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Shared_Folder\Documents\Projects\Gros_Forges\plaques_a_tubes\project_docs\biblio\"/>
    </mc:Choice>
  </mc:AlternateContent>
  <bookViews>
    <workbookView xWindow="7665" yWindow="-15" windowWidth="3765" windowHeight="5250" tabRatio="717" activeTab="5"/>
  </bookViews>
  <sheets>
    <sheet name="Paramètres" sheetId="13" r:id="rId1"/>
    <sheet name="Channels by Ste" sheetId="10" r:id="rId2"/>
    <sheet name="Relevés" sheetId="15" r:id="rId3"/>
    <sheet name="Mesures" sheetId="3" r:id="rId4"/>
    <sheet name="Validité_ASTM" sheetId="5" r:id="rId5"/>
    <sheet name="Calculs_ASTM" sheetId="17" r:id="rId6"/>
    <sheet name="lissage_J" sheetId="7" r:id="rId7"/>
    <sheet name="Graph_J" sheetId="8" r:id="rId8"/>
    <sheet name="Force Ouv." sheetId="11" r:id="rId9"/>
    <sheet name="Donnée_température" sheetId="21" r:id="rId10"/>
    <sheet name="Graph_température" sheetId="22" r:id="rId11"/>
  </sheets>
  <definedNames>
    <definedName name="a0">Mesures!$B$28</definedName>
    <definedName name="B" localSheetId="2">Paramètres!$B$16</definedName>
    <definedName name="B">Paramètres!$B$16</definedName>
    <definedName name="b0">Paramètres!$B$18</definedName>
    <definedName name="Be">Paramètres!$D$18</definedName>
    <definedName name="Bn" localSheetId="2">Paramètres!$C$16</definedName>
    <definedName name="Bn">Paramètres!$C$16</definedName>
    <definedName name="C_maxi">lissage_J!$F$10</definedName>
    <definedName name="C_mini">lissage_J!$B$10</definedName>
    <definedName name="C_moyen">lissage_J!$D$10</definedName>
    <definedName name="D">Paramètres!$E$16</definedName>
    <definedName name="Da_max">Paramètres!$B$32</definedName>
    <definedName name="decalage">Calculs_ASTM!$H$2</definedName>
    <definedName name="delta_a" localSheetId="2">Mesures!$D$28</definedName>
    <definedName name="delta_a">Mesures!$D$28</definedName>
    <definedName name="E">Paramètres!$A$22</definedName>
    <definedName name="e0">Paramètres!$D$16</definedName>
    <definedName name="écartype">lissage_J!$D$5</definedName>
    <definedName name="H">Paramètres!$C$18</definedName>
    <definedName name="_xlnm.Print_Titles" localSheetId="5">Calculs_ASTM!$1:$3</definedName>
    <definedName name="J_1" localSheetId="5">Calculs_ASTM!$D$1:$D$65552</definedName>
    <definedName name="J_limite">Paramètres!$E$31</definedName>
    <definedName name="J_max">Paramètres!$B$31</definedName>
    <definedName name="k">Calculs_ASTM!$F$2</definedName>
    <definedName name="L_">Paramètres!$F$16</definedName>
    <definedName name="LN_C">lissage_J!$D$3</definedName>
    <definedName name="n">lissage_J!$C$3</definedName>
    <definedName name="Rec">Paramètres!$E$22</definedName>
    <definedName name="Rm">Paramètres!$D$22</definedName>
    <definedName name="Rp_0_2">Paramètres!$C$22</definedName>
    <definedName name="Température" localSheetId="2">Validité_ASTM!$C$16</definedName>
    <definedName name="Température">Validité_ASTM!$C$16</definedName>
    <definedName name="W">Paramètres!$A$16</definedName>
    <definedName name="_xlnm.Print_Area" localSheetId="5">Calculs_ASTM!$A$1:$V$71</definedName>
    <definedName name="_xlnm.Print_Area" localSheetId="3">Mesures!$A$1:$G$49</definedName>
    <definedName name="Δa__GFR" localSheetId="5">Calculs_ASTM!$C$1:$C$65552</definedName>
  </definedNames>
  <calcPr calcId="152511"/>
</workbook>
</file>

<file path=xl/calcChain.xml><?xml version="1.0" encoding="utf-8"?>
<calcChain xmlns="http://schemas.openxmlformats.org/spreadsheetml/2006/main">
  <c r="F26" i="13" l="1"/>
  <c r="E26" i="13"/>
  <c r="D26" i="13"/>
  <c r="C26" i="13"/>
  <c r="Q2" i="10"/>
  <c r="D28" i="13" l="1"/>
  <c r="A28" i="13"/>
  <c r="A37" i="7" l="1"/>
  <c r="A38" i="7"/>
  <c r="A39" i="7" s="1"/>
  <c r="A40" i="7" s="1"/>
  <c r="A41" i="7" s="1"/>
  <c r="A42" i="7" s="1"/>
  <c r="A43" i="7" s="1"/>
  <c r="A28" i="17"/>
  <c r="A29" i="17"/>
  <c r="A27" i="17"/>
  <c r="O5" i="10"/>
  <c r="O4" i="10"/>
  <c r="O3" i="10"/>
  <c r="O2" i="10"/>
  <c r="Q43" i="10" l="1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D44" i="5" l="1"/>
  <c r="P50" i="10" l="1"/>
  <c r="P51" i="10"/>
  <c r="H11" i="10"/>
  <c r="H8" i="10"/>
  <c r="F22" i="5"/>
  <c r="H21" i="10"/>
  <c r="D20" i="5" s="1"/>
  <c r="F20" i="5" s="1"/>
  <c r="H20" i="10"/>
  <c r="D15" i="5"/>
  <c r="F15" i="5" s="1"/>
  <c r="D10" i="5" l="1"/>
  <c r="F10" i="5" s="1"/>
  <c r="C18" i="13" l="1"/>
  <c r="D18" i="13"/>
  <c r="E13" i="3" l="1"/>
  <c r="E12" i="3"/>
  <c r="E11" i="3"/>
  <c r="E10" i="3"/>
  <c r="E9" i="3"/>
  <c r="E8" i="3"/>
  <c r="E7" i="3"/>
  <c r="E6" i="3"/>
  <c r="E5" i="3"/>
  <c r="D13" i="3"/>
  <c r="D12" i="3"/>
  <c r="D11" i="3"/>
  <c r="D10" i="3"/>
  <c r="D9" i="3"/>
  <c r="D8" i="3"/>
  <c r="D7" i="3"/>
  <c r="D6" i="3"/>
  <c r="D5" i="3"/>
  <c r="E15" i="3" l="1"/>
  <c r="E17" i="3" s="1"/>
  <c r="E18" i="3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7" i="10"/>
  <c r="R11" i="10"/>
  <c r="R20" i="10"/>
  <c r="R4" i="10"/>
  <c r="R13" i="10"/>
  <c r="R22" i="10"/>
  <c r="R6" i="10"/>
  <c r="R15" i="10"/>
  <c r="R24" i="10"/>
  <c r="R8" i="10"/>
  <c r="R17" i="10"/>
  <c r="R26" i="10"/>
  <c r="R19" i="10"/>
  <c r="R3" i="10"/>
  <c r="R12" i="10"/>
  <c r="R21" i="10"/>
  <c r="R5" i="10"/>
  <c r="R14" i="10"/>
  <c r="R23" i="10"/>
  <c r="R7" i="10"/>
  <c r="R16" i="10"/>
  <c r="R25" i="10"/>
  <c r="R9" i="10"/>
  <c r="R18" i="10"/>
  <c r="R10" i="10"/>
  <c r="O42" i="10" l="1"/>
  <c r="O43" i="10"/>
  <c r="P43" i="10"/>
  <c r="S43" i="10"/>
  <c r="T43" i="10"/>
  <c r="O44" i="10"/>
  <c r="P44" i="10"/>
  <c r="S44" i="10"/>
  <c r="T44" i="10"/>
  <c r="O45" i="10"/>
  <c r="P45" i="10"/>
  <c r="S45" i="10"/>
  <c r="T45" i="10"/>
  <c r="O46" i="10"/>
  <c r="P46" i="10"/>
  <c r="S46" i="10"/>
  <c r="T46" i="10"/>
  <c r="O47" i="10"/>
  <c r="P47" i="10"/>
  <c r="S47" i="10"/>
  <c r="T47" i="10"/>
  <c r="O48" i="10"/>
  <c r="P48" i="10"/>
  <c r="S48" i="10"/>
  <c r="T48" i="10"/>
  <c r="P42" i="10"/>
  <c r="O41" i="10"/>
  <c r="P41" i="10"/>
  <c r="O40" i="10"/>
  <c r="P40" i="10"/>
  <c r="O39" i="10"/>
  <c r="P39" i="10"/>
  <c r="O38" i="10"/>
  <c r="P38" i="10"/>
  <c r="O37" i="10"/>
  <c r="P37" i="10"/>
  <c r="O36" i="10"/>
  <c r="P36" i="10"/>
  <c r="O35" i="10"/>
  <c r="P35" i="10"/>
  <c r="O34" i="10"/>
  <c r="P34" i="10"/>
  <c r="O33" i="10"/>
  <c r="P33" i="10"/>
  <c r="O32" i="10"/>
  <c r="P32" i="10"/>
  <c r="O31" i="10"/>
  <c r="P31" i="10"/>
  <c r="O30" i="10"/>
  <c r="P30" i="10"/>
  <c r="O29" i="10"/>
  <c r="P29" i="10"/>
  <c r="O27" i="10"/>
  <c r="P26" i="10"/>
  <c r="P2" i="10"/>
  <c r="R2" i="10"/>
  <c r="P27" i="10"/>
  <c r="O26" i="10"/>
  <c r="D28" i="17" l="1"/>
  <c r="B28" i="17"/>
  <c r="D29" i="17"/>
  <c r="B29" i="17"/>
  <c r="S42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7" i="10"/>
  <c r="S26" i="10"/>
  <c r="D4" i="17"/>
  <c r="A25" i="7"/>
  <c r="A26" i="7"/>
  <c r="A27" i="7"/>
  <c r="C29" i="17" l="1"/>
  <c r="F29" i="17" s="1"/>
  <c r="C28" i="17"/>
  <c r="F28" i="17" s="1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E28" i="17" l="1"/>
  <c r="G28" i="17" s="1"/>
  <c r="H28" i="17" s="1"/>
  <c r="I28" i="17" s="1"/>
  <c r="E29" i="17"/>
  <c r="G29" i="17" s="1"/>
  <c r="H29" i="17" s="1"/>
  <c r="I29" i="17" s="1"/>
  <c r="C8" i="3"/>
  <c r="C7" i="3"/>
  <c r="M28" i="17" l="1"/>
  <c r="O28" i="17"/>
  <c r="P28" i="17" s="1"/>
  <c r="L28" i="17"/>
  <c r="M29" i="17"/>
  <c r="O29" i="17"/>
  <c r="P29" i="17" s="1"/>
  <c r="L29" i="17"/>
  <c r="O50" i="10"/>
  <c r="O51" i="10"/>
  <c r="O52" i="10"/>
  <c r="O53" i="10"/>
  <c r="H14" i="10" l="1"/>
  <c r="H17" i="10" l="1"/>
  <c r="S2" i="10"/>
  <c r="T2" i="10" s="1"/>
  <c r="P25" i="10"/>
  <c r="P9" i="10"/>
  <c r="P16" i="10"/>
  <c r="P23" i="10"/>
  <c r="P7" i="10"/>
  <c r="P14" i="10"/>
  <c r="P21" i="10"/>
  <c r="P5" i="10"/>
  <c r="P12" i="10"/>
  <c r="P19" i="10"/>
  <c r="P10" i="10"/>
  <c r="P17" i="10"/>
  <c r="P24" i="10"/>
  <c r="P8" i="10"/>
  <c r="P15" i="10"/>
  <c r="P22" i="10"/>
  <c r="P6" i="10"/>
  <c r="P13" i="10"/>
  <c r="P20" i="10"/>
  <c r="P4" i="10"/>
  <c r="P11" i="10"/>
  <c r="P18" i="10"/>
  <c r="P3" i="10"/>
  <c r="D27" i="17" l="1"/>
  <c r="D13" i="17"/>
  <c r="D12" i="17"/>
  <c r="D8" i="17"/>
  <c r="D22" i="17"/>
  <c r="D5" i="17"/>
  <c r="D25" i="17"/>
  <c r="D7" i="17"/>
  <c r="D6" i="17"/>
  <c r="D9" i="17"/>
  <c r="D24" i="17"/>
  <c r="D17" i="17"/>
  <c r="D26" i="17"/>
  <c r="D19" i="17"/>
  <c r="D18" i="17"/>
  <c r="D11" i="17"/>
  <c r="D10" i="17"/>
  <c r="D21" i="17"/>
  <c r="D16" i="17"/>
  <c r="D20" i="17"/>
  <c r="D23" i="17"/>
  <c r="D14" i="17"/>
  <c r="D15" i="17"/>
  <c r="P49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49" i="10"/>
  <c r="O54" i="10"/>
  <c r="O55" i="10"/>
  <c r="O56" i="10"/>
  <c r="O57" i="10"/>
  <c r="A20" i="17"/>
  <c r="A21" i="17"/>
  <c r="A22" i="17"/>
  <c r="A23" i="17"/>
  <c r="A24" i="17"/>
  <c r="A25" i="17"/>
  <c r="A26" i="17"/>
  <c r="B4" i="17" l="1"/>
  <c r="O25" i="10"/>
  <c r="O9" i="10"/>
  <c r="O20" i="10"/>
  <c r="O19" i="10"/>
  <c r="O10" i="10"/>
  <c r="O14" i="10"/>
  <c r="O13" i="10"/>
  <c r="O23" i="10"/>
  <c r="O18" i="10"/>
  <c r="O17" i="10"/>
  <c r="O6" i="10"/>
  <c r="O8" i="10"/>
  <c r="O11" i="10"/>
  <c r="O22" i="10"/>
  <c r="O21" i="10"/>
  <c r="O12" i="10"/>
  <c r="O16" i="10"/>
  <c r="O15" i="10"/>
  <c r="O24" i="10"/>
  <c r="O7" i="10"/>
  <c r="B27" i="17" l="1"/>
  <c r="S25" i="10"/>
  <c r="S12" i="10"/>
  <c r="S9" i="10"/>
  <c r="S22" i="10"/>
  <c r="S4" i="10"/>
  <c r="S24" i="10"/>
  <c r="S14" i="10"/>
  <c r="S19" i="10"/>
  <c r="S16" i="10"/>
  <c r="S6" i="10"/>
  <c r="S11" i="10"/>
  <c r="S8" i="10"/>
  <c r="S21" i="10"/>
  <c r="S3" i="10"/>
  <c r="T3" i="10" s="1"/>
  <c r="S23" i="10"/>
  <c r="S13" i="10"/>
  <c r="S10" i="10"/>
  <c r="S15" i="10"/>
  <c r="S5" i="10"/>
  <c r="S18" i="10"/>
  <c r="S7" i="10"/>
  <c r="S20" i="10"/>
  <c r="S17" i="10"/>
  <c r="K4" i="17"/>
  <c r="B26" i="17"/>
  <c r="B24" i="17"/>
  <c r="B22" i="17"/>
  <c r="B20" i="17"/>
  <c r="B25" i="17"/>
  <c r="B23" i="17"/>
  <c r="B21" i="17"/>
  <c r="B18" i="17"/>
  <c r="B16" i="17"/>
  <c r="B14" i="17"/>
  <c r="B12" i="17"/>
  <c r="B10" i="17"/>
  <c r="B8" i="17"/>
  <c r="B6" i="17"/>
  <c r="B19" i="17"/>
  <c r="B17" i="17"/>
  <c r="B15" i="17"/>
  <c r="B13" i="17"/>
  <c r="B11" i="17"/>
  <c r="B9" i="17"/>
  <c r="B7" i="17"/>
  <c r="B5" i="17"/>
  <c r="C27" i="17" l="1"/>
  <c r="K5" i="17"/>
  <c r="E22" i="13"/>
  <c r="F27" i="17" l="1"/>
  <c r="E27" i="17"/>
  <c r="B13" i="7"/>
  <c r="D13" i="7"/>
  <c r="F44" i="5" s="1"/>
  <c r="F13" i="7"/>
  <c r="T4" i="10"/>
  <c r="T5" i="10" s="1"/>
  <c r="C48" i="3"/>
  <c r="G27" i="17" l="1"/>
  <c r="H27" i="17" s="1"/>
  <c r="I27" i="17" s="1"/>
  <c r="K6" i="17"/>
  <c r="T6" i="10"/>
  <c r="K7" i="17"/>
  <c r="C13" i="3"/>
  <c r="C12" i="3"/>
  <c r="C11" i="3"/>
  <c r="C10" i="3"/>
  <c r="C9" i="3"/>
  <c r="C6" i="3"/>
  <c r="C5" i="3"/>
  <c r="B13" i="3"/>
  <c r="B12" i="3"/>
  <c r="B11" i="3"/>
  <c r="B10" i="3"/>
  <c r="B9" i="3"/>
  <c r="B8" i="3"/>
  <c r="B7" i="3"/>
  <c r="B6" i="3"/>
  <c r="B5" i="3"/>
  <c r="M27" i="17" l="1"/>
  <c r="O27" i="17"/>
  <c r="P27" i="17" s="1"/>
  <c r="L27" i="17"/>
  <c r="F5" i="3"/>
  <c r="C16" i="3"/>
  <c r="T7" i="10"/>
  <c r="K8" i="17"/>
  <c r="G4" i="10"/>
  <c r="G5" i="10" l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T8" i="10"/>
  <c r="K9" i="17"/>
  <c r="A4" i="17"/>
  <c r="G52" i="10" l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T9" i="10"/>
  <c r="K10" i="17"/>
  <c r="A29" i="7"/>
  <c r="A30" i="7" s="1"/>
  <c r="A31" i="7" s="1"/>
  <c r="A32" i="7" s="1"/>
  <c r="A33" i="7" s="1"/>
  <c r="A34" i="7" s="1"/>
  <c r="A35" i="7" s="1"/>
  <c r="A36" i="7" s="1"/>
  <c r="A4" i="3"/>
  <c r="A5" i="3"/>
  <c r="A6" i="3"/>
  <c r="A7" i="3" s="1"/>
  <c r="A8" i="3" s="1"/>
  <c r="A9" i="3" s="1"/>
  <c r="A10" i="3" s="1"/>
  <c r="A11" i="3" s="1"/>
  <c r="A12" i="3" s="1"/>
  <c r="F6" i="3"/>
  <c r="F7" i="3"/>
  <c r="G7" i="3"/>
  <c r="F8" i="3"/>
  <c r="G8" i="3"/>
  <c r="F9" i="3"/>
  <c r="G9" i="3"/>
  <c r="F11" i="3"/>
  <c r="G11" i="3"/>
  <c r="F12" i="3"/>
  <c r="G12" i="3"/>
  <c r="A13" i="3"/>
  <c r="C14" i="3"/>
  <c r="E14" i="3"/>
  <c r="A48" i="3"/>
  <c r="A4" i="15"/>
  <c r="A13" i="15" s="1"/>
  <c r="A5" i="15"/>
  <c r="A6" i="15"/>
  <c r="A7" i="15" s="1"/>
  <c r="A8" i="15" s="1"/>
  <c r="A9" i="15" s="1"/>
  <c r="A10" i="15" s="1"/>
  <c r="A11" i="15" s="1"/>
  <c r="A12" i="15" s="1"/>
  <c r="D3" i="5"/>
  <c r="A1" i="15" s="1"/>
  <c r="G90" i="10" l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T10" i="10"/>
  <c r="K11" i="17"/>
  <c r="A1" i="17"/>
  <c r="C22" i="17"/>
  <c r="C25" i="17"/>
  <c r="C20" i="17"/>
  <c r="C23" i="17"/>
  <c r="C26" i="17"/>
  <c r="C21" i="17"/>
  <c r="C24" i="17"/>
  <c r="G10" i="3"/>
  <c r="F10" i="3"/>
  <c r="G13" i="3"/>
  <c r="G6" i="3"/>
  <c r="F13" i="3"/>
  <c r="A5" i="17"/>
  <c r="C20" i="3"/>
  <c r="C19" i="3"/>
  <c r="C15" i="3"/>
  <c r="E19" i="3"/>
  <c r="G5" i="3"/>
  <c r="E20" i="3"/>
  <c r="E16" i="3"/>
  <c r="Q3" i="10"/>
  <c r="G378" i="10" l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G481" i="10" s="1"/>
  <c r="G482" i="10" s="1"/>
  <c r="G483" i="10" s="1"/>
  <c r="G484" i="10" s="1"/>
  <c r="G485" i="10" s="1"/>
  <c r="G486" i="10" s="1"/>
  <c r="G487" i="10" s="1"/>
  <c r="G488" i="10" s="1"/>
  <c r="G489" i="10" s="1"/>
  <c r="G490" i="10" s="1"/>
  <c r="G491" i="10" s="1"/>
  <c r="G492" i="10" s="1"/>
  <c r="G493" i="10" s="1"/>
  <c r="G494" i="10" s="1"/>
  <c r="G495" i="10" s="1"/>
  <c r="G496" i="10" s="1"/>
  <c r="G497" i="10" s="1"/>
  <c r="G498" i="10" s="1"/>
  <c r="G499" i="10" s="1"/>
  <c r="G500" i="10" s="1"/>
  <c r="G501" i="10" s="1"/>
  <c r="G502" i="10" s="1"/>
  <c r="G503" i="10" s="1"/>
  <c r="G504" i="10" s="1"/>
  <c r="G505" i="10" s="1"/>
  <c r="G506" i="10" s="1"/>
  <c r="G507" i="10" s="1"/>
  <c r="G508" i="10" s="1"/>
  <c r="G509" i="10" s="1"/>
  <c r="G510" i="10" s="1"/>
  <c r="G511" i="10" s="1"/>
  <c r="G512" i="10" s="1"/>
  <c r="G513" i="10" s="1"/>
  <c r="G514" i="10" s="1"/>
  <c r="G515" i="10" s="1"/>
  <c r="G516" i="10" s="1"/>
  <c r="G517" i="10" s="1"/>
  <c r="G518" i="10" s="1"/>
  <c r="G519" i="10" s="1"/>
  <c r="G520" i="10" s="1"/>
  <c r="G521" i="10" s="1"/>
  <c r="G522" i="10" s="1"/>
  <c r="G523" i="10" s="1"/>
  <c r="G524" i="10" s="1"/>
  <c r="G525" i="10" s="1"/>
  <c r="G526" i="10" s="1"/>
  <c r="G527" i="10" s="1"/>
  <c r="G528" i="10" s="1"/>
  <c r="G529" i="10" s="1"/>
  <c r="G530" i="10" s="1"/>
  <c r="G531" i="10" s="1"/>
  <c r="G532" i="10" s="1"/>
  <c r="G533" i="10" s="1"/>
  <c r="G534" i="10" s="1"/>
  <c r="G535" i="10" s="1"/>
  <c r="G536" i="10" s="1"/>
  <c r="G537" i="10" s="1"/>
  <c r="G538" i="10" s="1"/>
  <c r="G539" i="10" s="1"/>
  <c r="G540" i="10" s="1"/>
  <c r="G541" i="10" s="1"/>
  <c r="G542" i="10" s="1"/>
  <c r="G543" i="10" s="1"/>
  <c r="G544" i="10" s="1"/>
  <c r="G545" i="10" s="1"/>
  <c r="G546" i="10" s="1"/>
  <c r="G547" i="10" s="1"/>
  <c r="G548" i="10" s="1"/>
  <c r="G549" i="10" s="1"/>
  <c r="G550" i="10" s="1"/>
  <c r="G551" i="10" s="1"/>
  <c r="G552" i="10" s="1"/>
  <c r="G553" i="10" s="1"/>
  <c r="G554" i="10" s="1"/>
  <c r="G555" i="10" s="1"/>
  <c r="G556" i="10" s="1"/>
  <c r="G557" i="10" s="1"/>
  <c r="G558" i="10" s="1"/>
  <c r="G559" i="10" s="1"/>
  <c r="G560" i="10" s="1"/>
  <c r="G561" i="10" s="1"/>
  <c r="G562" i="10" s="1"/>
  <c r="G563" i="10" s="1"/>
  <c r="G564" i="10" s="1"/>
  <c r="G565" i="10" s="1"/>
  <c r="G566" i="10" s="1"/>
  <c r="G567" i="10" s="1"/>
  <c r="G568" i="10" s="1"/>
  <c r="G569" i="10" s="1"/>
  <c r="G570" i="10" s="1"/>
  <c r="G571" i="10" s="1"/>
  <c r="G572" i="10" s="1"/>
  <c r="G573" i="10" s="1"/>
  <c r="G574" i="10" s="1"/>
  <c r="G575" i="10" s="1"/>
  <c r="G576" i="10" s="1"/>
  <c r="G577" i="10" s="1"/>
  <c r="G578" i="10" s="1"/>
  <c r="G579" i="10" s="1"/>
  <c r="G580" i="10" s="1"/>
  <c r="G581" i="10" s="1"/>
  <c r="G582" i="10" s="1"/>
  <c r="G583" i="10" s="1"/>
  <c r="G584" i="10" s="1"/>
  <c r="G585" i="10" s="1"/>
  <c r="G586" i="10" s="1"/>
  <c r="G587" i="10" s="1"/>
  <c r="G588" i="10" s="1"/>
  <c r="G589" i="10" s="1"/>
  <c r="G590" i="10" s="1"/>
  <c r="G591" i="10" s="1"/>
  <c r="G592" i="10" s="1"/>
  <c r="G593" i="10" s="1"/>
  <c r="G594" i="10" s="1"/>
  <c r="G595" i="10" s="1"/>
  <c r="G596" i="10" s="1"/>
  <c r="G597" i="10" s="1"/>
  <c r="G598" i="10" s="1"/>
  <c r="G599" i="10" s="1"/>
  <c r="G600" i="10" s="1"/>
  <c r="G601" i="10" s="1"/>
  <c r="G602" i="10" s="1"/>
  <c r="G603" i="10" s="1"/>
  <c r="G604" i="10" s="1"/>
  <c r="G605" i="10" s="1"/>
  <c r="G606" i="10" s="1"/>
  <c r="G607" i="10" s="1"/>
  <c r="G608" i="10" s="1"/>
  <c r="G609" i="10" s="1"/>
  <c r="G610" i="10" s="1"/>
  <c r="G611" i="10" s="1"/>
  <c r="G612" i="10" s="1"/>
  <c r="G613" i="10" s="1"/>
  <c r="G614" i="10" s="1"/>
  <c r="G615" i="10" s="1"/>
  <c r="G616" i="10" s="1"/>
  <c r="G617" i="10" s="1"/>
  <c r="G618" i="10" s="1"/>
  <c r="G619" i="10" s="1"/>
  <c r="G620" i="10" s="1"/>
  <c r="G621" i="10" s="1"/>
  <c r="G622" i="10" s="1"/>
  <c r="G623" i="10" s="1"/>
  <c r="G624" i="10" s="1"/>
  <c r="G625" i="10" s="1"/>
  <c r="G626" i="10" s="1"/>
  <c r="G627" i="10" s="1"/>
  <c r="G628" i="10" s="1"/>
  <c r="G629" i="10" s="1"/>
  <c r="G630" i="10" s="1"/>
  <c r="G631" i="10" s="1"/>
  <c r="G632" i="10" s="1"/>
  <c r="G633" i="10" s="1"/>
  <c r="G634" i="10" s="1"/>
  <c r="G635" i="10" s="1"/>
  <c r="G636" i="10" s="1"/>
  <c r="G637" i="10" s="1"/>
  <c r="G638" i="10" s="1"/>
  <c r="G639" i="10" s="1"/>
  <c r="G640" i="10" s="1"/>
  <c r="G641" i="10" s="1"/>
  <c r="G642" i="10" s="1"/>
  <c r="G643" i="10" s="1"/>
  <c r="G644" i="10" s="1"/>
  <c r="G645" i="10" s="1"/>
  <c r="G646" i="10" s="1"/>
  <c r="G647" i="10" s="1"/>
  <c r="G648" i="10" s="1"/>
  <c r="G649" i="10" s="1"/>
  <c r="G650" i="10" s="1"/>
  <c r="G651" i="10" s="1"/>
  <c r="G652" i="10" s="1"/>
  <c r="G653" i="10" s="1"/>
  <c r="G654" i="10" s="1"/>
  <c r="G655" i="10" s="1"/>
  <c r="G656" i="10" s="1"/>
  <c r="G657" i="10" s="1"/>
  <c r="G658" i="10" s="1"/>
  <c r="G659" i="10" s="1"/>
  <c r="G660" i="10" s="1"/>
  <c r="G661" i="10" s="1"/>
  <c r="G662" i="10" s="1"/>
  <c r="G663" i="10" s="1"/>
  <c r="G664" i="10" s="1"/>
  <c r="G665" i="10" s="1"/>
  <c r="G666" i="10" s="1"/>
  <c r="G667" i="10" s="1"/>
  <c r="G668" i="10" s="1"/>
  <c r="G669" i="10" s="1"/>
  <c r="G670" i="10" s="1"/>
  <c r="E24" i="3"/>
  <c r="C24" i="3"/>
  <c r="E22" i="3"/>
  <c r="E21" i="3"/>
  <c r="C21" i="3"/>
  <c r="C22" i="3"/>
  <c r="C18" i="3"/>
  <c r="C17" i="3"/>
  <c r="F26" i="17"/>
  <c r="E26" i="17"/>
  <c r="T11" i="10"/>
  <c r="K12" i="17"/>
  <c r="F23" i="17"/>
  <c r="E23" i="17"/>
  <c r="F25" i="17"/>
  <c r="E25" i="17"/>
  <c r="E22" i="17"/>
  <c r="F22" i="17"/>
  <c r="F24" i="17"/>
  <c r="E24" i="17"/>
  <c r="F21" i="17"/>
  <c r="E21" i="17"/>
  <c r="F20" i="17"/>
  <c r="E20" i="17"/>
  <c r="A1" i="3"/>
  <c r="C23" i="3"/>
  <c r="B28" i="3"/>
  <c r="A6" i="17"/>
  <c r="A1" i="7"/>
  <c r="A1" i="5"/>
  <c r="E23" i="3"/>
  <c r="Q4" i="10"/>
  <c r="G671" i="10" l="1"/>
  <c r="G672" i="10" s="1"/>
  <c r="G673" i="10" s="1"/>
  <c r="G674" i="10" s="1"/>
  <c r="G675" i="10" s="1"/>
  <c r="G676" i="10" s="1"/>
  <c r="G677" i="10" s="1"/>
  <c r="G678" i="10" s="1"/>
  <c r="G679" i="10" s="1"/>
  <c r="G680" i="10" s="1"/>
  <c r="G681" i="10" s="1"/>
  <c r="G682" i="10" s="1"/>
  <c r="G683" i="10" s="1"/>
  <c r="G684" i="10" s="1"/>
  <c r="G685" i="10" s="1"/>
  <c r="G686" i="10" s="1"/>
  <c r="G687" i="10" s="1"/>
  <c r="G688" i="10" s="1"/>
  <c r="G689" i="10" s="1"/>
  <c r="G690" i="10" s="1"/>
  <c r="G691" i="10" s="1"/>
  <c r="G692" i="10" s="1"/>
  <c r="G693" i="10" s="1"/>
  <c r="G694" i="10" s="1"/>
  <c r="G695" i="10" s="1"/>
  <c r="G696" i="10" s="1"/>
  <c r="G697" i="10" s="1"/>
  <c r="G698" i="10" s="1"/>
  <c r="G699" i="10" s="1"/>
  <c r="G700" i="10" s="1"/>
  <c r="G701" i="10" s="1"/>
  <c r="G702" i="10" s="1"/>
  <c r="G703" i="10" s="1"/>
  <c r="G704" i="10" s="1"/>
  <c r="G705" i="10" s="1"/>
  <c r="G706" i="10" s="1"/>
  <c r="G707" i="10" s="1"/>
  <c r="G708" i="10" s="1"/>
  <c r="G709" i="10" s="1"/>
  <c r="G710" i="10" s="1"/>
  <c r="G711" i="10" s="1"/>
  <c r="G712" i="10" s="1"/>
  <c r="G713" i="10" s="1"/>
  <c r="G714" i="10" s="1"/>
  <c r="G715" i="10" s="1"/>
  <c r="G716" i="10" s="1"/>
  <c r="G717" i="10" s="1"/>
  <c r="G718" i="10" s="1"/>
  <c r="G719" i="10" s="1"/>
  <c r="G720" i="10" s="1"/>
  <c r="G721" i="10" s="1"/>
  <c r="G722" i="10" s="1"/>
  <c r="G723" i="10" s="1"/>
  <c r="G724" i="10" s="1"/>
  <c r="G725" i="10" s="1"/>
  <c r="G726" i="10" s="1"/>
  <c r="G727" i="10" s="1"/>
  <c r="G728" i="10" s="1"/>
  <c r="G729" i="10" s="1"/>
  <c r="G730" i="10" s="1"/>
  <c r="G731" i="10" s="1"/>
  <c r="G732" i="10" s="1"/>
  <c r="G733" i="10" s="1"/>
  <c r="G734" i="10" s="1"/>
  <c r="G735" i="10" s="1"/>
  <c r="G736" i="10" s="1"/>
  <c r="G737" i="10" s="1"/>
  <c r="G738" i="10" s="1"/>
  <c r="G739" i="10" s="1"/>
  <c r="G740" i="10" s="1"/>
  <c r="G741" i="10" s="1"/>
  <c r="G742" i="10" s="1"/>
  <c r="G743" i="10" s="1"/>
  <c r="G744" i="10" s="1"/>
  <c r="G745" i="10" s="1"/>
  <c r="G746" i="10" s="1"/>
  <c r="G747" i="10" s="1"/>
  <c r="G748" i="10" s="1"/>
  <c r="G749" i="10" s="1"/>
  <c r="G750" i="10" s="1"/>
  <c r="G751" i="10" s="1"/>
  <c r="G752" i="10" s="1"/>
  <c r="G753" i="10" s="1"/>
  <c r="G754" i="10" s="1"/>
  <c r="G755" i="10" s="1"/>
  <c r="G756" i="10" s="1"/>
  <c r="G757" i="10" s="1"/>
  <c r="G758" i="10" s="1"/>
  <c r="G759" i="10" s="1"/>
  <c r="G760" i="10" s="1"/>
  <c r="G761" i="10" s="1"/>
  <c r="G762" i="10" s="1"/>
  <c r="G763" i="10" s="1"/>
  <c r="G764" i="10" s="1"/>
  <c r="G765" i="10" s="1"/>
  <c r="G766" i="10" s="1"/>
  <c r="G767" i="10" s="1"/>
  <c r="G768" i="10" s="1"/>
  <c r="G769" i="10" s="1"/>
  <c r="G770" i="10" s="1"/>
  <c r="G771" i="10" s="1"/>
  <c r="G772" i="10" s="1"/>
  <c r="G773" i="10" s="1"/>
  <c r="G774" i="10" s="1"/>
  <c r="G775" i="10" s="1"/>
  <c r="G776" i="10" s="1"/>
  <c r="G777" i="10" s="1"/>
  <c r="G778" i="10" s="1"/>
  <c r="G779" i="10" s="1"/>
  <c r="G780" i="10" s="1"/>
  <c r="G781" i="10" s="1"/>
  <c r="G782" i="10" s="1"/>
  <c r="G783" i="10" s="1"/>
  <c r="G784" i="10" s="1"/>
  <c r="G785" i="10" s="1"/>
  <c r="G786" i="10" s="1"/>
  <c r="G787" i="10" s="1"/>
  <c r="G788" i="10" s="1"/>
  <c r="G789" i="10" s="1"/>
  <c r="G790" i="10" s="1"/>
  <c r="G791" i="10" s="1"/>
  <c r="G792" i="10" s="1"/>
  <c r="G793" i="10" s="1"/>
  <c r="G794" i="10" s="1"/>
  <c r="G795" i="10" s="1"/>
  <c r="G796" i="10" s="1"/>
  <c r="G797" i="10" s="1"/>
  <c r="G798" i="10" s="1"/>
  <c r="G799" i="10" s="1"/>
  <c r="G800" i="10" s="1"/>
  <c r="G801" i="10" s="1"/>
  <c r="G802" i="10" s="1"/>
  <c r="G803" i="10" s="1"/>
  <c r="G804" i="10" s="1"/>
  <c r="G805" i="10" s="1"/>
  <c r="G806" i="10" s="1"/>
  <c r="G807" i="10" s="1"/>
  <c r="G808" i="10" s="1"/>
  <c r="G809" i="10" s="1"/>
  <c r="G810" i="10" s="1"/>
  <c r="G811" i="10" s="1"/>
  <c r="G812" i="10" s="1"/>
  <c r="G813" i="10" s="1"/>
  <c r="G814" i="10" s="1"/>
  <c r="G815" i="10" s="1"/>
  <c r="G816" i="10" s="1"/>
  <c r="G817" i="10" s="1"/>
  <c r="G818" i="10" s="1"/>
  <c r="G819" i="10" s="1"/>
  <c r="G820" i="10" s="1"/>
  <c r="G821" i="10" s="1"/>
  <c r="G822" i="10" s="1"/>
  <c r="G823" i="10" s="1"/>
  <c r="G824" i="10" s="1"/>
  <c r="G825" i="10" s="1"/>
  <c r="G826" i="10" s="1"/>
  <c r="G827" i="10" s="1"/>
  <c r="G828" i="10" s="1"/>
  <c r="G829" i="10" s="1"/>
  <c r="G830" i="10" s="1"/>
  <c r="G831" i="10" s="1"/>
  <c r="G832" i="10" s="1"/>
  <c r="G833" i="10" s="1"/>
  <c r="G834" i="10" s="1"/>
  <c r="G835" i="10" s="1"/>
  <c r="G836" i="10" s="1"/>
  <c r="G837" i="10" s="1"/>
  <c r="G838" i="10" s="1"/>
  <c r="G839" i="10" s="1"/>
  <c r="G840" i="10" s="1"/>
  <c r="G841" i="10" s="1"/>
  <c r="G842" i="10" s="1"/>
  <c r="G843" i="10" s="1"/>
  <c r="G844" i="10" s="1"/>
  <c r="G845" i="10" s="1"/>
  <c r="G846" i="10" s="1"/>
  <c r="G847" i="10" s="1"/>
  <c r="G848" i="10" s="1"/>
  <c r="G849" i="10" s="1"/>
  <c r="G850" i="10" s="1"/>
  <c r="G851" i="10" s="1"/>
  <c r="G852" i="10" s="1"/>
  <c r="G853" i="10" s="1"/>
  <c r="G854" i="10" s="1"/>
  <c r="G855" i="10" s="1"/>
  <c r="G856" i="10" s="1"/>
  <c r="G857" i="10" s="1"/>
  <c r="G858" i="10" s="1"/>
  <c r="G859" i="10" s="1"/>
  <c r="G860" i="10" s="1"/>
  <c r="G861" i="10" s="1"/>
  <c r="G862" i="10" s="1"/>
  <c r="G863" i="10" s="1"/>
  <c r="G864" i="10" s="1"/>
  <c r="G865" i="10" s="1"/>
  <c r="G866" i="10" s="1"/>
  <c r="G867" i="10" s="1"/>
  <c r="G868" i="10" s="1"/>
  <c r="G869" i="10" s="1"/>
  <c r="G870" i="10" s="1"/>
  <c r="G871" i="10" s="1"/>
  <c r="G872" i="10" s="1"/>
  <c r="G873" i="10" s="1"/>
  <c r="G874" i="10" s="1"/>
  <c r="G875" i="10" s="1"/>
  <c r="G876" i="10" s="1"/>
  <c r="G877" i="10" s="1"/>
  <c r="G878" i="10" s="1"/>
  <c r="G879" i="10" s="1"/>
  <c r="G880" i="10" s="1"/>
  <c r="G881" i="10" s="1"/>
  <c r="G882" i="10" s="1"/>
  <c r="G883" i="10" s="1"/>
  <c r="G884" i="10" s="1"/>
  <c r="G885" i="10" s="1"/>
  <c r="G886" i="10" s="1"/>
  <c r="G887" i="10" s="1"/>
  <c r="G888" i="10" s="1"/>
  <c r="G889" i="10" s="1"/>
  <c r="G890" i="10" s="1"/>
  <c r="G891" i="10" s="1"/>
  <c r="G892" i="10" s="1"/>
  <c r="G893" i="10" s="1"/>
  <c r="G894" i="10" s="1"/>
  <c r="G895" i="10" s="1"/>
  <c r="G896" i="10" s="1"/>
  <c r="G897" i="10" s="1"/>
  <c r="G898" i="10" s="1"/>
  <c r="G899" i="10" s="1"/>
  <c r="G900" i="10" s="1"/>
  <c r="G901" i="10" s="1"/>
  <c r="G902" i="10" s="1"/>
  <c r="G903" i="10" s="1"/>
  <c r="G904" i="10" s="1"/>
  <c r="G905" i="10" s="1"/>
  <c r="G906" i="10" s="1"/>
  <c r="G907" i="10" s="1"/>
  <c r="G908" i="10" s="1"/>
  <c r="G909" i="10" s="1"/>
  <c r="G910" i="10" s="1"/>
  <c r="G911" i="10" s="1"/>
  <c r="G912" i="10" s="1"/>
  <c r="G913" i="10" s="1"/>
  <c r="G914" i="10" s="1"/>
  <c r="G915" i="10" s="1"/>
  <c r="G916" i="10" s="1"/>
  <c r="G917" i="10" s="1"/>
  <c r="G918" i="10" s="1"/>
  <c r="G919" i="10" s="1"/>
  <c r="G920" i="10" s="1"/>
  <c r="G921" i="10" s="1"/>
  <c r="G922" i="10" s="1"/>
  <c r="G923" i="10" s="1"/>
  <c r="G924" i="10" s="1"/>
  <c r="G925" i="10" s="1"/>
  <c r="G926" i="10" s="1"/>
  <c r="G927" i="10" s="1"/>
  <c r="G928" i="10" s="1"/>
  <c r="G929" i="10" s="1"/>
  <c r="G930" i="10" s="1"/>
  <c r="G931" i="10" s="1"/>
  <c r="G932" i="10" s="1"/>
  <c r="G933" i="10" s="1"/>
  <c r="G934" i="10" s="1"/>
  <c r="G935" i="10" s="1"/>
  <c r="G936" i="10" s="1"/>
  <c r="G937" i="10" s="1"/>
  <c r="G938" i="10" s="1"/>
  <c r="G939" i="10" s="1"/>
  <c r="G940" i="10" s="1"/>
  <c r="G941" i="10" s="1"/>
  <c r="G942" i="10" s="1"/>
  <c r="G943" i="10" s="1"/>
  <c r="G944" i="10" s="1"/>
  <c r="G945" i="10" s="1"/>
  <c r="G946" i="10" s="1"/>
  <c r="G947" i="10" s="1"/>
  <c r="G948" i="10" s="1"/>
  <c r="G949" i="10" s="1"/>
  <c r="G950" i="10" s="1"/>
  <c r="G951" i="10" s="1"/>
  <c r="G952" i="10" s="1"/>
  <c r="G953" i="10" s="1"/>
  <c r="G954" i="10" s="1"/>
  <c r="G955" i="10" s="1"/>
  <c r="G956" i="10" s="1"/>
  <c r="G957" i="10" s="1"/>
  <c r="G958" i="10" s="1"/>
  <c r="G959" i="10" s="1"/>
  <c r="G960" i="10" s="1"/>
  <c r="G961" i="10" s="1"/>
  <c r="G962" i="10" s="1"/>
  <c r="G963" i="10" s="1"/>
  <c r="G964" i="10" s="1"/>
  <c r="G965" i="10" s="1"/>
  <c r="G966" i="10" s="1"/>
  <c r="G967" i="10" s="1"/>
  <c r="G968" i="10" s="1"/>
  <c r="G969" i="10" s="1"/>
  <c r="G970" i="10" s="1"/>
  <c r="G971" i="10" s="1"/>
  <c r="G972" i="10" s="1"/>
  <c r="G973" i="10" s="1"/>
  <c r="G974" i="10" s="1"/>
  <c r="G975" i="10" s="1"/>
  <c r="G976" i="10" s="1"/>
  <c r="G977" i="10" s="1"/>
  <c r="G978" i="10" s="1"/>
  <c r="G979" i="10" s="1"/>
  <c r="G980" i="10" s="1"/>
  <c r="G981" i="10" s="1"/>
  <c r="G982" i="10" s="1"/>
  <c r="G983" i="10" s="1"/>
  <c r="J29" i="17"/>
  <c r="S29" i="17" s="1"/>
  <c r="J28" i="17"/>
  <c r="S28" i="17" s="1"/>
  <c r="J27" i="17"/>
  <c r="S27" i="17" s="1"/>
  <c r="D30" i="5"/>
  <c r="D28" i="5"/>
  <c r="F28" i="5" s="1"/>
  <c r="D26" i="5"/>
  <c r="F26" i="5" s="1"/>
  <c r="B18" i="13"/>
  <c r="D45" i="5" s="1"/>
  <c r="F45" i="5" s="1"/>
  <c r="D13" i="5"/>
  <c r="F13" i="5" s="1"/>
  <c r="D12" i="5"/>
  <c r="F12" i="5" s="1"/>
  <c r="G26" i="17"/>
  <c r="B31" i="13"/>
  <c r="C35" i="13" s="1"/>
  <c r="T12" i="10"/>
  <c r="K13" i="17"/>
  <c r="G22" i="17"/>
  <c r="G20" i="17"/>
  <c r="G21" i="17"/>
  <c r="G24" i="17"/>
  <c r="G25" i="17"/>
  <c r="G23" i="17"/>
  <c r="D28" i="3"/>
  <c r="D36" i="5" s="1"/>
  <c r="J2" i="17"/>
  <c r="A7" i="17"/>
  <c r="Q5" i="10"/>
  <c r="G984" i="10" l="1"/>
  <c r="G985" i="10" s="1"/>
  <c r="G986" i="10" s="1"/>
  <c r="G987" i="10" s="1"/>
  <c r="G988" i="10" s="1"/>
  <c r="G989" i="10" s="1"/>
  <c r="G990" i="10" s="1"/>
  <c r="G991" i="10" s="1"/>
  <c r="G992" i="10" s="1"/>
  <c r="G993" i="10" s="1"/>
  <c r="G994" i="10" s="1"/>
  <c r="G995" i="10" s="1"/>
  <c r="G996" i="10" s="1"/>
  <c r="G997" i="10" s="1"/>
  <c r="G998" i="10" s="1"/>
  <c r="G999" i="10" s="1"/>
  <c r="G1000" i="10" s="1"/>
  <c r="G1001" i="10" s="1"/>
  <c r="G1002" i="10" s="1"/>
  <c r="G1003" i="10" s="1"/>
  <c r="G1004" i="10" s="1"/>
  <c r="G1005" i="10" s="1"/>
  <c r="G1006" i="10" s="1"/>
  <c r="G1007" i="10" s="1"/>
  <c r="G1008" i="10" s="1"/>
  <c r="G1009" i="10" s="1"/>
  <c r="G1010" i="10" s="1"/>
  <c r="G1011" i="10" s="1"/>
  <c r="G1012" i="10" s="1"/>
  <c r="G1013" i="10" s="1"/>
  <c r="G1014" i="10" s="1"/>
  <c r="G1015" i="10" s="1"/>
  <c r="G1016" i="10" s="1"/>
  <c r="G1017" i="10" s="1"/>
  <c r="G1018" i="10" s="1"/>
  <c r="G1019" i="10" s="1"/>
  <c r="G1020" i="10" s="1"/>
  <c r="G1021" i="10" s="1"/>
  <c r="G1022" i="10" s="1"/>
  <c r="G1023" i="10" s="1"/>
  <c r="G1024" i="10" s="1"/>
  <c r="G1025" i="10" s="1"/>
  <c r="G1026" i="10" s="1"/>
  <c r="G1027" i="10" s="1"/>
  <c r="G1028" i="10" s="1"/>
  <c r="G1029" i="10" s="1"/>
  <c r="G1030" i="10" s="1"/>
  <c r="G1031" i="10" s="1"/>
  <c r="G1032" i="10" s="1"/>
  <c r="G1033" i="10" s="1"/>
  <c r="G1034" i="10" s="1"/>
  <c r="G1035" i="10" s="1"/>
  <c r="G1036" i="10" s="1"/>
  <c r="G1037" i="10" s="1"/>
  <c r="G1038" i="10" s="1"/>
  <c r="G1039" i="10" s="1"/>
  <c r="G1040" i="10" s="1"/>
  <c r="G1041" i="10" s="1"/>
  <c r="G1042" i="10" s="1"/>
  <c r="G1043" i="10" s="1"/>
  <c r="G1044" i="10" s="1"/>
  <c r="G1045" i="10" s="1"/>
  <c r="G1046" i="10" s="1"/>
  <c r="G1047" i="10" s="1"/>
  <c r="G1048" i="10" s="1"/>
  <c r="G1049" i="10" s="1"/>
  <c r="G1050" i="10" s="1"/>
  <c r="G1051" i="10" s="1"/>
  <c r="G1052" i="10" s="1"/>
  <c r="G1053" i="10" s="1"/>
  <c r="G1054" i="10" s="1"/>
  <c r="G1055" i="10" s="1"/>
  <c r="G1056" i="10" s="1"/>
  <c r="G1057" i="10" s="1"/>
  <c r="G1058" i="10" s="1"/>
  <c r="G1059" i="10" s="1"/>
  <c r="G1060" i="10" s="1"/>
  <c r="G1061" i="10" s="1"/>
  <c r="G1062" i="10" s="1"/>
  <c r="G1063" i="10" s="1"/>
  <c r="G1064" i="10" s="1"/>
  <c r="G1065" i="10" s="1"/>
  <c r="G1066" i="10" s="1"/>
  <c r="G1067" i="10" s="1"/>
  <c r="G1068" i="10" s="1"/>
  <c r="G1069" i="10" s="1"/>
  <c r="G1070" i="10" s="1"/>
  <c r="G1071" i="10" s="1"/>
  <c r="G1072" i="10" s="1"/>
  <c r="G1073" i="10" s="1"/>
  <c r="G1074" i="10" s="1"/>
  <c r="G1075" i="10" s="1"/>
  <c r="G1076" i="10" s="1"/>
  <c r="G1077" i="10" s="1"/>
  <c r="G1078" i="10" s="1"/>
  <c r="G1079" i="10" s="1"/>
  <c r="G1080" i="10" s="1"/>
  <c r="G1081" i="10" s="1"/>
  <c r="G1082" i="10" s="1"/>
  <c r="G1083" i="10" s="1"/>
  <c r="G1084" i="10" s="1"/>
  <c r="G1085" i="10" s="1"/>
  <c r="G1086" i="10" s="1"/>
  <c r="G1087" i="10" s="1"/>
  <c r="G1088" i="10" s="1"/>
  <c r="G1089" i="10" s="1"/>
  <c r="G1090" i="10" s="1"/>
  <c r="G1091" i="10" s="1"/>
  <c r="G1092" i="10" s="1"/>
  <c r="G1093" i="10" s="1"/>
  <c r="G1094" i="10" s="1"/>
  <c r="G1095" i="10" s="1"/>
  <c r="G1096" i="10" s="1"/>
  <c r="G1097" i="10" s="1"/>
  <c r="G1098" i="10" s="1"/>
  <c r="G1099" i="10" s="1"/>
  <c r="G1100" i="10" s="1"/>
  <c r="G1101" i="10" s="1"/>
  <c r="G1102" i="10" s="1"/>
  <c r="G1103" i="10" s="1"/>
  <c r="G1104" i="10" s="1"/>
  <c r="G1105" i="10" s="1"/>
  <c r="G1106" i="10" s="1"/>
  <c r="G1107" i="10" s="1"/>
  <c r="G1108" i="10" s="1"/>
  <c r="G1109" i="10" s="1"/>
  <c r="G1110" i="10" s="1"/>
  <c r="G1111" i="10" s="1"/>
  <c r="G1112" i="10" s="1"/>
  <c r="G1113" i="10" s="1"/>
  <c r="G1114" i="10" s="1"/>
  <c r="G1115" i="10" s="1"/>
  <c r="G1116" i="10" s="1"/>
  <c r="G1117" i="10" s="1"/>
  <c r="G1118" i="10" s="1"/>
  <c r="G1119" i="10" s="1"/>
  <c r="G1120" i="10" s="1"/>
  <c r="G1121" i="10" s="1"/>
  <c r="G1122" i="10" s="1"/>
  <c r="G1123" i="10" s="1"/>
  <c r="G1124" i="10" s="1"/>
  <c r="G1125" i="10" s="1"/>
  <c r="G1126" i="10" s="1"/>
  <c r="G1127" i="10" s="1"/>
  <c r="G1128" i="10" s="1"/>
  <c r="G1129" i="10" s="1"/>
  <c r="G1130" i="10" s="1"/>
  <c r="G1131" i="10" s="1"/>
  <c r="G1132" i="10" s="1"/>
  <c r="G1133" i="10" s="1"/>
  <c r="G1134" i="10" s="1"/>
  <c r="G1135" i="10" s="1"/>
  <c r="G1136" i="10" s="1"/>
  <c r="G1137" i="10" s="1"/>
  <c r="G1138" i="10" s="1"/>
  <c r="G1139" i="10" s="1"/>
  <c r="G1140" i="10" s="1"/>
  <c r="G1141" i="10" s="1"/>
  <c r="G1142" i="10" s="1"/>
  <c r="G1143" i="10" s="1"/>
  <c r="G1144" i="10" s="1"/>
  <c r="G1145" i="10" s="1"/>
  <c r="G1146" i="10" s="1"/>
  <c r="G1147" i="10" s="1"/>
  <c r="G1148" i="10" s="1"/>
  <c r="G1149" i="10" s="1"/>
  <c r="G1150" i="10" s="1"/>
  <c r="G1151" i="10" s="1"/>
  <c r="G1152" i="10" s="1"/>
  <c r="G1153" i="10" s="1"/>
  <c r="G1154" i="10" s="1"/>
  <c r="G1155" i="10" s="1"/>
  <c r="G1156" i="10" s="1"/>
  <c r="G1157" i="10" s="1"/>
  <c r="G1158" i="10" s="1"/>
  <c r="G1159" i="10" s="1"/>
  <c r="G1160" i="10" s="1"/>
  <c r="G1161" i="10" s="1"/>
  <c r="G1162" i="10" s="1"/>
  <c r="G1163" i="10" s="1"/>
  <c r="G1164" i="10" s="1"/>
  <c r="G1165" i="10" s="1"/>
  <c r="G1166" i="10" s="1"/>
  <c r="G1167" i="10" s="1"/>
  <c r="G1168" i="10" s="1"/>
  <c r="G1169" i="10" s="1"/>
  <c r="G1170" i="10" s="1"/>
  <c r="G1171" i="10" s="1"/>
  <c r="G1172" i="10" s="1"/>
  <c r="G1173" i="10" s="1"/>
  <c r="G1174" i="10" s="1"/>
  <c r="G1175" i="10" s="1"/>
  <c r="G1176" i="10" s="1"/>
  <c r="G1177" i="10" s="1"/>
  <c r="G1178" i="10" s="1"/>
  <c r="G1179" i="10" s="1"/>
  <c r="G1180" i="10" s="1"/>
  <c r="G1181" i="10" s="1"/>
  <c r="G1182" i="10" s="1"/>
  <c r="G1183" i="10" s="1"/>
  <c r="G1184" i="10" s="1"/>
  <c r="G1185" i="10" s="1"/>
  <c r="G1186" i="10" s="1"/>
  <c r="G1187" i="10" s="1"/>
  <c r="G1188" i="10" s="1"/>
  <c r="G1189" i="10" s="1"/>
  <c r="G1190" i="10" s="1"/>
  <c r="G1191" i="10" s="1"/>
  <c r="G1192" i="10" s="1"/>
  <c r="G1193" i="10" s="1"/>
  <c r="G1194" i="10" s="1"/>
  <c r="G1195" i="10" s="1"/>
  <c r="G1196" i="10" s="1"/>
  <c r="G1197" i="10" s="1"/>
  <c r="G1198" i="10" s="1"/>
  <c r="G1199" i="10" s="1"/>
  <c r="G1200" i="10" s="1"/>
  <c r="G1201" i="10" s="1"/>
  <c r="G1202" i="10" s="1"/>
  <c r="G1203" i="10" s="1"/>
  <c r="G1204" i="10" s="1"/>
  <c r="G1205" i="10" s="1"/>
  <c r="G1206" i="10" s="1"/>
  <c r="G1207" i="10" s="1"/>
  <c r="G1208" i="10" s="1"/>
  <c r="G1209" i="10" s="1"/>
  <c r="G1210" i="10" s="1"/>
  <c r="G1211" i="10" s="1"/>
  <c r="G1212" i="10" s="1"/>
  <c r="G1213" i="10" s="1"/>
  <c r="G1214" i="10" s="1"/>
  <c r="G1215" i="10" s="1"/>
  <c r="G1216" i="10" s="1"/>
  <c r="G1217" i="10" s="1"/>
  <c r="G1218" i="10" s="1"/>
  <c r="G1219" i="10" s="1"/>
  <c r="G1220" i="10" s="1"/>
  <c r="G1221" i="10" s="1"/>
  <c r="G1222" i="10" s="1"/>
  <c r="G1223" i="10" s="1"/>
  <c r="G1224" i="10" s="1"/>
  <c r="G1225" i="10" s="1"/>
  <c r="G1226" i="10" s="1"/>
  <c r="G1227" i="10" s="1"/>
  <c r="G1228" i="10" s="1"/>
  <c r="G1229" i="10" s="1"/>
  <c r="G1230" i="10" s="1"/>
  <c r="G1231" i="10" s="1"/>
  <c r="G1232" i="10" s="1"/>
  <c r="G1233" i="10" s="1"/>
  <c r="G1234" i="10" s="1"/>
  <c r="G1235" i="10" s="1"/>
  <c r="G1236" i="10" s="1"/>
  <c r="G1237" i="10" s="1"/>
  <c r="G1238" i="10" s="1"/>
  <c r="G1239" i="10" s="1"/>
  <c r="G1240" i="10" s="1"/>
  <c r="G1241" i="10" s="1"/>
  <c r="G1242" i="10" s="1"/>
  <c r="G1243" i="10" s="1"/>
  <c r="G1244" i="10" s="1"/>
  <c r="G1245" i="10" s="1"/>
  <c r="G1246" i="10" s="1"/>
  <c r="G1247" i="10" s="1"/>
  <c r="G1248" i="10" s="1"/>
  <c r="G1249" i="10" s="1"/>
  <c r="G1250" i="10" s="1"/>
  <c r="G1251" i="10" s="1"/>
  <c r="G1252" i="10" s="1"/>
  <c r="G1253" i="10" s="1"/>
  <c r="G1254" i="10" s="1"/>
  <c r="G1255" i="10" s="1"/>
  <c r="G1256" i="10" s="1"/>
  <c r="G1257" i="10" s="1"/>
  <c r="G1258" i="10" s="1"/>
  <c r="G1259" i="10" s="1"/>
  <c r="G1260" i="10" s="1"/>
  <c r="G1261" i="10" s="1"/>
  <c r="G1262" i="10" s="1"/>
  <c r="G1263" i="10" s="1"/>
  <c r="G1264" i="10" s="1"/>
  <c r="G1265" i="10" s="1"/>
  <c r="G1266" i="10" s="1"/>
  <c r="G1267" i="10" s="1"/>
  <c r="G1268" i="10" s="1"/>
  <c r="G1269" i="10" s="1"/>
  <c r="G1270" i="10" s="1"/>
  <c r="G1271" i="10" s="1"/>
  <c r="G1272" i="10" s="1"/>
  <c r="G1273" i="10" s="1"/>
  <c r="G1274" i="10" s="1"/>
  <c r="G1275" i="10" s="1"/>
  <c r="G1276" i="10" s="1"/>
  <c r="G1277" i="10" s="1"/>
  <c r="G1278" i="10" s="1"/>
  <c r="G1279" i="10" s="1"/>
  <c r="G1280" i="10" s="1"/>
  <c r="G1281" i="10" s="1"/>
  <c r="G1282" i="10" s="1"/>
  <c r="G1283" i="10" s="1"/>
  <c r="G1284" i="10" s="1"/>
  <c r="G1285" i="10" s="1"/>
  <c r="G1286" i="10" s="1"/>
  <c r="G1287" i="10" s="1"/>
  <c r="G1288" i="10" s="1"/>
  <c r="G1289" i="10" s="1"/>
  <c r="G1290" i="10" s="1"/>
  <c r="G1291" i="10" s="1"/>
  <c r="G1292" i="10" s="1"/>
  <c r="G1293" i="10" s="1"/>
  <c r="G1294" i="10" s="1"/>
  <c r="G1295" i="10" s="1"/>
  <c r="G1296" i="10" s="1"/>
  <c r="G1297" i="10" s="1"/>
  <c r="G1298" i="10" s="1"/>
  <c r="G1299" i="10" s="1"/>
  <c r="G1300" i="10" s="1"/>
  <c r="G1301" i="10" s="1"/>
  <c r="G1302" i="10" s="1"/>
  <c r="G1303" i="10" s="1"/>
  <c r="G1304" i="10" s="1"/>
  <c r="G1305" i="10" s="1"/>
  <c r="G1306" i="10" s="1"/>
  <c r="G1307" i="10" s="1"/>
  <c r="G1308" i="10" s="1"/>
  <c r="G1309" i="10" s="1"/>
  <c r="G1310" i="10" s="1"/>
  <c r="G1311" i="10" s="1"/>
  <c r="G1312" i="10" s="1"/>
  <c r="G1313" i="10" s="1"/>
  <c r="G1314" i="10" s="1"/>
  <c r="G1315" i="10" s="1"/>
  <c r="G1316" i="10" s="1"/>
  <c r="G1317" i="10" s="1"/>
  <c r="G1318" i="10" s="1"/>
  <c r="G1319" i="10" s="1"/>
  <c r="G1320" i="10" s="1"/>
  <c r="G1321" i="10" s="1"/>
  <c r="G1322" i="10" s="1"/>
  <c r="G1323" i="10" s="1"/>
  <c r="G1324" i="10" s="1"/>
  <c r="G1325" i="10" s="1"/>
  <c r="G1326" i="10" s="1"/>
  <c r="G1327" i="10" s="1"/>
  <c r="G1328" i="10" s="1"/>
  <c r="G1329" i="10" s="1"/>
  <c r="G1330" i="10" s="1"/>
  <c r="G1331" i="10" s="1"/>
  <c r="G1332" i="10" s="1"/>
  <c r="G1333" i="10" s="1"/>
  <c r="G1334" i="10" s="1"/>
  <c r="G1335" i="10" s="1"/>
  <c r="G1336" i="10" s="1"/>
  <c r="G1337" i="10" s="1"/>
  <c r="G1338" i="10" s="1"/>
  <c r="G1339" i="10" s="1"/>
  <c r="G1340" i="10" s="1"/>
  <c r="G1341" i="10" s="1"/>
  <c r="G1342" i="10" s="1"/>
  <c r="G1343" i="10" s="1"/>
  <c r="G1344" i="10" s="1"/>
  <c r="G1345" i="10" s="1"/>
  <c r="G1346" i="10" s="1"/>
  <c r="F14" i="7"/>
  <c r="E31" i="13"/>
  <c r="D37" i="13" s="1"/>
  <c r="F30" i="5"/>
  <c r="B32" i="13"/>
  <c r="F36" i="5" s="1"/>
  <c r="D24" i="5"/>
  <c r="F24" i="5" s="1"/>
  <c r="H23" i="17"/>
  <c r="I23" i="17" s="1"/>
  <c r="O23" i="17" s="1"/>
  <c r="P23" i="17" s="1"/>
  <c r="H24" i="17"/>
  <c r="I24" i="17" s="1"/>
  <c r="O24" i="17" s="1"/>
  <c r="P24" i="17" s="1"/>
  <c r="H20" i="17"/>
  <c r="I20" i="17" s="1"/>
  <c r="O20" i="17" s="1"/>
  <c r="P20" i="17" s="1"/>
  <c r="H26" i="17"/>
  <c r="I26" i="17" s="1"/>
  <c r="H25" i="17"/>
  <c r="I25" i="17" s="1"/>
  <c r="H21" i="17"/>
  <c r="I21" i="17" s="1"/>
  <c r="H22" i="17"/>
  <c r="I22" i="17" s="1"/>
  <c r="T13" i="10"/>
  <c r="K14" i="17"/>
  <c r="F36" i="13"/>
  <c r="A42" i="13"/>
  <c r="C42" i="13"/>
  <c r="A37" i="13"/>
  <c r="B14" i="7"/>
  <c r="D14" i="7"/>
  <c r="A8" i="17"/>
  <c r="Q6" i="10"/>
  <c r="G1347" i="10" l="1"/>
  <c r="G1348" i="10" s="1"/>
  <c r="G1349" i="10" s="1"/>
  <c r="G1350" i="10" s="1"/>
  <c r="G1351" i="10" s="1"/>
  <c r="G1352" i="10" s="1"/>
  <c r="G1353" i="10" s="1"/>
  <c r="G1354" i="10" s="1"/>
  <c r="G1355" i="10" s="1"/>
  <c r="G1356" i="10" s="1"/>
  <c r="G1357" i="10" s="1"/>
  <c r="G1358" i="10" s="1"/>
  <c r="G1359" i="10" s="1"/>
  <c r="G1360" i="10" s="1"/>
  <c r="G1361" i="10" s="1"/>
  <c r="G1362" i="10" s="1"/>
  <c r="G1363" i="10" s="1"/>
  <c r="G1364" i="10" s="1"/>
  <c r="G1365" i="10" s="1"/>
  <c r="G1366" i="10" s="1"/>
  <c r="G1367" i="10" s="1"/>
  <c r="G1368" i="10" s="1"/>
  <c r="G1369" i="10" s="1"/>
  <c r="G1370" i="10" s="1"/>
  <c r="G1371" i="10" s="1"/>
  <c r="G1372" i="10" s="1"/>
  <c r="G1373" i="10" s="1"/>
  <c r="G1374" i="10" s="1"/>
  <c r="G1375" i="10" s="1"/>
  <c r="G1376" i="10" s="1"/>
  <c r="G1377" i="10" s="1"/>
  <c r="G1378" i="10" s="1"/>
  <c r="G1379" i="10" s="1"/>
  <c r="G1380" i="10" s="1"/>
  <c r="G1381" i="10" s="1"/>
  <c r="G1382" i="10" s="1"/>
  <c r="G1383" i="10" s="1"/>
  <c r="G1384" i="10" s="1"/>
  <c r="G1385" i="10" s="1"/>
  <c r="G1386" i="10" s="1"/>
  <c r="G1387" i="10" s="1"/>
  <c r="G1388" i="10" s="1"/>
  <c r="G1389" i="10" s="1"/>
  <c r="G1390" i="10" s="1"/>
  <c r="G1391" i="10" s="1"/>
  <c r="G1392" i="10" s="1"/>
  <c r="G1393" i="10" s="1"/>
  <c r="G1394" i="10" s="1"/>
  <c r="G1395" i="10" s="1"/>
  <c r="G1396" i="10" s="1"/>
  <c r="G1397" i="10" s="1"/>
  <c r="G1398" i="10" s="1"/>
  <c r="G1399" i="10" s="1"/>
  <c r="G1400" i="10" s="1"/>
  <c r="G1401" i="10" s="1"/>
  <c r="G1402" i="10" s="1"/>
  <c r="G1403" i="10" s="1"/>
  <c r="G1404" i="10" s="1"/>
  <c r="G1405" i="10" s="1"/>
  <c r="G1406" i="10" s="1"/>
  <c r="G1407" i="10" s="1"/>
  <c r="G1408" i="10" s="1"/>
  <c r="G1409" i="10" s="1"/>
  <c r="G1410" i="10" s="1"/>
  <c r="G1411" i="10" s="1"/>
  <c r="G1412" i="10" s="1"/>
  <c r="G1413" i="10" s="1"/>
  <c r="G1414" i="10" s="1"/>
  <c r="G1415" i="10" s="1"/>
  <c r="G1416" i="10" s="1"/>
  <c r="G1417" i="10" s="1"/>
  <c r="G1418" i="10" s="1"/>
  <c r="G1419" i="10" s="1"/>
  <c r="G1420" i="10" s="1"/>
  <c r="G1421" i="10" s="1"/>
  <c r="G1422" i="10" s="1"/>
  <c r="G1423" i="10" s="1"/>
  <c r="G1424" i="10" s="1"/>
  <c r="G1425" i="10" s="1"/>
  <c r="G1426" i="10" s="1"/>
  <c r="G1427" i="10" s="1"/>
  <c r="G1428" i="10" s="1"/>
  <c r="G1429" i="10" s="1"/>
  <c r="G1430" i="10" s="1"/>
  <c r="G1431" i="10" s="1"/>
  <c r="G1432" i="10" s="1"/>
  <c r="G1433" i="10" s="1"/>
  <c r="G1434" i="10" s="1"/>
  <c r="G1435" i="10" s="1"/>
  <c r="G1436" i="10" s="1"/>
  <c r="G1437" i="10" s="1"/>
  <c r="G1438" i="10" s="1"/>
  <c r="G1439" i="10" s="1"/>
  <c r="G1440" i="10" s="1"/>
  <c r="G1441" i="10" s="1"/>
  <c r="G1442" i="10" s="1"/>
  <c r="G1443" i="10" s="1"/>
  <c r="G1444" i="10" s="1"/>
  <c r="G1445" i="10" s="1"/>
  <c r="G1446" i="10" s="1"/>
  <c r="G1447" i="10" s="1"/>
  <c r="G1448" i="10" s="1"/>
  <c r="G1449" i="10" s="1"/>
  <c r="G1450" i="10" s="1"/>
  <c r="G1451" i="10" s="1"/>
  <c r="G1452" i="10" s="1"/>
  <c r="G1453" i="10" s="1"/>
  <c r="G1454" i="10" s="1"/>
  <c r="G1455" i="10" s="1"/>
  <c r="G1456" i="10" s="1"/>
  <c r="G1457" i="10" s="1"/>
  <c r="G1458" i="10" s="1"/>
  <c r="G1459" i="10" s="1"/>
  <c r="G1460" i="10" s="1"/>
  <c r="G1461" i="10" s="1"/>
  <c r="G1462" i="10" s="1"/>
  <c r="G1463" i="10" s="1"/>
  <c r="G1464" i="10" s="1"/>
  <c r="G1465" i="10" s="1"/>
  <c r="G1466" i="10" s="1"/>
  <c r="G1467" i="10" s="1"/>
  <c r="G1468" i="10" s="1"/>
  <c r="G1469" i="10" s="1"/>
  <c r="G1470" i="10" s="1"/>
  <c r="G1471" i="10" s="1"/>
  <c r="G1472" i="10" s="1"/>
  <c r="G1473" i="10" s="1"/>
  <c r="G1474" i="10" s="1"/>
  <c r="G1475" i="10" s="1"/>
  <c r="G1476" i="10" s="1"/>
  <c r="G1477" i="10" s="1"/>
  <c r="G1478" i="10" s="1"/>
  <c r="G1479" i="10" s="1"/>
  <c r="G1480" i="10" s="1"/>
  <c r="G1481" i="10" s="1"/>
  <c r="G1482" i="10" s="1"/>
  <c r="G1483" i="10" s="1"/>
  <c r="G1484" i="10" s="1"/>
  <c r="G1485" i="10" s="1"/>
  <c r="G1486" i="10" s="1"/>
  <c r="G1487" i="10" s="1"/>
  <c r="G1488" i="10" s="1"/>
  <c r="G1489" i="10" s="1"/>
  <c r="G1490" i="10" s="1"/>
  <c r="G1491" i="10" s="1"/>
  <c r="G1492" i="10" s="1"/>
  <c r="G1493" i="10" s="1"/>
  <c r="G1494" i="10" s="1"/>
  <c r="G1495" i="10" s="1"/>
  <c r="G1496" i="10" s="1"/>
  <c r="G1497" i="10" s="1"/>
  <c r="G1498" i="10" s="1"/>
  <c r="G1499" i="10" s="1"/>
  <c r="G1500" i="10" s="1"/>
  <c r="G1501" i="10" s="1"/>
  <c r="G1502" i="10" s="1"/>
  <c r="G1503" i="10" s="1"/>
  <c r="G1504" i="10" s="1"/>
  <c r="G1505" i="10" s="1"/>
  <c r="G1506" i="10" s="1"/>
  <c r="G1507" i="10" s="1"/>
  <c r="G1508" i="10" s="1"/>
  <c r="G1509" i="10" s="1"/>
  <c r="G1510" i="10" s="1"/>
  <c r="G1511" i="10" s="1"/>
  <c r="G1512" i="10" s="1"/>
  <c r="G1513" i="10" s="1"/>
  <c r="G1514" i="10" s="1"/>
  <c r="G1515" i="10" s="1"/>
  <c r="G1516" i="10" s="1"/>
  <c r="G1517" i="10" s="1"/>
  <c r="G1518" i="10" s="1"/>
  <c r="G1519" i="10" s="1"/>
  <c r="G1520" i="10" s="1"/>
  <c r="G1521" i="10" s="1"/>
  <c r="G1522" i="10" s="1"/>
  <c r="G1523" i="10" s="1"/>
  <c r="G1524" i="10" s="1"/>
  <c r="G1525" i="10" s="1"/>
  <c r="G1526" i="10" s="1"/>
  <c r="G1527" i="10" s="1"/>
  <c r="G1528" i="10" s="1"/>
  <c r="G1529" i="10" s="1"/>
  <c r="G1530" i="10" s="1"/>
  <c r="G1531" i="10" s="1"/>
  <c r="G1532" i="10" s="1"/>
  <c r="G1533" i="10" s="1"/>
  <c r="G1534" i="10" s="1"/>
  <c r="G1535" i="10" s="1"/>
  <c r="G1536" i="10" s="1"/>
  <c r="G1537" i="10" s="1"/>
  <c r="G1538" i="10" s="1"/>
  <c r="G1539" i="10" s="1"/>
  <c r="G1540" i="10" s="1"/>
  <c r="G1541" i="10" s="1"/>
  <c r="G1542" i="10" s="1"/>
  <c r="G1543" i="10" s="1"/>
  <c r="G1544" i="10" s="1"/>
  <c r="G1545" i="10" s="1"/>
  <c r="G1546" i="10" s="1"/>
  <c r="G1547" i="10" s="1"/>
  <c r="G1548" i="10" s="1"/>
  <c r="G1549" i="10" s="1"/>
  <c r="G1550" i="10" s="1"/>
  <c r="G1551" i="10" s="1"/>
  <c r="G1552" i="10" s="1"/>
  <c r="G1553" i="10" s="1"/>
  <c r="G1554" i="10" s="1"/>
  <c r="G1555" i="10" s="1"/>
  <c r="G1556" i="10" s="1"/>
  <c r="G1557" i="10" s="1"/>
  <c r="G1558" i="10" s="1"/>
  <c r="G1559" i="10" s="1"/>
  <c r="G1560" i="10" s="1"/>
  <c r="G1561" i="10" s="1"/>
  <c r="G1562" i="10" s="1"/>
  <c r="G1563" i="10" s="1"/>
  <c r="G1564" i="10" s="1"/>
  <c r="G1565" i="10" s="1"/>
  <c r="G1566" i="10" s="1"/>
  <c r="G1567" i="10" s="1"/>
  <c r="G1568" i="10" s="1"/>
  <c r="G1569" i="10" s="1"/>
  <c r="G1570" i="10" s="1"/>
  <c r="G1571" i="10" s="1"/>
  <c r="G1572" i="10" s="1"/>
  <c r="G1573" i="10" s="1"/>
  <c r="G1574" i="10" s="1"/>
  <c r="G1575" i="10" s="1"/>
  <c r="G1576" i="10" s="1"/>
  <c r="G1577" i="10" s="1"/>
  <c r="G1578" i="10" s="1"/>
  <c r="G1579" i="10" s="1"/>
  <c r="G1580" i="10" s="1"/>
  <c r="G1581" i="10" s="1"/>
  <c r="G1582" i="10" s="1"/>
  <c r="G1583" i="10" s="1"/>
  <c r="G1584" i="10" s="1"/>
  <c r="G1585" i="10" s="1"/>
  <c r="G1586" i="10" s="1"/>
  <c r="G1587" i="10" s="1"/>
  <c r="G1588" i="10" s="1"/>
  <c r="G1589" i="10" s="1"/>
  <c r="G1590" i="10" s="1"/>
  <c r="G1591" i="10" s="1"/>
  <c r="G1592" i="10" s="1"/>
  <c r="G1593" i="10" s="1"/>
  <c r="G1594" i="10" s="1"/>
  <c r="G1595" i="10" s="1"/>
  <c r="G1596" i="10" s="1"/>
  <c r="G1597" i="10" s="1"/>
  <c r="G1598" i="10" s="1"/>
  <c r="G1599" i="10" s="1"/>
  <c r="G1600" i="10" s="1"/>
  <c r="G1601" i="10" s="1"/>
  <c r="G1602" i="10" s="1"/>
  <c r="G1603" i="10" s="1"/>
  <c r="G1604" i="10" s="1"/>
  <c r="G1605" i="10" s="1"/>
  <c r="G1606" i="10" s="1"/>
  <c r="G1607" i="10" s="1"/>
  <c r="G1608" i="10" s="1"/>
  <c r="G1609" i="10" s="1"/>
  <c r="G1610" i="10" s="1"/>
  <c r="G1611" i="10" s="1"/>
  <c r="G1612" i="10" s="1"/>
  <c r="G1613" i="10" s="1"/>
  <c r="G1614" i="10" s="1"/>
  <c r="G1615" i="10" s="1"/>
  <c r="G1616" i="10" s="1"/>
  <c r="G1617" i="10" s="1"/>
  <c r="G1618" i="10" s="1"/>
  <c r="G1619" i="10" s="1"/>
  <c r="G1620" i="10" s="1"/>
  <c r="G1621" i="10" s="1"/>
  <c r="G1622" i="10" s="1"/>
  <c r="G1623" i="10" s="1"/>
  <c r="G1624" i="10" s="1"/>
  <c r="G1625" i="10" s="1"/>
  <c r="G1626" i="10" s="1"/>
  <c r="G1627" i="10" s="1"/>
  <c r="G1628" i="10" s="1"/>
  <c r="G1629" i="10" s="1"/>
  <c r="G1630" i="10" s="1"/>
  <c r="G1631" i="10" s="1"/>
  <c r="G1632" i="10" s="1"/>
  <c r="G1633" i="10" s="1"/>
  <c r="G1634" i="10" s="1"/>
  <c r="G1635" i="10" s="1"/>
  <c r="G1636" i="10" s="1"/>
  <c r="G1637" i="10" s="1"/>
  <c r="G1638" i="10" s="1"/>
  <c r="G1639" i="10" s="1"/>
  <c r="G1640" i="10" s="1"/>
  <c r="G1641" i="10" s="1"/>
  <c r="G1642" i="10" s="1"/>
  <c r="G1643" i="10" s="1"/>
  <c r="G1644" i="10" s="1"/>
  <c r="G1645" i="10" s="1"/>
  <c r="G1646" i="10" s="1"/>
  <c r="G1647" i="10" s="1"/>
  <c r="G1648" i="10" s="1"/>
  <c r="G1649" i="10" s="1"/>
  <c r="G1650" i="10" s="1"/>
  <c r="G1651" i="10" s="1"/>
  <c r="G1652" i="10" s="1"/>
  <c r="G1653" i="10" s="1"/>
  <c r="G1654" i="10" s="1"/>
  <c r="G1655" i="10" s="1"/>
  <c r="G1656" i="10" s="1"/>
  <c r="G1657" i="10" s="1"/>
  <c r="G1658" i="10" s="1"/>
  <c r="G1659" i="10" s="1"/>
  <c r="G1660" i="10" s="1"/>
  <c r="G1661" i="10" s="1"/>
  <c r="G1662" i="10" s="1"/>
  <c r="G1663" i="10" s="1"/>
  <c r="G1664" i="10" s="1"/>
  <c r="G1665" i="10" s="1"/>
  <c r="G1666" i="10" s="1"/>
  <c r="G1667" i="10" s="1"/>
  <c r="G1668" i="10" s="1"/>
  <c r="G1669" i="10" s="1"/>
  <c r="G1670" i="10" s="1"/>
  <c r="G1671" i="10" s="1"/>
  <c r="G1672" i="10" s="1"/>
  <c r="G1673" i="10" s="1"/>
  <c r="G1674" i="10" s="1"/>
  <c r="G1675" i="10" s="1"/>
  <c r="G1676" i="10" s="1"/>
  <c r="G1677" i="10" s="1"/>
  <c r="G1678" i="10" s="1"/>
  <c r="G1679" i="10" s="1"/>
  <c r="G1680" i="10" s="1"/>
  <c r="G1681" i="10" s="1"/>
  <c r="G1682" i="10" s="1"/>
  <c r="G1683" i="10" s="1"/>
  <c r="G1684" i="10" s="1"/>
  <c r="G1685" i="10" s="1"/>
  <c r="G1686" i="10" s="1"/>
  <c r="G1687" i="10" s="1"/>
  <c r="G1688" i="10" s="1"/>
  <c r="G1689" i="10" s="1"/>
  <c r="G1690" i="10" s="1"/>
  <c r="G1691" i="10" s="1"/>
  <c r="G1692" i="10" s="1"/>
  <c r="G1693" i="10" s="1"/>
  <c r="G1694" i="10" s="1"/>
  <c r="G1695" i="10" s="1"/>
  <c r="G1696" i="10" s="1"/>
  <c r="G1697" i="10" s="1"/>
  <c r="G1698" i="10" s="1"/>
  <c r="G1699" i="10" s="1"/>
  <c r="G1700" i="10" s="1"/>
  <c r="G1701" i="10" s="1"/>
  <c r="G1702" i="10" s="1"/>
  <c r="G1703" i="10" s="1"/>
  <c r="G1704" i="10" s="1"/>
  <c r="G1705" i="10" s="1"/>
  <c r="G1706" i="10" s="1"/>
  <c r="G1707" i="10" s="1"/>
  <c r="G1708" i="10" s="1"/>
  <c r="G1709" i="10" s="1"/>
  <c r="G1710" i="10" s="1"/>
  <c r="G1711" i="10" s="1"/>
  <c r="G1712" i="10" s="1"/>
  <c r="G1713" i="10" s="1"/>
  <c r="G1714" i="10" s="1"/>
  <c r="G1715" i="10" s="1"/>
  <c r="G1716" i="10" s="1"/>
  <c r="G1717" i="10" s="1"/>
  <c r="G1718" i="10" s="1"/>
  <c r="G1719" i="10" s="1"/>
  <c r="G1720" i="10" s="1"/>
  <c r="G1721" i="10" s="1"/>
  <c r="G1722" i="10" s="1"/>
  <c r="G1723" i="10" s="1"/>
  <c r="G1724" i="10" s="1"/>
  <c r="G1725" i="10" s="1"/>
  <c r="G1726" i="10" s="1"/>
  <c r="G1727" i="10" s="1"/>
  <c r="G1728" i="10" s="1"/>
  <c r="A36" i="13"/>
  <c r="F37" i="13"/>
  <c r="D36" i="13"/>
  <c r="D32" i="5"/>
  <c r="F32" i="5" s="1"/>
  <c r="O21" i="17"/>
  <c r="P21" i="17" s="1"/>
  <c r="L21" i="17"/>
  <c r="M21" i="17"/>
  <c r="O26" i="17"/>
  <c r="P26" i="17" s="1"/>
  <c r="J26" i="17"/>
  <c r="S26" i="17" s="1"/>
  <c r="O22" i="17"/>
  <c r="P22" i="17" s="1"/>
  <c r="L22" i="17"/>
  <c r="M22" i="17"/>
  <c r="O25" i="17"/>
  <c r="P25" i="17" s="1"/>
  <c r="M25" i="17"/>
  <c r="L25" i="17"/>
  <c r="L20" i="17"/>
  <c r="L23" i="17"/>
  <c r="L24" i="17"/>
  <c r="M20" i="17"/>
  <c r="M23" i="17"/>
  <c r="M26" i="17"/>
  <c r="J22" i="17"/>
  <c r="S22" i="17" s="1"/>
  <c r="J20" i="17"/>
  <c r="S20" i="17" s="1"/>
  <c r="J25" i="17"/>
  <c r="S25" i="17" s="1"/>
  <c r="J23" i="17"/>
  <c r="S23" i="17" s="1"/>
  <c r="J21" i="17"/>
  <c r="S21" i="17" s="1"/>
  <c r="L26" i="17"/>
  <c r="M24" i="17"/>
  <c r="J24" i="17"/>
  <c r="S24" i="17" s="1"/>
  <c r="T14" i="10"/>
  <c r="K15" i="17"/>
  <c r="C36" i="13"/>
  <c r="A9" i="17"/>
  <c r="C4" i="17"/>
  <c r="C5" i="17"/>
  <c r="F5" i="17" s="1"/>
  <c r="G1729" i="10" l="1"/>
  <c r="G1730" i="10" s="1"/>
  <c r="G1731" i="10" s="1"/>
  <c r="G1732" i="10" s="1"/>
  <c r="G1733" i="10" s="1"/>
  <c r="G1734" i="10" s="1"/>
  <c r="G1735" i="10" s="1"/>
  <c r="G1736" i="10" s="1"/>
  <c r="G1737" i="10" s="1"/>
  <c r="G1738" i="10" s="1"/>
  <c r="G1739" i="10" s="1"/>
  <c r="G1740" i="10" s="1"/>
  <c r="T15" i="10"/>
  <c r="K16" i="17"/>
  <c r="F4" i="17"/>
  <c r="A10" i="17"/>
  <c r="E4" i="17"/>
  <c r="E5" i="17"/>
  <c r="G5" i="17" s="1"/>
  <c r="Q7" i="10"/>
  <c r="G1741" i="10" l="1"/>
  <c r="G1742" i="10" s="1"/>
  <c r="G1743" i="10" s="1"/>
  <c r="G1744" i="10" s="1"/>
  <c r="G1745" i="10" s="1"/>
  <c r="G1746" i="10" s="1"/>
  <c r="G1747" i="10" s="1"/>
  <c r="G1748" i="10" s="1"/>
  <c r="G1749" i="10" s="1"/>
  <c r="G1750" i="10" s="1"/>
  <c r="G1751" i="10" s="1"/>
  <c r="G1752" i="10" s="1"/>
  <c r="G1753" i="10" s="1"/>
  <c r="G1754" i="10" s="1"/>
  <c r="G1755" i="10" s="1"/>
  <c r="G1756" i="10" s="1"/>
  <c r="G1757" i="10" s="1"/>
  <c r="G1758" i="10" s="1"/>
  <c r="G1759" i="10" s="1"/>
  <c r="G1760" i="10" s="1"/>
  <c r="G1761" i="10" s="1"/>
  <c r="G1762" i="10" s="1"/>
  <c r="G1763" i="10" s="1"/>
  <c r="G1764" i="10" s="1"/>
  <c r="G1765" i="10" s="1"/>
  <c r="G1766" i="10" s="1"/>
  <c r="G1767" i="10" s="1"/>
  <c r="G1768" i="10" s="1"/>
  <c r="G1769" i="10" s="1"/>
  <c r="G1770" i="10" s="1"/>
  <c r="G1771" i="10" s="1"/>
  <c r="G1772" i="10" s="1"/>
  <c r="G1773" i="10" s="1"/>
  <c r="G1774" i="10" s="1"/>
  <c r="G1775" i="10" s="1"/>
  <c r="G1776" i="10" s="1"/>
  <c r="G1777" i="10" s="1"/>
  <c r="G1778" i="10" s="1"/>
  <c r="G1779" i="10" s="1"/>
  <c r="G1780" i="10" s="1"/>
  <c r="G1781" i="10" s="1"/>
  <c r="G1782" i="10" s="1"/>
  <c r="G1783" i="10" s="1"/>
  <c r="G1784" i="10" s="1"/>
  <c r="G1785" i="10" s="1"/>
  <c r="G1786" i="10" s="1"/>
  <c r="G1787" i="10" s="1"/>
  <c r="G1788" i="10" s="1"/>
  <c r="G1789" i="10" s="1"/>
  <c r="G1790" i="10" s="1"/>
  <c r="G1791" i="10" s="1"/>
  <c r="G1792" i="10" s="1"/>
  <c r="G1793" i="10" s="1"/>
  <c r="G1794" i="10" s="1"/>
  <c r="G1795" i="10" s="1"/>
  <c r="G1796" i="10" s="1"/>
  <c r="G1797" i="10" s="1"/>
  <c r="G1798" i="10" s="1"/>
  <c r="G1799" i="10" s="1"/>
  <c r="G1800" i="10" s="1"/>
  <c r="G1801" i="10" s="1"/>
  <c r="G1802" i="10" s="1"/>
  <c r="G1803" i="10" s="1"/>
  <c r="G1804" i="10" s="1"/>
  <c r="G1805" i="10" s="1"/>
  <c r="G1806" i="10" s="1"/>
  <c r="G1807" i="10" s="1"/>
  <c r="G1808" i="10" s="1"/>
  <c r="G1809" i="10" s="1"/>
  <c r="G1810" i="10" s="1"/>
  <c r="G1811" i="10" s="1"/>
  <c r="G1812" i="10" s="1"/>
  <c r="G1813" i="10" s="1"/>
  <c r="G1814" i="10" s="1"/>
  <c r="G1815" i="10" s="1"/>
  <c r="G1816" i="10" s="1"/>
  <c r="G1817" i="10" s="1"/>
  <c r="G1818" i="10" s="1"/>
  <c r="G1819" i="10" s="1"/>
  <c r="G1820" i="10" s="1"/>
  <c r="G1821" i="10" s="1"/>
  <c r="G1822" i="10" s="1"/>
  <c r="G1823" i="10" s="1"/>
  <c r="G1824" i="10" s="1"/>
  <c r="G1825" i="10" s="1"/>
  <c r="G1826" i="10" s="1"/>
  <c r="G1827" i="10" s="1"/>
  <c r="G1828" i="10" s="1"/>
  <c r="G1829" i="10" s="1"/>
  <c r="G1830" i="10" s="1"/>
  <c r="G1831" i="10" s="1"/>
  <c r="G1832" i="10" s="1"/>
  <c r="G1833" i="10" s="1"/>
  <c r="G1834" i="10" s="1"/>
  <c r="G1835" i="10" s="1"/>
  <c r="G1836" i="10" s="1"/>
  <c r="G1837" i="10" s="1"/>
  <c r="G1838" i="10" s="1"/>
  <c r="G1839" i="10" s="1"/>
  <c r="G1840" i="10" s="1"/>
  <c r="G1841" i="10" s="1"/>
  <c r="G1842" i="10" s="1"/>
  <c r="G1843" i="10" s="1"/>
  <c r="G1844" i="10" s="1"/>
  <c r="G1845" i="10" s="1"/>
  <c r="G1846" i="10" s="1"/>
  <c r="G1847" i="10" s="1"/>
  <c r="G1848" i="10" s="1"/>
  <c r="G1849" i="10" s="1"/>
  <c r="G1850" i="10" s="1"/>
  <c r="G1851" i="10" s="1"/>
  <c r="G1852" i="10" s="1"/>
  <c r="G1853" i="10" s="1"/>
  <c r="G1854" i="10" s="1"/>
  <c r="G1855" i="10" s="1"/>
  <c r="G1856" i="10" s="1"/>
  <c r="G1857" i="10" s="1"/>
  <c r="G1858" i="10" s="1"/>
  <c r="G1859" i="10" s="1"/>
  <c r="G1860" i="10" s="1"/>
  <c r="G1861" i="10" s="1"/>
  <c r="G1862" i="10" s="1"/>
  <c r="G1863" i="10" s="1"/>
  <c r="G1864" i="10" s="1"/>
  <c r="G1865" i="10" s="1"/>
  <c r="G1866" i="10" s="1"/>
  <c r="G1867" i="10" s="1"/>
  <c r="G1868" i="10" s="1"/>
  <c r="G1869" i="10" s="1"/>
  <c r="G1870" i="10" s="1"/>
  <c r="G1871" i="10" s="1"/>
  <c r="G1872" i="10" s="1"/>
  <c r="G1873" i="10" s="1"/>
  <c r="G1874" i="10" s="1"/>
  <c r="G1875" i="10" s="1"/>
  <c r="G1876" i="10" s="1"/>
  <c r="G1877" i="10" s="1"/>
  <c r="G1878" i="10" s="1"/>
  <c r="G1879" i="10" s="1"/>
  <c r="G1880" i="10" s="1"/>
  <c r="G1881" i="10" s="1"/>
  <c r="G1882" i="10" s="1"/>
  <c r="G1883" i="10" s="1"/>
  <c r="G1884" i="10" s="1"/>
  <c r="G1885" i="10" s="1"/>
  <c r="G1886" i="10" s="1"/>
  <c r="G1887" i="10" s="1"/>
  <c r="G1888" i="10" s="1"/>
  <c r="G1889" i="10" s="1"/>
  <c r="G1890" i="10" s="1"/>
  <c r="G1891" i="10" s="1"/>
  <c r="G1892" i="10" s="1"/>
  <c r="G1893" i="10" s="1"/>
  <c r="G1894" i="10" s="1"/>
  <c r="G1895" i="10" s="1"/>
  <c r="G1896" i="10" s="1"/>
  <c r="G1897" i="10" s="1"/>
  <c r="G1898" i="10" s="1"/>
  <c r="G1899" i="10" s="1"/>
  <c r="G1900" i="10" s="1"/>
  <c r="G1901" i="10" s="1"/>
  <c r="G1902" i="10" s="1"/>
  <c r="G1903" i="10" s="1"/>
  <c r="G1904" i="10" s="1"/>
  <c r="G1905" i="10" s="1"/>
  <c r="G1906" i="10" s="1"/>
  <c r="G1907" i="10" s="1"/>
  <c r="G1908" i="10" s="1"/>
  <c r="G1909" i="10" s="1"/>
  <c r="G1910" i="10" s="1"/>
  <c r="G1911" i="10" s="1"/>
  <c r="G1912" i="10" s="1"/>
  <c r="G1913" i="10" s="1"/>
  <c r="G1914" i="10" s="1"/>
  <c r="G1915" i="10" s="1"/>
  <c r="G1916" i="10" s="1"/>
  <c r="G1917" i="10" s="1"/>
  <c r="G1918" i="10" s="1"/>
  <c r="G1919" i="10" s="1"/>
  <c r="G1920" i="10" s="1"/>
  <c r="G1921" i="10" s="1"/>
  <c r="G1922" i="10" s="1"/>
  <c r="G1923" i="10" s="1"/>
  <c r="G1924" i="10" s="1"/>
  <c r="G1925" i="10" s="1"/>
  <c r="G1926" i="10" s="1"/>
  <c r="G1927" i="10" s="1"/>
  <c r="G1928" i="10" s="1"/>
  <c r="G1929" i="10" s="1"/>
  <c r="G1930" i="10" s="1"/>
  <c r="G1931" i="10" s="1"/>
  <c r="G1932" i="10" s="1"/>
  <c r="G1933" i="10" s="1"/>
  <c r="G1934" i="10" s="1"/>
  <c r="G1935" i="10" s="1"/>
  <c r="G1936" i="10" s="1"/>
  <c r="G1937" i="10" s="1"/>
  <c r="G1938" i="10" s="1"/>
  <c r="G1939" i="10" s="1"/>
  <c r="G1940" i="10" s="1"/>
  <c r="G1941" i="10" s="1"/>
  <c r="G1942" i="10" s="1"/>
  <c r="G1943" i="10" s="1"/>
  <c r="G1944" i="10" s="1"/>
  <c r="G1945" i="10" s="1"/>
  <c r="G1946" i="10" s="1"/>
  <c r="G1947" i="10" s="1"/>
  <c r="G1948" i="10" s="1"/>
  <c r="G1949" i="10" s="1"/>
  <c r="G1950" i="10" s="1"/>
  <c r="G1951" i="10" s="1"/>
  <c r="G1952" i="10" s="1"/>
  <c r="G1953" i="10" s="1"/>
  <c r="G1954" i="10" s="1"/>
  <c r="G1955" i="10" s="1"/>
  <c r="G1956" i="10" s="1"/>
  <c r="G1957" i="10" s="1"/>
  <c r="G1958" i="10" s="1"/>
  <c r="G1959" i="10" s="1"/>
  <c r="G1960" i="10" s="1"/>
  <c r="G1961" i="10" s="1"/>
  <c r="G1962" i="10" s="1"/>
  <c r="G1963" i="10" s="1"/>
  <c r="G1964" i="10" s="1"/>
  <c r="G1965" i="10" s="1"/>
  <c r="G1966" i="10" s="1"/>
  <c r="G1967" i="10" s="1"/>
  <c r="G1968" i="10" s="1"/>
  <c r="G1969" i="10" s="1"/>
  <c r="G1970" i="10" s="1"/>
  <c r="G1971" i="10" s="1"/>
  <c r="G1972" i="10" s="1"/>
  <c r="G1973" i="10" s="1"/>
  <c r="G1974" i="10" s="1"/>
  <c r="G1975" i="10" s="1"/>
  <c r="G1976" i="10" s="1"/>
  <c r="G1977" i="10" s="1"/>
  <c r="G1978" i="10" s="1"/>
  <c r="G1979" i="10" s="1"/>
  <c r="G1980" i="10" s="1"/>
  <c r="G1981" i="10" s="1"/>
  <c r="G1982" i="10" s="1"/>
  <c r="G1983" i="10" s="1"/>
  <c r="G1984" i="10" s="1"/>
  <c r="G1985" i="10" s="1"/>
  <c r="G1986" i="10" s="1"/>
  <c r="G1987" i="10" s="1"/>
  <c r="G1988" i="10" s="1"/>
  <c r="G1989" i="10" s="1"/>
  <c r="G1990" i="10" s="1"/>
  <c r="G1991" i="10" s="1"/>
  <c r="G1992" i="10" s="1"/>
  <c r="G1993" i="10" s="1"/>
  <c r="G1994" i="10" s="1"/>
  <c r="G1995" i="10" s="1"/>
  <c r="G1996" i="10" s="1"/>
  <c r="G1997" i="10" s="1"/>
  <c r="G1998" i="10" s="1"/>
  <c r="G1999" i="10" s="1"/>
  <c r="G2000" i="10" s="1"/>
  <c r="G2001" i="10" s="1"/>
  <c r="G2002" i="10" s="1"/>
  <c r="G2003" i="10" s="1"/>
  <c r="G2004" i="10" s="1"/>
  <c r="G2005" i="10" s="1"/>
  <c r="G2006" i="10" s="1"/>
  <c r="G2007" i="10" s="1"/>
  <c r="G2008" i="10" s="1"/>
  <c r="G2009" i="10" s="1"/>
  <c r="G2010" i="10" s="1"/>
  <c r="G2011" i="10" s="1"/>
  <c r="G2012" i="10" s="1"/>
  <c r="G2013" i="10" s="1"/>
  <c r="G2014" i="10" s="1"/>
  <c r="G2015" i="10" s="1"/>
  <c r="G2016" i="10" s="1"/>
  <c r="G2017" i="10" s="1"/>
  <c r="G2018" i="10" s="1"/>
  <c r="G2019" i="10" s="1"/>
  <c r="G2020" i="10" s="1"/>
  <c r="G2021" i="10" s="1"/>
  <c r="G2022" i="10" s="1"/>
  <c r="G2023" i="10" s="1"/>
  <c r="G2024" i="10" s="1"/>
  <c r="G2025" i="10" s="1"/>
  <c r="G2026" i="10" s="1"/>
  <c r="G2027" i="10" s="1"/>
  <c r="G2028" i="10" s="1"/>
  <c r="G2029" i="10" s="1"/>
  <c r="G2030" i="10" s="1"/>
  <c r="G2031" i="10" s="1"/>
  <c r="G2032" i="10" s="1"/>
  <c r="G2033" i="10" s="1"/>
  <c r="G2034" i="10" s="1"/>
  <c r="G2035" i="10" s="1"/>
  <c r="G2036" i="10" s="1"/>
  <c r="G2037" i="10" s="1"/>
  <c r="G2038" i="10" s="1"/>
  <c r="G2039" i="10" s="1"/>
  <c r="G2040" i="10" s="1"/>
  <c r="G2041" i="10" s="1"/>
  <c r="G2042" i="10" s="1"/>
  <c r="G2043" i="10" s="1"/>
  <c r="G2044" i="10" s="1"/>
  <c r="G2045" i="10" s="1"/>
  <c r="G2046" i="10" s="1"/>
  <c r="G2047" i="10" s="1"/>
  <c r="G2048" i="10" s="1"/>
  <c r="G2049" i="10" s="1"/>
  <c r="G2050" i="10" s="1"/>
  <c r="G2051" i="10" s="1"/>
  <c r="G2052" i="10" s="1"/>
  <c r="G2053" i="10" s="1"/>
  <c r="G2054" i="10" s="1"/>
  <c r="G2055" i="10" s="1"/>
  <c r="G2056" i="10" s="1"/>
  <c r="G2057" i="10" s="1"/>
  <c r="G2058" i="10" s="1"/>
  <c r="G2059" i="10" s="1"/>
  <c r="G2060" i="10" s="1"/>
  <c r="G2061" i="10" s="1"/>
  <c r="G2062" i="10" s="1"/>
  <c r="G2063" i="10" s="1"/>
  <c r="G2064" i="10" s="1"/>
  <c r="G2065" i="10" s="1"/>
  <c r="G2066" i="10" s="1"/>
  <c r="G2067" i="10" s="1"/>
  <c r="G2068" i="10" s="1"/>
  <c r="G2069" i="10" s="1"/>
  <c r="G2070" i="10" s="1"/>
  <c r="G2071" i="10" s="1"/>
  <c r="G2072" i="10" s="1"/>
  <c r="G2073" i="10" s="1"/>
  <c r="G2074" i="10" s="1"/>
  <c r="G2075" i="10" s="1"/>
  <c r="G2076" i="10" s="1"/>
  <c r="G2077" i="10" s="1"/>
  <c r="G2078" i="10" s="1"/>
  <c r="G2079" i="10" s="1"/>
  <c r="G2080" i="10" s="1"/>
  <c r="G2081" i="10" s="1"/>
  <c r="G2082" i="10" s="1"/>
  <c r="G2083" i="10" s="1"/>
  <c r="G2084" i="10" s="1"/>
  <c r="G2085" i="10" s="1"/>
  <c r="G2086" i="10" s="1"/>
  <c r="G2087" i="10" s="1"/>
  <c r="G2088" i="10" s="1"/>
  <c r="G2089" i="10" s="1"/>
  <c r="G2090" i="10" s="1"/>
  <c r="G2091" i="10" s="1"/>
  <c r="G2092" i="10" s="1"/>
  <c r="G2093" i="10" s="1"/>
  <c r="G2094" i="10" s="1"/>
  <c r="G2095" i="10" s="1"/>
  <c r="G2096" i="10" s="1"/>
  <c r="G2097" i="10" s="1"/>
  <c r="G2098" i="10" s="1"/>
  <c r="G2099" i="10" s="1"/>
  <c r="G2100" i="10" s="1"/>
  <c r="G2101" i="10" s="1"/>
  <c r="G2102" i="10" s="1"/>
  <c r="G2103" i="10" s="1"/>
  <c r="G2104" i="10" s="1"/>
  <c r="G2105" i="10" s="1"/>
  <c r="G2106" i="10" s="1"/>
  <c r="G2107" i="10" s="1"/>
  <c r="G2108" i="10" s="1"/>
  <c r="G2109" i="10" s="1"/>
  <c r="G2110" i="10" s="1"/>
  <c r="G2111" i="10" s="1"/>
  <c r="G2112" i="10" s="1"/>
  <c r="G2113" i="10" s="1"/>
  <c r="G2114" i="10" s="1"/>
  <c r="G2115" i="10" s="1"/>
  <c r="G2116" i="10" s="1"/>
  <c r="G2117" i="10" s="1"/>
  <c r="G2118" i="10" s="1"/>
  <c r="G2119" i="10" s="1"/>
  <c r="G2120" i="10" s="1"/>
  <c r="G2121" i="10" s="1"/>
  <c r="G2122" i="10" s="1"/>
  <c r="G2123" i="10" s="1"/>
  <c r="G2124" i="10" s="1"/>
  <c r="G2125" i="10" s="1"/>
  <c r="G2126" i="10" s="1"/>
  <c r="G2127" i="10" s="1"/>
  <c r="G2128" i="10" s="1"/>
  <c r="G2129" i="10" s="1"/>
  <c r="G2130" i="10" s="1"/>
  <c r="G2131" i="10" s="1"/>
  <c r="G2132" i="10" s="1"/>
  <c r="G2133" i="10" s="1"/>
  <c r="G2134" i="10" s="1"/>
  <c r="G2135" i="10" s="1"/>
  <c r="G2136" i="10" s="1"/>
  <c r="G2137" i="10" s="1"/>
  <c r="G2138" i="10" s="1"/>
  <c r="G2139" i="10" s="1"/>
  <c r="G2140" i="10" s="1"/>
  <c r="G2141" i="10" s="1"/>
  <c r="G2142" i="10" s="1"/>
  <c r="G2143" i="10" s="1"/>
  <c r="G2144" i="10" s="1"/>
  <c r="G2145" i="10" s="1"/>
  <c r="G2146" i="10" s="1"/>
  <c r="G2147" i="10" s="1"/>
  <c r="G2148" i="10" s="1"/>
  <c r="G2149" i="10" s="1"/>
  <c r="G2150" i="10" s="1"/>
  <c r="G2151" i="10" s="1"/>
  <c r="G2152" i="10" s="1"/>
  <c r="G2153" i="10" s="1"/>
  <c r="G2154" i="10" s="1"/>
  <c r="G2155" i="10" s="1"/>
  <c r="G4" i="17"/>
  <c r="H4" i="17" s="1"/>
  <c r="H5" i="17"/>
  <c r="I5" i="17" s="1"/>
  <c r="T16" i="10"/>
  <c r="K17" i="17"/>
  <c r="A11" i="17"/>
  <c r="C6" i="17"/>
  <c r="F6" i="17" s="1"/>
  <c r="C7" i="17"/>
  <c r="F7" i="17" s="1"/>
  <c r="Q8" i="10"/>
  <c r="G2156" i="10" l="1"/>
  <c r="G2157" i="10" s="1"/>
  <c r="G2158" i="10" s="1"/>
  <c r="G2159" i="10" s="1"/>
  <c r="G2160" i="10" s="1"/>
  <c r="G2161" i="10" s="1"/>
  <c r="G2162" i="10" s="1"/>
  <c r="G2163" i="10" s="1"/>
  <c r="G2164" i="10" s="1"/>
  <c r="G2165" i="10" s="1"/>
  <c r="G2166" i="10" s="1"/>
  <c r="G2167" i="10" s="1"/>
  <c r="G2168" i="10" s="1"/>
  <c r="G2169" i="10" s="1"/>
  <c r="G2170" i="10" s="1"/>
  <c r="G2171" i="10" s="1"/>
  <c r="G2172" i="10" s="1"/>
  <c r="G2173" i="10" s="1"/>
  <c r="G2174" i="10" s="1"/>
  <c r="G2175" i="10" s="1"/>
  <c r="G2176" i="10" s="1"/>
  <c r="G2177" i="10" s="1"/>
  <c r="G2178" i="10" s="1"/>
  <c r="G2179" i="10" s="1"/>
  <c r="G2180" i="10" s="1"/>
  <c r="G2181" i="10" s="1"/>
  <c r="G2182" i="10" s="1"/>
  <c r="G2183" i="10" s="1"/>
  <c r="G2184" i="10" s="1"/>
  <c r="G2185" i="10" s="1"/>
  <c r="G2186" i="10" s="1"/>
  <c r="G2187" i="10" s="1"/>
  <c r="G2188" i="10" s="1"/>
  <c r="G2189" i="10" s="1"/>
  <c r="G2190" i="10" s="1"/>
  <c r="G2191" i="10" s="1"/>
  <c r="G2192" i="10" s="1"/>
  <c r="G2193" i="10" s="1"/>
  <c r="G2194" i="10" s="1"/>
  <c r="G2195" i="10" s="1"/>
  <c r="G2196" i="10" s="1"/>
  <c r="G2197" i="10" s="1"/>
  <c r="G2198" i="10" s="1"/>
  <c r="G2199" i="10" s="1"/>
  <c r="G2200" i="10" s="1"/>
  <c r="G2201" i="10" s="1"/>
  <c r="G2202" i="10" s="1"/>
  <c r="G2203" i="10" s="1"/>
  <c r="G2204" i="10" s="1"/>
  <c r="G2205" i="10" s="1"/>
  <c r="G2206" i="10" s="1"/>
  <c r="G2207" i="10" s="1"/>
  <c r="G2208" i="10" s="1"/>
  <c r="G2209" i="10" s="1"/>
  <c r="G2210" i="10" s="1"/>
  <c r="G2211" i="10" s="1"/>
  <c r="G2212" i="10" s="1"/>
  <c r="G2213" i="10" s="1"/>
  <c r="G2214" i="10" s="1"/>
  <c r="G2215" i="10" s="1"/>
  <c r="G2216" i="10" s="1"/>
  <c r="G2217" i="10" s="1"/>
  <c r="G2218" i="10" s="1"/>
  <c r="G2219" i="10" s="1"/>
  <c r="G2220" i="10" s="1"/>
  <c r="G2221" i="10" s="1"/>
  <c r="G2222" i="10" s="1"/>
  <c r="G2223" i="10" s="1"/>
  <c r="G2224" i="10" s="1"/>
  <c r="G2225" i="10" s="1"/>
  <c r="G2226" i="10" s="1"/>
  <c r="G2227" i="10" s="1"/>
  <c r="G2228" i="10" s="1"/>
  <c r="G2229" i="10" s="1"/>
  <c r="G2230" i="10" s="1"/>
  <c r="G2231" i="10" s="1"/>
  <c r="G2232" i="10" s="1"/>
  <c r="G2233" i="10" s="1"/>
  <c r="G2234" i="10" s="1"/>
  <c r="G2235" i="10" s="1"/>
  <c r="G2236" i="10" s="1"/>
  <c r="G2237" i="10" s="1"/>
  <c r="G2238" i="10" s="1"/>
  <c r="G2239" i="10" s="1"/>
  <c r="G2240" i="10" s="1"/>
  <c r="G2241" i="10" s="1"/>
  <c r="G2242" i="10" s="1"/>
  <c r="G2243" i="10" s="1"/>
  <c r="G2244" i="10" s="1"/>
  <c r="G2245" i="10" s="1"/>
  <c r="G2246" i="10" s="1"/>
  <c r="G2247" i="10" s="1"/>
  <c r="G2248" i="10" s="1"/>
  <c r="G2249" i="10" s="1"/>
  <c r="G2250" i="10" s="1"/>
  <c r="G2251" i="10" s="1"/>
  <c r="G2252" i="10" s="1"/>
  <c r="G2253" i="10" s="1"/>
  <c r="G2254" i="10" s="1"/>
  <c r="G2255" i="10" s="1"/>
  <c r="G2256" i="10" s="1"/>
  <c r="G2257" i="10" s="1"/>
  <c r="G2258" i="10" s="1"/>
  <c r="G2259" i="10" s="1"/>
  <c r="G2260" i="10" s="1"/>
  <c r="G2261" i="10" s="1"/>
  <c r="G2262" i="10" s="1"/>
  <c r="G2263" i="10" s="1"/>
  <c r="G2264" i="10" s="1"/>
  <c r="G2265" i="10" s="1"/>
  <c r="G2266" i="10" s="1"/>
  <c r="G2267" i="10" s="1"/>
  <c r="G2268" i="10" s="1"/>
  <c r="G2269" i="10" s="1"/>
  <c r="G2270" i="10" s="1"/>
  <c r="G2271" i="10" s="1"/>
  <c r="G2272" i="10" s="1"/>
  <c r="G2273" i="10" s="1"/>
  <c r="G2274" i="10" s="1"/>
  <c r="G2275" i="10" s="1"/>
  <c r="G2276" i="10" s="1"/>
  <c r="G2277" i="10" s="1"/>
  <c r="G2278" i="10" s="1"/>
  <c r="G2279" i="10" s="1"/>
  <c r="G2280" i="10" s="1"/>
  <c r="G2281" i="10" s="1"/>
  <c r="G2282" i="10" s="1"/>
  <c r="G2283" i="10" s="1"/>
  <c r="G2284" i="10" s="1"/>
  <c r="G2285" i="10" s="1"/>
  <c r="G2286" i="10" s="1"/>
  <c r="G2287" i="10" s="1"/>
  <c r="G2288" i="10" s="1"/>
  <c r="G2289" i="10" s="1"/>
  <c r="G2290" i="10" s="1"/>
  <c r="G2291" i="10" s="1"/>
  <c r="G2292" i="10" s="1"/>
  <c r="G2293" i="10" s="1"/>
  <c r="G2294" i="10" s="1"/>
  <c r="G2295" i="10" s="1"/>
  <c r="G2296" i="10" s="1"/>
  <c r="G2297" i="10" s="1"/>
  <c r="G2298" i="10" s="1"/>
  <c r="G2299" i="10" s="1"/>
  <c r="G2300" i="10" s="1"/>
  <c r="G2301" i="10" s="1"/>
  <c r="G2302" i="10" s="1"/>
  <c r="G2303" i="10" s="1"/>
  <c r="G2304" i="10" s="1"/>
  <c r="G2305" i="10" s="1"/>
  <c r="G2306" i="10" s="1"/>
  <c r="G2307" i="10" s="1"/>
  <c r="G2308" i="10" s="1"/>
  <c r="G2309" i="10" s="1"/>
  <c r="G2310" i="10" s="1"/>
  <c r="G2311" i="10" s="1"/>
  <c r="G2312" i="10" s="1"/>
  <c r="G2313" i="10" s="1"/>
  <c r="G2314" i="10" s="1"/>
  <c r="G2315" i="10" s="1"/>
  <c r="G2316" i="10" s="1"/>
  <c r="G2317" i="10" s="1"/>
  <c r="G2318" i="10" s="1"/>
  <c r="G2319" i="10" s="1"/>
  <c r="G2320" i="10" s="1"/>
  <c r="G2321" i="10" s="1"/>
  <c r="G2322" i="10" s="1"/>
  <c r="G2323" i="10" s="1"/>
  <c r="G2324" i="10" s="1"/>
  <c r="G2325" i="10" s="1"/>
  <c r="G2326" i="10" s="1"/>
  <c r="G2327" i="10" s="1"/>
  <c r="G2328" i="10" s="1"/>
  <c r="G2329" i="10" s="1"/>
  <c r="G2330" i="10" s="1"/>
  <c r="G2331" i="10" s="1"/>
  <c r="G2332" i="10" s="1"/>
  <c r="G2333" i="10" s="1"/>
  <c r="G2334" i="10" s="1"/>
  <c r="G2335" i="10" s="1"/>
  <c r="G2336" i="10" s="1"/>
  <c r="G2337" i="10" s="1"/>
  <c r="G2338" i="10" s="1"/>
  <c r="G2339" i="10" s="1"/>
  <c r="G2340" i="10" s="1"/>
  <c r="G2341" i="10" s="1"/>
  <c r="G2342" i="10" s="1"/>
  <c r="G2343" i="10" s="1"/>
  <c r="G2344" i="10" s="1"/>
  <c r="G2345" i="10" s="1"/>
  <c r="G2346" i="10" s="1"/>
  <c r="G2347" i="10" s="1"/>
  <c r="G2348" i="10" s="1"/>
  <c r="G2349" i="10" s="1"/>
  <c r="G2350" i="10" s="1"/>
  <c r="G2351" i="10" s="1"/>
  <c r="G2352" i="10" s="1"/>
  <c r="G2353" i="10" s="1"/>
  <c r="G2354" i="10" s="1"/>
  <c r="G2355" i="10" s="1"/>
  <c r="G2356" i="10" s="1"/>
  <c r="G2357" i="10" s="1"/>
  <c r="G2358" i="10" s="1"/>
  <c r="G2359" i="10" s="1"/>
  <c r="G2360" i="10" s="1"/>
  <c r="G2361" i="10" s="1"/>
  <c r="G2362" i="10" s="1"/>
  <c r="G2363" i="10" s="1"/>
  <c r="G2364" i="10" s="1"/>
  <c r="G2365" i="10" s="1"/>
  <c r="G2366" i="10" s="1"/>
  <c r="G2367" i="10" s="1"/>
  <c r="G2368" i="10" s="1"/>
  <c r="G2369" i="10" s="1"/>
  <c r="G2370" i="10" s="1"/>
  <c r="G2371" i="10" s="1"/>
  <c r="G2372" i="10" s="1"/>
  <c r="G2373" i="10" s="1"/>
  <c r="G2374" i="10" s="1"/>
  <c r="G2375" i="10" s="1"/>
  <c r="G2376" i="10" s="1"/>
  <c r="G2377" i="10" s="1"/>
  <c r="G2378" i="10" s="1"/>
  <c r="G2379" i="10" s="1"/>
  <c r="G2380" i="10" s="1"/>
  <c r="G2381" i="10" s="1"/>
  <c r="G2382" i="10" s="1"/>
  <c r="G2383" i="10" s="1"/>
  <c r="G2384" i="10" s="1"/>
  <c r="G2385" i="10" s="1"/>
  <c r="G2386" i="10" s="1"/>
  <c r="G2387" i="10" s="1"/>
  <c r="G2388" i="10" s="1"/>
  <c r="G2389" i="10" s="1"/>
  <c r="G2390" i="10" s="1"/>
  <c r="G2391" i="10" s="1"/>
  <c r="G2392" i="10" s="1"/>
  <c r="G2393" i="10" s="1"/>
  <c r="G2394" i="10" s="1"/>
  <c r="G2395" i="10" s="1"/>
  <c r="G2396" i="10" s="1"/>
  <c r="G2397" i="10" s="1"/>
  <c r="G2398" i="10" s="1"/>
  <c r="G2399" i="10" s="1"/>
  <c r="G2400" i="10" s="1"/>
  <c r="G2401" i="10" s="1"/>
  <c r="G2402" i="10" s="1"/>
  <c r="G2403" i="10" s="1"/>
  <c r="G2404" i="10" s="1"/>
  <c r="G2405" i="10" s="1"/>
  <c r="G2406" i="10" s="1"/>
  <c r="G2407" i="10" s="1"/>
  <c r="G2408" i="10" s="1"/>
  <c r="G2409" i="10" s="1"/>
  <c r="G2410" i="10" s="1"/>
  <c r="G2411" i="10" s="1"/>
  <c r="G2412" i="10" s="1"/>
  <c r="G2413" i="10" s="1"/>
  <c r="G2414" i="10" s="1"/>
  <c r="G2415" i="10" s="1"/>
  <c r="G2416" i="10" s="1"/>
  <c r="G2417" i="10" s="1"/>
  <c r="G2418" i="10" s="1"/>
  <c r="G2419" i="10" s="1"/>
  <c r="G2420" i="10" s="1"/>
  <c r="G2421" i="10" s="1"/>
  <c r="G2422" i="10" s="1"/>
  <c r="G2423" i="10" s="1"/>
  <c r="G2424" i="10" s="1"/>
  <c r="G2425" i="10" s="1"/>
  <c r="G2426" i="10" s="1"/>
  <c r="G2427" i="10" s="1"/>
  <c r="G2428" i="10" s="1"/>
  <c r="G2429" i="10" s="1"/>
  <c r="G2430" i="10" s="1"/>
  <c r="G2431" i="10" s="1"/>
  <c r="G2432" i="10" s="1"/>
  <c r="G2433" i="10" s="1"/>
  <c r="G2434" i="10" s="1"/>
  <c r="G2435" i="10" s="1"/>
  <c r="G2436" i="10" s="1"/>
  <c r="G2437" i="10" s="1"/>
  <c r="G2438" i="10" s="1"/>
  <c r="G2439" i="10" s="1"/>
  <c r="G2440" i="10" s="1"/>
  <c r="G2441" i="10" s="1"/>
  <c r="G2442" i="10" s="1"/>
  <c r="G2443" i="10" s="1"/>
  <c r="G2444" i="10" s="1"/>
  <c r="G2445" i="10" s="1"/>
  <c r="G2446" i="10" s="1"/>
  <c r="G2447" i="10" s="1"/>
  <c r="G2448" i="10" s="1"/>
  <c r="G2449" i="10" s="1"/>
  <c r="G2450" i="10" s="1"/>
  <c r="G2451" i="10" s="1"/>
  <c r="G2452" i="10" s="1"/>
  <c r="G2453" i="10" s="1"/>
  <c r="G2454" i="10" s="1"/>
  <c r="G2455" i="10" s="1"/>
  <c r="G2456" i="10" s="1"/>
  <c r="G2457" i="10" s="1"/>
  <c r="G2458" i="10" s="1"/>
  <c r="G2459" i="10" s="1"/>
  <c r="G2460" i="10" s="1"/>
  <c r="G2461" i="10" s="1"/>
  <c r="G2462" i="10" s="1"/>
  <c r="G2463" i="10" s="1"/>
  <c r="G2464" i="10" s="1"/>
  <c r="G2465" i="10" s="1"/>
  <c r="G2466" i="10" s="1"/>
  <c r="G2467" i="10" s="1"/>
  <c r="G2468" i="10" s="1"/>
  <c r="G2469" i="10" s="1"/>
  <c r="G2470" i="10" s="1"/>
  <c r="G2471" i="10" s="1"/>
  <c r="G2472" i="10" s="1"/>
  <c r="G2473" i="10" s="1"/>
  <c r="G2474" i="10" s="1"/>
  <c r="G2475" i="10" s="1"/>
  <c r="G2476" i="10" s="1"/>
  <c r="G2477" i="10" s="1"/>
  <c r="G2478" i="10" s="1"/>
  <c r="G2479" i="10" s="1"/>
  <c r="G2480" i="10" s="1"/>
  <c r="G2481" i="10" s="1"/>
  <c r="G2482" i="10" s="1"/>
  <c r="G2483" i="10" s="1"/>
  <c r="G2484" i="10" s="1"/>
  <c r="G2485" i="10" s="1"/>
  <c r="G2486" i="10" s="1"/>
  <c r="G2487" i="10" s="1"/>
  <c r="G2488" i="10" s="1"/>
  <c r="G2489" i="10" s="1"/>
  <c r="G2490" i="10" s="1"/>
  <c r="G2491" i="10" s="1"/>
  <c r="G2492" i="10" s="1"/>
  <c r="G2493" i="10" s="1"/>
  <c r="G2494" i="10" s="1"/>
  <c r="G2495" i="10" s="1"/>
  <c r="G2496" i="10" s="1"/>
  <c r="G2497" i="10" s="1"/>
  <c r="G2498" i="10" s="1"/>
  <c r="G2499" i="10" s="1"/>
  <c r="G2500" i="10" s="1"/>
  <c r="G2501" i="10" s="1"/>
  <c r="G2502" i="10" s="1"/>
  <c r="G2503" i="10" s="1"/>
  <c r="G2504" i="10" s="1"/>
  <c r="G2505" i="10" s="1"/>
  <c r="G2506" i="10" s="1"/>
  <c r="G2507" i="10" s="1"/>
  <c r="G2508" i="10" s="1"/>
  <c r="G2509" i="10" s="1"/>
  <c r="G2510" i="10" s="1"/>
  <c r="G2511" i="10" s="1"/>
  <c r="G2512" i="10" s="1"/>
  <c r="G2513" i="10" s="1"/>
  <c r="G2514" i="10" s="1"/>
  <c r="G2515" i="10" s="1"/>
  <c r="G2516" i="10" s="1"/>
  <c r="G2517" i="10" s="1"/>
  <c r="G2518" i="10" s="1"/>
  <c r="G2519" i="10" s="1"/>
  <c r="G2520" i="10" s="1"/>
  <c r="G2521" i="10" s="1"/>
  <c r="G2522" i="10" s="1"/>
  <c r="G2523" i="10" s="1"/>
  <c r="G2524" i="10" s="1"/>
  <c r="G2525" i="10" s="1"/>
  <c r="G2526" i="10" s="1"/>
  <c r="G2527" i="10" s="1"/>
  <c r="G2528" i="10" s="1"/>
  <c r="G2529" i="10" s="1"/>
  <c r="G2530" i="10" s="1"/>
  <c r="G2531" i="10" s="1"/>
  <c r="G2532" i="10" s="1"/>
  <c r="G2533" i="10" s="1"/>
  <c r="G2534" i="10" s="1"/>
  <c r="G2535" i="10" s="1"/>
  <c r="G2536" i="10" s="1"/>
  <c r="G2537" i="10" s="1"/>
  <c r="G2538" i="10" s="1"/>
  <c r="G2539" i="10" s="1"/>
  <c r="G2540" i="10" s="1"/>
  <c r="G2541" i="10" s="1"/>
  <c r="G2542" i="10" s="1"/>
  <c r="G2543" i="10" s="1"/>
  <c r="G2544" i="10" s="1"/>
  <c r="G2545" i="10" s="1"/>
  <c r="G2546" i="10" s="1"/>
  <c r="G2547" i="10" s="1"/>
  <c r="G2548" i="10" s="1"/>
  <c r="G2549" i="10" s="1"/>
  <c r="G2550" i="10" s="1"/>
  <c r="G2551" i="10" s="1"/>
  <c r="G2552" i="10" s="1"/>
  <c r="G2553" i="10" s="1"/>
  <c r="G2554" i="10" s="1"/>
  <c r="G2555" i="10" s="1"/>
  <c r="G2556" i="10" s="1"/>
  <c r="G2557" i="10" s="1"/>
  <c r="G2558" i="10" s="1"/>
  <c r="G2559" i="10" s="1"/>
  <c r="G2560" i="10" s="1"/>
  <c r="G2561" i="10" s="1"/>
  <c r="G2562" i="10" s="1"/>
  <c r="G2563" i="10" s="1"/>
  <c r="G2564" i="10" s="1"/>
  <c r="G2565" i="10" s="1"/>
  <c r="G2566" i="10" s="1"/>
  <c r="G2567" i="10" s="1"/>
  <c r="G2568" i="10" s="1"/>
  <c r="I4" i="17"/>
  <c r="J4" i="17" s="1"/>
  <c r="L5" i="17"/>
  <c r="J5" i="17"/>
  <c r="M5" i="17"/>
  <c r="O5" i="17"/>
  <c r="P5" i="17" s="1"/>
  <c r="T17" i="10"/>
  <c r="K18" i="17"/>
  <c r="A12" i="17"/>
  <c r="E7" i="17"/>
  <c r="G7" i="17" s="1"/>
  <c r="E6" i="17"/>
  <c r="G6" i="17" s="1"/>
  <c r="G2569" i="10" l="1"/>
  <c r="D37" i="5"/>
  <c r="F37" i="5" s="1"/>
  <c r="O4" i="17"/>
  <c r="H6" i="17"/>
  <c r="I6" i="17" s="1"/>
  <c r="H7" i="17"/>
  <c r="I7" i="17" s="1"/>
  <c r="L4" i="17"/>
  <c r="M4" i="17"/>
  <c r="T18" i="10"/>
  <c r="K19" i="17"/>
  <c r="G2570" i="10"/>
  <c r="G2571" i="10" s="1"/>
  <c r="G2572" i="10" s="1"/>
  <c r="G2573" i="10" s="1"/>
  <c r="A13" i="17"/>
  <c r="C8" i="17"/>
  <c r="F8" i="17" s="1"/>
  <c r="C9" i="17"/>
  <c r="F9" i="17" s="1"/>
  <c r="Q9" i="10"/>
  <c r="P4" i="17" l="1"/>
  <c r="Q4" i="17" s="1"/>
  <c r="G2574" i="10"/>
  <c r="G2575" i="10" s="1"/>
  <c r="G2576" i="10" s="1"/>
  <c r="G2577" i="10" s="1"/>
  <c r="G2578" i="10" s="1"/>
  <c r="G2579" i="10" s="1"/>
  <c r="G2580" i="10" s="1"/>
  <c r="G2581" i="10" s="1"/>
  <c r="G2582" i="10" s="1"/>
  <c r="G2583" i="10" s="1"/>
  <c r="G2584" i="10" s="1"/>
  <c r="G2585" i="10" s="1"/>
  <c r="G2586" i="10" s="1"/>
  <c r="G2587" i="10" s="1"/>
  <c r="G2588" i="10" s="1"/>
  <c r="G2589" i="10" s="1"/>
  <c r="G2590" i="10" s="1"/>
  <c r="G2591" i="10" s="1"/>
  <c r="G2592" i="10" s="1"/>
  <c r="G2593" i="10" s="1"/>
  <c r="G2594" i="10" s="1"/>
  <c r="G2595" i="10" s="1"/>
  <c r="G2596" i="10" s="1"/>
  <c r="G2597" i="10" s="1"/>
  <c r="G2598" i="10" s="1"/>
  <c r="G2599" i="10" s="1"/>
  <c r="G2600" i="10" s="1"/>
  <c r="G2601" i="10" s="1"/>
  <c r="G2602" i="10" s="1"/>
  <c r="G2603" i="10" s="1"/>
  <c r="G2604" i="10" s="1"/>
  <c r="G2605" i="10" s="1"/>
  <c r="G2606" i="10" s="1"/>
  <c r="G2607" i="10" s="1"/>
  <c r="G2608" i="10" s="1"/>
  <c r="G2609" i="10" s="1"/>
  <c r="G2610" i="10" s="1"/>
  <c r="G2611" i="10" s="1"/>
  <c r="G2612" i="10" s="1"/>
  <c r="G2613" i="10" s="1"/>
  <c r="G2614" i="10" s="1"/>
  <c r="G2615" i="10" s="1"/>
  <c r="G2616" i="10" s="1"/>
  <c r="G2617" i="10" s="1"/>
  <c r="G2618" i="10" s="1"/>
  <c r="G2619" i="10" s="1"/>
  <c r="G2620" i="10" s="1"/>
  <c r="G2621" i="10" s="1"/>
  <c r="G2622" i="10" s="1"/>
  <c r="G2623" i="10" s="1"/>
  <c r="G2624" i="10" s="1"/>
  <c r="G2625" i="10" s="1"/>
  <c r="G2626" i="10" s="1"/>
  <c r="G2627" i="10" s="1"/>
  <c r="G2628" i="10" s="1"/>
  <c r="G2629" i="10" s="1"/>
  <c r="G2630" i="10" s="1"/>
  <c r="G2631" i="10" s="1"/>
  <c r="G2632" i="10" s="1"/>
  <c r="G2633" i="10" s="1"/>
  <c r="G2634" i="10" s="1"/>
  <c r="G2635" i="10" s="1"/>
  <c r="G2636" i="10" s="1"/>
  <c r="G2637" i="10" s="1"/>
  <c r="G2638" i="10" s="1"/>
  <c r="G2639" i="10" s="1"/>
  <c r="G2640" i="10" s="1"/>
  <c r="G2641" i="10" s="1"/>
  <c r="G2642" i="10" s="1"/>
  <c r="G2643" i="10" s="1"/>
  <c r="G2644" i="10" s="1"/>
  <c r="G2645" i="10" s="1"/>
  <c r="G2646" i="10" s="1"/>
  <c r="G2647" i="10" s="1"/>
  <c r="G2648" i="10" s="1"/>
  <c r="G2649" i="10" s="1"/>
  <c r="G2650" i="10" s="1"/>
  <c r="G2651" i="10" s="1"/>
  <c r="G2652" i="10" s="1"/>
  <c r="G2653" i="10" s="1"/>
  <c r="G2654" i="10" s="1"/>
  <c r="G2655" i="10" s="1"/>
  <c r="G2656" i="10" s="1"/>
  <c r="G2657" i="10" s="1"/>
  <c r="G2658" i="10" s="1"/>
  <c r="G2659" i="10" s="1"/>
  <c r="G2660" i="10" s="1"/>
  <c r="G2661" i="10" s="1"/>
  <c r="G2662" i="10" s="1"/>
  <c r="G2663" i="10" s="1"/>
  <c r="G2664" i="10" s="1"/>
  <c r="G2665" i="10" s="1"/>
  <c r="G2666" i="10" s="1"/>
  <c r="G2667" i="10" s="1"/>
  <c r="G2668" i="10" s="1"/>
  <c r="G2669" i="10" s="1"/>
  <c r="G2670" i="10" s="1"/>
  <c r="G2671" i="10" s="1"/>
  <c r="G2672" i="10" s="1"/>
  <c r="G2673" i="10" s="1"/>
  <c r="G2674" i="10" s="1"/>
  <c r="G2675" i="10" s="1"/>
  <c r="G2676" i="10" s="1"/>
  <c r="G2677" i="10" s="1"/>
  <c r="G2678" i="10" s="1"/>
  <c r="G2679" i="10" s="1"/>
  <c r="G2680" i="10" s="1"/>
  <c r="G2681" i="10" s="1"/>
  <c r="G2682" i="10" s="1"/>
  <c r="G2683" i="10" s="1"/>
  <c r="G2684" i="10" s="1"/>
  <c r="G2685" i="10" s="1"/>
  <c r="G2686" i="10" s="1"/>
  <c r="G2687" i="10" s="1"/>
  <c r="G2688" i="10" s="1"/>
  <c r="G2689" i="10" s="1"/>
  <c r="G2690" i="10" s="1"/>
  <c r="G2691" i="10" s="1"/>
  <c r="G2692" i="10" s="1"/>
  <c r="G2693" i="10" s="1"/>
  <c r="G2694" i="10" s="1"/>
  <c r="G2695" i="10" s="1"/>
  <c r="G2696" i="10" s="1"/>
  <c r="G2697" i="10" s="1"/>
  <c r="G2698" i="10" s="1"/>
  <c r="G2699" i="10" s="1"/>
  <c r="G2700" i="10" s="1"/>
  <c r="G2701" i="10" s="1"/>
  <c r="G2702" i="10" s="1"/>
  <c r="G2703" i="10" s="1"/>
  <c r="G2704" i="10" s="1"/>
  <c r="G2705" i="10" s="1"/>
  <c r="G2706" i="10" s="1"/>
  <c r="G2707" i="10" s="1"/>
  <c r="G2708" i="10" s="1"/>
  <c r="G2709" i="10" s="1"/>
  <c r="G2710" i="10" s="1"/>
  <c r="G2711" i="10" s="1"/>
  <c r="G2712" i="10" s="1"/>
  <c r="G2713" i="10" s="1"/>
  <c r="G2714" i="10" s="1"/>
  <c r="G2715" i="10" s="1"/>
  <c r="G2716" i="10" s="1"/>
  <c r="G2717" i="10" s="1"/>
  <c r="G2718" i="10" s="1"/>
  <c r="G2719" i="10" s="1"/>
  <c r="G2720" i="10" s="1"/>
  <c r="G2721" i="10" s="1"/>
  <c r="G2722" i="10" s="1"/>
  <c r="G2723" i="10" s="1"/>
  <c r="G2724" i="10" s="1"/>
  <c r="G2725" i="10" s="1"/>
  <c r="G2726" i="10" s="1"/>
  <c r="G2727" i="10" s="1"/>
  <c r="G2728" i="10" s="1"/>
  <c r="G2729" i="10" s="1"/>
  <c r="G2730" i="10" s="1"/>
  <c r="G2731" i="10" s="1"/>
  <c r="G2732" i="10" s="1"/>
  <c r="G2733" i="10" s="1"/>
  <c r="G2734" i="10" s="1"/>
  <c r="G2735" i="10" s="1"/>
  <c r="G2736" i="10" s="1"/>
  <c r="G2737" i="10" s="1"/>
  <c r="G2738" i="10" s="1"/>
  <c r="G2739" i="10" s="1"/>
  <c r="G2740" i="10" s="1"/>
  <c r="G2741" i="10" s="1"/>
  <c r="G2742" i="10" s="1"/>
  <c r="G2743" i="10" s="1"/>
  <c r="G2744" i="10" s="1"/>
  <c r="G2745" i="10" s="1"/>
  <c r="G2746" i="10" s="1"/>
  <c r="G2747" i="10" s="1"/>
  <c r="G2748" i="10" s="1"/>
  <c r="G2749" i="10" s="1"/>
  <c r="G2750" i="10" s="1"/>
  <c r="G2751" i="10" s="1"/>
  <c r="G2752" i="10" s="1"/>
  <c r="G2753" i="10" s="1"/>
  <c r="G2754" i="10" s="1"/>
  <c r="G2755" i="10" s="1"/>
  <c r="G2756" i="10" s="1"/>
  <c r="G2757" i="10" s="1"/>
  <c r="G2758" i="10" s="1"/>
  <c r="G2759" i="10" s="1"/>
  <c r="G2760" i="10" s="1"/>
  <c r="G2761" i="10" s="1"/>
  <c r="G2762" i="10" s="1"/>
  <c r="G2763" i="10" s="1"/>
  <c r="G2764" i="10" s="1"/>
  <c r="G2765" i="10" s="1"/>
  <c r="G2766" i="10" s="1"/>
  <c r="G2767" i="10" s="1"/>
  <c r="G2768" i="10" s="1"/>
  <c r="G2769" i="10" s="1"/>
  <c r="G2770" i="10" s="1"/>
  <c r="G2771" i="10" s="1"/>
  <c r="G2772" i="10" s="1"/>
  <c r="G2773" i="10" s="1"/>
  <c r="G2774" i="10" s="1"/>
  <c r="G2775" i="10" s="1"/>
  <c r="G2776" i="10" s="1"/>
  <c r="G2777" i="10" s="1"/>
  <c r="G2778" i="10" s="1"/>
  <c r="G2779" i="10" s="1"/>
  <c r="G2780" i="10" s="1"/>
  <c r="G2781" i="10" s="1"/>
  <c r="G2782" i="10" s="1"/>
  <c r="G2783" i="10" s="1"/>
  <c r="G2784" i="10" s="1"/>
  <c r="G2785" i="10" s="1"/>
  <c r="G2786" i="10" s="1"/>
  <c r="G2787" i="10" s="1"/>
  <c r="G2788" i="10" s="1"/>
  <c r="G2789" i="10" s="1"/>
  <c r="G2790" i="10" s="1"/>
  <c r="G2791" i="10" s="1"/>
  <c r="G2792" i="10" s="1"/>
  <c r="G2793" i="10" s="1"/>
  <c r="G2794" i="10" s="1"/>
  <c r="G2795" i="10" s="1"/>
  <c r="G2796" i="10" s="1"/>
  <c r="G2797" i="10" s="1"/>
  <c r="G2798" i="10" s="1"/>
  <c r="G2799" i="10" s="1"/>
  <c r="G2800" i="10" s="1"/>
  <c r="G2801" i="10" s="1"/>
  <c r="G2802" i="10" s="1"/>
  <c r="G2803" i="10" s="1"/>
  <c r="G2804" i="10" s="1"/>
  <c r="G2805" i="10" s="1"/>
  <c r="G2806" i="10" s="1"/>
  <c r="G2807" i="10" s="1"/>
  <c r="G2808" i="10" s="1"/>
  <c r="G2809" i="10" s="1"/>
  <c r="G2810" i="10" s="1"/>
  <c r="G2811" i="10" s="1"/>
  <c r="G2812" i="10" s="1"/>
  <c r="G2813" i="10" s="1"/>
  <c r="G2814" i="10" s="1"/>
  <c r="G2815" i="10" s="1"/>
  <c r="G2816" i="10" s="1"/>
  <c r="G2817" i="10" s="1"/>
  <c r="G2818" i="10" s="1"/>
  <c r="G2819" i="10" s="1"/>
  <c r="G2820" i="10" s="1"/>
  <c r="G2821" i="10" s="1"/>
  <c r="G2822" i="10" s="1"/>
  <c r="G2823" i="10" s="1"/>
  <c r="G2824" i="10" s="1"/>
  <c r="G2825" i="10" s="1"/>
  <c r="G2826" i="10" s="1"/>
  <c r="G2827" i="10" s="1"/>
  <c r="G2828" i="10" s="1"/>
  <c r="G2829" i="10" s="1"/>
  <c r="G2830" i="10" s="1"/>
  <c r="G2831" i="10" s="1"/>
  <c r="G2832" i="10" s="1"/>
  <c r="G2833" i="10" s="1"/>
  <c r="G2834" i="10" s="1"/>
  <c r="G2835" i="10" s="1"/>
  <c r="G2836" i="10" s="1"/>
  <c r="G2837" i="10" s="1"/>
  <c r="G2838" i="10" s="1"/>
  <c r="G2839" i="10" s="1"/>
  <c r="G2840" i="10" s="1"/>
  <c r="G2841" i="10" s="1"/>
  <c r="G2842" i="10" s="1"/>
  <c r="G2843" i="10" s="1"/>
  <c r="G2844" i="10" s="1"/>
  <c r="G2845" i="10" s="1"/>
  <c r="G2846" i="10" s="1"/>
  <c r="G2847" i="10" s="1"/>
  <c r="G2848" i="10" s="1"/>
  <c r="G2849" i="10" s="1"/>
  <c r="G2850" i="10" s="1"/>
  <c r="G2851" i="10" s="1"/>
  <c r="G2852" i="10" s="1"/>
  <c r="G2853" i="10" s="1"/>
  <c r="G2854" i="10" s="1"/>
  <c r="G2855" i="10" s="1"/>
  <c r="G2856" i="10" s="1"/>
  <c r="G2857" i="10" s="1"/>
  <c r="G2858" i="10" s="1"/>
  <c r="G2859" i="10" s="1"/>
  <c r="G2860" i="10" s="1"/>
  <c r="G2861" i="10" s="1"/>
  <c r="G2862" i="10" s="1"/>
  <c r="G2863" i="10" s="1"/>
  <c r="G2864" i="10" s="1"/>
  <c r="G2865" i="10" s="1"/>
  <c r="G2866" i="10" s="1"/>
  <c r="G2867" i="10" s="1"/>
  <c r="G2868" i="10" s="1"/>
  <c r="G2869" i="10" s="1"/>
  <c r="G2870" i="10" s="1"/>
  <c r="G2871" i="10" s="1"/>
  <c r="G2872" i="10" s="1"/>
  <c r="G2873" i="10" s="1"/>
  <c r="G2874" i="10" s="1"/>
  <c r="G2875" i="10" s="1"/>
  <c r="G2876" i="10" s="1"/>
  <c r="G2877" i="10" s="1"/>
  <c r="G2878" i="10" s="1"/>
  <c r="G2879" i="10" s="1"/>
  <c r="G2880" i="10" s="1"/>
  <c r="G2881" i="10" s="1"/>
  <c r="G2882" i="10" s="1"/>
  <c r="G2883" i="10" s="1"/>
  <c r="G2884" i="10" s="1"/>
  <c r="G2885" i="10" s="1"/>
  <c r="G2886" i="10" s="1"/>
  <c r="G2887" i="10" s="1"/>
  <c r="G2888" i="10" s="1"/>
  <c r="G2889" i="10" s="1"/>
  <c r="G2890" i="10" s="1"/>
  <c r="G2891" i="10" s="1"/>
  <c r="G2892" i="10" s="1"/>
  <c r="G2893" i="10" s="1"/>
  <c r="G2894" i="10" s="1"/>
  <c r="G2895" i="10" s="1"/>
  <c r="G2896" i="10" s="1"/>
  <c r="G2897" i="10" s="1"/>
  <c r="G2898" i="10" s="1"/>
  <c r="G2899" i="10" s="1"/>
  <c r="G2900" i="10" s="1"/>
  <c r="G2901" i="10" s="1"/>
  <c r="G2902" i="10" s="1"/>
  <c r="G2903" i="10" s="1"/>
  <c r="G2904" i="10" s="1"/>
  <c r="G2905" i="10" s="1"/>
  <c r="G2906" i="10" s="1"/>
  <c r="G2907" i="10" s="1"/>
  <c r="G2908" i="10" s="1"/>
  <c r="G2909" i="10" s="1"/>
  <c r="G2910" i="10" s="1"/>
  <c r="G2911" i="10" s="1"/>
  <c r="G2912" i="10" s="1"/>
  <c r="G2913" i="10" s="1"/>
  <c r="G2914" i="10" s="1"/>
  <c r="G2915" i="10" s="1"/>
  <c r="G2916" i="10" s="1"/>
  <c r="G2917" i="10" s="1"/>
  <c r="G2918" i="10" s="1"/>
  <c r="G2919" i="10" s="1"/>
  <c r="G2920" i="10" s="1"/>
  <c r="G2921" i="10" s="1"/>
  <c r="G2922" i="10" s="1"/>
  <c r="G2923" i="10" s="1"/>
  <c r="G2924" i="10" s="1"/>
  <c r="G2925" i="10" s="1"/>
  <c r="G2926" i="10" s="1"/>
  <c r="G2927" i="10" s="1"/>
  <c r="G2928" i="10" s="1"/>
  <c r="G2929" i="10" s="1"/>
  <c r="G2930" i="10" s="1"/>
  <c r="G2931" i="10" s="1"/>
  <c r="G2932" i="10" s="1"/>
  <c r="G2933" i="10" s="1"/>
  <c r="G2934" i="10" s="1"/>
  <c r="G2935" i="10" s="1"/>
  <c r="G2936" i="10" s="1"/>
  <c r="G2937" i="10" s="1"/>
  <c r="G2938" i="10" s="1"/>
  <c r="G2939" i="10" s="1"/>
  <c r="G2940" i="10" s="1"/>
  <c r="G2941" i="10" s="1"/>
  <c r="G2942" i="10" s="1"/>
  <c r="G2943" i="10" s="1"/>
  <c r="G2944" i="10" s="1"/>
  <c r="G2945" i="10" s="1"/>
  <c r="G2946" i="10" s="1"/>
  <c r="G2947" i="10" s="1"/>
  <c r="G2948" i="10" s="1"/>
  <c r="G2949" i="10" s="1"/>
  <c r="G2950" i="10" s="1"/>
  <c r="G2951" i="10" s="1"/>
  <c r="G2952" i="10" s="1"/>
  <c r="G2953" i="10" s="1"/>
  <c r="G2954" i="10" s="1"/>
  <c r="G2955" i="10" s="1"/>
  <c r="G2956" i="10" s="1"/>
  <c r="G2957" i="10" s="1"/>
  <c r="G2958" i="10" s="1"/>
  <c r="G2959" i="10" s="1"/>
  <c r="G2960" i="10" s="1"/>
  <c r="G2961" i="10" s="1"/>
  <c r="G2962" i="10" s="1"/>
  <c r="G2963" i="10" s="1"/>
  <c r="G2964" i="10" s="1"/>
  <c r="G2965" i="10" s="1"/>
  <c r="G2966" i="10" s="1"/>
  <c r="G2967" i="10" s="1"/>
  <c r="G2968" i="10" s="1"/>
  <c r="G2969" i="10" s="1"/>
  <c r="G2970" i="10" s="1"/>
  <c r="G2971" i="10" s="1"/>
  <c r="G2972" i="10" s="1"/>
  <c r="G2973" i="10" s="1"/>
  <c r="G2974" i="10" s="1"/>
  <c r="G2975" i="10" s="1"/>
  <c r="G2976" i="10" s="1"/>
  <c r="G2977" i="10" s="1"/>
  <c r="G2978" i="10" s="1"/>
  <c r="G2979" i="10" s="1"/>
  <c r="G2980" i="10" s="1"/>
  <c r="G2981" i="10" s="1"/>
  <c r="G2982" i="10" s="1"/>
  <c r="G2983" i="10" s="1"/>
  <c r="G2984" i="10" s="1"/>
  <c r="G2985" i="10" s="1"/>
  <c r="G2986" i="10" s="1"/>
  <c r="G2987" i="10" s="1"/>
  <c r="G2988" i="10" s="1"/>
  <c r="G2989" i="10" s="1"/>
  <c r="G2990" i="10" s="1"/>
  <c r="G2991" i="10" s="1"/>
  <c r="G2992" i="10" s="1"/>
  <c r="G2993" i="10" s="1"/>
  <c r="G2994" i="10" s="1"/>
  <c r="G2995" i="10" s="1"/>
  <c r="G2996" i="10" s="1"/>
  <c r="G2997" i="10" s="1"/>
  <c r="G2998" i="10" s="1"/>
  <c r="G2999" i="10" s="1"/>
  <c r="G3000" i="10" s="1"/>
  <c r="G3001" i="10" s="1"/>
  <c r="G3002" i="10" s="1"/>
  <c r="N5" i="17"/>
  <c r="N6" i="17" s="1"/>
  <c r="O6" i="17"/>
  <c r="P6" i="17" s="1"/>
  <c r="L6" i="17"/>
  <c r="M7" i="17"/>
  <c r="O7" i="17"/>
  <c r="P7" i="17" s="1"/>
  <c r="L7" i="17"/>
  <c r="J7" i="17"/>
  <c r="J6" i="17"/>
  <c r="M6" i="17"/>
  <c r="T19" i="10"/>
  <c r="K20" i="17"/>
  <c r="A14" i="17"/>
  <c r="E8" i="17"/>
  <c r="G8" i="17" s="1"/>
  <c r="E9" i="17"/>
  <c r="G9" i="17" s="1"/>
  <c r="Q10" i="10"/>
  <c r="U4" i="17" l="1"/>
  <c r="V4" i="17"/>
  <c r="G3003" i="10"/>
  <c r="G3004" i="10" s="1"/>
  <c r="G3005" i="10" s="1"/>
  <c r="G3006" i="10" s="1"/>
  <c r="G3007" i="10" s="1"/>
  <c r="G3008" i="10" s="1"/>
  <c r="G3009" i="10" s="1"/>
  <c r="G3010" i="10" s="1"/>
  <c r="G3011" i="10" s="1"/>
  <c r="G3012" i="10" s="1"/>
  <c r="G3013" i="10" s="1"/>
  <c r="G3014" i="10" s="1"/>
  <c r="G3015" i="10" s="1"/>
  <c r="G3016" i="10" s="1"/>
  <c r="G3017" i="10" s="1"/>
  <c r="G3018" i="10" s="1"/>
  <c r="G3019" i="10" s="1"/>
  <c r="G3020" i="10" s="1"/>
  <c r="G3021" i="10" s="1"/>
  <c r="G3022" i="10" s="1"/>
  <c r="G3023" i="10" s="1"/>
  <c r="G3024" i="10" s="1"/>
  <c r="G3025" i="10" s="1"/>
  <c r="G3026" i="10" s="1"/>
  <c r="G3027" i="10" s="1"/>
  <c r="G3028" i="10" s="1"/>
  <c r="G3029" i="10" s="1"/>
  <c r="G3030" i="10" s="1"/>
  <c r="G3031" i="10" s="1"/>
  <c r="G3032" i="10" s="1"/>
  <c r="G3033" i="10" s="1"/>
  <c r="G3034" i="10" s="1"/>
  <c r="G3035" i="10" s="1"/>
  <c r="G3036" i="10" s="1"/>
  <c r="G3037" i="10" s="1"/>
  <c r="G3038" i="10" s="1"/>
  <c r="G3039" i="10" s="1"/>
  <c r="G3040" i="10" s="1"/>
  <c r="G3041" i="10" s="1"/>
  <c r="G3042" i="10" s="1"/>
  <c r="G3043" i="10" s="1"/>
  <c r="G3044" i="10" s="1"/>
  <c r="G3045" i="10" s="1"/>
  <c r="G3046" i="10" s="1"/>
  <c r="G3047" i="10" s="1"/>
  <c r="G3048" i="10" s="1"/>
  <c r="G3049" i="10" s="1"/>
  <c r="G3050" i="10" s="1"/>
  <c r="G3051" i="10" s="1"/>
  <c r="G3052" i="10" s="1"/>
  <c r="G3053" i="10" s="1"/>
  <c r="G3054" i="10" s="1"/>
  <c r="G3055" i="10" s="1"/>
  <c r="G3056" i="10" s="1"/>
  <c r="G3057" i="10" s="1"/>
  <c r="G3058" i="10" s="1"/>
  <c r="G3059" i="10" s="1"/>
  <c r="G3060" i="10" s="1"/>
  <c r="G3061" i="10" s="1"/>
  <c r="G3062" i="10" s="1"/>
  <c r="G3063" i="10" s="1"/>
  <c r="G3064" i="10" s="1"/>
  <c r="G3065" i="10" s="1"/>
  <c r="G3066" i="10" s="1"/>
  <c r="G3067" i="10" s="1"/>
  <c r="G3068" i="10" s="1"/>
  <c r="G3069" i="10" s="1"/>
  <c r="G3070" i="10" s="1"/>
  <c r="G3071" i="10" s="1"/>
  <c r="G3072" i="10" s="1"/>
  <c r="G3073" i="10" s="1"/>
  <c r="G3074" i="10" s="1"/>
  <c r="G3075" i="10" s="1"/>
  <c r="G3076" i="10" s="1"/>
  <c r="G3077" i="10" s="1"/>
  <c r="G3078" i="10" s="1"/>
  <c r="G3079" i="10" s="1"/>
  <c r="G3080" i="10" s="1"/>
  <c r="G3081" i="10" s="1"/>
  <c r="G3082" i="10" s="1"/>
  <c r="G3083" i="10" s="1"/>
  <c r="G3084" i="10" s="1"/>
  <c r="G3085" i="10" s="1"/>
  <c r="G3086" i="10" s="1"/>
  <c r="G3087" i="10" s="1"/>
  <c r="G3088" i="10" s="1"/>
  <c r="G3089" i="10" s="1"/>
  <c r="G3090" i="10" s="1"/>
  <c r="G3091" i="10" s="1"/>
  <c r="G3092" i="10" s="1"/>
  <c r="G3093" i="10" s="1"/>
  <c r="G3094" i="10" s="1"/>
  <c r="G3095" i="10" s="1"/>
  <c r="G3096" i="10" s="1"/>
  <c r="G3097" i="10" s="1"/>
  <c r="G3098" i="10" s="1"/>
  <c r="G3099" i="10" s="1"/>
  <c r="G3100" i="10" s="1"/>
  <c r="G3101" i="10" s="1"/>
  <c r="G3102" i="10" s="1"/>
  <c r="G3103" i="10" s="1"/>
  <c r="G3104" i="10" s="1"/>
  <c r="G3105" i="10" s="1"/>
  <c r="G3106" i="10" s="1"/>
  <c r="G3107" i="10" s="1"/>
  <c r="G3108" i="10" s="1"/>
  <c r="G3109" i="10" s="1"/>
  <c r="G3110" i="10" s="1"/>
  <c r="G3111" i="10" s="1"/>
  <c r="G3112" i="10" s="1"/>
  <c r="G3113" i="10" s="1"/>
  <c r="G3114" i="10" s="1"/>
  <c r="G3115" i="10" s="1"/>
  <c r="G3116" i="10" s="1"/>
  <c r="G3117" i="10" s="1"/>
  <c r="G3118" i="10" s="1"/>
  <c r="G3119" i="10" s="1"/>
  <c r="G3120" i="10" s="1"/>
  <c r="G3121" i="10" s="1"/>
  <c r="G3122" i="10" s="1"/>
  <c r="G3123" i="10" s="1"/>
  <c r="G3124" i="10" s="1"/>
  <c r="G3125" i="10" s="1"/>
  <c r="G3126" i="10" s="1"/>
  <c r="G3127" i="10" s="1"/>
  <c r="G3128" i="10" s="1"/>
  <c r="G3129" i="10" s="1"/>
  <c r="G3130" i="10" s="1"/>
  <c r="G3131" i="10" s="1"/>
  <c r="G3132" i="10" s="1"/>
  <c r="G3133" i="10" s="1"/>
  <c r="G3134" i="10" s="1"/>
  <c r="G3135" i="10" s="1"/>
  <c r="G3136" i="10" s="1"/>
  <c r="G3137" i="10" s="1"/>
  <c r="G3138" i="10" s="1"/>
  <c r="G3139" i="10" s="1"/>
  <c r="G3140" i="10" s="1"/>
  <c r="G3141" i="10" s="1"/>
  <c r="G3142" i="10" s="1"/>
  <c r="G3143" i="10" s="1"/>
  <c r="G3144" i="10" s="1"/>
  <c r="G3145" i="10" s="1"/>
  <c r="G3146" i="10" s="1"/>
  <c r="G3147" i="10" s="1"/>
  <c r="G3148" i="10" s="1"/>
  <c r="G3149" i="10" s="1"/>
  <c r="G3150" i="10" s="1"/>
  <c r="G3151" i="10" s="1"/>
  <c r="G3152" i="10" s="1"/>
  <c r="G3153" i="10" s="1"/>
  <c r="G3154" i="10" s="1"/>
  <c r="G3155" i="10" s="1"/>
  <c r="G3156" i="10" s="1"/>
  <c r="G3157" i="10" s="1"/>
  <c r="G3158" i="10" s="1"/>
  <c r="G3159" i="10" s="1"/>
  <c r="G3160" i="10" s="1"/>
  <c r="G3161" i="10" s="1"/>
  <c r="G3162" i="10" s="1"/>
  <c r="G3163" i="10" s="1"/>
  <c r="G3164" i="10" s="1"/>
  <c r="G3165" i="10" s="1"/>
  <c r="G3166" i="10" s="1"/>
  <c r="G3167" i="10" s="1"/>
  <c r="G3168" i="10" s="1"/>
  <c r="G3169" i="10" s="1"/>
  <c r="G3170" i="10" s="1"/>
  <c r="G3171" i="10" s="1"/>
  <c r="G3172" i="10" s="1"/>
  <c r="G3173" i="10" s="1"/>
  <c r="G3174" i="10" s="1"/>
  <c r="G3175" i="10" s="1"/>
  <c r="G3176" i="10" s="1"/>
  <c r="G3177" i="10" s="1"/>
  <c r="G3178" i="10" s="1"/>
  <c r="G3179" i="10" s="1"/>
  <c r="G3180" i="10" s="1"/>
  <c r="G3181" i="10" s="1"/>
  <c r="G3182" i="10" s="1"/>
  <c r="G3183" i="10" s="1"/>
  <c r="G3184" i="10" s="1"/>
  <c r="G3185" i="10" s="1"/>
  <c r="G3186" i="10" s="1"/>
  <c r="G3187" i="10" s="1"/>
  <c r="G3188" i="10" s="1"/>
  <c r="G3189" i="10" s="1"/>
  <c r="G3190" i="10" s="1"/>
  <c r="G3191" i="10" s="1"/>
  <c r="G3192" i="10" s="1"/>
  <c r="G3193" i="10" s="1"/>
  <c r="G3194" i="10" s="1"/>
  <c r="G3195" i="10" s="1"/>
  <c r="G3196" i="10" s="1"/>
  <c r="G3197" i="10" s="1"/>
  <c r="G3198" i="10" s="1"/>
  <c r="G3199" i="10" s="1"/>
  <c r="G3200" i="10" s="1"/>
  <c r="G3201" i="10" s="1"/>
  <c r="G3202" i="10" s="1"/>
  <c r="G3203" i="10" s="1"/>
  <c r="G3204" i="10" s="1"/>
  <c r="G3205" i="10" s="1"/>
  <c r="G3206" i="10" s="1"/>
  <c r="G3207" i="10" s="1"/>
  <c r="G3208" i="10" s="1"/>
  <c r="G3209" i="10" s="1"/>
  <c r="G3210" i="10" s="1"/>
  <c r="G3211" i="10" s="1"/>
  <c r="G3212" i="10" s="1"/>
  <c r="G3213" i="10" s="1"/>
  <c r="G3214" i="10" s="1"/>
  <c r="G3215" i="10" s="1"/>
  <c r="G3216" i="10" s="1"/>
  <c r="G3217" i="10" s="1"/>
  <c r="G3218" i="10" s="1"/>
  <c r="G3219" i="10" s="1"/>
  <c r="G3220" i="10" s="1"/>
  <c r="G3221" i="10" s="1"/>
  <c r="G3222" i="10" s="1"/>
  <c r="G3223" i="10" s="1"/>
  <c r="G3224" i="10" s="1"/>
  <c r="G3225" i="10" s="1"/>
  <c r="G3226" i="10" s="1"/>
  <c r="G3227" i="10" s="1"/>
  <c r="G3228" i="10" s="1"/>
  <c r="G3229" i="10" s="1"/>
  <c r="G3230" i="10" s="1"/>
  <c r="G3231" i="10" s="1"/>
  <c r="G3232" i="10" s="1"/>
  <c r="G3233" i="10" s="1"/>
  <c r="G3234" i="10" s="1"/>
  <c r="G3235" i="10" s="1"/>
  <c r="G3236" i="10" s="1"/>
  <c r="G3237" i="10" s="1"/>
  <c r="G3238" i="10" s="1"/>
  <c r="G3239" i="10" s="1"/>
  <c r="G3240" i="10" s="1"/>
  <c r="G3241" i="10" s="1"/>
  <c r="G3242" i="10" s="1"/>
  <c r="G3243" i="10" s="1"/>
  <c r="G3244" i="10" s="1"/>
  <c r="G3245" i="10" s="1"/>
  <c r="G3246" i="10" s="1"/>
  <c r="G3247" i="10" s="1"/>
  <c r="G3248" i="10" s="1"/>
  <c r="G3249" i="10" s="1"/>
  <c r="G3250" i="10" s="1"/>
  <c r="G3251" i="10" s="1"/>
  <c r="G3252" i="10" s="1"/>
  <c r="G3253" i="10" s="1"/>
  <c r="G3254" i="10" s="1"/>
  <c r="G3255" i="10" s="1"/>
  <c r="G3256" i="10" s="1"/>
  <c r="G3257" i="10" s="1"/>
  <c r="G3258" i="10" s="1"/>
  <c r="G3259" i="10" s="1"/>
  <c r="G3260" i="10" s="1"/>
  <c r="G3261" i="10" s="1"/>
  <c r="G3262" i="10" s="1"/>
  <c r="G3263" i="10" s="1"/>
  <c r="G3264" i="10" s="1"/>
  <c r="G3265" i="10" s="1"/>
  <c r="G3266" i="10" s="1"/>
  <c r="G3267" i="10" s="1"/>
  <c r="G3268" i="10" s="1"/>
  <c r="G3269" i="10" s="1"/>
  <c r="G3270" i="10" s="1"/>
  <c r="G3271" i="10" s="1"/>
  <c r="G3272" i="10" s="1"/>
  <c r="G3273" i="10" s="1"/>
  <c r="G3274" i="10" s="1"/>
  <c r="G3275" i="10" s="1"/>
  <c r="G3276" i="10" s="1"/>
  <c r="G3277" i="10" s="1"/>
  <c r="G3278" i="10" s="1"/>
  <c r="G3279" i="10" s="1"/>
  <c r="G3280" i="10" s="1"/>
  <c r="G3281" i="10" s="1"/>
  <c r="G3282" i="10" s="1"/>
  <c r="G3283" i="10" s="1"/>
  <c r="G3284" i="10" s="1"/>
  <c r="G3285" i="10" s="1"/>
  <c r="G3286" i="10" s="1"/>
  <c r="G3287" i="10" s="1"/>
  <c r="G3288" i="10" s="1"/>
  <c r="G3289" i="10" s="1"/>
  <c r="G3290" i="10" s="1"/>
  <c r="G3291" i="10" s="1"/>
  <c r="G3292" i="10" s="1"/>
  <c r="G3293" i="10" s="1"/>
  <c r="G3294" i="10" s="1"/>
  <c r="G3295" i="10" s="1"/>
  <c r="G3296" i="10" s="1"/>
  <c r="G3297" i="10" s="1"/>
  <c r="G3298" i="10" s="1"/>
  <c r="G3299" i="10" s="1"/>
  <c r="G3300" i="10" s="1"/>
  <c r="G3301" i="10" s="1"/>
  <c r="G3302" i="10" s="1"/>
  <c r="G3303" i="10" s="1"/>
  <c r="G3304" i="10" s="1"/>
  <c r="G3305" i="10" s="1"/>
  <c r="G3306" i="10" s="1"/>
  <c r="G3307" i="10" s="1"/>
  <c r="G3308" i="10" s="1"/>
  <c r="G3309" i="10" s="1"/>
  <c r="G3310" i="10" s="1"/>
  <c r="G3311" i="10" s="1"/>
  <c r="G3312" i="10" s="1"/>
  <c r="G3313" i="10" s="1"/>
  <c r="G3314" i="10" s="1"/>
  <c r="G3315" i="10" s="1"/>
  <c r="G3316" i="10" s="1"/>
  <c r="G3317" i="10" s="1"/>
  <c r="G3318" i="10" s="1"/>
  <c r="G3319" i="10" s="1"/>
  <c r="G3320" i="10" s="1"/>
  <c r="G3321" i="10" s="1"/>
  <c r="G3322" i="10" s="1"/>
  <c r="G3323" i="10" s="1"/>
  <c r="G3324" i="10" s="1"/>
  <c r="G3325" i="10" s="1"/>
  <c r="G3326" i="10" s="1"/>
  <c r="G3327" i="10" s="1"/>
  <c r="G3328" i="10" s="1"/>
  <c r="G3329" i="10" s="1"/>
  <c r="G3330" i="10" s="1"/>
  <c r="G3331" i="10" s="1"/>
  <c r="G3332" i="10" s="1"/>
  <c r="G3333" i="10" s="1"/>
  <c r="G3334" i="10" s="1"/>
  <c r="G3335" i="10" s="1"/>
  <c r="G3336" i="10" s="1"/>
  <c r="G3337" i="10" s="1"/>
  <c r="G3338" i="10" s="1"/>
  <c r="G3339" i="10" s="1"/>
  <c r="G3340" i="10" s="1"/>
  <c r="G3341" i="10" s="1"/>
  <c r="G3342" i="10" s="1"/>
  <c r="G3343" i="10" s="1"/>
  <c r="G3344" i="10" s="1"/>
  <c r="G3345" i="10" s="1"/>
  <c r="G3346" i="10" s="1"/>
  <c r="G3347" i="10" s="1"/>
  <c r="G3348" i="10" s="1"/>
  <c r="G3349" i="10" s="1"/>
  <c r="G3350" i="10" s="1"/>
  <c r="G3351" i="10" s="1"/>
  <c r="G3352" i="10" s="1"/>
  <c r="G3353" i="10" s="1"/>
  <c r="G3354" i="10" s="1"/>
  <c r="G3355" i="10" s="1"/>
  <c r="G3356" i="10" s="1"/>
  <c r="G3357" i="10" s="1"/>
  <c r="G3358" i="10" s="1"/>
  <c r="G3359" i="10" s="1"/>
  <c r="G3360" i="10" s="1"/>
  <c r="G3361" i="10" s="1"/>
  <c r="G3362" i="10" s="1"/>
  <c r="G3363" i="10" s="1"/>
  <c r="G3364" i="10" s="1"/>
  <c r="G3365" i="10" s="1"/>
  <c r="G3366" i="10" s="1"/>
  <c r="G3367" i="10" s="1"/>
  <c r="G3368" i="10" s="1"/>
  <c r="G3369" i="10" s="1"/>
  <c r="G3370" i="10" s="1"/>
  <c r="G3371" i="10" s="1"/>
  <c r="G3372" i="10" s="1"/>
  <c r="G3373" i="10" s="1"/>
  <c r="G3374" i="10" s="1"/>
  <c r="G3375" i="10" s="1"/>
  <c r="G3376" i="10" s="1"/>
  <c r="G3377" i="10" s="1"/>
  <c r="G3378" i="10" s="1"/>
  <c r="G3379" i="10" s="1"/>
  <c r="G3380" i="10" s="1"/>
  <c r="G3381" i="10" s="1"/>
  <c r="G3382" i="10" s="1"/>
  <c r="G3383" i="10" s="1"/>
  <c r="G3384" i="10" s="1"/>
  <c r="G3385" i="10" s="1"/>
  <c r="G3386" i="10" s="1"/>
  <c r="G3387" i="10" s="1"/>
  <c r="G3388" i="10" s="1"/>
  <c r="G3389" i="10" s="1"/>
  <c r="G3390" i="10" s="1"/>
  <c r="G3391" i="10" s="1"/>
  <c r="G3392" i="10" s="1"/>
  <c r="G3393" i="10" s="1"/>
  <c r="G3394" i="10" s="1"/>
  <c r="G3395" i="10" s="1"/>
  <c r="G3396" i="10" s="1"/>
  <c r="G3397" i="10" s="1"/>
  <c r="G3398" i="10" s="1"/>
  <c r="G3399" i="10" s="1"/>
  <c r="G3400" i="10" s="1"/>
  <c r="G3401" i="10" s="1"/>
  <c r="G3402" i="10" s="1"/>
  <c r="G3403" i="10" s="1"/>
  <c r="G3404" i="10" s="1"/>
  <c r="G3405" i="10" s="1"/>
  <c r="G3406" i="10" s="1"/>
  <c r="G3407" i="10" s="1"/>
  <c r="G3408" i="10" s="1"/>
  <c r="Q6" i="17"/>
  <c r="U6" i="17" s="1"/>
  <c r="Q5" i="17"/>
  <c r="V5" i="17" s="1"/>
  <c r="H8" i="17"/>
  <c r="I8" i="17" s="1"/>
  <c r="H9" i="17"/>
  <c r="I9" i="17" s="1"/>
  <c r="T20" i="10"/>
  <c r="K21" i="17"/>
  <c r="R4" i="17"/>
  <c r="N7" i="17"/>
  <c r="Q7" i="17" s="1"/>
  <c r="A15" i="17"/>
  <c r="C10" i="17"/>
  <c r="F10" i="17" s="1"/>
  <c r="C11" i="17"/>
  <c r="F11" i="17" s="1"/>
  <c r="G3409" i="10" l="1"/>
  <c r="V6" i="17"/>
  <c r="R6" i="17" s="1"/>
  <c r="U5" i="17"/>
  <c r="R5" i="17" s="1"/>
  <c r="M9" i="17"/>
  <c r="L9" i="17"/>
  <c r="M8" i="17"/>
  <c r="O8" i="17"/>
  <c r="P8" i="17" s="1"/>
  <c r="L8" i="17"/>
  <c r="O9" i="17"/>
  <c r="P9" i="17" s="1"/>
  <c r="J9" i="17"/>
  <c r="J8" i="17"/>
  <c r="T21" i="10"/>
  <c r="K22" i="17"/>
  <c r="U7" i="17"/>
  <c r="V7" i="17"/>
  <c r="G3410" i="10"/>
  <c r="G3411" i="10" s="1"/>
  <c r="G3412" i="10" s="1"/>
  <c r="G3413" i="10" s="1"/>
  <c r="G3414" i="10" s="1"/>
  <c r="G3415" i="10" s="1"/>
  <c r="G3416" i="10" s="1"/>
  <c r="G3417" i="10" s="1"/>
  <c r="G3418" i="10" s="1"/>
  <c r="G3419" i="10" s="1"/>
  <c r="G3420" i="10" s="1"/>
  <c r="G3421" i="10" s="1"/>
  <c r="G3422" i="10" s="1"/>
  <c r="G3423" i="10" s="1"/>
  <c r="G3424" i="10" s="1"/>
  <c r="G3425" i="10" s="1"/>
  <c r="G3426" i="10" s="1"/>
  <c r="G3427" i="10" s="1"/>
  <c r="G3428" i="10" s="1"/>
  <c r="G3429" i="10" s="1"/>
  <c r="G3430" i="10" s="1"/>
  <c r="G3431" i="10" s="1"/>
  <c r="G3432" i="10" s="1"/>
  <c r="G3433" i="10" s="1"/>
  <c r="N8" i="17"/>
  <c r="A16" i="17"/>
  <c r="E10" i="17"/>
  <c r="G10" i="17" s="1"/>
  <c r="E11" i="17"/>
  <c r="G11" i="17" s="1"/>
  <c r="Q11" i="10"/>
  <c r="G3434" i="10" l="1"/>
  <c r="G3435" i="10" s="1"/>
  <c r="G3436" i="10" s="1"/>
  <c r="G3437" i="10" s="1"/>
  <c r="G3438" i="10" s="1"/>
  <c r="G3439" i="10" s="1"/>
  <c r="G3440" i="10" s="1"/>
  <c r="G3441" i="10" s="1"/>
  <c r="G3442" i="10" s="1"/>
  <c r="G3443" i="10" s="1"/>
  <c r="G3444" i="10" s="1"/>
  <c r="G3445" i="10" s="1"/>
  <c r="G3446" i="10" s="1"/>
  <c r="G3447" i="10" s="1"/>
  <c r="G3448" i="10" s="1"/>
  <c r="G3449" i="10" s="1"/>
  <c r="G3450" i="10" s="1"/>
  <c r="G3451" i="10" s="1"/>
  <c r="G3452" i="10" s="1"/>
  <c r="G3453" i="10" s="1"/>
  <c r="G3454" i="10" s="1"/>
  <c r="G3455" i="10" s="1"/>
  <c r="G3456" i="10" s="1"/>
  <c r="G3457" i="10" s="1"/>
  <c r="G3458" i="10" s="1"/>
  <c r="G3459" i="10" s="1"/>
  <c r="G3460" i="10" s="1"/>
  <c r="G3461" i="10" s="1"/>
  <c r="G3462" i="10" s="1"/>
  <c r="G3463" i="10" s="1"/>
  <c r="G3464" i="10" s="1"/>
  <c r="G3465" i="10" s="1"/>
  <c r="G3466" i="10" s="1"/>
  <c r="G3467" i="10" s="1"/>
  <c r="G3468" i="10" s="1"/>
  <c r="G3469" i="10" s="1"/>
  <c r="G3470" i="10" s="1"/>
  <c r="G3471" i="10" s="1"/>
  <c r="G3472" i="10" s="1"/>
  <c r="G3473" i="10" s="1"/>
  <c r="G3474" i="10" s="1"/>
  <c r="G3475" i="10" s="1"/>
  <c r="G3476" i="10" s="1"/>
  <c r="G3477" i="10" s="1"/>
  <c r="G3478" i="10" s="1"/>
  <c r="G3479" i="10" s="1"/>
  <c r="G3480" i="10" s="1"/>
  <c r="G3481" i="10" s="1"/>
  <c r="G3482" i="10" s="1"/>
  <c r="G3483" i="10" s="1"/>
  <c r="G3484" i="10" s="1"/>
  <c r="G3485" i="10" s="1"/>
  <c r="G3486" i="10" s="1"/>
  <c r="G3487" i="10" s="1"/>
  <c r="G3488" i="10" s="1"/>
  <c r="G3489" i="10" s="1"/>
  <c r="G3490" i="10" s="1"/>
  <c r="G3491" i="10" s="1"/>
  <c r="G3492" i="10" s="1"/>
  <c r="G3493" i="10" s="1"/>
  <c r="G3494" i="10" s="1"/>
  <c r="G3495" i="10" s="1"/>
  <c r="G3496" i="10" s="1"/>
  <c r="G3497" i="10" s="1"/>
  <c r="G3498" i="10" s="1"/>
  <c r="G3499" i="10" s="1"/>
  <c r="G3500" i="10" s="1"/>
  <c r="G3501" i="10" s="1"/>
  <c r="G3502" i="10" s="1"/>
  <c r="G3503" i="10" s="1"/>
  <c r="G3504" i="10" s="1"/>
  <c r="G3505" i="10" s="1"/>
  <c r="G3506" i="10" s="1"/>
  <c r="G3507" i="10" s="1"/>
  <c r="G3508" i="10" s="1"/>
  <c r="G3509" i="10" s="1"/>
  <c r="G3510" i="10" s="1"/>
  <c r="G3511" i="10" s="1"/>
  <c r="G3512" i="10" s="1"/>
  <c r="G3513" i="10" s="1"/>
  <c r="G3514" i="10" s="1"/>
  <c r="G3515" i="10" s="1"/>
  <c r="G3516" i="10" s="1"/>
  <c r="G3517" i="10" s="1"/>
  <c r="G3518" i="10" s="1"/>
  <c r="G3519" i="10" s="1"/>
  <c r="G3520" i="10" s="1"/>
  <c r="G3521" i="10" s="1"/>
  <c r="G3522" i="10" s="1"/>
  <c r="G3523" i="10" s="1"/>
  <c r="G3524" i="10" s="1"/>
  <c r="G3525" i="10" s="1"/>
  <c r="G3526" i="10" s="1"/>
  <c r="G3527" i="10" s="1"/>
  <c r="G3528" i="10" s="1"/>
  <c r="G3529" i="10" s="1"/>
  <c r="G3530" i="10" s="1"/>
  <c r="G3531" i="10" s="1"/>
  <c r="G3532" i="10" s="1"/>
  <c r="G3533" i="10" s="1"/>
  <c r="G3534" i="10" s="1"/>
  <c r="G3535" i="10" s="1"/>
  <c r="G3536" i="10" s="1"/>
  <c r="G3537" i="10" s="1"/>
  <c r="G3538" i="10" s="1"/>
  <c r="G3539" i="10" s="1"/>
  <c r="G3540" i="10" s="1"/>
  <c r="G3541" i="10" s="1"/>
  <c r="G3542" i="10" s="1"/>
  <c r="G3543" i="10" s="1"/>
  <c r="G3544" i="10" s="1"/>
  <c r="G3545" i="10" s="1"/>
  <c r="G3546" i="10" s="1"/>
  <c r="G3547" i="10" s="1"/>
  <c r="G3548" i="10" s="1"/>
  <c r="G3549" i="10" s="1"/>
  <c r="G3550" i="10" s="1"/>
  <c r="G3551" i="10" s="1"/>
  <c r="G3552" i="10" s="1"/>
  <c r="G3553" i="10" s="1"/>
  <c r="G3554" i="10" s="1"/>
  <c r="G3555" i="10" s="1"/>
  <c r="G3556" i="10" s="1"/>
  <c r="G3557" i="10" s="1"/>
  <c r="G3558" i="10" s="1"/>
  <c r="G3559" i="10" s="1"/>
  <c r="G3560" i="10" s="1"/>
  <c r="G3561" i="10" s="1"/>
  <c r="G3562" i="10" s="1"/>
  <c r="G3563" i="10" s="1"/>
  <c r="G3564" i="10" s="1"/>
  <c r="G3565" i="10" s="1"/>
  <c r="G3566" i="10" s="1"/>
  <c r="G3567" i="10" s="1"/>
  <c r="G3568" i="10" s="1"/>
  <c r="G3569" i="10" s="1"/>
  <c r="G3570" i="10" s="1"/>
  <c r="G3571" i="10" s="1"/>
  <c r="G3572" i="10" s="1"/>
  <c r="G3573" i="10" s="1"/>
  <c r="G3574" i="10" s="1"/>
  <c r="G3575" i="10" s="1"/>
  <c r="G3576" i="10" s="1"/>
  <c r="G3577" i="10" s="1"/>
  <c r="G3578" i="10" s="1"/>
  <c r="G3579" i="10" s="1"/>
  <c r="G3580" i="10" s="1"/>
  <c r="G3581" i="10" s="1"/>
  <c r="G3582" i="10" s="1"/>
  <c r="G3583" i="10" s="1"/>
  <c r="G3584" i="10" s="1"/>
  <c r="G3585" i="10" s="1"/>
  <c r="G3586" i="10" s="1"/>
  <c r="G3587" i="10" s="1"/>
  <c r="G3588" i="10" s="1"/>
  <c r="G3589" i="10" s="1"/>
  <c r="G3590" i="10" s="1"/>
  <c r="G3591" i="10" s="1"/>
  <c r="G3592" i="10" s="1"/>
  <c r="G3593" i="10" s="1"/>
  <c r="G3594" i="10" s="1"/>
  <c r="G3595" i="10" s="1"/>
  <c r="G3596" i="10" s="1"/>
  <c r="G3597" i="10" s="1"/>
  <c r="G3598" i="10" s="1"/>
  <c r="G3599" i="10" s="1"/>
  <c r="G3600" i="10" s="1"/>
  <c r="G3601" i="10" s="1"/>
  <c r="G3602" i="10" s="1"/>
  <c r="G3603" i="10" s="1"/>
  <c r="G3604" i="10" s="1"/>
  <c r="G3605" i="10" s="1"/>
  <c r="G3606" i="10" s="1"/>
  <c r="G3607" i="10" s="1"/>
  <c r="G3608" i="10" s="1"/>
  <c r="G3609" i="10" s="1"/>
  <c r="G3610" i="10" s="1"/>
  <c r="G3611" i="10" s="1"/>
  <c r="G3612" i="10" s="1"/>
  <c r="G3613" i="10" s="1"/>
  <c r="G3614" i="10" s="1"/>
  <c r="G3615" i="10" s="1"/>
  <c r="G3616" i="10" s="1"/>
  <c r="G3617" i="10" s="1"/>
  <c r="G3618" i="10" s="1"/>
  <c r="G3619" i="10" s="1"/>
  <c r="G3620" i="10" s="1"/>
  <c r="G3621" i="10" s="1"/>
  <c r="G3622" i="10" s="1"/>
  <c r="G3623" i="10" s="1"/>
  <c r="G3624" i="10" s="1"/>
  <c r="G3625" i="10" s="1"/>
  <c r="G3626" i="10" s="1"/>
  <c r="G3627" i="10" s="1"/>
  <c r="G3628" i="10" s="1"/>
  <c r="G3629" i="10" s="1"/>
  <c r="G3630" i="10" s="1"/>
  <c r="G3631" i="10" s="1"/>
  <c r="G3632" i="10" s="1"/>
  <c r="G3633" i="10" s="1"/>
  <c r="G3634" i="10" s="1"/>
  <c r="G3635" i="10" s="1"/>
  <c r="G3636" i="10" s="1"/>
  <c r="G3637" i="10" s="1"/>
  <c r="G3638" i="10" s="1"/>
  <c r="G3639" i="10" s="1"/>
  <c r="G3640" i="10" s="1"/>
  <c r="G3641" i="10" s="1"/>
  <c r="G3642" i="10" s="1"/>
  <c r="G3643" i="10" s="1"/>
  <c r="G3644" i="10" s="1"/>
  <c r="G3645" i="10" s="1"/>
  <c r="G3646" i="10" s="1"/>
  <c r="G3647" i="10" s="1"/>
  <c r="G3648" i="10" s="1"/>
  <c r="G3649" i="10" s="1"/>
  <c r="G3650" i="10" s="1"/>
  <c r="G3651" i="10" s="1"/>
  <c r="G3652" i="10" s="1"/>
  <c r="G3653" i="10" s="1"/>
  <c r="G3654" i="10" s="1"/>
  <c r="G3655" i="10" s="1"/>
  <c r="G3656" i="10" s="1"/>
  <c r="G3657" i="10" s="1"/>
  <c r="G3658" i="10" s="1"/>
  <c r="G3659" i="10" s="1"/>
  <c r="G3660" i="10" s="1"/>
  <c r="G3661" i="10" s="1"/>
  <c r="G3662" i="10" s="1"/>
  <c r="G3663" i="10" s="1"/>
  <c r="G3664" i="10" s="1"/>
  <c r="G3665" i="10" s="1"/>
  <c r="G3666" i="10" s="1"/>
  <c r="G3667" i="10" s="1"/>
  <c r="G3668" i="10" s="1"/>
  <c r="G3669" i="10" s="1"/>
  <c r="G3670" i="10" s="1"/>
  <c r="G3671" i="10" s="1"/>
  <c r="G3672" i="10" s="1"/>
  <c r="G3673" i="10" s="1"/>
  <c r="G3674" i="10" s="1"/>
  <c r="G3675" i="10" s="1"/>
  <c r="G3676" i="10" s="1"/>
  <c r="G3677" i="10" s="1"/>
  <c r="G3678" i="10" s="1"/>
  <c r="G3679" i="10" s="1"/>
  <c r="G3680" i="10" s="1"/>
  <c r="G3681" i="10" s="1"/>
  <c r="G3682" i="10" s="1"/>
  <c r="G3683" i="10" s="1"/>
  <c r="G3684" i="10" s="1"/>
  <c r="G3685" i="10" s="1"/>
  <c r="G3686" i="10" s="1"/>
  <c r="G3687" i="10" s="1"/>
  <c r="G3688" i="10" s="1"/>
  <c r="G3689" i="10" s="1"/>
  <c r="G3690" i="10" s="1"/>
  <c r="G3691" i="10" s="1"/>
  <c r="G3692" i="10" s="1"/>
  <c r="G3693" i="10" s="1"/>
  <c r="G3694" i="10" s="1"/>
  <c r="G3695" i="10" s="1"/>
  <c r="G3696" i="10" s="1"/>
  <c r="G3697" i="10" s="1"/>
  <c r="G3698" i="10" s="1"/>
  <c r="G3699" i="10" s="1"/>
  <c r="G3700" i="10" s="1"/>
  <c r="G3701" i="10" s="1"/>
  <c r="G3702" i="10" s="1"/>
  <c r="G3703" i="10" s="1"/>
  <c r="G3704" i="10" s="1"/>
  <c r="G3705" i="10" s="1"/>
  <c r="G3706" i="10" s="1"/>
  <c r="G3707" i="10" s="1"/>
  <c r="G3708" i="10" s="1"/>
  <c r="G3709" i="10" s="1"/>
  <c r="G3710" i="10" s="1"/>
  <c r="G3711" i="10" s="1"/>
  <c r="G3712" i="10" s="1"/>
  <c r="G3713" i="10" s="1"/>
  <c r="G3714" i="10" s="1"/>
  <c r="G3715" i="10" s="1"/>
  <c r="G3716" i="10" s="1"/>
  <c r="G3717" i="10" s="1"/>
  <c r="G3718" i="10" s="1"/>
  <c r="G3719" i="10" s="1"/>
  <c r="G3720" i="10" s="1"/>
  <c r="G3721" i="10" s="1"/>
  <c r="G3722" i="10" s="1"/>
  <c r="G3723" i="10" s="1"/>
  <c r="G3724" i="10" s="1"/>
  <c r="G3725" i="10" s="1"/>
  <c r="G3726" i="10" s="1"/>
  <c r="G3727" i="10" s="1"/>
  <c r="G3728" i="10" s="1"/>
  <c r="G3729" i="10" s="1"/>
  <c r="G3730" i="10" s="1"/>
  <c r="G3731" i="10" s="1"/>
  <c r="G3732" i="10" s="1"/>
  <c r="G3733" i="10" s="1"/>
  <c r="G3734" i="10" s="1"/>
  <c r="G3735" i="10" s="1"/>
  <c r="G3736" i="10" s="1"/>
  <c r="G3737" i="10" s="1"/>
  <c r="G3738" i="10" s="1"/>
  <c r="G3739" i="10" s="1"/>
  <c r="G3740" i="10" s="1"/>
  <c r="G3741" i="10" s="1"/>
  <c r="G3742" i="10" s="1"/>
  <c r="G3743" i="10" s="1"/>
  <c r="G3744" i="10" s="1"/>
  <c r="G3745" i="10" s="1"/>
  <c r="G3746" i="10" s="1"/>
  <c r="G3747" i="10" s="1"/>
  <c r="G3748" i="10" s="1"/>
  <c r="G3749" i="10" s="1"/>
  <c r="G3750" i="10" s="1"/>
  <c r="G3751" i="10" s="1"/>
  <c r="G3752" i="10" s="1"/>
  <c r="G3753" i="10" s="1"/>
  <c r="G3754" i="10" s="1"/>
  <c r="G3755" i="10" s="1"/>
  <c r="G3756" i="10" s="1"/>
  <c r="G3757" i="10" s="1"/>
  <c r="G3758" i="10" s="1"/>
  <c r="G3759" i="10" s="1"/>
  <c r="G3760" i="10" s="1"/>
  <c r="G3761" i="10" s="1"/>
  <c r="G3762" i="10" s="1"/>
  <c r="G3763" i="10" s="1"/>
  <c r="G3764" i="10" s="1"/>
  <c r="G3765" i="10" s="1"/>
  <c r="G3766" i="10" s="1"/>
  <c r="G3767" i="10" s="1"/>
  <c r="G3768" i="10" s="1"/>
  <c r="G3769" i="10" s="1"/>
  <c r="G3770" i="10" s="1"/>
  <c r="G3771" i="10" s="1"/>
  <c r="G3772" i="10" s="1"/>
  <c r="G3773" i="10" s="1"/>
  <c r="G3774" i="10" s="1"/>
  <c r="G3775" i="10" s="1"/>
  <c r="G3776" i="10" s="1"/>
  <c r="G3777" i="10" s="1"/>
  <c r="G3778" i="10" s="1"/>
  <c r="G3779" i="10" s="1"/>
  <c r="G3780" i="10" s="1"/>
  <c r="G3781" i="10" s="1"/>
  <c r="G3782" i="10" s="1"/>
  <c r="G3783" i="10" s="1"/>
  <c r="G3784" i="10" s="1"/>
  <c r="G3785" i="10" s="1"/>
  <c r="G3786" i="10" s="1"/>
  <c r="G3787" i="10" s="1"/>
  <c r="G3788" i="10" s="1"/>
  <c r="G3789" i="10" s="1"/>
  <c r="G3790" i="10" s="1"/>
  <c r="G3791" i="10" s="1"/>
  <c r="G3792" i="10" s="1"/>
  <c r="G3793" i="10" s="1"/>
  <c r="G3794" i="10" s="1"/>
  <c r="G3795" i="10" s="1"/>
  <c r="G3796" i="10" s="1"/>
  <c r="G3797" i="10" s="1"/>
  <c r="G3798" i="10" s="1"/>
  <c r="G3799" i="10" s="1"/>
  <c r="G3800" i="10" s="1"/>
  <c r="G3801" i="10" s="1"/>
  <c r="G3802" i="10" s="1"/>
  <c r="G3803" i="10" s="1"/>
  <c r="G3804" i="10" s="1"/>
  <c r="G3805" i="10" s="1"/>
  <c r="G3806" i="10" s="1"/>
  <c r="G3807" i="10" s="1"/>
  <c r="G3808" i="10" s="1"/>
  <c r="G3809" i="10" s="1"/>
  <c r="G3810" i="10" s="1"/>
  <c r="G3811" i="10" s="1"/>
  <c r="G3812" i="10" s="1"/>
  <c r="G3813" i="10" s="1"/>
  <c r="G3814" i="10" s="1"/>
  <c r="G3815" i="10" s="1"/>
  <c r="G3816" i="10" s="1"/>
  <c r="G3817" i="10" s="1"/>
  <c r="G3818" i="10" s="1"/>
  <c r="G3819" i="10" s="1"/>
  <c r="G3820" i="10" s="1"/>
  <c r="G3821" i="10" s="1"/>
  <c r="G3822" i="10" s="1"/>
  <c r="G3823" i="10" s="1"/>
  <c r="G3824" i="10" s="1"/>
  <c r="G3825" i="10" s="1"/>
  <c r="G3826" i="10" s="1"/>
  <c r="G3827" i="10" s="1"/>
  <c r="G3828" i="10" s="1"/>
  <c r="G3829" i="10" s="1"/>
  <c r="G3830" i="10" s="1"/>
  <c r="G3831" i="10" s="1"/>
  <c r="G3832" i="10" s="1"/>
  <c r="G3833" i="10" s="1"/>
  <c r="G3834" i="10" s="1"/>
  <c r="G3835" i="10" s="1"/>
  <c r="G3836" i="10" s="1"/>
  <c r="G3837" i="10" s="1"/>
  <c r="G3838" i="10" s="1"/>
  <c r="G3839" i="10" s="1"/>
  <c r="G3840" i="10" s="1"/>
  <c r="G3841" i="10" s="1"/>
  <c r="G3842" i="10" s="1"/>
  <c r="G3843" i="10" s="1"/>
  <c r="G3844" i="10" s="1"/>
  <c r="G3845" i="10" s="1"/>
  <c r="G3846" i="10" s="1"/>
  <c r="G3847" i="10" s="1"/>
  <c r="G3848" i="10" s="1"/>
  <c r="G3849" i="10" s="1"/>
  <c r="G3850" i="10" s="1"/>
  <c r="G3851" i="10" s="1"/>
  <c r="G3852" i="10" s="1"/>
  <c r="G3853" i="10" s="1"/>
  <c r="G3854" i="10" s="1"/>
  <c r="G3855" i="10" s="1"/>
  <c r="G3856" i="10" s="1"/>
  <c r="G3857" i="10" s="1"/>
  <c r="G3858" i="10" s="1"/>
  <c r="G3859" i="10" s="1"/>
  <c r="G3860" i="10" s="1"/>
  <c r="G3861" i="10" s="1"/>
  <c r="G3862" i="10" s="1"/>
  <c r="G3863" i="10" s="1"/>
  <c r="G3864" i="10" s="1"/>
  <c r="G3865" i="10" s="1"/>
  <c r="G3866" i="10" s="1"/>
  <c r="G3867" i="10" s="1"/>
  <c r="G3868" i="10" s="1"/>
  <c r="G3869" i="10" s="1"/>
  <c r="G3870" i="10" s="1"/>
  <c r="G3871" i="10" s="1"/>
  <c r="N9" i="17"/>
  <c r="Q9" i="17" s="1"/>
  <c r="U9" i="17" s="1"/>
  <c r="H10" i="17"/>
  <c r="I10" i="17" s="1"/>
  <c r="H11" i="17"/>
  <c r="I11" i="17" s="1"/>
  <c r="T22" i="10"/>
  <c r="T23" i="10" s="1"/>
  <c r="K23" i="17"/>
  <c r="Q8" i="17"/>
  <c r="R7" i="17"/>
  <c r="C15" i="17"/>
  <c r="A17" i="17"/>
  <c r="C12" i="17"/>
  <c r="F12" i="17" s="1"/>
  <c r="C13" i="17"/>
  <c r="F13" i="17" s="1"/>
  <c r="Q12" i="10"/>
  <c r="G3872" i="10" l="1"/>
  <c r="G3873" i="10" s="1"/>
  <c r="G3874" i="10" s="1"/>
  <c r="G3875" i="10" s="1"/>
  <c r="G3876" i="10" s="1"/>
  <c r="G3877" i="10" s="1"/>
  <c r="G3878" i="10" s="1"/>
  <c r="G3879" i="10" s="1"/>
  <c r="G3880" i="10" s="1"/>
  <c r="G3881" i="10" s="1"/>
  <c r="G3882" i="10" s="1"/>
  <c r="G3883" i="10" s="1"/>
  <c r="G3884" i="10" s="1"/>
  <c r="G3885" i="10" s="1"/>
  <c r="G3886" i="10" s="1"/>
  <c r="G3887" i="10" s="1"/>
  <c r="G3888" i="10" s="1"/>
  <c r="G3889" i="10" s="1"/>
  <c r="G3890" i="10" s="1"/>
  <c r="G3891" i="10" s="1"/>
  <c r="G3892" i="10" s="1"/>
  <c r="G3893" i="10" s="1"/>
  <c r="G3894" i="10" s="1"/>
  <c r="G3895" i="10" s="1"/>
  <c r="G3896" i="10" s="1"/>
  <c r="G3897" i="10" s="1"/>
  <c r="G3898" i="10" s="1"/>
  <c r="G3899" i="10" s="1"/>
  <c r="G3900" i="10" s="1"/>
  <c r="G3901" i="10" s="1"/>
  <c r="G3902" i="10" s="1"/>
  <c r="G3903" i="10" s="1"/>
  <c r="G3904" i="10" s="1"/>
  <c r="G3905" i="10" s="1"/>
  <c r="G3906" i="10" s="1"/>
  <c r="G3907" i="10" s="1"/>
  <c r="G3908" i="10" s="1"/>
  <c r="G3909" i="10" s="1"/>
  <c r="G3910" i="10" s="1"/>
  <c r="G3911" i="10" s="1"/>
  <c r="G3912" i="10" s="1"/>
  <c r="G3913" i="10" s="1"/>
  <c r="G3914" i="10" s="1"/>
  <c r="G3915" i="10" s="1"/>
  <c r="G3916" i="10" s="1"/>
  <c r="G3917" i="10" s="1"/>
  <c r="G3918" i="10" s="1"/>
  <c r="G3919" i="10" s="1"/>
  <c r="G3920" i="10" s="1"/>
  <c r="G3921" i="10" s="1"/>
  <c r="G3922" i="10" s="1"/>
  <c r="G3923" i="10" s="1"/>
  <c r="G3924" i="10" s="1"/>
  <c r="G3925" i="10" s="1"/>
  <c r="G3926" i="10" s="1"/>
  <c r="G3927" i="10" s="1"/>
  <c r="G3928" i="10" s="1"/>
  <c r="G3929" i="10" s="1"/>
  <c r="G3930" i="10" s="1"/>
  <c r="G3931" i="10" s="1"/>
  <c r="G3932" i="10" s="1"/>
  <c r="G3933" i="10" s="1"/>
  <c r="G3934" i="10" s="1"/>
  <c r="G3935" i="10" s="1"/>
  <c r="G3936" i="10" s="1"/>
  <c r="G3937" i="10" s="1"/>
  <c r="G3938" i="10" s="1"/>
  <c r="G3939" i="10" s="1"/>
  <c r="G3940" i="10" s="1"/>
  <c r="G3941" i="10" s="1"/>
  <c r="G3942" i="10" s="1"/>
  <c r="G3943" i="10" s="1"/>
  <c r="G3944" i="10" s="1"/>
  <c r="G3945" i="10" s="1"/>
  <c r="G3946" i="10" s="1"/>
  <c r="G3947" i="10" s="1"/>
  <c r="G3948" i="10" s="1"/>
  <c r="G3949" i="10" s="1"/>
  <c r="G3950" i="10" s="1"/>
  <c r="G3951" i="10" s="1"/>
  <c r="G3952" i="10" s="1"/>
  <c r="G3953" i="10" s="1"/>
  <c r="G3954" i="10" s="1"/>
  <c r="G3955" i="10" s="1"/>
  <c r="G3956" i="10" s="1"/>
  <c r="G3957" i="10" s="1"/>
  <c r="G3958" i="10" s="1"/>
  <c r="G3959" i="10" s="1"/>
  <c r="G3960" i="10" s="1"/>
  <c r="G3961" i="10" s="1"/>
  <c r="G3962" i="10" s="1"/>
  <c r="G3963" i="10" s="1"/>
  <c r="G3964" i="10" s="1"/>
  <c r="G3965" i="10" s="1"/>
  <c r="G3966" i="10" s="1"/>
  <c r="G3967" i="10" s="1"/>
  <c r="G3968" i="10" s="1"/>
  <c r="G3969" i="10" s="1"/>
  <c r="G3970" i="10" s="1"/>
  <c r="G3971" i="10" s="1"/>
  <c r="G3972" i="10" s="1"/>
  <c r="G3973" i="10" s="1"/>
  <c r="G3974" i="10" s="1"/>
  <c r="G3975" i="10" s="1"/>
  <c r="G3976" i="10" s="1"/>
  <c r="G3977" i="10" s="1"/>
  <c r="G3978" i="10" s="1"/>
  <c r="G3979" i="10" s="1"/>
  <c r="G3980" i="10" s="1"/>
  <c r="G3981" i="10" s="1"/>
  <c r="G3982" i="10" s="1"/>
  <c r="G3983" i="10" s="1"/>
  <c r="G3984" i="10" s="1"/>
  <c r="G3985" i="10" s="1"/>
  <c r="G3986" i="10" s="1"/>
  <c r="G3987" i="10" s="1"/>
  <c r="G3988" i="10" s="1"/>
  <c r="G3989" i="10" s="1"/>
  <c r="G3990" i="10" s="1"/>
  <c r="G3991" i="10" s="1"/>
  <c r="G3992" i="10" s="1"/>
  <c r="G3993" i="10" s="1"/>
  <c r="G3994" i="10" s="1"/>
  <c r="G3995" i="10" s="1"/>
  <c r="G3996" i="10" s="1"/>
  <c r="G3997" i="10" s="1"/>
  <c r="G3998" i="10" s="1"/>
  <c r="G3999" i="10" s="1"/>
  <c r="G4000" i="10" s="1"/>
  <c r="G4001" i="10" s="1"/>
  <c r="G4002" i="10" s="1"/>
  <c r="G4003" i="10" s="1"/>
  <c r="G4004" i="10" s="1"/>
  <c r="G4005" i="10" s="1"/>
  <c r="G4006" i="10" s="1"/>
  <c r="G4007" i="10" s="1"/>
  <c r="G4008" i="10" s="1"/>
  <c r="G4009" i="10" s="1"/>
  <c r="G4010" i="10" s="1"/>
  <c r="G4011" i="10" s="1"/>
  <c r="G4012" i="10" s="1"/>
  <c r="G4013" i="10" s="1"/>
  <c r="G4014" i="10" s="1"/>
  <c r="G4015" i="10" s="1"/>
  <c r="G4016" i="10" s="1"/>
  <c r="G4017" i="10" s="1"/>
  <c r="G4018" i="10" s="1"/>
  <c r="G4019" i="10" s="1"/>
  <c r="G4020" i="10" s="1"/>
  <c r="G4021" i="10" s="1"/>
  <c r="G4022" i="10" s="1"/>
  <c r="G4023" i="10" s="1"/>
  <c r="G4024" i="10" s="1"/>
  <c r="G4025" i="10" s="1"/>
  <c r="G4026" i="10" s="1"/>
  <c r="G4027" i="10" s="1"/>
  <c r="G4028" i="10" s="1"/>
  <c r="G4029" i="10" s="1"/>
  <c r="G4030" i="10" s="1"/>
  <c r="G4031" i="10" s="1"/>
  <c r="G4032" i="10" s="1"/>
  <c r="G4033" i="10" s="1"/>
  <c r="G4034" i="10" s="1"/>
  <c r="G4035" i="10" s="1"/>
  <c r="G4036" i="10" s="1"/>
  <c r="G4037" i="10" s="1"/>
  <c r="G4038" i="10" s="1"/>
  <c r="G4039" i="10" s="1"/>
  <c r="G4040" i="10" s="1"/>
  <c r="G4041" i="10" s="1"/>
  <c r="G4042" i="10" s="1"/>
  <c r="G4043" i="10" s="1"/>
  <c r="G4044" i="10" s="1"/>
  <c r="G4045" i="10" s="1"/>
  <c r="G4046" i="10" s="1"/>
  <c r="G4047" i="10" s="1"/>
  <c r="G4048" i="10" s="1"/>
  <c r="G4049" i="10" s="1"/>
  <c r="G4050" i="10" s="1"/>
  <c r="G4051" i="10" s="1"/>
  <c r="G4052" i="10" s="1"/>
  <c r="G4053" i="10" s="1"/>
  <c r="G4054" i="10" s="1"/>
  <c r="G4055" i="10" s="1"/>
  <c r="G4056" i="10" s="1"/>
  <c r="G4057" i="10" s="1"/>
  <c r="G4058" i="10" s="1"/>
  <c r="G4059" i="10" s="1"/>
  <c r="G4060" i="10" s="1"/>
  <c r="G4061" i="10" s="1"/>
  <c r="G4062" i="10" s="1"/>
  <c r="G4063" i="10" s="1"/>
  <c r="G4064" i="10" s="1"/>
  <c r="G4065" i="10" s="1"/>
  <c r="G4066" i="10" s="1"/>
  <c r="G4067" i="10" s="1"/>
  <c r="G4068" i="10" s="1"/>
  <c r="G4069" i="10" s="1"/>
  <c r="G4070" i="10" s="1"/>
  <c r="G4071" i="10" s="1"/>
  <c r="G4072" i="10" s="1"/>
  <c r="G4073" i="10" s="1"/>
  <c r="G4074" i="10" s="1"/>
  <c r="G4075" i="10" s="1"/>
  <c r="G4076" i="10" s="1"/>
  <c r="G4077" i="10" s="1"/>
  <c r="G4078" i="10" s="1"/>
  <c r="G4079" i="10" s="1"/>
  <c r="G4080" i="10" s="1"/>
  <c r="G4081" i="10" s="1"/>
  <c r="G4082" i="10" s="1"/>
  <c r="G4083" i="10" s="1"/>
  <c r="G4084" i="10" s="1"/>
  <c r="G4085" i="10" s="1"/>
  <c r="G4086" i="10" s="1"/>
  <c r="G4087" i="10" s="1"/>
  <c r="G4088" i="10" s="1"/>
  <c r="G4089" i="10" s="1"/>
  <c r="G4090" i="10" s="1"/>
  <c r="G4091" i="10" s="1"/>
  <c r="G4092" i="10" s="1"/>
  <c r="G4093" i="10" s="1"/>
  <c r="G4094" i="10" s="1"/>
  <c r="G4095" i="10" s="1"/>
  <c r="G4096" i="10" s="1"/>
  <c r="G4097" i="10" s="1"/>
  <c r="G4098" i="10" s="1"/>
  <c r="G4099" i="10" s="1"/>
  <c r="G4100" i="10" s="1"/>
  <c r="G4101" i="10" s="1"/>
  <c r="G4102" i="10" s="1"/>
  <c r="G4103" i="10" s="1"/>
  <c r="G4104" i="10" s="1"/>
  <c r="G4105" i="10" s="1"/>
  <c r="G4106" i="10" s="1"/>
  <c r="G4107" i="10" s="1"/>
  <c r="G4108" i="10" s="1"/>
  <c r="G4109" i="10" s="1"/>
  <c r="G4110" i="10" s="1"/>
  <c r="G4111" i="10" s="1"/>
  <c r="G4112" i="10" s="1"/>
  <c r="G4113" i="10" s="1"/>
  <c r="G4114" i="10" s="1"/>
  <c r="G4115" i="10" s="1"/>
  <c r="G4116" i="10" s="1"/>
  <c r="G4117" i="10" s="1"/>
  <c r="G4118" i="10" s="1"/>
  <c r="G4119" i="10" s="1"/>
  <c r="G4120" i="10" s="1"/>
  <c r="G4121" i="10" s="1"/>
  <c r="G4122" i="10" s="1"/>
  <c r="G4123" i="10" s="1"/>
  <c r="G4124" i="10" s="1"/>
  <c r="G4125" i="10" s="1"/>
  <c r="G4126" i="10" s="1"/>
  <c r="G4127" i="10" s="1"/>
  <c r="G4128" i="10" s="1"/>
  <c r="G4129" i="10" s="1"/>
  <c r="G4130" i="10" s="1"/>
  <c r="G4131" i="10" s="1"/>
  <c r="G4132" i="10" s="1"/>
  <c r="G4133" i="10" s="1"/>
  <c r="G4134" i="10" s="1"/>
  <c r="G4135" i="10" s="1"/>
  <c r="G4136" i="10" s="1"/>
  <c r="G4137" i="10" s="1"/>
  <c r="G4138" i="10" s="1"/>
  <c r="G4139" i="10" s="1"/>
  <c r="G4140" i="10" s="1"/>
  <c r="G4141" i="10" s="1"/>
  <c r="G4142" i="10" s="1"/>
  <c r="G4143" i="10" s="1"/>
  <c r="G4144" i="10" s="1"/>
  <c r="G4145" i="10" s="1"/>
  <c r="G4146" i="10" s="1"/>
  <c r="G4147" i="10" s="1"/>
  <c r="G4148" i="10" s="1"/>
  <c r="G4149" i="10" s="1"/>
  <c r="G4150" i="10" s="1"/>
  <c r="G4151" i="10" s="1"/>
  <c r="G4152" i="10" s="1"/>
  <c r="G4153" i="10" s="1"/>
  <c r="G4154" i="10" s="1"/>
  <c r="G4155" i="10" s="1"/>
  <c r="G4156" i="10" s="1"/>
  <c r="G4157" i="10" s="1"/>
  <c r="G4158" i="10" s="1"/>
  <c r="G4159" i="10" s="1"/>
  <c r="G4160" i="10" s="1"/>
  <c r="G4161" i="10" s="1"/>
  <c r="G4162" i="10" s="1"/>
  <c r="G4163" i="10" s="1"/>
  <c r="G4164" i="10" s="1"/>
  <c r="G4165" i="10" s="1"/>
  <c r="G4166" i="10" s="1"/>
  <c r="G4167" i="10" s="1"/>
  <c r="G4168" i="10" s="1"/>
  <c r="G4169" i="10" s="1"/>
  <c r="G4170" i="10" s="1"/>
  <c r="G4171" i="10" s="1"/>
  <c r="G4172" i="10" s="1"/>
  <c r="G4173" i="10" s="1"/>
  <c r="G4174" i="10" s="1"/>
  <c r="G4175" i="10" s="1"/>
  <c r="G4176" i="10" s="1"/>
  <c r="G4177" i="10" s="1"/>
  <c r="G4178" i="10" s="1"/>
  <c r="G4179" i="10" s="1"/>
  <c r="G4180" i="10" s="1"/>
  <c r="G4181" i="10" s="1"/>
  <c r="G4182" i="10" s="1"/>
  <c r="G4183" i="10" s="1"/>
  <c r="G4184" i="10" s="1"/>
  <c r="G4185" i="10" s="1"/>
  <c r="G4186" i="10" s="1"/>
  <c r="G4187" i="10" s="1"/>
  <c r="G4188" i="10" s="1"/>
  <c r="G4189" i="10" s="1"/>
  <c r="G4190" i="10" s="1"/>
  <c r="G4191" i="10" s="1"/>
  <c r="G4192" i="10" s="1"/>
  <c r="G4193" i="10" s="1"/>
  <c r="G4194" i="10" s="1"/>
  <c r="G4195" i="10" s="1"/>
  <c r="G4196" i="10" s="1"/>
  <c r="G4197" i="10" s="1"/>
  <c r="G4198" i="10" s="1"/>
  <c r="G4199" i="10" s="1"/>
  <c r="G4200" i="10" s="1"/>
  <c r="G4201" i="10" s="1"/>
  <c r="G4202" i="10" s="1"/>
  <c r="G4203" i="10" s="1"/>
  <c r="G4204" i="10" s="1"/>
  <c r="G4205" i="10" s="1"/>
  <c r="G4206" i="10" s="1"/>
  <c r="G4207" i="10" s="1"/>
  <c r="G4208" i="10" s="1"/>
  <c r="G4209" i="10" s="1"/>
  <c r="G4210" i="10" s="1"/>
  <c r="G4211" i="10" s="1"/>
  <c r="G4212" i="10" s="1"/>
  <c r="G4213" i="10" s="1"/>
  <c r="G4214" i="10" s="1"/>
  <c r="G4215" i="10" s="1"/>
  <c r="G4216" i="10" s="1"/>
  <c r="G4217" i="10" s="1"/>
  <c r="G4218" i="10" s="1"/>
  <c r="G4219" i="10" s="1"/>
  <c r="G4220" i="10" s="1"/>
  <c r="G4221" i="10" s="1"/>
  <c r="G4222" i="10" s="1"/>
  <c r="G4223" i="10" s="1"/>
  <c r="G4224" i="10" s="1"/>
  <c r="G4225" i="10" s="1"/>
  <c r="G4226" i="10" s="1"/>
  <c r="G4227" i="10" s="1"/>
  <c r="G4228" i="10" s="1"/>
  <c r="G4229" i="10" s="1"/>
  <c r="G4230" i="10" s="1"/>
  <c r="G4231" i="10" s="1"/>
  <c r="G4232" i="10" s="1"/>
  <c r="G4233" i="10" s="1"/>
  <c r="G4234" i="10" s="1"/>
  <c r="G4235" i="10" s="1"/>
  <c r="G4236" i="10" s="1"/>
  <c r="G4237" i="10" s="1"/>
  <c r="G4238" i="10" s="1"/>
  <c r="G4239" i="10" s="1"/>
  <c r="G4240" i="10" s="1"/>
  <c r="G4241" i="10" s="1"/>
  <c r="G4242" i="10" s="1"/>
  <c r="G4243" i="10" s="1"/>
  <c r="G4244" i="10" s="1"/>
  <c r="G4245" i="10" s="1"/>
  <c r="G4246" i="10" s="1"/>
  <c r="G4247" i="10" s="1"/>
  <c r="G4248" i="10" s="1"/>
  <c r="G4249" i="10" s="1"/>
  <c r="V9" i="17"/>
  <c r="R9" i="17" s="1"/>
  <c r="O11" i="17"/>
  <c r="P11" i="17" s="1"/>
  <c r="M11" i="17"/>
  <c r="J11" i="17"/>
  <c r="M10" i="17"/>
  <c r="J10" i="17"/>
  <c r="O10" i="17"/>
  <c r="P10" i="17" s="1"/>
  <c r="L11" i="17"/>
  <c r="L10" i="17"/>
  <c r="N10" i="17"/>
  <c r="T24" i="10"/>
  <c r="K24" i="17"/>
  <c r="U8" i="17"/>
  <c r="V8" i="17"/>
  <c r="F15" i="17"/>
  <c r="E15" i="17"/>
  <c r="C16" i="17"/>
  <c r="F16" i="17" s="1"/>
  <c r="A18" i="17"/>
  <c r="E12" i="17"/>
  <c r="G12" i="17" s="1"/>
  <c r="E13" i="17"/>
  <c r="G13" i="17" s="1"/>
  <c r="G4250" i="10" l="1"/>
  <c r="Q10" i="17"/>
  <c r="U10" i="17" s="1"/>
  <c r="N11" i="17"/>
  <c r="Q11" i="17" s="1"/>
  <c r="U11" i="17" s="1"/>
  <c r="H13" i="17"/>
  <c r="I13" i="17" s="1"/>
  <c r="H12" i="17"/>
  <c r="I12" i="17" s="1"/>
  <c r="K25" i="17"/>
  <c r="R8" i="17"/>
  <c r="V10" i="17"/>
  <c r="V11" i="17"/>
  <c r="G4251" i="10"/>
  <c r="G4252" i="10" s="1"/>
  <c r="G4253" i="10" s="1"/>
  <c r="G4254" i="10" s="1"/>
  <c r="G4255" i="10" s="1"/>
  <c r="G4256" i="10" s="1"/>
  <c r="G4257" i="10" s="1"/>
  <c r="G4258" i="10" s="1"/>
  <c r="G4259" i="10" s="1"/>
  <c r="G4260" i="10" s="1"/>
  <c r="G4261" i="10" s="1"/>
  <c r="G4262" i="10" s="1"/>
  <c r="G4263" i="10" s="1"/>
  <c r="G4264" i="10" s="1"/>
  <c r="G4265" i="10" s="1"/>
  <c r="G4266" i="10" s="1"/>
  <c r="G4267" i="10" s="1"/>
  <c r="G4268" i="10" s="1"/>
  <c r="G4269" i="10" s="1"/>
  <c r="G4270" i="10" s="1"/>
  <c r="G4271" i="10" s="1"/>
  <c r="G4272" i="10" s="1"/>
  <c r="G4273" i="10" s="1"/>
  <c r="G4274" i="10" s="1"/>
  <c r="G4275" i="10" s="1"/>
  <c r="G4276" i="10" s="1"/>
  <c r="G4277" i="10" s="1"/>
  <c r="G4278" i="10" s="1"/>
  <c r="G4279" i="10" s="1"/>
  <c r="G4280" i="10" s="1"/>
  <c r="G4281" i="10" s="1"/>
  <c r="G4282" i="10" s="1"/>
  <c r="G4283" i="10" s="1"/>
  <c r="G4284" i="10" s="1"/>
  <c r="G4285" i="10" s="1"/>
  <c r="G4286" i="10" s="1"/>
  <c r="G4287" i="10" s="1"/>
  <c r="G4288" i="10" s="1"/>
  <c r="G4289" i="10" s="1"/>
  <c r="G4290" i="10" s="1"/>
  <c r="G4291" i="10" s="1"/>
  <c r="G4292" i="10" s="1"/>
  <c r="G4293" i="10" s="1"/>
  <c r="G4294" i="10" s="1"/>
  <c r="G4295" i="10" s="1"/>
  <c r="G4296" i="10" s="1"/>
  <c r="G4297" i="10" s="1"/>
  <c r="G4298" i="10" s="1"/>
  <c r="G4299" i="10" s="1"/>
  <c r="G4300" i="10" s="1"/>
  <c r="G4301" i="10" s="1"/>
  <c r="G4302" i="10" s="1"/>
  <c r="G4303" i="10" s="1"/>
  <c r="G4304" i="10" s="1"/>
  <c r="G4305" i="10" s="1"/>
  <c r="G4306" i="10" s="1"/>
  <c r="G4307" i="10" s="1"/>
  <c r="G4308" i="10" s="1"/>
  <c r="G4309" i="10" s="1"/>
  <c r="G4310" i="10" s="1"/>
  <c r="G15" i="17"/>
  <c r="C17" i="17"/>
  <c r="F17" i="17" s="1"/>
  <c r="A19" i="17"/>
  <c r="E16" i="17"/>
  <c r="G16" i="17" s="1"/>
  <c r="C14" i="17"/>
  <c r="F14" i="17" s="1"/>
  <c r="Q13" i="10"/>
  <c r="G4311" i="10" l="1"/>
  <c r="G4312" i="10" s="1"/>
  <c r="G4313" i="10" s="1"/>
  <c r="G4314" i="10" s="1"/>
  <c r="G4315" i="10" s="1"/>
  <c r="G4316" i="10" s="1"/>
  <c r="G4317" i="10" s="1"/>
  <c r="G4318" i="10" s="1"/>
  <c r="G4319" i="10" s="1"/>
  <c r="G4320" i="10" s="1"/>
  <c r="G4321" i="10" s="1"/>
  <c r="G4322" i="10" s="1"/>
  <c r="G4323" i="10" s="1"/>
  <c r="G4324" i="10" s="1"/>
  <c r="G4325" i="10" s="1"/>
  <c r="G4326" i="10" s="1"/>
  <c r="G4327" i="10" s="1"/>
  <c r="G4328" i="10" s="1"/>
  <c r="G4329" i="10" s="1"/>
  <c r="G4330" i="10" s="1"/>
  <c r="G4331" i="10" s="1"/>
  <c r="G4332" i="10" s="1"/>
  <c r="G4333" i="10" s="1"/>
  <c r="G4334" i="10" s="1"/>
  <c r="G4335" i="10" s="1"/>
  <c r="G4336" i="10" s="1"/>
  <c r="G4337" i="10" s="1"/>
  <c r="G4338" i="10" s="1"/>
  <c r="G4339" i="10" s="1"/>
  <c r="G4340" i="10" s="1"/>
  <c r="G4341" i="10" s="1"/>
  <c r="G4342" i="10" s="1"/>
  <c r="G4343" i="10" s="1"/>
  <c r="G4344" i="10" s="1"/>
  <c r="G4345" i="10" s="1"/>
  <c r="G4346" i="10" s="1"/>
  <c r="G4347" i="10" s="1"/>
  <c r="G4348" i="10" s="1"/>
  <c r="G4349" i="10" s="1"/>
  <c r="G4350" i="10" s="1"/>
  <c r="G4351" i="10" s="1"/>
  <c r="G4352" i="10" s="1"/>
  <c r="G4353" i="10" s="1"/>
  <c r="G4354" i="10" s="1"/>
  <c r="G4355" i="10" s="1"/>
  <c r="G4356" i="10" s="1"/>
  <c r="G4357" i="10" s="1"/>
  <c r="G4358" i="10" s="1"/>
  <c r="G4359" i="10" s="1"/>
  <c r="G4360" i="10" s="1"/>
  <c r="G4361" i="10" s="1"/>
  <c r="G4362" i="10" s="1"/>
  <c r="G4363" i="10" s="1"/>
  <c r="G4364" i="10" s="1"/>
  <c r="G4365" i="10" s="1"/>
  <c r="G4366" i="10" s="1"/>
  <c r="G4367" i="10" s="1"/>
  <c r="G4368" i="10" s="1"/>
  <c r="G4369" i="10" s="1"/>
  <c r="G4370" i="10" s="1"/>
  <c r="G4371" i="10" s="1"/>
  <c r="G4372" i="10" s="1"/>
  <c r="G4373" i="10" s="1"/>
  <c r="G4374" i="10" s="1"/>
  <c r="G4375" i="10" s="1"/>
  <c r="G4376" i="10" s="1"/>
  <c r="G4377" i="10" s="1"/>
  <c r="G4378" i="10" s="1"/>
  <c r="G4379" i="10" s="1"/>
  <c r="G4380" i="10" s="1"/>
  <c r="G4381" i="10" s="1"/>
  <c r="G4382" i="10" s="1"/>
  <c r="G4383" i="10" s="1"/>
  <c r="G4384" i="10" s="1"/>
  <c r="G4385" i="10" s="1"/>
  <c r="G4386" i="10" s="1"/>
  <c r="G4387" i="10" s="1"/>
  <c r="G4388" i="10" s="1"/>
  <c r="G4389" i="10" s="1"/>
  <c r="G4390" i="10" s="1"/>
  <c r="G4391" i="10" s="1"/>
  <c r="G4392" i="10" s="1"/>
  <c r="G4393" i="10" s="1"/>
  <c r="G4394" i="10" s="1"/>
  <c r="G4395" i="10" s="1"/>
  <c r="G4396" i="10" s="1"/>
  <c r="G4397" i="10" s="1"/>
  <c r="G4398" i="10" s="1"/>
  <c r="G4399" i="10" s="1"/>
  <c r="G4400" i="10" s="1"/>
  <c r="G4401" i="10" s="1"/>
  <c r="G4402" i="10" s="1"/>
  <c r="G4403" i="10" s="1"/>
  <c r="G4404" i="10" s="1"/>
  <c r="G4405" i="10" s="1"/>
  <c r="G4406" i="10" s="1"/>
  <c r="G4407" i="10" s="1"/>
  <c r="G4408" i="10" s="1"/>
  <c r="G4409" i="10" s="1"/>
  <c r="G4410" i="10" s="1"/>
  <c r="G4411" i="10" s="1"/>
  <c r="G4412" i="10" s="1"/>
  <c r="G4413" i="10" s="1"/>
  <c r="G4414" i="10" s="1"/>
  <c r="G4415" i="10" s="1"/>
  <c r="G4416" i="10" s="1"/>
  <c r="G4417" i="10" s="1"/>
  <c r="G4418" i="10" s="1"/>
  <c r="G4419" i="10" s="1"/>
  <c r="G4420" i="10" s="1"/>
  <c r="G4421" i="10" s="1"/>
  <c r="G4422" i="10" s="1"/>
  <c r="G4423" i="10" s="1"/>
  <c r="G4424" i="10" s="1"/>
  <c r="G4425" i="10" s="1"/>
  <c r="G4426" i="10" s="1"/>
  <c r="G4427" i="10" s="1"/>
  <c r="G4428" i="10" s="1"/>
  <c r="G4429" i="10" s="1"/>
  <c r="G4430" i="10" s="1"/>
  <c r="G4431" i="10" s="1"/>
  <c r="G4432" i="10" s="1"/>
  <c r="G4433" i="10" s="1"/>
  <c r="G4434" i="10" s="1"/>
  <c r="G4435" i="10" s="1"/>
  <c r="G4436" i="10" s="1"/>
  <c r="G4437" i="10" s="1"/>
  <c r="G4438" i="10" s="1"/>
  <c r="G4439" i="10" s="1"/>
  <c r="G4440" i="10" s="1"/>
  <c r="G4441" i="10" s="1"/>
  <c r="G4442" i="10" s="1"/>
  <c r="G4443" i="10" s="1"/>
  <c r="G4444" i="10" s="1"/>
  <c r="G4445" i="10" s="1"/>
  <c r="G4446" i="10" s="1"/>
  <c r="G4447" i="10" s="1"/>
  <c r="G4448" i="10" s="1"/>
  <c r="G4449" i="10" s="1"/>
  <c r="G4450" i="10" s="1"/>
  <c r="G4451" i="10" s="1"/>
  <c r="G4452" i="10" s="1"/>
  <c r="G4453" i="10" s="1"/>
  <c r="G4454" i="10" s="1"/>
  <c r="G4455" i="10" s="1"/>
  <c r="G4456" i="10" s="1"/>
  <c r="G4457" i="10" s="1"/>
  <c r="G4458" i="10" s="1"/>
  <c r="G4459" i="10" s="1"/>
  <c r="G4460" i="10" s="1"/>
  <c r="G4461" i="10" s="1"/>
  <c r="G4462" i="10" s="1"/>
  <c r="G4463" i="10" s="1"/>
  <c r="G4464" i="10" s="1"/>
  <c r="G4465" i="10" s="1"/>
  <c r="G4466" i="10" s="1"/>
  <c r="G4467" i="10" s="1"/>
  <c r="G4468" i="10" s="1"/>
  <c r="G4469" i="10" s="1"/>
  <c r="G4470" i="10" s="1"/>
  <c r="G4471" i="10" s="1"/>
  <c r="G4472" i="10" s="1"/>
  <c r="G4473" i="10" s="1"/>
  <c r="G4474" i="10" s="1"/>
  <c r="G4475" i="10" s="1"/>
  <c r="G4476" i="10" s="1"/>
  <c r="G4477" i="10" s="1"/>
  <c r="G4478" i="10" s="1"/>
  <c r="G4479" i="10" s="1"/>
  <c r="G4480" i="10" s="1"/>
  <c r="G4481" i="10" s="1"/>
  <c r="G4482" i="10" s="1"/>
  <c r="G4483" i="10" s="1"/>
  <c r="G4484" i="10" s="1"/>
  <c r="G4485" i="10" s="1"/>
  <c r="G4486" i="10" s="1"/>
  <c r="G4487" i="10" s="1"/>
  <c r="G4488" i="10" s="1"/>
  <c r="G4489" i="10" s="1"/>
  <c r="G4490" i="10" s="1"/>
  <c r="G4491" i="10" s="1"/>
  <c r="G4492" i="10" s="1"/>
  <c r="G4493" i="10" s="1"/>
  <c r="G4494" i="10" s="1"/>
  <c r="G4495" i="10" s="1"/>
  <c r="G4496" i="10" s="1"/>
  <c r="G4497" i="10" s="1"/>
  <c r="G4498" i="10" s="1"/>
  <c r="G4499" i="10" s="1"/>
  <c r="G4500" i="10" s="1"/>
  <c r="G4501" i="10" s="1"/>
  <c r="G4502" i="10" s="1"/>
  <c r="G4503" i="10" s="1"/>
  <c r="G4504" i="10" s="1"/>
  <c r="G4505" i="10" s="1"/>
  <c r="G4506" i="10" s="1"/>
  <c r="G4507" i="10" s="1"/>
  <c r="G4508" i="10" s="1"/>
  <c r="G4509" i="10" s="1"/>
  <c r="G4510" i="10" s="1"/>
  <c r="G4511" i="10" s="1"/>
  <c r="G4512" i="10" s="1"/>
  <c r="G4513" i="10" s="1"/>
  <c r="G4514" i="10" s="1"/>
  <c r="G4515" i="10" s="1"/>
  <c r="G4516" i="10" s="1"/>
  <c r="G4517" i="10" s="1"/>
  <c r="G4518" i="10" s="1"/>
  <c r="G4519" i="10" s="1"/>
  <c r="G4520" i="10" s="1"/>
  <c r="G4521" i="10" s="1"/>
  <c r="G4522" i="10" s="1"/>
  <c r="G4523" i="10" s="1"/>
  <c r="G4524" i="10" s="1"/>
  <c r="G4525" i="10" s="1"/>
  <c r="G4526" i="10" s="1"/>
  <c r="G4527" i="10" s="1"/>
  <c r="G4528" i="10" s="1"/>
  <c r="G4529" i="10" s="1"/>
  <c r="G4530" i="10" s="1"/>
  <c r="G4531" i="10" s="1"/>
  <c r="G4532" i="10" s="1"/>
  <c r="G4533" i="10" s="1"/>
  <c r="G4534" i="10" s="1"/>
  <c r="G4535" i="10" s="1"/>
  <c r="G4536" i="10" s="1"/>
  <c r="G4537" i="10" s="1"/>
  <c r="G4538" i="10" s="1"/>
  <c r="G4539" i="10" s="1"/>
  <c r="G4540" i="10" s="1"/>
  <c r="G4541" i="10" s="1"/>
  <c r="G4542" i="10" s="1"/>
  <c r="G4543" i="10" s="1"/>
  <c r="G4544" i="10" s="1"/>
  <c r="G4545" i="10" s="1"/>
  <c r="G4546" i="10" s="1"/>
  <c r="G4547" i="10" s="1"/>
  <c r="G4548" i="10" s="1"/>
  <c r="G4549" i="10" s="1"/>
  <c r="G4550" i="10" s="1"/>
  <c r="G4551" i="10" s="1"/>
  <c r="G4552" i="10" s="1"/>
  <c r="G4553" i="10" s="1"/>
  <c r="G4554" i="10" s="1"/>
  <c r="G4555" i="10" s="1"/>
  <c r="G4556" i="10" s="1"/>
  <c r="G4557" i="10" s="1"/>
  <c r="G4558" i="10" s="1"/>
  <c r="G4559" i="10" s="1"/>
  <c r="G4560" i="10" s="1"/>
  <c r="G4561" i="10" s="1"/>
  <c r="G4562" i="10" s="1"/>
  <c r="G4563" i="10" s="1"/>
  <c r="G4564" i="10" s="1"/>
  <c r="G4565" i="10" s="1"/>
  <c r="G4566" i="10" s="1"/>
  <c r="G4567" i="10" s="1"/>
  <c r="G4568" i="10" s="1"/>
  <c r="G4569" i="10" s="1"/>
  <c r="G4570" i="10" s="1"/>
  <c r="G4571" i="10" s="1"/>
  <c r="G4572" i="10" s="1"/>
  <c r="G4573" i="10" s="1"/>
  <c r="G4574" i="10" s="1"/>
  <c r="G4575" i="10" s="1"/>
  <c r="G4576" i="10" s="1"/>
  <c r="G4577" i="10" s="1"/>
  <c r="G4578" i="10" s="1"/>
  <c r="G4579" i="10" s="1"/>
  <c r="G4580" i="10" s="1"/>
  <c r="G4581" i="10" s="1"/>
  <c r="G4582" i="10" s="1"/>
  <c r="G4583" i="10" s="1"/>
  <c r="G4584" i="10" s="1"/>
  <c r="G4585" i="10" s="1"/>
  <c r="G4586" i="10" s="1"/>
  <c r="G4587" i="10" s="1"/>
  <c r="G4588" i="10" s="1"/>
  <c r="G4589" i="10" s="1"/>
  <c r="G4590" i="10" s="1"/>
  <c r="G4591" i="10" s="1"/>
  <c r="G4592" i="10" s="1"/>
  <c r="G4593" i="10" s="1"/>
  <c r="G4594" i="10" s="1"/>
  <c r="G4595" i="10" s="1"/>
  <c r="G4596" i="10" s="1"/>
  <c r="G4597" i="10" s="1"/>
  <c r="G4598" i="10" s="1"/>
  <c r="G4599" i="10" s="1"/>
  <c r="G4600" i="10" s="1"/>
  <c r="G4601" i="10" s="1"/>
  <c r="G4602" i="10" s="1"/>
  <c r="G4603" i="10" s="1"/>
  <c r="G4604" i="10" s="1"/>
  <c r="G4605" i="10" s="1"/>
  <c r="G4606" i="10" s="1"/>
  <c r="G4607" i="10" s="1"/>
  <c r="G4608" i="10" s="1"/>
  <c r="G4609" i="10" s="1"/>
  <c r="G4610" i="10" s="1"/>
  <c r="G4611" i="10" s="1"/>
  <c r="G4612" i="10" s="1"/>
  <c r="G4613" i="10" s="1"/>
  <c r="G4614" i="10" s="1"/>
  <c r="G4615" i="10" s="1"/>
  <c r="G4616" i="10" s="1"/>
  <c r="G4617" i="10" s="1"/>
  <c r="G4618" i="10" s="1"/>
  <c r="G4619" i="10" s="1"/>
  <c r="G4620" i="10" s="1"/>
  <c r="G4621" i="10" s="1"/>
  <c r="G4622" i="10" s="1"/>
  <c r="G4623" i="10" s="1"/>
  <c r="G4624" i="10" s="1"/>
  <c r="G4625" i="10" s="1"/>
  <c r="G4626" i="10" s="1"/>
  <c r="G4627" i="10" s="1"/>
  <c r="G4628" i="10" s="1"/>
  <c r="G4629" i="10" s="1"/>
  <c r="G4630" i="10" s="1"/>
  <c r="G4631" i="10" s="1"/>
  <c r="G4632" i="10" s="1"/>
  <c r="G4633" i="10" s="1"/>
  <c r="G4634" i="10" s="1"/>
  <c r="G4635" i="10" s="1"/>
  <c r="G4636" i="10" s="1"/>
  <c r="G4637" i="10" s="1"/>
  <c r="G4638" i="10" s="1"/>
  <c r="G4639" i="10" s="1"/>
  <c r="G4640" i="10" s="1"/>
  <c r="G4641" i="10" s="1"/>
  <c r="G4642" i="10" s="1"/>
  <c r="G4643" i="10" s="1"/>
  <c r="G4644" i="10" s="1"/>
  <c r="G4645" i="10" s="1"/>
  <c r="G4646" i="10" s="1"/>
  <c r="G4647" i="10" s="1"/>
  <c r="G4648" i="10" s="1"/>
  <c r="G4649" i="10" s="1"/>
  <c r="G4650" i="10" s="1"/>
  <c r="G4651" i="10" s="1"/>
  <c r="G4652" i="10" s="1"/>
  <c r="G4653" i="10" s="1"/>
  <c r="G4654" i="10" s="1"/>
  <c r="G4655" i="10" s="1"/>
  <c r="G4656" i="10" s="1"/>
  <c r="G4657" i="10" s="1"/>
  <c r="G4658" i="10" s="1"/>
  <c r="G4659" i="10" s="1"/>
  <c r="G4660" i="10" s="1"/>
  <c r="G4661" i="10" s="1"/>
  <c r="G4662" i="10" s="1"/>
  <c r="G4663" i="10" s="1"/>
  <c r="G4664" i="10" s="1"/>
  <c r="G4665" i="10" s="1"/>
  <c r="G4666" i="10" s="1"/>
  <c r="G4667" i="10" s="1"/>
  <c r="G4668" i="10" s="1"/>
  <c r="G4669" i="10" s="1"/>
  <c r="G4670" i="10" s="1"/>
  <c r="G4671" i="10" s="1"/>
  <c r="G4672" i="10" s="1"/>
  <c r="G4673" i="10" s="1"/>
  <c r="G4674" i="10" s="1"/>
  <c r="G4675" i="10" s="1"/>
  <c r="G4676" i="10" s="1"/>
  <c r="G4677" i="10" s="1"/>
  <c r="G4678" i="10" s="1"/>
  <c r="G4679" i="10" s="1"/>
  <c r="G4680" i="10" s="1"/>
  <c r="G4681" i="10" s="1"/>
  <c r="G4682" i="10" s="1"/>
  <c r="G4683" i="10" s="1"/>
  <c r="G4684" i="10" s="1"/>
  <c r="G4685" i="10" s="1"/>
  <c r="G4686" i="10" s="1"/>
  <c r="G4687" i="10" s="1"/>
  <c r="G4688" i="10" s="1"/>
  <c r="G4689" i="10" s="1"/>
  <c r="G4690" i="10" s="1"/>
  <c r="G4691" i="10" s="1"/>
  <c r="G4692" i="10" s="1"/>
  <c r="G4693" i="10" s="1"/>
  <c r="G4694" i="10" s="1"/>
  <c r="G4695" i="10" s="1"/>
  <c r="G4696" i="10" s="1"/>
  <c r="G4697" i="10" s="1"/>
  <c r="G4698" i="10" s="1"/>
  <c r="G4699" i="10" s="1"/>
  <c r="G4700" i="10" s="1"/>
  <c r="G4701" i="10" s="1"/>
  <c r="G4702" i="10" s="1"/>
  <c r="G4703" i="10" s="1"/>
  <c r="G4704" i="10" s="1"/>
  <c r="G4705" i="10" s="1"/>
  <c r="G4706" i="10" s="1"/>
  <c r="G4707" i="10" s="1"/>
  <c r="G4708" i="10" s="1"/>
  <c r="G4709" i="10" s="1"/>
  <c r="G4710" i="10" s="1"/>
  <c r="G4711" i="10" s="1"/>
  <c r="G4712" i="10" s="1"/>
  <c r="G4713" i="10" s="1"/>
  <c r="G4714" i="10" s="1"/>
  <c r="G4715" i="10" s="1"/>
  <c r="G4716" i="10" s="1"/>
  <c r="G4717" i="10" s="1"/>
  <c r="G4718" i="10" s="1"/>
  <c r="G4719" i="10" s="1"/>
  <c r="G4720" i="10" s="1"/>
  <c r="G4721" i="10" s="1"/>
  <c r="G4722" i="10" s="1"/>
  <c r="G4723" i="10" s="1"/>
  <c r="G4724" i="10" s="1"/>
  <c r="G4725" i="10" s="1"/>
  <c r="G4726" i="10" s="1"/>
  <c r="G4727" i="10" s="1"/>
  <c r="G4728" i="10" s="1"/>
  <c r="G4729" i="10" s="1"/>
  <c r="G4730" i="10" s="1"/>
  <c r="G4731" i="10" s="1"/>
  <c r="G4732" i="10" s="1"/>
  <c r="G4733" i="10" s="1"/>
  <c r="G4734" i="10" s="1"/>
  <c r="G4735" i="10" s="1"/>
  <c r="G4736" i="10" s="1"/>
  <c r="G4737" i="10" s="1"/>
  <c r="G4738" i="10" s="1"/>
  <c r="G4739" i="10" s="1"/>
  <c r="G4740" i="10" s="1"/>
  <c r="G4741" i="10" s="1"/>
  <c r="G4742" i="10" s="1"/>
  <c r="G4743" i="10" s="1"/>
  <c r="G4744" i="10" s="1"/>
  <c r="G4745" i="10" s="1"/>
  <c r="G4746" i="10" s="1"/>
  <c r="G4747" i="10" s="1"/>
  <c r="G4748" i="10" s="1"/>
  <c r="G4749" i="10" s="1"/>
  <c r="G4750" i="10" s="1"/>
  <c r="M12" i="17"/>
  <c r="J12" i="17"/>
  <c r="O13" i="17"/>
  <c r="P13" i="17" s="1"/>
  <c r="J13" i="17"/>
  <c r="M13" i="17"/>
  <c r="L13" i="17"/>
  <c r="O12" i="17"/>
  <c r="P12" i="17" s="1"/>
  <c r="H16" i="17"/>
  <c r="I16" i="17" s="1"/>
  <c r="L12" i="17"/>
  <c r="N12" i="17"/>
  <c r="H15" i="17"/>
  <c r="I15" i="17" s="1"/>
  <c r="T25" i="10"/>
  <c r="K26" i="17"/>
  <c r="R11" i="17"/>
  <c r="R10" i="17"/>
  <c r="E17" i="17"/>
  <c r="G17" i="17" s="1"/>
  <c r="C18" i="17"/>
  <c r="F18" i="17" s="1"/>
  <c r="E14" i="17"/>
  <c r="G14" i="17" s="1"/>
  <c r="Q14" i="10"/>
  <c r="G4751" i="10" l="1"/>
  <c r="G4752" i="10" s="1"/>
  <c r="G4753" i="10" s="1"/>
  <c r="G4754" i="10" s="1"/>
  <c r="G4755" i="10" s="1"/>
  <c r="G4756" i="10" s="1"/>
  <c r="G4757" i="10" s="1"/>
  <c r="G4758" i="10" s="1"/>
  <c r="G4759" i="10" s="1"/>
  <c r="G4760" i="10" s="1"/>
  <c r="G4761" i="10" s="1"/>
  <c r="G4762" i="10" s="1"/>
  <c r="G4763" i="10" s="1"/>
  <c r="G4764" i="10" s="1"/>
  <c r="G4765" i="10" s="1"/>
  <c r="G4766" i="10" s="1"/>
  <c r="G4767" i="10" s="1"/>
  <c r="G4768" i="10" s="1"/>
  <c r="G4769" i="10" s="1"/>
  <c r="G4770" i="10" s="1"/>
  <c r="G4771" i="10" s="1"/>
  <c r="G4772" i="10" s="1"/>
  <c r="G4773" i="10" s="1"/>
  <c r="G4774" i="10" s="1"/>
  <c r="G4775" i="10" s="1"/>
  <c r="G4776" i="10" s="1"/>
  <c r="G4777" i="10" s="1"/>
  <c r="G4778" i="10" s="1"/>
  <c r="G4779" i="10" s="1"/>
  <c r="G4780" i="10" s="1"/>
  <c r="G4781" i="10" s="1"/>
  <c r="G4782" i="10" s="1"/>
  <c r="G4783" i="10" s="1"/>
  <c r="G4784" i="10" s="1"/>
  <c r="G4785" i="10" s="1"/>
  <c r="G4786" i="10" s="1"/>
  <c r="G4787" i="10" s="1"/>
  <c r="G4788" i="10" s="1"/>
  <c r="G4789" i="10" s="1"/>
  <c r="G4790" i="10" s="1"/>
  <c r="G4791" i="10" s="1"/>
  <c r="G4792" i="10" s="1"/>
  <c r="G4793" i="10" s="1"/>
  <c r="G4794" i="10" s="1"/>
  <c r="G4795" i="10" s="1"/>
  <c r="G4796" i="10" s="1"/>
  <c r="G4797" i="10" s="1"/>
  <c r="G4798" i="10" s="1"/>
  <c r="G4799" i="10" s="1"/>
  <c r="G4800" i="10" s="1"/>
  <c r="G4801" i="10" s="1"/>
  <c r="G4802" i="10" s="1"/>
  <c r="G4803" i="10" s="1"/>
  <c r="G4804" i="10" s="1"/>
  <c r="G4805" i="10" s="1"/>
  <c r="G4806" i="10" s="1"/>
  <c r="G4807" i="10" s="1"/>
  <c r="G4808" i="10" s="1"/>
  <c r="G4809" i="10" s="1"/>
  <c r="G4810" i="10" s="1"/>
  <c r="G4811" i="10" s="1"/>
  <c r="G4812" i="10" s="1"/>
  <c r="G4813" i="10" s="1"/>
  <c r="G4814" i="10" s="1"/>
  <c r="G4815" i="10" s="1"/>
  <c r="G4816" i="10" s="1"/>
  <c r="G4817" i="10" s="1"/>
  <c r="G4818" i="10" s="1"/>
  <c r="G4819" i="10" s="1"/>
  <c r="G4820" i="10" s="1"/>
  <c r="G4821" i="10" s="1"/>
  <c r="G4822" i="10" s="1"/>
  <c r="G4823" i="10" s="1"/>
  <c r="G4824" i="10" s="1"/>
  <c r="G4825" i="10" s="1"/>
  <c r="G4826" i="10" s="1"/>
  <c r="G4827" i="10" s="1"/>
  <c r="G4828" i="10" s="1"/>
  <c r="G4829" i="10" s="1"/>
  <c r="G4830" i="10" s="1"/>
  <c r="G4831" i="10" s="1"/>
  <c r="G4832" i="10" s="1"/>
  <c r="G4833" i="10" s="1"/>
  <c r="G4834" i="10" s="1"/>
  <c r="G4835" i="10" s="1"/>
  <c r="G4836" i="10" s="1"/>
  <c r="G4837" i="10" s="1"/>
  <c r="G4838" i="10" s="1"/>
  <c r="G4839" i="10" s="1"/>
  <c r="G4840" i="10" s="1"/>
  <c r="G4841" i="10" s="1"/>
  <c r="G4842" i="10" s="1"/>
  <c r="G4843" i="10" s="1"/>
  <c r="G4844" i="10" s="1"/>
  <c r="G4845" i="10" s="1"/>
  <c r="G4846" i="10" s="1"/>
  <c r="G4847" i="10" s="1"/>
  <c r="G4848" i="10" s="1"/>
  <c r="G4849" i="10" s="1"/>
  <c r="G4850" i="10" s="1"/>
  <c r="G4851" i="10" s="1"/>
  <c r="G4852" i="10" s="1"/>
  <c r="G4853" i="10" s="1"/>
  <c r="G4854" i="10" s="1"/>
  <c r="G4855" i="10" s="1"/>
  <c r="G4856" i="10" s="1"/>
  <c r="G4857" i="10" s="1"/>
  <c r="G4858" i="10" s="1"/>
  <c r="G4859" i="10" s="1"/>
  <c r="G4860" i="10" s="1"/>
  <c r="G4861" i="10" s="1"/>
  <c r="G4862" i="10" s="1"/>
  <c r="G4863" i="10" s="1"/>
  <c r="G4864" i="10" s="1"/>
  <c r="G4865" i="10" s="1"/>
  <c r="G4866" i="10" s="1"/>
  <c r="G4867" i="10" s="1"/>
  <c r="G4868" i="10" s="1"/>
  <c r="G4869" i="10" s="1"/>
  <c r="G4870" i="10" s="1"/>
  <c r="G4871" i="10" s="1"/>
  <c r="G4872" i="10" s="1"/>
  <c r="G4873" i="10" s="1"/>
  <c r="G4874" i="10" s="1"/>
  <c r="G4875" i="10" s="1"/>
  <c r="G4876" i="10" s="1"/>
  <c r="G4877" i="10" s="1"/>
  <c r="G4878" i="10" s="1"/>
  <c r="G4879" i="10" s="1"/>
  <c r="G4880" i="10" s="1"/>
  <c r="G4881" i="10" s="1"/>
  <c r="G4882" i="10" s="1"/>
  <c r="G4883" i="10" s="1"/>
  <c r="G4884" i="10" s="1"/>
  <c r="G4885" i="10" s="1"/>
  <c r="G4886" i="10" s="1"/>
  <c r="G4887" i="10" s="1"/>
  <c r="G4888" i="10" s="1"/>
  <c r="G4889" i="10" s="1"/>
  <c r="G4890" i="10" s="1"/>
  <c r="G4891" i="10" s="1"/>
  <c r="G4892" i="10" s="1"/>
  <c r="G4893" i="10" s="1"/>
  <c r="G4894" i="10" s="1"/>
  <c r="G4895" i="10" s="1"/>
  <c r="G4896" i="10" s="1"/>
  <c r="G4897" i="10" s="1"/>
  <c r="G4898" i="10" s="1"/>
  <c r="G4899" i="10" s="1"/>
  <c r="G4900" i="10" s="1"/>
  <c r="G4901" i="10" s="1"/>
  <c r="G4902" i="10" s="1"/>
  <c r="G4903" i="10" s="1"/>
  <c r="G4904" i="10" s="1"/>
  <c r="G4905" i="10" s="1"/>
  <c r="G4906" i="10" s="1"/>
  <c r="G4907" i="10" s="1"/>
  <c r="G4908" i="10" s="1"/>
  <c r="G4909" i="10" s="1"/>
  <c r="G4910" i="10" s="1"/>
  <c r="G4911" i="10" s="1"/>
  <c r="G4912" i="10" s="1"/>
  <c r="G4913" i="10" s="1"/>
  <c r="G4914" i="10" s="1"/>
  <c r="G4915" i="10" s="1"/>
  <c r="G4916" i="10" s="1"/>
  <c r="G4917" i="10" s="1"/>
  <c r="G4918" i="10" s="1"/>
  <c r="G4919" i="10" s="1"/>
  <c r="G4920" i="10" s="1"/>
  <c r="G4921" i="10" s="1"/>
  <c r="G4922" i="10" s="1"/>
  <c r="G4923" i="10" s="1"/>
  <c r="G4924" i="10" s="1"/>
  <c r="G4925" i="10" s="1"/>
  <c r="G4926" i="10" s="1"/>
  <c r="G4927" i="10" s="1"/>
  <c r="G4928" i="10" s="1"/>
  <c r="G4929" i="10" s="1"/>
  <c r="G4930" i="10" s="1"/>
  <c r="G4931" i="10" s="1"/>
  <c r="G4932" i="10" s="1"/>
  <c r="G4933" i="10" s="1"/>
  <c r="G4934" i="10" s="1"/>
  <c r="G4935" i="10" s="1"/>
  <c r="G4936" i="10" s="1"/>
  <c r="G4937" i="10" s="1"/>
  <c r="G4938" i="10" s="1"/>
  <c r="G4939" i="10" s="1"/>
  <c r="G4940" i="10" s="1"/>
  <c r="G4941" i="10" s="1"/>
  <c r="G4942" i="10" s="1"/>
  <c r="G4943" i="10" s="1"/>
  <c r="G4944" i="10" s="1"/>
  <c r="G4945" i="10" s="1"/>
  <c r="G4946" i="10" s="1"/>
  <c r="G4947" i="10" s="1"/>
  <c r="G4948" i="10" s="1"/>
  <c r="G4949" i="10" s="1"/>
  <c r="G4950" i="10" s="1"/>
  <c r="G4951" i="10" s="1"/>
  <c r="G4952" i="10" s="1"/>
  <c r="G4953" i="10" s="1"/>
  <c r="G4954" i="10" s="1"/>
  <c r="G4955" i="10" s="1"/>
  <c r="G4956" i="10" s="1"/>
  <c r="G4957" i="10" s="1"/>
  <c r="G4958" i="10" s="1"/>
  <c r="G4959" i="10" s="1"/>
  <c r="G4960" i="10" s="1"/>
  <c r="G4961" i="10" s="1"/>
  <c r="G4962" i="10" s="1"/>
  <c r="G4963" i="10" s="1"/>
  <c r="G4964" i="10" s="1"/>
  <c r="G4965" i="10" s="1"/>
  <c r="G4966" i="10" s="1"/>
  <c r="G4967" i="10" s="1"/>
  <c r="G4968" i="10" s="1"/>
  <c r="G4969" i="10" s="1"/>
  <c r="G4970" i="10" s="1"/>
  <c r="G4971" i="10" s="1"/>
  <c r="G4972" i="10" s="1"/>
  <c r="G4973" i="10" s="1"/>
  <c r="G4974" i="10" s="1"/>
  <c r="G4975" i="10" s="1"/>
  <c r="G4976" i="10" s="1"/>
  <c r="G4977" i="10" s="1"/>
  <c r="G4978" i="10" s="1"/>
  <c r="G4979" i="10" s="1"/>
  <c r="G4980" i="10" s="1"/>
  <c r="G4981" i="10" s="1"/>
  <c r="G4982" i="10" s="1"/>
  <c r="G4983" i="10" s="1"/>
  <c r="G4984" i="10" s="1"/>
  <c r="G4985" i="10" s="1"/>
  <c r="G4986" i="10" s="1"/>
  <c r="G4987" i="10" s="1"/>
  <c r="G4988" i="10" s="1"/>
  <c r="G4989" i="10" s="1"/>
  <c r="G4990" i="10" s="1"/>
  <c r="G4991" i="10" s="1"/>
  <c r="G4992" i="10" s="1"/>
  <c r="G4993" i="10" s="1"/>
  <c r="G4994" i="10" s="1"/>
  <c r="G4995" i="10" s="1"/>
  <c r="G4996" i="10" s="1"/>
  <c r="G4997" i="10" s="1"/>
  <c r="G4998" i="10" s="1"/>
  <c r="G4999" i="10" s="1"/>
  <c r="G5000" i="10" s="1"/>
  <c r="G5001" i="10" s="1"/>
  <c r="G5002" i="10" s="1"/>
  <c r="G5003" i="10" s="1"/>
  <c r="G5004" i="10" s="1"/>
  <c r="G5005" i="10" s="1"/>
  <c r="G5006" i="10" s="1"/>
  <c r="G5007" i="10" s="1"/>
  <c r="G5008" i="10" s="1"/>
  <c r="G5009" i="10" s="1"/>
  <c r="G5010" i="10" s="1"/>
  <c r="G5011" i="10" s="1"/>
  <c r="G5012" i="10" s="1"/>
  <c r="G5013" i="10" s="1"/>
  <c r="G5014" i="10" s="1"/>
  <c r="G5015" i="10" s="1"/>
  <c r="G5016" i="10" s="1"/>
  <c r="G5017" i="10" s="1"/>
  <c r="G5018" i="10" s="1"/>
  <c r="G5019" i="10" s="1"/>
  <c r="G5020" i="10" s="1"/>
  <c r="G5021" i="10" s="1"/>
  <c r="G5022" i="10" s="1"/>
  <c r="G5023" i="10" s="1"/>
  <c r="G5024" i="10" s="1"/>
  <c r="G5025" i="10" s="1"/>
  <c r="G5026" i="10" s="1"/>
  <c r="G5027" i="10" s="1"/>
  <c r="G5028" i="10" s="1"/>
  <c r="G5029" i="10" s="1"/>
  <c r="G5030" i="10" s="1"/>
  <c r="G5031" i="10" s="1"/>
  <c r="G5032" i="10" s="1"/>
  <c r="G5033" i="10" s="1"/>
  <c r="G5034" i="10" s="1"/>
  <c r="G5035" i="10" s="1"/>
  <c r="G5036" i="10" s="1"/>
  <c r="G5037" i="10" s="1"/>
  <c r="G5038" i="10" s="1"/>
  <c r="G5039" i="10" s="1"/>
  <c r="G5040" i="10" s="1"/>
  <c r="G5041" i="10" s="1"/>
  <c r="G5042" i="10" s="1"/>
  <c r="G5043" i="10" s="1"/>
  <c r="G5044" i="10" s="1"/>
  <c r="G5045" i="10" s="1"/>
  <c r="G5046" i="10" s="1"/>
  <c r="G5047" i="10" s="1"/>
  <c r="G5048" i="10" s="1"/>
  <c r="G5049" i="10" s="1"/>
  <c r="G5050" i="10" s="1"/>
  <c r="G5051" i="10" s="1"/>
  <c r="G5052" i="10" s="1"/>
  <c r="G5053" i="10" s="1"/>
  <c r="G5054" i="10" s="1"/>
  <c r="G5055" i="10" s="1"/>
  <c r="G5056" i="10" s="1"/>
  <c r="G5057" i="10" s="1"/>
  <c r="G5058" i="10" s="1"/>
  <c r="G5059" i="10" s="1"/>
  <c r="G5060" i="10" s="1"/>
  <c r="G5061" i="10" s="1"/>
  <c r="G5062" i="10" s="1"/>
  <c r="G5063" i="10" s="1"/>
  <c r="G5064" i="10" s="1"/>
  <c r="G5065" i="10" s="1"/>
  <c r="G5066" i="10" s="1"/>
  <c r="G5067" i="10" s="1"/>
  <c r="G5068" i="10" s="1"/>
  <c r="G5069" i="10" s="1"/>
  <c r="G5070" i="10" s="1"/>
  <c r="G5071" i="10" s="1"/>
  <c r="G5072" i="10" s="1"/>
  <c r="G5073" i="10" s="1"/>
  <c r="G5074" i="10" s="1"/>
  <c r="G5075" i="10" s="1"/>
  <c r="G5076" i="10" s="1"/>
  <c r="G5077" i="10" s="1"/>
  <c r="G5078" i="10" s="1"/>
  <c r="G5079" i="10" s="1"/>
  <c r="G5080" i="10" s="1"/>
  <c r="G5081" i="10" s="1"/>
  <c r="G5082" i="10" s="1"/>
  <c r="G5083" i="10" s="1"/>
  <c r="G5084" i="10" s="1"/>
  <c r="G5085" i="10" s="1"/>
  <c r="G5086" i="10" s="1"/>
  <c r="G5087" i="10" s="1"/>
  <c r="G5088" i="10" s="1"/>
  <c r="G5089" i="10" s="1"/>
  <c r="T26" i="10"/>
  <c r="K27" i="17"/>
  <c r="Q12" i="17"/>
  <c r="V12" i="17" s="1"/>
  <c r="N13" i="17"/>
  <c r="Q13" i="17" s="1"/>
  <c r="V13" i="17" s="1"/>
  <c r="O15" i="17"/>
  <c r="P15" i="17" s="1"/>
  <c r="M15" i="17"/>
  <c r="J15" i="17"/>
  <c r="L15" i="17"/>
  <c r="O16" i="17"/>
  <c r="P16" i="17" s="1"/>
  <c r="J16" i="17"/>
  <c r="M16" i="17"/>
  <c r="L16" i="17"/>
  <c r="H14" i="17"/>
  <c r="I14" i="17" s="1"/>
  <c r="H17" i="17"/>
  <c r="I17" i="17" s="1"/>
  <c r="U12" i="17"/>
  <c r="R12" i="17" s="1"/>
  <c r="E18" i="17"/>
  <c r="G18" i="17" s="1"/>
  <c r="H18" i="17" s="1"/>
  <c r="C19" i="17"/>
  <c r="F19" i="17" s="1"/>
  <c r="T27" i="10" l="1"/>
  <c r="K28" i="17"/>
  <c r="G5090" i="10"/>
  <c r="U13" i="17"/>
  <c r="R13" i="17" s="1"/>
  <c r="J14" i="17"/>
  <c r="L14" i="17"/>
  <c r="M17" i="17"/>
  <c r="O17" i="17"/>
  <c r="P17" i="17" s="1"/>
  <c r="J17" i="17"/>
  <c r="O14" i="17"/>
  <c r="P14" i="17" s="1"/>
  <c r="I18" i="17"/>
  <c r="O18" i="17" s="1"/>
  <c r="P18" i="17" s="1"/>
  <c r="L17" i="17"/>
  <c r="N14" i="17"/>
  <c r="M14" i="17"/>
  <c r="G5091" i="10"/>
  <c r="G5092" i="10" s="1"/>
  <c r="G5093" i="10" s="1"/>
  <c r="G5094" i="10" s="1"/>
  <c r="G5095" i="10" s="1"/>
  <c r="G5096" i="10" s="1"/>
  <c r="G5097" i="10" s="1"/>
  <c r="G5098" i="10" s="1"/>
  <c r="G5099" i="10" s="1"/>
  <c r="G5100" i="10" s="1"/>
  <c r="G5101" i="10" s="1"/>
  <c r="G5102" i="10" s="1"/>
  <c r="G5103" i="10" s="1"/>
  <c r="G5104" i="10" s="1"/>
  <c r="G5105" i="10" s="1"/>
  <c r="G5106" i="10" s="1"/>
  <c r="G5107" i="10" s="1"/>
  <c r="G5108" i="10" s="1"/>
  <c r="G5109" i="10" s="1"/>
  <c r="G5110" i="10" s="1"/>
  <c r="G5111" i="10" s="1"/>
  <c r="G5112" i="10" s="1"/>
  <c r="G5113" i="10" s="1"/>
  <c r="G5114" i="10" s="1"/>
  <c r="G5115" i="10" s="1"/>
  <c r="G5116" i="10" s="1"/>
  <c r="G5117" i="10" s="1"/>
  <c r="G5118" i="10" s="1"/>
  <c r="G5119" i="10" s="1"/>
  <c r="G5120" i="10" s="1"/>
  <c r="G5121" i="10" s="1"/>
  <c r="G5122" i="10" s="1"/>
  <c r="G5123" i="10" s="1"/>
  <c r="G5124" i="10" s="1"/>
  <c r="G5125" i="10" s="1"/>
  <c r="G5126" i="10" s="1"/>
  <c r="G5127" i="10" s="1"/>
  <c r="G5128" i="10" s="1"/>
  <c r="G5129" i="10" s="1"/>
  <c r="G5130" i="10" s="1"/>
  <c r="G5131" i="10" s="1"/>
  <c r="G5132" i="10" s="1"/>
  <c r="G5133" i="10" s="1"/>
  <c r="G5134" i="10" s="1"/>
  <c r="G5135" i="10" s="1"/>
  <c r="G5136" i="10" s="1"/>
  <c r="G5137" i="10" s="1"/>
  <c r="G5138" i="10" s="1"/>
  <c r="G5139" i="10" s="1"/>
  <c r="G5140" i="10" s="1"/>
  <c r="G5141" i="10" s="1"/>
  <c r="G5142" i="10" s="1"/>
  <c r="G5143" i="10" s="1"/>
  <c r="G5144" i="10" s="1"/>
  <c r="G5145" i="10" s="1"/>
  <c r="G5146" i="10" s="1"/>
  <c r="G5147" i="10" s="1"/>
  <c r="G5148" i="10" s="1"/>
  <c r="G5149" i="10" s="1"/>
  <c r="G5150" i="10" s="1"/>
  <c r="G5151" i="10" s="1"/>
  <c r="G5152" i="10" s="1"/>
  <c r="G5153" i="10" s="1"/>
  <c r="G5154" i="10" s="1"/>
  <c r="G5155" i="10" s="1"/>
  <c r="G5156" i="10" s="1"/>
  <c r="G5157" i="10" s="1"/>
  <c r="G5158" i="10" s="1"/>
  <c r="G5159" i="10" s="1"/>
  <c r="G5160" i="10" s="1"/>
  <c r="G5161" i="10" s="1"/>
  <c r="G5162" i="10" s="1"/>
  <c r="G5163" i="10" s="1"/>
  <c r="G5164" i="10" s="1"/>
  <c r="G5165" i="10" s="1"/>
  <c r="G5166" i="10" s="1"/>
  <c r="G5167" i="10" s="1"/>
  <c r="G5168" i="10" s="1"/>
  <c r="G5169" i="10" s="1"/>
  <c r="G5170" i="10" s="1"/>
  <c r="G5171" i="10" s="1"/>
  <c r="G5172" i="10" s="1"/>
  <c r="G5173" i="10" s="1"/>
  <c r="G5174" i="10" s="1"/>
  <c r="G5175" i="10" s="1"/>
  <c r="G5176" i="10" s="1"/>
  <c r="G5177" i="10" s="1"/>
  <c r="G5178" i="10" s="1"/>
  <c r="G5179" i="10" s="1"/>
  <c r="G5180" i="10" s="1"/>
  <c r="G5181" i="10" s="1"/>
  <c r="G5182" i="10" s="1"/>
  <c r="G5183" i="10" s="1"/>
  <c r="G5184" i="10" s="1"/>
  <c r="G5185" i="10" s="1"/>
  <c r="G5186" i="10" s="1"/>
  <c r="G5187" i="10" s="1"/>
  <c r="G5188" i="10" s="1"/>
  <c r="G5189" i="10" s="1"/>
  <c r="G5190" i="10" s="1"/>
  <c r="G5191" i="10" s="1"/>
  <c r="E19" i="17"/>
  <c r="G19" i="17" s="1"/>
  <c r="Q15" i="10"/>
  <c r="G5192" i="10" l="1"/>
  <c r="G5193" i="10" s="1"/>
  <c r="G5194" i="10" s="1"/>
  <c r="G5195" i="10" s="1"/>
  <c r="G5196" i="10" s="1"/>
  <c r="G5197" i="10" s="1"/>
  <c r="G5198" i="10" s="1"/>
  <c r="G5199" i="10" s="1"/>
  <c r="G5200" i="10" s="1"/>
  <c r="G5201" i="10" s="1"/>
  <c r="G5202" i="10" s="1"/>
  <c r="G5203" i="10" s="1"/>
  <c r="G5204" i="10" s="1"/>
  <c r="G5205" i="10" s="1"/>
  <c r="G5206" i="10" s="1"/>
  <c r="G5207" i="10" s="1"/>
  <c r="G5208" i="10" s="1"/>
  <c r="G5209" i="10" s="1"/>
  <c r="G5210" i="10" s="1"/>
  <c r="G5211" i="10" s="1"/>
  <c r="G5212" i="10" s="1"/>
  <c r="G5213" i="10" s="1"/>
  <c r="G5214" i="10" s="1"/>
  <c r="G5215" i="10" s="1"/>
  <c r="G5216" i="10" s="1"/>
  <c r="G5217" i="10" s="1"/>
  <c r="G5218" i="10" s="1"/>
  <c r="G5219" i="10" s="1"/>
  <c r="G5220" i="10" s="1"/>
  <c r="G5221" i="10" s="1"/>
  <c r="G5222" i="10" s="1"/>
  <c r="G5223" i="10" s="1"/>
  <c r="G5224" i="10" s="1"/>
  <c r="G5225" i="10" s="1"/>
  <c r="G5226" i="10" s="1"/>
  <c r="G5227" i="10" s="1"/>
  <c r="G5228" i="10" s="1"/>
  <c r="G5229" i="10" s="1"/>
  <c r="G5230" i="10" s="1"/>
  <c r="G5231" i="10" s="1"/>
  <c r="G5232" i="10" s="1"/>
  <c r="G5233" i="10" s="1"/>
  <c r="G5234" i="10" s="1"/>
  <c r="G5235" i="10" s="1"/>
  <c r="G5236" i="10" s="1"/>
  <c r="G5237" i="10" s="1"/>
  <c r="G5238" i="10" s="1"/>
  <c r="G5239" i="10" s="1"/>
  <c r="G5240" i="10" s="1"/>
  <c r="G5241" i="10" s="1"/>
  <c r="G5242" i="10" s="1"/>
  <c r="G5243" i="10" s="1"/>
  <c r="G5244" i="10" s="1"/>
  <c r="G5245" i="10" s="1"/>
  <c r="G5246" i="10" s="1"/>
  <c r="G5247" i="10" s="1"/>
  <c r="G5248" i="10" s="1"/>
  <c r="G5249" i="10" s="1"/>
  <c r="G5250" i="10" s="1"/>
  <c r="G5251" i="10" s="1"/>
  <c r="G5252" i="10" s="1"/>
  <c r="G5253" i="10" s="1"/>
  <c r="G5254" i="10" s="1"/>
  <c r="G5255" i="10" s="1"/>
  <c r="G5256" i="10" s="1"/>
  <c r="G5257" i="10" s="1"/>
  <c r="G5258" i="10" s="1"/>
  <c r="G5259" i="10" s="1"/>
  <c r="G5260" i="10" s="1"/>
  <c r="G5261" i="10" s="1"/>
  <c r="G5262" i="10" s="1"/>
  <c r="G5263" i="10" s="1"/>
  <c r="G5264" i="10" s="1"/>
  <c r="G5265" i="10" s="1"/>
  <c r="G5266" i="10" s="1"/>
  <c r="G5267" i="10" s="1"/>
  <c r="G5268" i="10" s="1"/>
  <c r="G5269" i="10" s="1"/>
  <c r="G5270" i="10" s="1"/>
  <c r="G5271" i="10" s="1"/>
  <c r="G5272" i="10" s="1"/>
  <c r="G5273" i="10" s="1"/>
  <c r="G5274" i="10" s="1"/>
  <c r="G5275" i="10" s="1"/>
  <c r="G5276" i="10" s="1"/>
  <c r="G5277" i="10" s="1"/>
  <c r="G5278" i="10" s="1"/>
  <c r="G5279" i="10" s="1"/>
  <c r="G5280" i="10" s="1"/>
  <c r="G5281" i="10" s="1"/>
  <c r="G5282" i="10" s="1"/>
  <c r="G5283" i="10" s="1"/>
  <c r="G5284" i="10" s="1"/>
  <c r="G5285" i="10" s="1"/>
  <c r="G5286" i="10" s="1"/>
  <c r="G5287" i="10" s="1"/>
  <c r="G5288" i="10" s="1"/>
  <c r="G5289" i="10" s="1"/>
  <c r="G5290" i="10" s="1"/>
  <c r="G5291" i="10" s="1"/>
  <c r="G5292" i="10" s="1"/>
  <c r="G5293" i="10" s="1"/>
  <c r="G5294" i="10" s="1"/>
  <c r="G5295" i="10" s="1"/>
  <c r="G5296" i="10" s="1"/>
  <c r="G5297" i="10" s="1"/>
  <c r="G5298" i="10" s="1"/>
  <c r="G5299" i="10" s="1"/>
  <c r="G5300" i="10" s="1"/>
  <c r="G5301" i="10" s="1"/>
  <c r="G5302" i="10" s="1"/>
  <c r="G5303" i="10" s="1"/>
  <c r="G5304" i="10" s="1"/>
  <c r="G5305" i="10" s="1"/>
  <c r="G5306" i="10" s="1"/>
  <c r="G5307" i="10" s="1"/>
  <c r="G5308" i="10" s="1"/>
  <c r="G5309" i="10" s="1"/>
  <c r="G5310" i="10" s="1"/>
  <c r="G5311" i="10" s="1"/>
  <c r="G5312" i="10" s="1"/>
  <c r="G5313" i="10" s="1"/>
  <c r="G5314" i="10" s="1"/>
  <c r="G5315" i="10" s="1"/>
  <c r="G5316" i="10" s="1"/>
  <c r="G5317" i="10" s="1"/>
  <c r="G5318" i="10" s="1"/>
  <c r="G5319" i="10" s="1"/>
  <c r="G5320" i="10" s="1"/>
  <c r="G5321" i="10" s="1"/>
  <c r="G5322" i="10" s="1"/>
  <c r="G5323" i="10" s="1"/>
  <c r="G5324" i="10" s="1"/>
  <c r="G5325" i="10" s="1"/>
  <c r="G5326" i="10" s="1"/>
  <c r="G5327" i="10" s="1"/>
  <c r="G5328" i="10" s="1"/>
  <c r="G5329" i="10" s="1"/>
  <c r="G5330" i="10" s="1"/>
  <c r="G5331" i="10" s="1"/>
  <c r="G5332" i="10" s="1"/>
  <c r="G5333" i="10" s="1"/>
  <c r="G5334" i="10" s="1"/>
  <c r="G5335" i="10" s="1"/>
  <c r="G5336" i="10" s="1"/>
  <c r="G5337" i="10" s="1"/>
  <c r="G5338" i="10" s="1"/>
  <c r="G5339" i="10" s="1"/>
  <c r="G5340" i="10" s="1"/>
  <c r="G5341" i="10" s="1"/>
  <c r="G5342" i="10" s="1"/>
  <c r="G5343" i="10" s="1"/>
  <c r="G5344" i="10" s="1"/>
  <c r="G5345" i="10" s="1"/>
  <c r="G5346" i="10" s="1"/>
  <c r="G5347" i="10" s="1"/>
  <c r="G5348" i="10" s="1"/>
  <c r="G5349" i="10" s="1"/>
  <c r="G5350" i="10" s="1"/>
  <c r="G5351" i="10" s="1"/>
  <c r="G5352" i="10" s="1"/>
  <c r="G5353" i="10" s="1"/>
  <c r="G5354" i="10" s="1"/>
  <c r="G5355" i="10" s="1"/>
  <c r="G5356" i="10" s="1"/>
  <c r="G5357" i="10" s="1"/>
  <c r="G5358" i="10" s="1"/>
  <c r="G5359" i="10" s="1"/>
  <c r="G5360" i="10" s="1"/>
  <c r="G5361" i="10" s="1"/>
  <c r="G5362" i="10" s="1"/>
  <c r="G5363" i="10" s="1"/>
  <c r="G5364" i="10" s="1"/>
  <c r="G5365" i="10" s="1"/>
  <c r="G5366" i="10" s="1"/>
  <c r="G5367" i="10" s="1"/>
  <c r="G5368" i="10" s="1"/>
  <c r="G5369" i="10" s="1"/>
  <c r="G5370" i="10" s="1"/>
  <c r="G5371" i="10" s="1"/>
  <c r="G5372" i="10" s="1"/>
  <c r="G5373" i="10" s="1"/>
  <c r="G5374" i="10" s="1"/>
  <c r="G5375" i="10" s="1"/>
  <c r="G5376" i="10" s="1"/>
  <c r="G5377" i="10" s="1"/>
  <c r="G5378" i="10" s="1"/>
  <c r="G5379" i="10" s="1"/>
  <c r="G5380" i="10" s="1"/>
  <c r="G5381" i="10" s="1"/>
  <c r="G5382" i="10" s="1"/>
  <c r="G5383" i="10" s="1"/>
  <c r="G5384" i="10" s="1"/>
  <c r="G5385" i="10" s="1"/>
  <c r="G5386" i="10" s="1"/>
  <c r="G5387" i="10" s="1"/>
  <c r="G5388" i="10" s="1"/>
  <c r="G5389" i="10" s="1"/>
  <c r="G5390" i="10" s="1"/>
  <c r="G5391" i="10" s="1"/>
  <c r="G5392" i="10" s="1"/>
  <c r="G5393" i="10" s="1"/>
  <c r="G5394" i="10" s="1"/>
  <c r="G5395" i="10" s="1"/>
  <c r="G5396" i="10" s="1"/>
  <c r="G5397" i="10" s="1"/>
  <c r="G5398" i="10" s="1"/>
  <c r="G5399" i="10" s="1"/>
  <c r="G5400" i="10" s="1"/>
  <c r="G5401" i="10" s="1"/>
  <c r="G5402" i="10" s="1"/>
  <c r="G5403" i="10" s="1"/>
  <c r="G5404" i="10" s="1"/>
  <c r="G5405" i="10" s="1"/>
  <c r="G5406" i="10" s="1"/>
  <c r="G5407" i="10" s="1"/>
  <c r="G5408" i="10" s="1"/>
  <c r="G5409" i="10" s="1"/>
  <c r="G5410" i="10" s="1"/>
  <c r="G5411" i="10" s="1"/>
  <c r="G5412" i="10" s="1"/>
  <c r="G5413" i="10" s="1"/>
  <c r="G5414" i="10" s="1"/>
  <c r="G5415" i="10" s="1"/>
  <c r="G5416" i="10" s="1"/>
  <c r="G5417" i="10" s="1"/>
  <c r="G5418" i="10" s="1"/>
  <c r="G5419" i="10" s="1"/>
  <c r="G5420" i="10" s="1"/>
  <c r="G5421" i="10" s="1"/>
  <c r="G5422" i="10" s="1"/>
  <c r="G5423" i="10" s="1"/>
  <c r="G5424" i="10" s="1"/>
  <c r="G5425" i="10" s="1"/>
  <c r="G5426" i="10" s="1"/>
  <c r="G5427" i="10" s="1"/>
  <c r="G5428" i="10" s="1"/>
  <c r="G5429" i="10" s="1"/>
  <c r="G5430" i="10" s="1"/>
  <c r="G5431" i="10" s="1"/>
  <c r="G5432" i="10" s="1"/>
  <c r="G5433" i="10" s="1"/>
  <c r="G5434" i="10" s="1"/>
  <c r="G5435" i="10" s="1"/>
  <c r="G5436" i="10" s="1"/>
  <c r="G5437" i="10" s="1"/>
  <c r="G5438" i="10" s="1"/>
  <c r="G5439" i="10" s="1"/>
  <c r="G5440" i="10" s="1"/>
  <c r="G5441" i="10" s="1"/>
  <c r="G5442" i="10" s="1"/>
  <c r="G5443" i="10" s="1"/>
  <c r="G5444" i="10" s="1"/>
  <c r="G5445" i="10" s="1"/>
  <c r="G5446" i="10" s="1"/>
  <c r="G5447" i="10" s="1"/>
  <c r="G5448" i="10" s="1"/>
  <c r="G5449" i="10" s="1"/>
  <c r="G5450" i="10" s="1"/>
  <c r="G5451" i="10" s="1"/>
  <c r="G5452" i="10" s="1"/>
  <c r="G5453" i="10" s="1"/>
  <c r="G5454" i="10" s="1"/>
  <c r="G5455" i="10" s="1"/>
  <c r="G5456" i="10" s="1"/>
  <c r="G5457" i="10" s="1"/>
  <c r="G5458" i="10" s="1"/>
  <c r="G5459" i="10" s="1"/>
  <c r="G5460" i="10" s="1"/>
  <c r="G5461" i="10" s="1"/>
  <c r="G5462" i="10" s="1"/>
  <c r="G5463" i="10" s="1"/>
  <c r="G5464" i="10" s="1"/>
  <c r="G5465" i="10" s="1"/>
  <c r="G5466" i="10" s="1"/>
  <c r="G5467" i="10" s="1"/>
  <c r="G5468" i="10" s="1"/>
  <c r="G5469" i="10" s="1"/>
  <c r="G5470" i="10" s="1"/>
  <c r="G5471" i="10" s="1"/>
  <c r="G5472" i="10" s="1"/>
  <c r="G5473" i="10" s="1"/>
  <c r="G5474" i="10" s="1"/>
  <c r="G5475" i="10" s="1"/>
  <c r="G5476" i="10" s="1"/>
  <c r="G5477" i="10" s="1"/>
  <c r="G5478" i="10" s="1"/>
  <c r="G5479" i="10" s="1"/>
  <c r="G5480" i="10" s="1"/>
  <c r="G5481" i="10" s="1"/>
  <c r="G5482" i="10" s="1"/>
  <c r="G5483" i="10" s="1"/>
  <c r="G5484" i="10" s="1"/>
  <c r="G5485" i="10" s="1"/>
  <c r="G5486" i="10" s="1"/>
  <c r="G5487" i="10" s="1"/>
  <c r="G5488" i="10" s="1"/>
  <c r="G5489" i="10" s="1"/>
  <c r="G5490" i="10" s="1"/>
  <c r="G5491" i="10" s="1"/>
  <c r="G5492" i="10" s="1"/>
  <c r="G5493" i="10" s="1"/>
  <c r="G5494" i="10" s="1"/>
  <c r="G5495" i="10" s="1"/>
  <c r="G5496" i="10" s="1"/>
  <c r="G5497" i="10" s="1"/>
  <c r="G5498" i="10" s="1"/>
  <c r="G5499" i="10" s="1"/>
  <c r="G5500" i="10" s="1"/>
  <c r="G5501" i="10" s="1"/>
  <c r="G5502" i="10" s="1"/>
  <c r="G5503" i="10" s="1"/>
  <c r="G5504" i="10" s="1"/>
  <c r="G5505" i="10" s="1"/>
  <c r="G5506" i="10" s="1"/>
  <c r="G5507" i="10" s="1"/>
  <c r="G5508" i="10" s="1"/>
  <c r="G5509" i="10" s="1"/>
  <c r="G5510" i="10" s="1"/>
  <c r="G5511" i="10" s="1"/>
  <c r="G5512" i="10" s="1"/>
  <c r="G5513" i="10" s="1"/>
  <c r="G5514" i="10" s="1"/>
  <c r="G5515" i="10" s="1"/>
  <c r="G5516" i="10" s="1"/>
  <c r="G5517" i="10" s="1"/>
  <c r="G5518" i="10" s="1"/>
  <c r="G5519" i="10" s="1"/>
  <c r="G5520" i="10" s="1"/>
  <c r="G5521" i="10" s="1"/>
  <c r="G5522" i="10" s="1"/>
  <c r="G5523" i="10" s="1"/>
  <c r="G5524" i="10" s="1"/>
  <c r="G5525" i="10" s="1"/>
  <c r="G5526" i="10" s="1"/>
  <c r="G5527" i="10" s="1"/>
  <c r="G5528" i="10" s="1"/>
  <c r="G5529" i="10" s="1"/>
  <c r="G5530" i="10" s="1"/>
  <c r="G5531" i="10" s="1"/>
  <c r="G5532" i="10" s="1"/>
  <c r="G5533" i="10" s="1"/>
  <c r="G5534" i="10" s="1"/>
  <c r="G5535" i="10" s="1"/>
  <c r="G5536" i="10" s="1"/>
  <c r="G5537" i="10" s="1"/>
  <c r="G5538" i="10" s="1"/>
  <c r="G5539" i="10" s="1"/>
  <c r="G5540" i="10" s="1"/>
  <c r="G5541" i="10" s="1"/>
  <c r="G5542" i="10" s="1"/>
  <c r="G5543" i="10" s="1"/>
  <c r="G5544" i="10" s="1"/>
  <c r="G5545" i="10" s="1"/>
  <c r="G5546" i="10" s="1"/>
  <c r="G5547" i="10" s="1"/>
  <c r="G5548" i="10" s="1"/>
  <c r="G5549" i="10" s="1"/>
  <c r="G5550" i="10" s="1"/>
  <c r="G5551" i="10" s="1"/>
  <c r="G5552" i="10" s="1"/>
  <c r="G5553" i="10" s="1"/>
  <c r="G5554" i="10" s="1"/>
  <c r="G5555" i="10" s="1"/>
  <c r="G5556" i="10" s="1"/>
  <c r="G5557" i="10" s="1"/>
  <c r="G5558" i="10" s="1"/>
  <c r="G5559" i="10" s="1"/>
  <c r="G5560" i="10" s="1"/>
  <c r="G5561" i="10" s="1"/>
  <c r="G5562" i="10" s="1"/>
  <c r="G5563" i="10" s="1"/>
  <c r="G5564" i="10" s="1"/>
  <c r="G5565" i="10" s="1"/>
  <c r="G5566" i="10" s="1"/>
  <c r="G5567" i="10" s="1"/>
  <c r="G5568" i="10" s="1"/>
  <c r="G5569" i="10" s="1"/>
  <c r="G5570" i="10" s="1"/>
  <c r="G5571" i="10" s="1"/>
  <c r="G5572" i="10" s="1"/>
  <c r="G5573" i="10" s="1"/>
  <c r="G5574" i="10" s="1"/>
  <c r="G5575" i="10" s="1"/>
  <c r="G5576" i="10" s="1"/>
  <c r="G5577" i="10" s="1"/>
  <c r="G5578" i="10" s="1"/>
  <c r="G5579" i="10" s="1"/>
  <c r="G5580" i="10" s="1"/>
  <c r="G5581" i="10" s="1"/>
  <c r="G5582" i="10" s="1"/>
  <c r="G5583" i="10" s="1"/>
  <c r="G5584" i="10" s="1"/>
  <c r="G5585" i="10" s="1"/>
  <c r="G5586" i="10" s="1"/>
  <c r="G5587" i="10" s="1"/>
  <c r="G5588" i="10" s="1"/>
  <c r="G5589" i="10" s="1"/>
  <c r="G5590" i="10" s="1"/>
  <c r="G5591" i="10" s="1"/>
  <c r="G5592" i="10" s="1"/>
  <c r="G5593" i="10" s="1"/>
  <c r="G5594" i="10" s="1"/>
  <c r="G5595" i="10" s="1"/>
  <c r="G5596" i="10" s="1"/>
  <c r="G5597" i="10" s="1"/>
  <c r="G5598" i="10" s="1"/>
  <c r="G5599" i="10" s="1"/>
  <c r="G5600" i="10" s="1"/>
  <c r="G5601" i="10" s="1"/>
  <c r="G5602" i="10" s="1"/>
  <c r="G5603" i="10" s="1"/>
  <c r="G5604" i="10" s="1"/>
  <c r="G5605" i="10" s="1"/>
  <c r="G5606" i="10" s="1"/>
  <c r="G5607" i="10" s="1"/>
  <c r="G5608" i="10" s="1"/>
  <c r="G5609" i="10" s="1"/>
  <c r="G5610" i="10" s="1"/>
  <c r="G5611" i="10" s="1"/>
  <c r="G5612" i="10" s="1"/>
  <c r="G5613" i="10" s="1"/>
  <c r="G5614" i="10" s="1"/>
  <c r="G5615" i="10" s="1"/>
  <c r="G5616" i="10" s="1"/>
  <c r="G5617" i="10" s="1"/>
  <c r="G5618" i="10" s="1"/>
  <c r="G5619" i="10" s="1"/>
  <c r="G5620" i="10" s="1"/>
  <c r="G5621" i="10" s="1"/>
  <c r="G5622" i="10" s="1"/>
  <c r="G5623" i="10" s="1"/>
  <c r="G5624" i="10" s="1"/>
  <c r="G5625" i="10" s="1"/>
  <c r="G5626" i="10" s="1"/>
  <c r="G5627" i="10" s="1"/>
  <c r="G5628" i="10" s="1"/>
  <c r="G5629" i="10" s="1"/>
  <c r="G5630" i="10" s="1"/>
  <c r="G5631" i="10" s="1"/>
  <c r="G5632" i="10" s="1"/>
  <c r="G5633" i="10" s="1"/>
  <c r="G5634" i="10" s="1"/>
  <c r="G5635" i="10" s="1"/>
  <c r="G5636" i="10" s="1"/>
  <c r="G5637" i="10" s="1"/>
  <c r="G5638" i="10" s="1"/>
  <c r="G5639" i="10" s="1"/>
  <c r="K29" i="17"/>
  <c r="Q14" i="17"/>
  <c r="V14" i="17" s="1"/>
  <c r="N15" i="17"/>
  <c r="N16" i="17" s="1"/>
  <c r="L18" i="17"/>
  <c r="M18" i="17"/>
  <c r="H19" i="17"/>
  <c r="I19" i="17" s="1"/>
  <c r="J18" i="17"/>
  <c r="U14" i="17"/>
  <c r="Q16" i="10"/>
  <c r="G5640" i="10" l="1"/>
  <c r="G5641" i="10" s="1"/>
  <c r="G5642" i="10" s="1"/>
  <c r="G5643" i="10" s="1"/>
  <c r="G5644" i="10" s="1"/>
  <c r="G5645" i="10" s="1"/>
  <c r="G5646" i="10" s="1"/>
  <c r="G5647" i="10" s="1"/>
  <c r="G5648" i="10" s="1"/>
  <c r="G5649" i="10" s="1"/>
  <c r="G5650" i="10" s="1"/>
  <c r="G5651" i="10" s="1"/>
  <c r="G5652" i="10" s="1"/>
  <c r="G5653" i="10" s="1"/>
  <c r="G5654" i="10" s="1"/>
  <c r="G5655" i="10" s="1"/>
  <c r="G5656" i="10" s="1"/>
  <c r="G5657" i="10" s="1"/>
  <c r="G5658" i="10" s="1"/>
  <c r="G5659" i="10" s="1"/>
  <c r="G5660" i="10" s="1"/>
  <c r="G5661" i="10" s="1"/>
  <c r="G5662" i="10" s="1"/>
  <c r="G5663" i="10" s="1"/>
  <c r="G5664" i="10" s="1"/>
  <c r="G5665" i="10" s="1"/>
  <c r="G5666" i="10" s="1"/>
  <c r="G5667" i="10" s="1"/>
  <c r="G5668" i="10" s="1"/>
  <c r="G5669" i="10" s="1"/>
  <c r="G5670" i="10" s="1"/>
  <c r="G5671" i="10" s="1"/>
  <c r="G5672" i="10" s="1"/>
  <c r="G5673" i="10" s="1"/>
  <c r="G5674" i="10" s="1"/>
  <c r="G5675" i="10" s="1"/>
  <c r="G5676" i="10" s="1"/>
  <c r="G5677" i="10" s="1"/>
  <c r="G5678" i="10" s="1"/>
  <c r="G5679" i="10" s="1"/>
  <c r="G5680" i="10" s="1"/>
  <c r="G5681" i="10" s="1"/>
  <c r="G5682" i="10" s="1"/>
  <c r="G5683" i="10" s="1"/>
  <c r="G5684" i="10" s="1"/>
  <c r="G5685" i="10" s="1"/>
  <c r="G5686" i="10" s="1"/>
  <c r="G5687" i="10" s="1"/>
  <c r="G5688" i="10" s="1"/>
  <c r="G5689" i="10" s="1"/>
  <c r="G5690" i="10" s="1"/>
  <c r="G5691" i="10" s="1"/>
  <c r="G5692" i="10" s="1"/>
  <c r="G5693" i="10" s="1"/>
  <c r="G5694" i="10" s="1"/>
  <c r="G5695" i="10" s="1"/>
  <c r="G5696" i="10" s="1"/>
  <c r="G5697" i="10" s="1"/>
  <c r="G5698" i="10" s="1"/>
  <c r="G5699" i="10" s="1"/>
  <c r="G5700" i="10" s="1"/>
  <c r="G5701" i="10" s="1"/>
  <c r="G5702" i="10" s="1"/>
  <c r="G5703" i="10" s="1"/>
  <c r="G5704" i="10" s="1"/>
  <c r="G5705" i="10" s="1"/>
  <c r="G5706" i="10" s="1"/>
  <c r="G5707" i="10" s="1"/>
  <c r="G5708" i="10" s="1"/>
  <c r="G5709" i="10" s="1"/>
  <c r="G5710" i="10" s="1"/>
  <c r="G5711" i="10" s="1"/>
  <c r="G5712" i="10" s="1"/>
  <c r="G5713" i="10" s="1"/>
  <c r="G5714" i="10" s="1"/>
  <c r="G5715" i="10" s="1"/>
  <c r="G5716" i="10" s="1"/>
  <c r="G5717" i="10" s="1"/>
  <c r="G5718" i="10" s="1"/>
  <c r="G5719" i="10" s="1"/>
  <c r="G5720" i="10" s="1"/>
  <c r="G5721" i="10" s="1"/>
  <c r="G5722" i="10" s="1"/>
  <c r="G5723" i="10" s="1"/>
  <c r="G5724" i="10" s="1"/>
  <c r="G5725" i="10" s="1"/>
  <c r="G5726" i="10" s="1"/>
  <c r="G5727" i="10" s="1"/>
  <c r="G5728" i="10" s="1"/>
  <c r="G5729" i="10" s="1"/>
  <c r="G5730" i="10" s="1"/>
  <c r="G5731" i="10" s="1"/>
  <c r="G5732" i="10" s="1"/>
  <c r="G5733" i="10" s="1"/>
  <c r="G5734" i="10" s="1"/>
  <c r="G5735" i="10" s="1"/>
  <c r="G5736" i="10" s="1"/>
  <c r="G5737" i="10" s="1"/>
  <c r="G5738" i="10" s="1"/>
  <c r="G5739" i="10" s="1"/>
  <c r="G5740" i="10" s="1"/>
  <c r="G5741" i="10" s="1"/>
  <c r="G5742" i="10" s="1"/>
  <c r="G5743" i="10" s="1"/>
  <c r="G5744" i="10" s="1"/>
  <c r="G5745" i="10" s="1"/>
  <c r="G5746" i="10" s="1"/>
  <c r="G5747" i="10" s="1"/>
  <c r="G5748" i="10" s="1"/>
  <c r="G5749" i="10" s="1"/>
  <c r="G5750" i="10" s="1"/>
  <c r="G5751" i="10" s="1"/>
  <c r="G5752" i="10" s="1"/>
  <c r="G5753" i="10" s="1"/>
  <c r="G5754" i="10" s="1"/>
  <c r="G5755" i="10" s="1"/>
  <c r="G5756" i="10" s="1"/>
  <c r="G5757" i="10" s="1"/>
  <c r="G5758" i="10" s="1"/>
  <c r="G5759" i="10" s="1"/>
  <c r="G5760" i="10" s="1"/>
  <c r="G5761" i="10" s="1"/>
  <c r="G5762" i="10" s="1"/>
  <c r="G5763" i="10" s="1"/>
  <c r="G5764" i="10" s="1"/>
  <c r="G5765" i="10" s="1"/>
  <c r="G5766" i="10" s="1"/>
  <c r="G5767" i="10" s="1"/>
  <c r="G5768" i="10" s="1"/>
  <c r="G5769" i="10" s="1"/>
  <c r="G5770" i="10" s="1"/>
  <c r="G5771" i="10" s="1"/>
  <c r="G5772" i="10" s="1"/>
  <c r="G5773" i="10" s="1"/>
  <c r="G5774" i="10" s="1"/>
  <c r="G5775" i="10" s="1"/>
  <c r="G5776" i="10" s="1"/>
  <c r="G5777" i="10" s="1"/>
  <c r="G5778" i="10" s="1"/>
  <c r="G5779" i="10" s="1"/>
  <c r="G5780" i="10" s="1"/>
  <c r="G5781" i="10" s="1"/>
  <c r="G5782" i="10" s="1"/>
  <c r="G5783" i="10" s="1"/>
  <c r="G5784" i="10" s="1"/>
  <c r="G5785" i="10" s="1"/>
  <c r="G5786" i="10" s="1"/>
  <c r="G5787" i="10" s="1"/>
  <c r="G5788" i="10" s="1"/>
  <c r="G5789" i="10" s="1"/>
  <c r="G5790" i="10" s="1"/>
  <c r="G5791" i="10" s="1"/>
  <c r="G5792" i="10" s="1"/>
  <c r="G5793" i="10" s="1"/>
  <c r="G5794" i="10" s="1"/>
  <c r="G5795" i="10" s="1"/>
  <c r="G5796" i="10" s="1"/>
  <c r="G5797" i="10" s="1"/>
  <c r="G5798" i="10" s="1"/>
  <c r="G5799" i="10" s="1"/>
  <c r="G5800" i="10" s="1"/>
  <c r="G5801" i="10" s="1"/>
  <c r="G5802" i="10" s="1"/>
  <c r="G5803" i="10" s="1"/>
  <c r="G5804" i="10" s="1"/>
  <c r="G5805" i="10" s="1"/>
  <c r="G5806" i="10" s="1"/>
  <c r="G5807" i="10" s="1"/>
  <c r="G5808" i="10" s="1"/>
  <c r="G5809" i="10" s="1"/>
  <c r="G5810" i="10" s="1"/>
  <c r="G5811" i="10" s="1"/>
  <c r="G5812" i="10" s="1"/>
  <c r="G5813" i="10" s="1"/>
  <c r="G5814" i="10" s="1"/>
  <c r="G5815" i="10" s="1"/>
  <c r="G5816" i="10" s="1"/>
  <c r="G5817" i="10" s="1"/>
  <c r="G5818" i="10" s="1"/>
  <c r="G5819" i="10" s="1"/>
  <c r="G5820" i="10" s="1"/>
  <c r="G5821" i="10" s="1"/>
  <c r="G5822" i="10" s="1"/>
  <c r="G5823" i="10" s="1"/>
  <c r="G5824" i="10" s="1"/>
  <c r="G5825" i="10" s="1"/>
  <c r="G5826" i="10" s="1"/>
  <c r="G5827" i="10" s="1"/>
  <c r="G5828" i="10" s="1"/>
  <c r="G5829" i="10" s="1"/>
  <c r="G5830" i="10" s="1"/>
  <c r="G5831" i="10" s="1"/>
  <c r="G5832" i="10" s="1"/>
  <c r="G5833" i="10" s="1"/>
  <c r="G5834" i="10" s="1"/>
  <c r="G5835" i="10" s="1"/>
  <c r="G5836" i="10" s="1"/>
  <c r="G5837" i="10" s="1"/>
  <c r="G5838" i="10" s="1"/>
  <c r="G5839" i="10" s="1"/>
  <c r="G5840" i="10" s="1"/>
  <c r="G5841" i="10" s="1"/>
  <c r="G5842" i="10" s="1"/>
  <c r="G5843" i="10" s="1"/>
  <c r="G5844" i="10" s="1"/>
  <c r="G5845" i="10" s="1"/>
  <c r="G5846" i="10" s="1"/>
  <c r="G5847" i="10" s="1"/>
  <c r="G5848" i="10" s="1"/>
  <c r="G5849" i="10" s="1"/>
  <c r="G5850" i="10" s="1"/>
  <c r="G5851" i="10" s="1"/>
  <c r="G5852" i="10" s="1"/>
  <c r="G5853" i="10" s="1"/>
  <c r="G5854" i="10" s="1"/>
  <c r="G5855" i="10" s="1"/>
  <c r="G5856" i="10" s="1"/>
  <c r="G5857" i="10" s="1"/>
  <c r="G5858" i="10" s="1"/>
  <c r="G5859" i="10" s="1"/>
  <c r="G5860" i="10" s="1"/>
  <c r="G5861" i="10" s="1"/>
  <c r="G5862" i="10" s="1"/>
  <c r="G5863" i="10" s="1"/>
  <c r="G5864" i="10" s="1"/>
  <c r="G5865" i="10" s="1"/>
  <c r="G5866" i="10" s="1"/>
  <c r="G5867" i="10" s="1"/>
  <c r="G5868" i="10" s="1"/>
  <c r="G5869" i="10" s="1"/>
  <c r="G5870" i="10" s="1"/>
  <c r="G5871" i="10" s="1"/>
  <c r="G5872" i="10" s="1"/>
  <c r="G5873" i="10" s="1"/>
  <c r="G5874" i="10" s="1"/>
  <c r="G5875" i="10" s="1"/>
  <c r="G5876" i="10" s="1"/>
  <c r="G5877" i="10" s="1"/>
  <c r="G5878" i="10" s="1"/>
  <c r="G5879" i="10" s="1"/>
  <c r="G5880" i="10" s="1"/>
  <c r="G5881" i="10" s="1"/>
  <c r="G5882" i="10" s="1"/>
  <c r="G5883" i="10" s="1"/>
  <c r="G5884" i="10" s="1"/>
  <c r="G5885" i="10" s="1"/>
  <c r="G5886" i="10" s="1"/>
  <c r="G5887" i="10" s="1"/>
  <c r="G5888" i="10" s="1"/>
  <c r="G5889" i="10" s="1"/>
  <c r="G5890" i="10" s="1"/>
  <c r="G5891" i="10" s="1"/>
  <c r="G5892" i="10" s="1"/>
  <c r="G5893" i="10" s="1"/>
  <c r="G5894" i="10" s="1"/>
  <c r="G5895" i="10" s="1"/>
  <c r="G5896" i="10" s="1"/>
  <c r="G5897" i="10" s="1"/>
  <c r="G5898" i="10" s="1"/>
  <c r="G5899" i="10" s="1"/>
  <c r="G5900" i="10" s="1"/>
  <c r="G5901" i="10" s="1"/>
  <c r="G5902" i="10" s="1"/>
  <c r="G5903" i="10" s="1"/>
  <c r="G5904" i="10" s="1"/>
  <c r="G5905" i="10" s="1"/>
  <c r="G5906" i="10" s="1"/>
  <c r="G5907" i="10" s="1"/>
  <c r="G5908" i="10" s="1"/>
  <c r="G5909" i="10" s="1"/>
  <c r="G5910" i="10" s="1"/>
  <c r="G5911" i="10" s="1"/>
  <c r="G5912" i="10" s="1"/>
  <c r="G5913" i="10" s="1"/>
  <c r="G5914" i="10" s="1"/>
  <c r="G5915" i="10" s="1"/>
  <c r="G5916" i="10" s="1"/>
  <c r="G5917" i="10" s="1"/>
  <c r="G5918" i="10" s="1"/>
  <c r="G5919" i="10" s="1"/>
  <c r="G5920" i="10" s="1"/>
  <c r="G5921" i="10" s="1"/>
  <c r="G5922" i="10" s="1"/>
  <c r="G5923" i="10" s="1"/>
  <c r="G5924" i="10" s="1"/>
  <c r="G5925" i="10" s="1"/>
  <c r="G5926" i="10" s="1"/>
  <c r="G5927" i="10" s="1"/>
  <c r="G5928" i="10" s="1"/>
  <c r="G5929" i="10" s="1"/>
  <c r="G5930" i="10" s="1"/>
  <c r="G5931" i="10" s="1"/>
  <c r="T29" i="10"/>
  <c r="Q15" i="17"/>
  <c r="V15" i="17" s="1"/>
  <c r="M19" i="17"/>
  <c r="L19" i="17"/>
  <c r="O19" i="17"/>
  <c r="P19" i="17" s="1"/>
  <c r="J19" i="17"/>
  <c r="S19" i="17" s="1"/>
  <c r="R14" i="17"/>
  <c r="N17" i="17"/>
  <c r="Q16" i="17"/>
  <c r="V16" i="17" s="1"/>
  <c r="T30" i="10" l="1"/>
  <c r="G5932" i="10"/>
  <c r="G5933" i="10" s="1"/>
  <c r="G5934" i="10" s="1"/>
  <c r="G5935" i="10" s="1"/>
  <c r="G5936" i="10" s="1"/>
  <c r="G5937" i="10" s="1"/>
  <c r="G5938" i="10" s="1"/>
  <c r="G5939" i="10" s="1"/>
  <c r="G5940" i="10" s="1"/>
  <c r="G5941" i="10" s="1"/>
  <c r="G5942" i="10" s="1"/>
  <c r="G5943" i="10" s="1"/>
  <c r="G5944" i="10" s="1"/>
  <c r="G5945" i="10" s="1"/>
  <c r="G5946" i="10" s="1"/>
  <c r="G5947" i="10" s="1"/>
  <c r="G5948" i="10" s="1"/>
  <c r="G5949" i="10" s="1"/>
  <c r="G5950" i="10" s="1"/>
  <c r="G5951" i="10" s="1"/>
  <c r="G5952" i="10" s="1"/>
  <c r="G5953" i="10" s="1"/>
  <c r="G5954" i="10" s="1"/>
  <c r="G5955" i="10" s="1"/>
  <c r="G5956" i="10" s="1"/>
  <c r="G5957" i="10" s="1"/>
  <c r="G5958" i="10" s="1"/>
  <c r="G5959" i="10" s="1"/>
  <c r="G5960" i="10" s="1"/>
  <c r="G5961" i="10" s="1"/>
  <c r="G5962" i="10" s="1"/>
  <c r="G5963" i="10" s="1"/>
  <c r="G5964" i="10" s="1"/>
  <c r="G5965" i="10" s="1"/>
  <c r="G5966" i="10" s="1"/>
  <c r="G5967" i="10" s="1"/>
  <c r="G5968" i="10" s="1"/>
  <c r="G5969" i="10" s="1"/>
  <c r="G5970" i="10" s="1"/>
  <c r="G5971" i="10" s="1"/>
  <c r="G5972" i="10" s="1"/>
  <c r="G5973" i="10" s="1"/>
  <c r="G5974" i="10" s="1"/>
  <c r="G5975" i="10" s="1"/>
  <c r="G5976" i="10" s="1"/>
  <c r="G5977" i="10" s="1"/>
  <c r="G5978" i="10" s="1"/>
  <c r="G5979" i="10" s="1"/>
  <c r="G5980" i="10" s="1"/>
  <c r="G5981" i="10" s="1"/>
  <c r="G5982" i="10" s="1"/>
  <c r="G5983" i="10" s="1"/>
  <c r="G5984" i="10" s="1"/>
  <c r="G5985" i="10" s="1"/>
  <c r="G5986" i="10" s="1"/>
  <c r="G5987" i="10" s="1"/>
  <c r="G5988" i="10" s="1"/>
  <c r="G5989" i="10" s="1"/>
  <c r="G5990" i="10" s="1"/>
  <c r="G5991" i="10" s="1"/>
  <c r="G5992" i="10" s="1"/>
  <c r="G5993" i="10" s="1"/>
  <c r="G5994" i="10" s="1"/>
  <c r="G5995" i="10" s="1"/>
  <c r="G5996" i="10" s="1"/>
  <c r="G5997" i="10" s="1"/>
  <c r="G5998" i="10" s="1"/>
  <c r="G5999" i="10" s="1"/>
  <c r="G6000" i="10" s="1"/>
  <c r="G6001" i="10" s="1"/>
  <c r="G6002" i="10" s="1"/>
  <c r="G6003" i="10" s="1"/>
  <c r="G6004" i="10" s="1"/>
  <c r="G6005" i="10" s="1"/>
  <c r="G6006" i="10" s="1"/>
  <c r="G6007" i="10" s="1"/>
  <c r="G6008" i="10" s="1"/>
  <c r="G6009" i="10" s="1"/>
  <c r="G6010" i="10" s="1"/>
  <c r="G6011" i="10" s="1"/>
  <c r="G6012" i="10" s="1"/>
  <c r="G6013" i="10" s="1"/>
  <c r="G6014" i="10" s="1"/>
  <c r="G6015" i="10" s="1"/>
  <c r="G6016" i="10" s="1"/>
  <c r="G6017" i="10" s="1"/>
  <c r="G6018" i="10" s="1"/>
  <c r="G6019" i="10" s="1"/>
  <c r="G6020" i="10" s="1"/>
  <c r="G6021" i="10" s="1"/>
  <c r="G6022" i="10" s="1"/>
  <c r="G6023" i="10" s="1"/>
  <c r="G6024" i="10" s="1"/>
  <c r="G6025" i="10" s="1"/>
  <c r="G6026" i="10" s="1"/>
  <c r="G6027" i="10" s="1"/>
  <c r="G6028" i="10" s="1"/>
  <c r="G6029" i="10" s="1"/>
  <c r="G6030" i="10" s="1"/>
  <c r="G6031" i="10" s="1"/>
  <c r="G6032" i="10" s="1"/>
  <c r="G6033" i="10" s="1"/>
  <c r="G6034" i="10" s="1"/>
  <c r="G6035" i="10" s="1"/>
  <c r="G6036" i="10" s="1"/>
  <c r="G6037" i="10" s="1"/>
  <c r="G6038" i="10" s="1"/>
  <c r="G6039" i="10" s="1"/>
  <c r="G6040" i="10" s="1"/>
  <c r="G6041" i="10" s="1"/>
  <c r="G6042" i="10" s="1"/>
  <c r="G6043" i="10" s="1"/>
  <c r="G6044" i="10" s="1"/>
  <c r="G6045" i="10" s="1"/>
  <c r="G6046" i="10" s="1"/>
  <c r="G6047" i="10" s="1"/>
  <c r="G6048" i="10" s="1"/>
  <c r="G6049" i="10" s="1"/>
  <c r="G6050" i="10" s="1"/>
  <c r="G6051" i="10" s="1"/>
  <c r="G6052" i="10" s="1"/>
  <c r="G6053" i="10" s="1"/>
  <c r="G6054" i="10" s="1"/>
  <c r="G6055" i="10" s="1"/>
  <c r="G6056" i="10" s="1"/>
  <c r="G6057" i="10" s="1"/>
  <c r="G6058" i="10" s="1"/>
  <c r="G6059" i="10" s="1"/>
  <c r="G6060" i="10" s="1"/>
  <c r="G6061" i="10" s="1"/>
  <c r="G6062" i="10" s="1"/>
  <c r="G6063" i="10" s="1"/>
  <c r="G6064" i="10" s="1"/>
  <c r="G6065" i="10" s="1"/>
  <c r="G6066" i="10" s="1"/>
  <c r="G6067" i="10" s="1"/>
  <c r="G6068" i="10" s="1"/>
  <c r="G6069" i="10" s="1"/>
  <c r="G6070" i="10" s="1"/>
  <c r="G6071" i="10" s="1"/>
  <c r="G6072" i="10" s="1"/>
  <c r="G6073" i="10" s="1"/>
  <c r="G6074" i="10" s="1"/>
  <c r="G6075" i="10" s="1"/>
  <c r="G6076" i="10" s="1"/>
  <c r="G6077" i="10" s="1"/>
  <c r="G6078" i="10" s="1"/>
  <c r="G6079" i="10" s="1"/>
  <c r="G6080" i="10" s="1"/>
  <c r="G6081" i="10" s="1"/>
  <c r="G6082" i="10" s="1"/>
  <c r="G6083" i="10" s="1"/>
  <c r="G6084" i="10" s="1"/>
  <c r="U15" i="17"/>
  <c r="R15" i="17" s="1"/>
  <c r="U16" i="17"/>
  <c r="N18" i="17"/>
  <c r="Q17" i="17"/>
  <c r="V17" i="17" s="1"/>
  <c r="Q17" i="10"/>
  <c r="G6085" i="10" l="1"/>
  <c r="G6086" i="10" s="1"/>
  <c r="G6087" i="10" s="1"/>
  <c r="G6088" i="10" s="1"/>
  <c r="G6089" i="10" s="1"/>
  <c r="G6090" i="10" s="1"/>
  <c r="G6091" i="10" s="1"/>
  <c r="G6092" i="10" s="1"/>
  <c r="G6093" i="10" s="1"/>
  <c r="G6094" i="10" s="1"/>
  <c r="G6095" i="10" s="1"/>
  <c r="G6096" i="10" s="1"/>
  <c r="G6097" i="10" s="1"/>
  <c r="G6098" i="10" s="1"/>
  <c r="G6099" i="10" s="1"/>
  <c r="G6100" i="10" s="1"/>
  <c r="G6101" i="10" s="1"/>
  <c r="G6102" i="10" s="1"/>
  <c r="G6103" i="10" s="1"/>
  <c r="G6104" i="10" s="1"/>
  <c r="G6105" i="10" s="1"/>
  <c r="G6106" i="10" s="1"/>
  <c r="G6107" i="10" s="1"/>
  <c r="G6108" i="10" s="1"/>
  <c r="G6109" i="10" s="1"/>
  <c r="G6110" i="10" s="1"/>
  <c r="G6111" i="10" s="1"/>
  <c r="G6112" i="10" s="1"/>
  <c r="G6113" i="10" s="1"/>
  <c r="G6114" i="10" s="1"/>
  <c r="G6115" i="10" s="1"/>
  <c r="G6116" i="10" s="1"/>
  <c r="G6117" i="10" s="1"/>
  <c r="G6118" i="10" s="1"/>
  <c r="G6119" i="10" s="1"/>
  <c r="G6120" i="10" s="1"/>
  <c r="G6121" i="10" s="1"/>
  <c r="G6122" i="10" s="1"/>
  <c r="G6123" i="10" s="1"/>
  <c r="G6124" i="10" s="1"/>
  <c r="G6125" i="10" s="1"/>
  <c r="G6126" i="10" s="1"/>
  <c r="G6127" i="10" s="1"/>
  <c r="G6128" i="10" s="1"/>
  <c r="G6129" i="10" s="1"/>
  <c r="G6130" i="10" s="1"/>
  <c r="G6131" i="10" s="1"/>
  <c r="G6132" i="10" s="1"/>
  <c r="G6133" i="10" s="1"/>
  <c r="G6134" i="10" s="1"/>
  <c r="G6135" i="10" s="1"/>
  <c r="G6136" i="10" s="1"/>
  <c r="G6137" i="10" s="1"/>
  <c r="G6138" i="10" s="1"/>
  <c r="G6139" i="10" s="1"/>
  <c r="G6140" i="10" s="1"/>
  <c r="G6141" i="10" s="1"/>
  <c r="G6142" i="10" s="1"/>
  <c r="G6143" i="10" s="1"/>
  <c r="G6144" i="10" s="1"/>
  <c r="G6145" i="10" s="1"/>
  <c r="G6146" i="10" s="1"/>
  <c r="G6147" i="10" s="1"/>
  <c r="G6148" i="10" s="1"/>
  <c r="G6149" i="10" s="1"/>
  <c r="G6150" i="10" s="1"/>
  <c r="G6151" i="10" s="1"/>
  <c r="G6152" i="10" s="1"/>
  <c r="G6153" i="10" s="1"/>
  <c r="G6154" i="10" s="1"/>
  <c r="G6155" i="10" s="1"/>
  <c r="G6156" i="10" s="1"/>
  <c r="G6157" i="10" s="1"/>
  <c r="G6158" i="10" s="1"/>
  <c r="G6159" i="10" s="1"/>
  <c r="G6160" i="10" s="1"/>
  <c r="G6161" i="10" s="1"/>
  <c r="G6162" i="10" s="1"/>
  <c r="G6163" i="10" s="1"/>
  <c r="G6164" i="10" s="1"/>
  <c r="G6165" i="10" s="1"/>
  <c r="G6166" i="10" s="1"/>
  <c r="G6167" i="10" s="1"/>
  <c r="G6168" i="10" s="1"/>
  <c r="G6169" i="10" s="1"/>
  <c r="G6170" i="10" s="1"/>
  <c r="G6171" i="10" s="1"/>
  <c r="G6172" i="10" s="1"/>
  <c r="G6173" i="10" s="1"/>
  <c r="G6174" i="10" s="1"/>
  <c r="G6175" i="10" s="1"/>
  <c r="G6176" i="10" s="1"/>
  <c r="G6177" i="10" s="1"/>
  <c r="G6178" i="10" s="1"/>
  <c r="G6179" i="10" s="1"/>
  <c r="G6180" i="10" s="1"/>
  <c r="G6181" i="10" s="1"/>
  <c r="G6182" i="10" s="1"/>
  <c r="G6183" i="10" s="1"/>
  <c r="G6184" i="10" s="1"/>
  <c r="G6185" i="10" s="1"/>
  <c r="G6186" i="10" s="1"/>
  <c r="G6187" i="10" s="1"/>
  <c r="G6188" i="10" s="1"/>
  <c r="G6189" i="10" s="1"/>
  <c r="G6190" i="10" s="1"/>
  <c r="G6191" i="10" s="1"/>
  <c r="G6192" i="10" s="1"/>
  <c r="G6193" i="10" s="1"/>
  <c r="G6194" i="10" s="1"/>
  <c r="G6195" i="10" s="1"/>
  <c r="G6196" i="10" s="1"/>
  <c r="G6197" i="10" s="1"/>
  <c r="G6198" i="10" s="1"/>
  <c r="G6199" i="10" s="1"/>
  <c r="G6200" i="10" s="1"/>
  <c r="G6201" i="10" s="1"/>
  <c r="G6202" i="10" s="1"/>
  <c r="G6203" i="10" s="1"/>
  <c r="G6204" i="10" s="1"/>
  <c r="G6205" i="10" s="1"/>
  <c r="G6206" i="10" s="1"/>
  <c r="G6207" i="10" s="1"/>
  <c r="G6208" i="10" s="1"/>
  <c r="G6209" i="10" s="1"/>
  <c r="G6210" i="10" s="1"/>
  <c r="G6211" i="10" s="1"/>
  <c r="G6212" i="10" s="1"/>
  <c r="G6213" i="10" s="1"/>
  <c r="G6214" i="10" s="1"/>
  <c r="G6215" i="10" s="1"/>
  <c r="G6216" i="10" s="1"/>
  <c r="G6217" i="10" s="1"/>
  <c r="G6218" i="10" s="1"/>
  <c r="G6219" i="10" s="1"/>
  <c r="G6220" i="10" s="1"/>
  <c r="G6221" i="10" s="1"/>
  <c r="G6222" i="10" s="1"/>
  <c r="G6223" i="10" s="1"/>
  <c r="G6224" i="10" s="1"/>
  <c r="G6225" i="10" s="1"/>
  <c r="G6226" i="10" s="1"/>
  <c r="G6227" i="10" s="1"/>
  <c r="G6228" i="10" s="1"/>
  <c r="G6229" i="10" s="1"/>
  <c r="G6230" i="10" s="1"/>
  <c r="G6231" i="10" s="1"/>
  <c r="G6232" i="10" s="1"/>
  <c r="G6233" i="10" s="1"/>
  <c r="G6234" i="10" s="1"/>
  <c r="G6235" i="10" s="1"/>
  <c r="G6236" i="10" s="1"/>
  <c r="G6237" i="10" s="1"/>
  <c r="G6238" i="10" s="1"/>
  <c r="G6239" i="10" s="1"/>
  <c r="G6240" i="10" s="1"/>
  <c r="G6241" i="10" s="1"/>
  <c r="G6242" i="10" s="1"/>
  <c r="G6243" i="10" s="1"/>
  <c r="G6244" i="10" s="1"/>
  <c r="G6245" i="10" s="1"/>
  <c r="G6246" i="10" s="1"/>
  <c r="G6247" i="10" s="1"/>
  <c r="G6248" i="10" s="1"/>
  <c r="G6249" i="10" s="1"/>
  <c r="G6250" i="10" s="1"/>
  <c r="G6251" i="10" s="1"/>
  <c r="G6252" i="10" s="1"/>
  <c r="G6253" i="10" s="1"/>
  <c r="G6254" i="10" s="1"/>
  <c r="G6255" i="10" s="1"/>
  <c r="G6256" i="10" s="1"/>
  <c r="G6257" i="10" s="1"/>
  <c r="G6258" i="10" s="1"/>
  <c r="G6259" i="10" s="1"/>
  <c r="G6260" i="10" s="1"/>
  <c r="G6261" i="10" s="1"/>
  <c r="G6262" i="10" s="1"/>
  <c r="G6263" i="10" s="1"/>
  <c r="G6264" i="10" s="1"/>
  <c r="G6265" i="10" s="1"/>
  <c r="G6266" i="10" s="1"/>
  <c r="G6267" i="10" s="1"/>
  <c r="G6268" i="10" s="1"/>
  <c r="G6269" i="10" s="1"/>
  <c r="G6270" i="10" s="1"/>
  <c r="G6271" i="10" s="1"/>
  <c r="G6272" i="10" s="1"/>
  <c r="G6273" i="10" s="1"/>
  <c r="G6274" i="10" s="1"/>
  <c r="G6275" i="10" s="1"/>
  <c r="G6276" i="10" s="1"/>
  <c r="G6277" i="10" s="1"/>
  <c r="G6278" i="10" s="1"/>
  <c r="G6279" i="10" s="1"/>
  <c r="G6280" i="10" s="1"/>
  <c r="G6281" i="10" s="1"/>
  <c r="G6282" i="10" s="1"/>
  <c r="G6283" i="10" s="1"/>
  <c r="G6284" i="10" s="1"/>
  <c r="G6285" i="10" s="1"/>
  <c r="G6286" i="10" s="1"/>
  <c r="G6287" i="10" s="1"/>
  <c r="G6288" i="10" s="1"/>
  <c r="G6289" i="10" s="1"/>
  <c r="G6290" i="10" s="1"/>
  <c r="G6291" i="10" s="1"/>
  <c r="G6292" i="10" s="1"/>
  <c r="G6293" i="10" s="1"/>
  <c r="G6294" i="10" s="1"/>
  <c r="G6295" i="10" s="1"/>
  <c r="G6296" i="10" s="1"/>
  <c r="G6297" i="10" s="1"/>
  <c r="G6298" i="10" s="1"/>
  <c r="G6299" i="10" s="1"/>
  <c r="G6300" i="10" s="1"/>
  <c r="G6301" i="10" s="1"/>
  <c r="G6302" i="10" s="1"/>
  <c r="G6303" i="10" s="1"/>
  <c r="G6304" i="10" s="1"/>
  <c r="G6305" i="10" s="1"/>
  <c r="G6306" i="10" s="1"/>
  <c r="G6307" i="10" s="1"/>
  <c r="G6308" i="10" s="1"/>
  <c r="G6309" i="10" s="1"/>
  <c r="G6310" i="10" s="1"/>
  <c r="G6311" i="10" s="1"/>
  <c r="G6312" i="10" s="1"/>
  <c r="G6313" i="10" s="1"/>
  <c r="G6314" i="10" s="1"/>
  <c r="G6315" i="10" s="1"/>
  <c r="G6316" i="10" s="1"/>
  <c r="G6317" i="10" s="1"/>
  <c r="G6318" i="10" s="1"/>
  <c r="G6319" i="10" s="1"/>
  <c r="G6320" i="10" s="1"/>
  <c r="G6321" i="10" s="1"/>
  <c r="G6322" i="10" s="1"/>
  <c r="G6323" i="10" s="1"/>
  <c r="G6324" i="10" s="1"/>
  <c r="G6325" i="10" s="1"/>
  <c r="G6326" i="10" s="1"/>
  <c r="G6327" i="10" s="1"/>
  <c r="G6328" i="10" s="1"/>
  <c r="G6329" i="10" s="1"/>
  <c r="G6330" i="10" s="1"/>
  <c r="G6331" i="10" s="1"/>
  <c r="G6332" i="10" s="1"/>
  <c r="G6333" i="10" s="1"/>
  <c r="G6334" i="10" s="1"/>
  <c r="G6335" i="10" s="1"/>
  <c r="G6336" i="10" s="1"/>
  <c r="G6337" i="10" s="1"/>
  <c r="G6338" i="10" s="1"/>
  <c r="G6339" i="10" s="1"/>
  <c r="G6340" i="10" s="1"/>
  <c r="G6341" i="10" s="1"/>
  <c r="G6342" i="10" s="1"/>
  <c r="G6343" i="10" s="1"/>
  <c r="G6344" i="10" s="1"/>
  <c r="G6345" i="10" s="1"/>
  <c r="G6346" i="10" s="1"/>
  <c r="G6347" i="10" s="1"/>
  <c r="G6348" i="10" s="1"/>
  <c r="G6349" i="10" s="1"/>
  <c r="G6350" i="10" s="1"/>
  <c r="G6351" i="10" s="1"/>
  <c r="G6352" i="10" s="1"/>
  <c r="G6353" i="10" s="1"/>
  <c r="G6354" i="10" s="1"/>
  <c r="G6355" i="10" s="1"/>
  <c r="G6356" i="10" s="1"/>
  <c r="G6357" i="10" s="1"/>
  <c r="G6358" i="10" s="1"/>
  <c r="G6359" i="10" s="1"/>
  <c r="G6360" i="10" s="1"/>
  <c r="G6361" i="10" s="1"/>
  <c r="G6362" i="10" s="1"/>
  <c r="G6363" i="10" s="1"/>
  <c r="G6364" i="10" s="1"/>
  <c r="G6365" i="10" s="1"/>
  <c r="G6366" i="10" s="1"/>
  <c r="G6367" i="10" s="1"/>
  <c r="G6368" i="10" s="1"/>
  <c r="G6369" i="10" s="1"/>
  <c r="G6370" i="10" s="1"/>
  <c r="G6371" i="10" s="1"/>
  <c r="G6372" i="10" s="1"/>
  <c r="G6373" i="10" s="1"/>
  <c r="G6374" i="10" s="1"/>
  <c r="G6375" i="10" s="1"/>
  <c r="G6376" i="10" s="1"/>
  <c r="G6377" i="10" s="1"/>
  <c r="G6378" i="10" s="1"/>
  <c r="G6379" i="10" s="1"/>
  <c r="G6380" i="10" s="1"/>
  <c r="G6381" i="10" s="1"/>
  <c r="G6382" i="10" s="1"/>
  <c r="G6383" i="10" s="1"/>
  <c r="G6384" i="10" s="1"/>
  <c r="G6385" i="10" s="1"/>
  <c r="G6386" i="10" s="1"/>
  <c r="G6387" i="10" s="1"/>
  <c r="G6388" i="10" s="1"/>
  <c r="G6389" i="10" s="1"/>
  <c r="G6390" i="10" s="1"/>
  <c r="G6391" i="10" s="1"/>
  <c r="G6392" i="10" s="1"/>
  <c r="G6393" i="10" s="1"/>
  <c r="G6394" i="10" s="1"/>
  <c r="G6395" i="10" s="1"/>
  <c r="G6396" i="10" s="1"/>
  <c r="G6397" i="10" s="1"/>
  <c r="G6398" i="10" s="1"/>
  <c r="G6399" i="10" s="1"/>
  <c r="G6400" i="10" s="1"/>
  <c r="G6401" i="10" s="1"/>
  <c r="G6402" i="10" s="1"/>
  <c r="G6403" i="10" s="1"/>
  <c r="G6404" i="10" s="1"/>
  <c r="G6405" i="10" s="1"/>
  <c r="G6406" i="10" s="1"/>
  <c r="G6407" i="10" s="1"/>
  <c r="G6408" i="10" s="1"/>
  <c r="G6409" i="10" s="1"/>
  <c r="G6410" i="10" s="1"/>
  <c r="G6411" i="10" s="1"/>
  <c r="G6412" i="10" s="1"/>
  <c r="G6413" i="10" s="1"/>
  <c r="G6414" i="10" s="1"/>
  <c r="G6415" i="10" s="1"/>
  <c r="G6416" i="10" s="1"/>
  <c r="G6417" i="10" s="1"/>
  <c r="G6418" i="10" s="1"/>
  <c r="G6419" i="10" s="1"/>
  <c r="G6420" i="10" s="1"/>
  <c r="G6421" i="10" s="1"/>
  <c r="G6422" i="10" s="1"/>
  <c r="G6423" i="10" s="1"/>
  <c r="G6424" i="10" s="1"/>
  <c r="G6425" i="10" s="1"/>
  <c r="G6426" i="10" s="1"/>
  <c r="G6427" i="10" s="1"/>
  <c r="G6428" i="10" s="1"/>
  <c r="G6429" i="10" s="1"/>
  <c r="G6430" i="10" s="1"/>
  <c r="G6431" i="10" s="1"/>
  <c r="G6432" i="10" s="1"/>
  <c r="G6433" i="10" s="1"/>
  <c r="G6434" i="10" s="1"/>
  <c r="G6435" i="10" s="1"/>
  <c r="G6436" i="10" s="1"/>
  <c r="G6437" i="10" s="1"/>
  <c r="G6438" i="10" s="1"/>
  <c r="G6439" i="10" s="1"/>
  <c r="G6440" i="10" s="1"/>
  <c r="G6441" i="10" s="1"/>
  <c r="G6442" i="10" s="1"/>
  <c r="G6443" i="10" s="1"/>
  <c r="G6444" i="10" s="1"/>
  <c r="G6445" i="10" s="1"/>
  <c r="G6446" i="10" s="1"/>
  <c r="G6447" i="10" s="1"/>
  <c r="G6448" i="10" s="1"/>
  <c r="G6449" i="10" s="1"/>
  <c r="G6450" i="10" s="1"/>
  <c r="G6451" i="10" s="1"/>
  <c r="G6452" i="10" s="1"/>
  <c r="G6453" i="10" s="1"/>
  <c r="G6454" i="10" s="1"/>
  <c r="G6455" i="10" s="1"/>
  <c r="G6456" i="10" s="1"/>
  <c r="G6457" i="10" s="1"/>
  <c r="G6458" i="10" s="1"/>
  <c r="G6459" i="10" s="1"/>
  <c r="G6460" i="10" s="1"/>
  <c r="G6461" i="10" s="1"/>
  <c r="G6462" i="10" s="1"/>
  <c r="G6463" i="10" s="1"/>
  <c r="G6464" i="10" s="1"/>
  <c r="G6465" i="10" s="1"/>
  <c r="G6466" i="10" s="1"/>
  <c r="G6467" i="10" s="1"/>
  <c r="G6468" i="10" s="1"/>
  <c r="G6469" i="10" s="1"/>
  <c r="G6470" i="10" s="1"/>
  <c r="G6471" i="10" s="1"/>
  <c r="G6472" i="10" s="1"/>
  <c r="G6473" i="10" s="1"/>
  <c r="G6474" i="10" s="1"/>
  <c r="G6475" i="10" s="1"/>
  <c r="G6476" i="10" s="1"/>
  <c r="G6477" i="10" s="1"/>
  <c r="G6478" i="10" s="1"/>
  <c r="G6479" i="10" s="1"/>
  <c r="G6480" i="10" s="1"/>
  <c r="G6481" i="10" s="1"/>
  <c r="G6482" i="10" s="1"/>
  <c r="G6483" i="10" s="1"/>
  <c r="G6484" i="10" s="1"/>
  <c r="G6485" i="10" s="1"/>
  <c r="G6486" i="10" s="1"/>
  <c r="G6487" i="10" s="1"/>
  <c r="G6488" i="10" s="1"/>
  <c r="G6489" i="10" s="1"/>
  <c r="G6490" i="10" s="1"/>
  <c r="G6491" i="10" s="1"/>
  <c r="G6492" i="10" s="1"/>
  <c r="G6493" i="10" s="1"/>
  <c r="G6494" i="10" s="1"/>
  <c r="G6495" i="10" s="1"/>
  <c r="G6496" i="10" s="1"/>
  <c r="G6497" i="10" s="1"/>
  <c r="G6498" i="10" s="1"/>
  <c r="G6499" i="10" s="1"/>
  <c r="G6500" i="10" s="1"/>
  <c r="G6501" i="10" s="1"/>
  <c r="G6502" i="10" s="1"/>
  <c r="G6503" i="10" s="1"/>
  <c r="G6504" i="10" s="1"/>
  <c r="G6505" i="10" s="1"/>
  <c r="G6506" i="10" s="1"/>
  <c r="G6507" i="10" s="1"/>
  <c r="G6508" i="10" s="1"/>
  <c r="G6509" i="10" s="1"/>
  <c r="G6510" i="10" s="1"/>
  <c r="G6511" i="10" s="1"/>
  <c r="G6512" i="10" s="1"/>
  <c r="G6513" i="10" s="1"/>
  <c r="G6514" i="10" s="1"/>
  <c r="G6515" i="10" s="1"/>
  <c r="G6516" i="10" s="1"/>
  <c r="G6517" i="10" s="1"/>
  <c r="G6518" i="10" s="1"/>
  <c r="G6519" i="10" s="1"/>
  <c r="G6520" i="10" s="1"/>
  <c r="G6521" i="10" s="1"/>
  <c r="G6522" i="10" s="1"/>
  <c r="G6523" i="10" s="1"/>
  <c r="G6524" i="10" s="1"/>
  <c r="G6525" i="10" s="1"/>
  <c r="G6526" i="10" s="1"/>
  <c r="G6527" i="10" s="1"/>
  <c r="G6528" i="10" s="1"/>
  <c r="G6529" i="10" s="1"/>
  <c r="T31" i="10"/>
  <c r="U17" i="17"/>
  <c r="R16" i="17"/>
  <c r="Q18" i="17"/>
  <c r="V18" i="17" s="1"/>
  <c r="N19" i="17"/>
  <c r="Q18" i="10"/>
  <c r="G6530" i="10" l="1"/>
  <c r="G6531" i="10" s="1"/>
  <c r="G6532" i="10" s="1"/>
  <c r="G6533" i="10" s="1"/>
  <c r="G6534" i="10" s="1"/>
  <c r="G6535" i="10" s="1"/>
  <c r="G6536" i="10" s="1"/>
  <c r="G6537" i="10" s="1"/>
  <c r="G6538" i="10" s="1"/>
  <c r="G6539" i="10" s="1"/>
  <c r="G6540" i="10" s="1"/>
  <c r="G6541" i="10" s="1"/>
  <c r="G6542" i="10" s="1"/>
  <c r="G6543" i="10" s="1"/>
  <c r="G6544" i="10" s="1"/>
  <c r="G6545" i="10" s="1"/>
  <c r="G6546" i="10" s="1"/>
  <c r="G6547" i="10" s="1"/>
  <c r="G6548" i="10" s="1"/>
  <c r="G6549" i="10" s="1"/>
  <c r="G6550" i="10" s="1"/>
  <c r="G6551" i="10" s="1"/>
  <c r="G6552" i="10" s="1"/>
  <c r="G6553" i="10" s="1"/>
  <c r="G6554" i="10" s="1"/>
  <c r="G6555" i="10" s="1"/>
  <c r="G6556" i="10" s="1"/>
  <c r="G6557" i="10" s="1"/>
  <c r="G6558" i="10" s="1"/>
  <c r="G6559" i="10" s="1"/>
  <c r="G6560" i="10" s="1"/>
  <c r="G6561" i="10" s="1"/>
  <c r="G6562" i="10" s="1"/>
  <c r="G6563" i="10" s="1"/>
  <c r="G6564" i="10" s="1"/>
  <c r="G6565" i="10" s="1"/>
  <c r="G6566" i="10" s="1"/>
  <c r="G6567" i="10" s="1"/>
  <c r="G6568" i="10" s="1"/>
  <c r="G6569" i="10" s="1"/>
  <c r="G6570" i="10" s="1"/>
  <c r="G6571" i="10" s="1"/>
  <c r="G6572" i="10" s="1"/>
  <c r="G6573" i="10" s="1"/>
  <c r="G6574" i="10" s="1"/>
  <c r="G6575" i="10" s="1"/>
  <c r="G6576" i="10" s="1"/>
  <c r="G6577" i="10" s="1"/>
  <c r="G6578" i="10" s="1"/>
  <c r="G6579" i="10" s="1"/>
  <c r="G6580" i="10" s="1"/>
  <c r="G6581" i="10" s="1"/>
  <c r="G6582" i="10" s="1"/>
  <c r="G6583" i="10" s="1"/>
  <c r="G6584" i="10" s="1"/>
  <c r="G6585" i="10" s="1"/>
  <c r="G6586" i="10" s="1"/>
  <c r="G6587" i="10" s="1"/>
  <c r="G6588" i="10" s="1"/>
  <c r="G6589" i="10" s="1"/>
  <c r="G6590" i="10" s="1"/>
  <c r="G6591" i="10" s="1"/>
  <c r="G6592" i="10" s="1"/>
  <c r="G6593" i="10" s="1"/>
  <c r="G6594" i="10" s="1"/>
  <c r="G6595" i="10" s="1"/>
  <c r="G6596" i="10" s="1"/>
  <c r="G6597" i="10" s="1"/>
  <c r="G6598" i="10" s="1"/>
  <c r="G6599" i="10" s="1"/>
  <c r="G6600" i="10" s="1"/>
  <c r="G6601" i="10" s="1"/>
  <c r="G6602" i="10" s="1"/>
  <c r="G6603" i="10" s="1"/>
  <c r="G6604" i="10" s="1"/>
  <c r="G6605" i="10" s="1"/>
  <c r="G6606" i="10" s="1"/>
  <c r="G6607" i="10" s="1"/>
  <c r="G6608" i="10" s="1"/>
  <c r="G6609" i="10" s="1"/>
  <c r="G6610" i="10" s="1"/>
  <c r="G6611" i="10" s="1"/>
  <c r="G6612" i="10" s="1"/>
  <c r="G6613" i="10" s="1"/>
  <c r="G6614" i="10" s="1"/>
  <c r="G6615" i="10" s="1"/>
  <c r="G6616" i="10" s="1"/>
  <c r="G6617" i="10" s="1"/>
  <c r="G6618" i="10" s="1"/>
  <c r="G6619" i="10" s="1"/>
  <c r="G6620" i="10" s="1"/>
  <c r="G6621" i="10" s="1"/>
  <c r="G6622" i="10" s="1"/>
  <c r="G6623" i="10" s="1"/>
  <c r="G6624" i="10" s="1"/>
  <c r="G6625" i="10" s="1"/>
  <c r="G6626" i="10" s="1"/>
  <c r="G6627" i="10" s="1"/>
  <c r="G6628" i="10" s="1"/>
  <c r="G6629" i="10" s="1"/>
  <c r="G6630" i="10" s="1"/>
  <c r="G6631" i="10" s="1"/>
  <c r="G6632" i="10" s="1"/>
  <c r="G6633" i="10" s="1"/>
  <c r="G6634" i="10" s="1"/>
  <c r="G6635" i="10" s="1"/>
  <c r="G6636" i="10" s="1"/>
  <c r="G6637" i="10" s="1"/>
  <c r="G6638" i="10" s="1"/>
  <c r="G6639" i="10" s="1"/>
  <c r="G6640" i="10" s="1"/>
  <c r="G6641" i="10" s="1"/>
  <c r="G6642" i="10" s="1"/>
  <c r="G6643" i="10" s="1"/>
  <c r="G6644" i="10" s="1"/>
  <c r="G6645" i="10" s="1"/>
  <c r="G6646" i="10" s="1"/>
  <c r="G6647" i="10" s="1"/>
  <c r="G6648" i="10" s="1"/>
  <c r="G6649" i="10" s="1"/>
  <c r="G6650" i="10" s="1"/>
  <c r="G6651" i="10" s="1"/>
  <c r="G6652" i="10" s="1"/>
  <c r="G6653" i="10" s="1"/>
  <c r="G6654" i="10" s="1"/>
  <c r="G6655" i="10" s="1"/>
  <c r="G6656" i="10" s="1"/>
  <c r="G6657" i="10" s="1"/>
  <c r="G6658" i="10" s="1"/>
  <c r="G6659" i="10" s="1"/>
  <c r="G6660" i="10" s="1"/>
  <c r="G6661" i="10" s="1"/>
  <c r="G6662" i="10" s="1"/>
  <c r="G6663" i="10" s="1"/>
  <c r="G6664" i="10" s="1"/>
  <c r="G6665" i="10" s="1"/>
  <c r="G6666" i="10" s="1"/>
  <c r="G6667" i="10" s="1"/>
  <c r="G6668" i="10" s="1"/>
  <c r="G6669" i="10" s="1"/>
  <c r="G6670" i="10" s="1"/>
  <c r="G6671" i="10" s="1"/>
  <c r="G6672" i="10" s="1"/>
  <c r="G6673" i="10" s="1"/>
  <c r="G6674" i="10" s="1"/>
  <c r="G6675" i="10" s="1"/>
  <c r="G6676" i="10" s="1"/>
  <c r="G6677" i="10" s="1"/>
  <c r="G6678" i="10" s="1"/>
  <c r="G6679" i="10" s="1"/>
  <c r="G6680" i="10" s="1"/>
  <c r="G6681" i="10" s="1"/>
  <c r="G6682" i="10" s="1"/>
  <c r="G6683" i="10" s="1"/>
  <c r="G6684" i="10" s="1"/>
  <c r="G6685" i="10" s="1"/>
  <c r="G6686" i="10" s="1"/>
  <c r="G6687" i="10" s="1"/>
  <c r="G6688" i="10" s="1"/>
  <c r="G6689" i="10" s="1"/>
  <c r="G6690" i="10" s="1"/>
  <c r="G6691" i="10" s="1"/>
  <c r="G6692" i="10" s="1"/>
  <c r="G6693" i="10" s="1"/>
  <c r="G6694" i="10" s="1"/>
  <c r="G6695" i="10" s="1"/>
  <c r="G6696" i="10" s="1"/>
  <c r="G6697" i="10" s="1"/>
  <c r="G6698" i="10" s="1"/>
  <c r="G6699" i="10" s="1"/>
  <c r="G6700" i="10" s="1"/>
  <c r="G6701" i="10" s="1"/>
  <c r="G6702" i="10" s="1"/>
  <c r="G6703" i="10" s="1"/>
  <c r="G6704" i="10" s="1"/>
  <c r="G6705" i="10" s="1"/>
  <c r="G6706" i="10" s="1"/>
  <c r="G6707" i="10" s="1"/>
  <c r="G6708" i="10" s="1"/>
  <c r="G6709" i="10" s="1"/>
  <c r="G6710" i="10" s="1"/>
  <c r="G6711" i="10" s="1"/>
  <c r="G6712" i="10" s="1"/>
  <c r="G6713" i="10" s="1"/>
  <c r="G6714" i="10" s="1"/>
  <c r="G6715" i="10" s="1"/>
  <c r="G6716" i="10" s="1"/>
  <c r="G6717" i="10" s="1"/>
  <c r="G6718" i="10" s="1"/>
  <c r="G6719" i="10" s="1"/>
  <c r="G6720" i="10" s="1"/>
  <c r="G6721" i="10" s="1"/>
  <c r="G6722" i="10" s="1"/>
  <c r="G6723" i="10" s="1"/>
  <c r="G6724" i="10" s="1"/>
  <c r="G6725" i="10" s="1"/>
  <c r="G6726" i="10" s="1"/>
  <c r="G6727" i="10" s="1"/>
  <c r="G6728" i="10" s="1"/>
  <c r="G6729" i="10" s="1"/>
  <c r="G6730" i="10" s="1"/>
  <c r="G6731" i="10" s="1"/>
  <c r="G6732" i="10" s="1"/>
  <c r="G6733" i="10" s="1"/>
  <c r="G6734" i="10" s="1"/>
  <c r="G6735" i="10" s="1"/>
  <c r="G6736" i="10" s="1"/>
  <c r="G6737" i="10" s="1"/>
  <c r="G6738" i="10" s="1"/>
  <c r="G6739" i="10" s="1"/>
  <c r="G6740" i="10" s="1"/>
  <c r="G6741" i="10" s="1"/>
  <c r="G6742" i="10" s="1"/>
  <c r="G6743" i="10" s="1"/>
  <c r="G6744" i="10" s="1"/>
  <c r="G6745" i="10" s="1"/>
  <c r="G6746" i="10" s="1"/>
  <c r="G6747" i="10" s="1"/>
  <c r="G6748" i="10" s="1"/>
  <c r="G6749" i="10" s="1"/>
  <c r="G6750" i="10" s="1"/>
  <c r="G6751" i="10" s="1"/>
  <c r="G6752" i="10" s="1"/>
  <c r="G6753" i="10" s="1"/>
  <c r="G6754" i="10" s="1"/>
  <c r="G6755" i="10" s="1"/>
  <c r="G6756" i="10" s="1"/>
  <c r="G6757" i="10" s="1"/>
  <c r="G6758" i="10" s="1"/>
  <c r="G6759" i="10" s="1"/>
  <c r="G6760" i="10" s="1"/>
  <c r="G6761" i="10" s="1"/>
  <c r="G6762" i="10" s="1"/>
  <c r="G6763" i="10" s="1"/>
  <c r="G6764" i="10" s="1"/>
  <c r="G6765" i="10" s="1"/>
  <c r="G6766" i="10" s="1"/>
  <c r="G6767" i="10" s="1"/>
  <c r="G6768" i="10" s="1"/>
  <c r="G6769" i="10" s="1"/>
  <c r="G6770" i="10" s="1"/>
  <c r="G6771" i="10" s="1"/>
  <c r="G6772" i="10" s="1"/>
  <c r="G6773" i="10" s="1"/>
  <c r="G6774" i="10" s="1"/>
  <c r="G6775" i="10" s="1"/>
  <c r="G6776" i="10" s="1"/>
  <c r="G6777" i="10" s="1"/>
  <c r="G6778" i="10" s="1"/>
  <c r="G6779" i="10" s="1"/>
  <c r="G6780" i="10" s="1"/>
  <c r="G6781" i="10" s="1"/>
  <c r="G6782" i="10" s="1"/>
  <c r="G6783" i="10" s="1"/>
  <c r="G6784" i="10" s="1"/>
  <c r="G6785" i="10" s="1"/>
  <c r="G6786" i="10" s="1"/>
  <c r="G6787" i="10" s="1"/>
  <c r="G6788" i="10" s="1"/>
  <c r="G6789" i="10" s="1"/>
  <c r="G6790" i="10" s="1"/>
  <c r="G6791" i="10" s="1"/>
  <c r="G6792" i="10" s="1"/>
  <c r="G6793" i="10" s="1"/>
  <c r="G6794" i="10" s="1"/>
  <c r="G6795" i="10" s="1"/>
  <c r="G6796" i="10" s="1"/>
  <c r="G6797" i="10" s="1"/>
  <c r="G6798" i="10" s="1"/>
  <c r="G6799" i="10" s="1"/>
  <c r="G6800" i="10" s="1"/>
  <c r="G6801" i="10" s="1"/>
  <c r="G6802" i="10" s="1"/>
  <c r="G6803" i="10" s="1"/>
  <c r="G6804" i="10" s="1"/>
  <c r="G6805" i="10" s="1"/>
  <c r="G6806" i="10" s="1"/>
  <c r="G6807" i="10" s="1"/>
  <c r="G6808" i="10" s="1"/>
  <c r="G6809" i="10" s="1"/>
  <c r="G6810" i="10" s="1"/>
  <c r="G6811" i="10" s="1"/>
  <c r="G6812" i="10" s="1"/>
  <c r="G6813" i="10" s="1"/>
  <c r="G6814" i="10" s="1"/>
  <c r="G6815" i="10" s="1"/>
  <c r="G6816" i="10" s="1"/>
  <c r="G6817" i="10" s="1"/>
  <c r="G6818" i="10" s="1"/>
  <c r="G6819" i="10" s="1"/>
  <c r="G6820" i="10" s="1"/>
  <c r="G6821" i="10" s="1"/>
  <c r="G6822" i="10" s="1"/>
  <c r="G6823" i="10" s="1"/>
  <c r="G6824" i="10" s="1"/>
  <c r="G6825" i="10" s="1"/>
  <c r="G6826" i="10" s="1"/>
  <c r="G6827" i="10" s="1"/>
  <c r="G6828" i="10" s="1"/>
  <c r="G6829" i="10" s="1"/>
  <c r="G6830" i="10" s="1"/>
  <c r="G6831" i="10" s="1"/>
  <c r="G6832" i="10" s="1"/>
  <c r="G6833" i="10" s="1"/>
  <c r="G6834" i="10" s="1"/>
  <c r="G6835" i="10" s="1"/>
  <c r="G6836" i="10" s="1"/>
  <c r="G6837" i="10" s="1"/>
  <c r="G6838" i="10" s="1"/>
  <c r="G6839" i="10" s="1"/>
  <c r="G6840" i="10" s="1"/>
  <c r="G6841" i="10" s="1"/>
  <c r="G6842" i="10" s="1"/>
  <c r="G6843" i="10" s="1"/>
  <c r="G6844" i="10" s="1"/>
  <c r="G6845" i="10" s="1"/>
  <c r="G6846" i="10" s="1"/>
  <c r="G6847" i="10" s="1"/>
  <c r="G6848" i="10" s="1"/>
  <c r="G6849" i="10" s="1"/>
  <c r="G6850" i="10" s="1"/>
  <c r="G6851" i="10" s="1"/>
  <c r="G6852" i="10" s="1"/>
  <c r="G6853" i="10" s="1"/>
  <c r="G6854" i="10" s="1"/>
  <c r="G6855" i="10" s="1"/>
  <c r="G6856" i="10" s="1"/>
  <c r="G6857" i="10" s="1"/>
  <c r="G6858" i="10" s="1"/>
  <c r="G6859" i="10" s="1"/>
  <c r="G6860" i="10" s="1"/>
  <c r="G6861" i="10" s="1"/>
  <c r="G6862" i="10" s="1"/>
  <c r="G6863" i="10" s="1"/>
  <c r="G6864" i="10" s="1"/>
  <c r="G6865" i="10" s="1"/>
  <c r="G6866" i="10" s="1"/>
  <c r="G6867" i="10" s="1"/>
  <c r="G6868" i="10" s="1"/>
  <c r="G6869" i="10" s="1"/>
  <c r="G6870" i="10" s="1"/>
  <c r="G6871" i="10" s="1"/>
  <c r="G6872" i="10" s="1"/>
  <c r="G6873" i="10" s="1"/>
  <c r="G6874" i="10" s="1"/>
  <c r="G6875" i="10" s="1"/>
  <c r="G6876" i="10" s="1"/>
  <c r="G6877" i="10" s="1"/>
  <c r="G6878" i="10" s="1"/>
  <c r="G6879" i="10" s="1"/>
  <c r="G6880" i="10" s="1"/>
  <c r="G6881" i="10" s="1"/>
  <c r="G6882" i="10" s="1"/>
  <c r="G6883" i="10" s="1"/>
  <c r="G6884" i="10" s="1"/>
  <c r="G6885" i="10" s="1"/>
  <c r="G6886" i="10" s="1"/>
  <c r="G6887" i="10" s="1"/>
  <c r="G6888" i="10" s="1"/>
  <c r="G6889" i="10" s="1"/>
  <c r="G6890" i="10" s="1"/>
  <c r="G6891" i="10" s="1"/>
  <c r="G6892" i="10" s="1"/>
  <c r="G6893" i="10" s="1"/>
  <c r="G6894" i="10" s="1"/>
  <c r="G6895" i="10" s="1"/>
  <c r="G6896" i="10" s="1"/>
  <c r="G6897" i="10" s="1"/>
  <c r="G6898" i="10" s="1"/>
  <c r="G6899" i="10" s="1"/>
  <c r="G6900" i="10" s="1"/>
  <c r="G6901" i="10" s="1"/>
  <c r="G6902" i="10" s="1"/>
  <c r="G6903" i="10" s="1"/>
  <c r="G6904" i="10" s="1"/>
  <c r="G6905" i="10" s="1"/>
  <c r="G6906" i="10" s="1"/>
  <c r="G6907" i="10" s="1"/>
  <c r="G6908" i="10" s="1"/>
  <c r="G6909" i="10" s="1"/>
  <c r="G6910" i="10" s="1"/>
  <c r="G6911" i="10" s="1"/>
  <c r="G6912" i="10" s="1"/>
  <c r="G6913" i="10" s="1"/>
  <c r="G6914" i="10" s="1"/>
  <c r="G6915" i="10" s="1"/>
  <c r="G6916" i="10" s="1"/>
  <c r="G6917" i="10" s="1"/>
  <c r="G6918" i="10" s="1"/>
  <c r="G6919" i="10" s="1"/>
  <c r="G6920" i="10" s="1"/>
  <c r="G6921" i="10" s="1"/>
  <c r="G6922" i="10" s="1"/>
  <c r="G6923" i="10" s="1"/>
  <c r="G6924" i="10" s="1"/>
  <c r="G6925" i="10" s="1"/>
  <c r="G6926" i="10" s="1"/>
  <c r="G6927" i="10" s="1"/>
  <c r="G6928" i="10" s="1"/>
  <c r="G6929" i="10" s="1"/>
  <c r="G6930" i="10" s="1"/>
  <c r="G6931" i="10" s="1"/>
  <c r="G6932" i="10" s="1"/>
  <c r="G6933" i="10" s="1"/>
  <c r="G6934" i="10" s="1"/>
  <c r="G6935" i="10" s="1"/>
  <c r="G6936" i="10" s="1"/>
  <c r="G6937" i="10" s="1"/>
  <c r="G6938" i="10" s="1"/>
  <c r="G6939" i="10" s="1"/>
  <c r="G6940" i="10" s="1"/>
  <c r="G6941" i="10" s="1"/>
  <c r="G6942" i="10" s="1"/>
  <c r="G6943" i="10" s="1"/>
  <c r="G6944" i="10" s="1"/>
  <c r="G6945" i="10" s="1"/>
  <c r="G6946" i="10" s="1"/>
  <c r="G6947" i="10" s="1"/>
  <c r="G6948" i="10" s="1"/>
  <c r="G6949" i="10" s="1"/>
  <c r="G6950" i="10" s="1"/>
  <c r="G6951" i="10" s="1"/>
  <c r="G6952" i="10" s="1"/>
  <c r="G6953" i="10" s="1"/>
  <c r="G6954" i="10" s="1"/>
  <c r="G6955" i="10" s="1"/>
  <c r="G6956" i="10" s="1"/>
  <c r="G6957" i="10" s="1"/>
  <c r="G6958" i="10" s="1"/>
  <c r="G6959" i="10" s="1"/>
  <c r="G6960" i="10" s="1"/>
  <c r="G6961" i="10" s="1"/>
  <c r="G6962" i="10" s="1"/>
  <c r="G6963" i="10" s="1"/>
  <c r="G6964" i="10" s="1"/>
  <c r="G6965" i="10" s="1"/>
  <c r="G6966" i="10" s="1"/>
  <c r="G6967" i="10" s="1"/>
  <c r="G6968" i="10" s="1"/>
  <c r="G6969" i="10" s="1"/>
  <c r="G6970" i="10" s="1"/>
  <c r="G6971" i="10" s="1"/>
  <c r="G6972" i="10" s="1"/>
  <c r="G6973" i="10" s="1"/>
  <c r="G6974" i="10" s="1"/>
  <c r="G6975" i="10" s="1"/>
  <c r="G6976" i="10" s="1"/>
  <c r="G6977" i="10" s="1"/>
  <c r="G6978" i="10" s="1"/>
  <c r="G6979" i="10" s="1"/>
  <c r="T32" i="10"/>
  <c r="U18" i="17"/>
  <c r="R17" i="17"/>
  <c r="Q19" i="17"/>
  <c r="N20" i="17"/>
  <c r="Q19" i="10"/>
  <c r="G6980" i="10" l="1"/>
  <c r="G6981" i="10" s="1"/>
  <c r="G6982" i="10" s="1"/>
  <c r="G6983" i="10" s="1"/>
  <c r="G6984" i="10" s="1"/>
  <c r="G6985" i="10" s="1"/>
  <c r="G6986" i="10" s="1"/>
  <c r="G6987" i="10" s="1"/>
  <c r="G6988" i="10" s="1"/>
  <c r="G6989" i="10" s="1"/>
  <c r="G6990" i="10" s="1"/>
  <c r="G6991" i="10" s="1"/>
  <c r="G6992" i="10" s="1"/>
  <c r="G6993" i="10" s="1"/>
  <c r="G6994" i="10" s="1"/>
  <c r="G6995" i="10" s="1"/>
  <c r="G6996" i="10" s="1"/>
  <c r="G6997" i="10" s="1"/>
  <c r="G6998" i="10" s="1"/>
  <c r="G6999" i="10" s="1"/>
  <c r="G7000" i="10" s="1"/>
  <c r="G7001" i="10" s="1"/>
  <c r="G7002" i="10" s="1"/>
  <c r="G7003" i="10" s="1"/>
  <c r="G7004" i="10" s="1"/>
  <c r="G7005" i="10" s="1"/>
  <c r="G7006" i="10" s="1"/>
  <c r="G7007" i="10" s="1"/>
  <c r="G7008" i="10" s="1"/>
  <c r="G7009" i="10" s="1"/>
  <c r="G7010" i="10" s="1"/>
  <c r="G7011" i="10" s="1"/>
  <c r="G7012" i="10" s="1"/>
  <c r="G7013" i="10" s="1"/>
  <c r="G7014" i="10" s="1"/>
  <c r="G7015" i="10" s="1"/>
  <c r="G7016" i="10" s="1"/>
  <c r="G7017" i="10" s="1"/>
  <c r="G7018" i="10" s="1"/>
  <c r="G7019" i="10" s="1"/>
  <c r="G7020" i="10" s="1"/>
  <c r="G7021" i="10" s="1"/>
  <c r="G7022" i="10" s="1"/>
  <c r="G7023" i="10" s="1"/>
  <c r="G7024" i="10" s="1"/>
  <c r="G7025" i="10" s="1"/>
  <c r="G7026" i="10" s="1"/>
  <c r="G7027" i="10" s="1"/>
  <c r="G7028" i="10" s="1"/>
  <c r="G7029" i="10" s="1"/>
  <c r="G7030" i="10" s="1"/>
  <c r="G7031" i="10" s="1"/>
  <c r="G7032" i="10" s="1"/>
  <c r="G7033" i="10" s="1"/>
  <c r="G7034" i="10" s="1"/>
  <c r="G7035" i="10" s="1"/>
  <c r="G7036" i="10" s="1"/>
  <c r="G7037" i="10" s="1"/>
  <c r="G7038" i="10" s="1"/>
  <c r="G7039" i="10" s="1"/>
  <c r="G7040" i="10" s="1"/>
  <c r="G7041" i="10" s="1"/>
  <c r="G7042" i="10" s="1"/>
  <c r="G7043" i="10" s="1"/>
  <c r="G7044" i="10" s="1"/>
  <c r="G7045" i="10" s="1"/>
  <c r="G7046" i="10" s="1"/>
  <c r="G7047" i="10" s="1"/>
  <c r="G7048" i="10" s="1"/>
  <c r="G7049" i="10" s="1"/>
  <c r="G7050" i="10" s="1"/>
  <c r="G7051" i="10" s="1"/>
  <c r="G7052" i="10" s="1"/>
  <c r="G7053" i="10" s="1"/>
  <c r="G7054" i="10" s="1"/>
  <c r="G7055" i="10" s="1"/>
  <c r="G7056" i="10" s="1"/>
  <c r="G7057" i="10" s="1"/>
  <c r="G7058" i="10" s="1"/>
  <c r="G7059" i="10" s="1"/>
  <c r="G7060" i="10" s="1"/>
  <c r="G7061" i="10" s="1"/>
  <c r="G7062" i="10" s="1"/>
  <c r="G7063" i="10" s="1"/>
  <c r="G7064" i="10" s="1"/>
  <c r="G7065" i="10" s="1"/>
  <c r="G7066" i="10" s="1"/>
  <c r="G7067" i="10" s="1"/>
  <c r="G7068" i="10" s="1"/>
  <c r="G7069" i="10" s="1"/>
  <c r="G7070" i="10" s="1"/>
  <c r="G7071" i="10" s="1"/>
  <c r="G7072" i="10" s="1"/>
  <c r="G7073" i="10" s="1"/>
  <c r="G7074" i="10" s="1"/>
  <c r="G7075" i="10" s="1"/>
  <c r="G7076" i="10" s="1"/>
  <c r="G7077" i="10" s="1"/>
  <c r="G7078" i="10" s="1"/>
  <c r="G7079" i="10" s="1"/>
  <c r="G7080" i="10" s="1"/>
  <c r="G7081" i="10" s="1"/>
  <c r="G7082" i="10" s="1"/>
  <c r="G7083" i="10" s="1"/>
  <c r="G7084" i="10" s="1"/>
  <c r="G7085" i="10" s="1"/>
  <c r="G7086" i="10" s="1"/>
  <c r="G7087" i="10" s="1"/>
  <c r="G7088" i="10" s="1"/>
  <c r="G7089" i="10" s="1"/>
  <c r="G7090" i="10" s="1"/>
  <c r="G7091" i="10" s="1"/>
  <c r="G7092" i="10" s="1"/>
  <c r="G7093" i="10" s="1"/>
  <c r="G7094" i="10" s="1"/>
  <c r="G7095" i="10" s="1"/>
  <c r="G7096" i="10" s="1"/>
  <c r="G7097" i="10" s="1"/>
  <c r="G7098" i="10" s="1"/>
  <c r="G7099" i="10" s="1"/>
  <c r="G7100" i="10" s="1"/>
  <c r="G7101" i="10" s="1"/>
  <c r="G7102" i="10" s="1"/>
  <c r="G7103" i="10" s="1"/>
  <c r="G7104" i="10" s="1"/>
  <c r="G7105" i="10" s="1"/>
  <c r="G7106" i="10" s="1"/>
  <c r="G7107" i="10" s="1"/>
  <c r="G7108" i="10" s="1"/>
  <c r="G7109" i="10" s="1"/>
  <c r="G7110" i="10" s="1"/>
  <c r="G7111" i="10" s="1"/>
  <c r="G7112" i="10" s="1"/>
  <c r="G7113" i="10" s="1"/>
  <c r="G7114" i="10" s="1"/>
  <c r="G7115" i="10" s="1"/>
  <c r="G7116" i="10" s="1"/>
  <c r="G7117" i="10" s="1"/>
  <c r="G7118" i="10" s="1"/>
  <c r="G7119" i="10" s="1"/>
  <c r="G7120" i="10" s="1"/>
  <c r="G7121" i="10" s="1"/>
  <c r="G7122" i="10" s="1"/>
  <c r="G7123" i="10" s="1"/>
  <c r="G7124" i="10" s="1"/>
  <c r="G7125" i="10" s="1"/>
  <c r="G7126" i="10" s="1"/>
  <c r="G7127" i="10" s="1"/>
  <c r="G7128" i="10" s="1"/>
  <c r="G7129" i="10" s="1"/>
  <c r="G7130" i="10" s="1"/>
  <c r="G7131" i="10" s="1"/>
  <c r="G7132" i="10" s="1"/>
  <c r="G7133" i="10" s="1"/>
  <c r="G7134" i="10" s="1"/>
  <c r="G7135" i="10" s="1"/>
  <c r="G7136" i="10" s="1"/>
  <c r="G7137" i="10" s="1"/>
  <c r="G7138" i="10" s="1"/>
  <c r="G7139" i="10" s="1"/>
  <c r="G7140" i="10" s="1"/>
  <c r="G7141" i="10" s="1"/>
  <c r="G7142" i="10" s="1"/>
  <c r="G7143" i="10" s="1"/>
  <c r="G7144" i="10" s="1"/>
  <c r="G7145" i="10" s="1"/>
  <c r="G7146" i="10" s="1"/>
  <c r="G7147" i="10" s="1"/>
  <c r="G7148" i="10" s="1"/>
  <c r="G7149" i="10" s="1"/>
  <c r="G7150" i="10" s="1"/>
  <c r="G7151" i="10" s="1"/>
  <c r="G7152" i="10" s="1"/>
  <c r="G7153" i="10" s="1"/>
  <c r="G7154" i="10" s="1"/>
  <c r="G7155" i="10" s="1"/>
  <c r="G7156" i="10" s="1"/>
  <c r="G7157" i="10" s="1"/>
  <c r="G7158" i="10" s="1"/>
  <c r="G7159" i="10" s="1"/>
  <c r="G7160" i="10" s="1"/>
  <c r="G7161" i="10" s="1"/>
  <c r="G7162" i="10" s="1"/>
  <c r="G7163" i="10" s="1"/>
  <c r="G7164" i="10" s="1"/>
  <c r="G7165" i="10" s="1"/>
  <c r="G7166" i="10" s="1"/>
  <c r="G7167" i="10" s="1"/>
  <c r="G7168" i="10" s="1"/>
  <c r="G7169" i="10" s="1"/>
  <c r="G7170" i="10" s="1"/>
  <c r="G7171" i="10" s="1"/>
  <c r="G7172" i="10" s="1"/>
  <c r="G7173" i="10" s="1"/>
  <c r="G7174" i="10" s="1"/>
  <c r="G7175" i="10" s="1"/>
  <c r="G7176" i="10" s="1"/>
  <c r="G7177" i="10" s="1"/>
  <c r="G7178" i="10" s="1"/>
  <c r="G7179" i="10" s="1"/>
  <c r="G7180" i="10" s="1"/>
  <c r="G7181" i="10" s="1"/>
  <c r="G7182" i="10" s="1"/>
  <c r="G7183" i="10" s="1"/>
  <c r="G7184" i="10" s="1"/>
  <c r="G7185" i="10" s="1"/>
  <c r="G7186" i="10" s="1"/>
  <c r="G7187" i="10" s="1"/>
  <c r="G7188" i="10" s="1"/>
  <c r="G7189" i="10" s="1"/>
  <c r="G7190" i="10" s="1"/>
  <c r="G7191" i="10" s="1"/>
  <c r="G7192" i="10" s="1"/>
  <c r="G7193" i="10" s="1"/>
  <c r="G7194" i="10" s="1"/>
  <c r="G7195" i="10" s="1"/>
  <c r="G7196" i="10" s="1"/>
  <c r="G7197" i="10" s="1"/>
  <c r="G7198" i="10" s="1"/>
  <c r="G7199" i="10" s="1"/>
  <c r="G7200" i="10" s="1"/>
  <c r="G7201" i="10" s="1"/>
  <c r="G7202" i="10" s="1"/>
  <c r="G7203" i="10" s="1"/>
  <c r="G7204" i="10" s="1"/>
  <c r="G7205" i="10" s="1"/>
  <c r="G7206" i="10" s="1"/>
  <c r="G7207" i="10" s="1"/>
  <c r="G7208" i="10" s="1"/>
  <c r="G7209" i="10" s="1"/>
  <c r="G7210" i="10" s="1"/>
  <c r="G7211" i="10" s="1"/>
  <c r="G7212" i="10" s="1"/>
  <c r="G7213" i="10" s="1"/>
  <c r="G7214" i="10" s="1"/>
  <c r="G7215" i="10" s="1"/>
  <c r="G7216" i="10" s="1"/>
  <c r="G7217" i="10" s="1"/>
  <c r="G7218" i="10" s="1"/>
  <c r="G7219" i="10" s="1"/>
  <c r="G7220" i="10" s="1"/>
  <c r="G7221" i="10" s="1"/>
  <c r="G7222" i="10" s="1"/>
  <c r="G7223" i="10" s="1"/>
  <c r="G7224" i="10" s="1"/>
  <c r="G7225" i="10" s="1"/>
  <c r="G7226" i="10" s="1"/>
  <c r="G7227" i="10" s="1"/>
  <c r="G7228" i="10" s="1"/>
  <c r="G7229" i="10" s="1"/>
  <c r="G7230" i="10" s="1"/>
  <c r="G7231" i="10" s="1"/>
  <c r="G7232" i="10" s="1"/>
  <c r="G7233" i="10" s="1"/>
  <c r="G7234" i="10" s="1"/>
  <c r="G7235" i="10" s="1"/>
  <c r="G7236" i="10" s="1"/>
  <c r="G7237" i="10" s="1"/>
  <c r="G7238" i="10" s="1"/>
  <c r="G7239" i="10" s="1"/>
  <c r="G7240" i="10" s="1"/>
  <c r="G7241" i="10" s="1"/>
  <c r="G7242" i="10" s="1"/>
  <c r="G7243" i="10" s="1"/>
  <c r="G7244" i="10" s="1"/>
  <c r="G7245" i="10" s="1"/>
  <c r="G7246" i="10" s="1"/>
  <c r="G7247" i="10" s="1"/>
  <c r="G7248" i="10" s="1"/>
  <c r="G7249" i="10" s="1"/>
  <c r="G7250" i="10" s="1"/>
  <c r="G7251" i="10" s="1"/>
  <c r="G7252" i="10" s="1"/>
  <c r="G7253" i="10" s="1"/>
  <c r="G7254" i="10" s="1"/>
  <c r="G7255" i="10" s="1"/>
  <c r="G7256" i="10" s="1"/>
  <c r="G7257" i="10" s="1"/>
  <c r="G7258" i="10" s="1"/>
  <c r="G7259" i="10" s="1"/>
  <c r="G7260" i="10" s="1"/>
  <c r="G7261" i="10" s="1"/>
  <c r="G7262" i="10" s="1"/>
  <c r="G7263" i="10" s="1"/>
  <c r="G7264" i="10" s="1"/>
  <c r="G7265" i="10" s="1"/>
  <c r="G7266" i="10" s="1"/>
  <c r="G7267" i="10" s="1"/>
  <c r="G7268" i="10" s="1"/>
  <c r="G7269" i="10" s="1"/>
  <c r="G7270" i="10" s="1"/>
  <c r="G7271" i="10" s="1"/>
  <c r="G7272" i="10" s="1"/>
  <c r="G7273" i="10" s="1"/>
  <c r="G7274" i="10" s="1"/>
  <c r="G7275" i="10" s="1"/>
  <c r="G7276" i="10" s="1"/>
  <c r="G7277" i="10" s="1"/>
  <c r="G7278" i="10" s="1"/>
  <c r="G7279" i="10" s="1"/>
  <c r="G7280" i="10" s="1"/>
  <c r="G7281" i="10" s="1"/>
  <c r="G7282" i="10" s="1"/>
  <c r="G7283" i="10" s="1"/>
  <c r="G7284" i="10" s="1"/>
  <c r="G7285" i="10" s="1"/>
  <c r="G7286" i="10" s="1"/>
  <c r="G7287" i="10" s="1"/>
  <c r="G7288" i="10" s="1"/>
  <c r="G7289" i="10" s="1"/>
  <c r="G7290" i="10" s="1"/>
  <c r="G7291" i="10" s="1"/>
  <c r="G7292" i="10" s="1"/>
  <c r="G7293" i="10" s="1"/>
  <c r="G7294" i="10" s="1"/>
  <c r="G7295" i="10" s="1"/>
  <c r="G7296" i="10" s="1"/>
  <c r="G7297" i="10" s="1"/>
  <c r="G7298" i="10" s="1"/>
  <c r="G7299" i="10" s="1"/>
  <c r="G7300" i="10" s="1"/>
  <c r="G7301" i="10" s="1"/>
  <c r="G7302" i="10" s="1"/>
  <c r="G7303" i="10" s="1"/>
  <c r="G7304" i="10" s="1"/>
  <c r="G7305" i="10" s="1"/>
  <c r="G7306" i="10" s="1"/>
  <c r="G7307" i="10" s="1"/>
  <c r="G7308" i="10" s="1"/>
  <c r="G7309" i="10" s="1"/>
  <c r="G7310" i="10" s="1"/>
  <c r="G7311" i="10" s="1"/>
  <c r="G7312" i="10" s="1"/>
  <c r="G7313" i="10" s="1"/>
  <c r="G7314" i="10" s="1"/>
  <c r="G7315" i="10" s="1"/>
  <c r="G7316" i="10" s="1"/>
  <c r="G7317" i="10" s="1"/>
  <c r="G7318" i="10" s="1"/>
  <c r="G7319" i="10" s="1"/>
  <c r="G7320" i="10" s="1"/>
  <c r="G7321" i="10" s="1"/>
  <c r="G7322" i="10" s="1"/>
  <c r="G7323" i="10" s="1"/>
  <c r="G7324" i="10" s="1"/>
  <c r="G7325" i="10" s="1"/>
  <c r="G7326" i="10" s="1"/>
  <c r="G7327" i="10" s="1"/>
  <c r="G7328" i="10" s="1"/>
  <c r="G7329" i="10" s="1"/>
  <c r="G7330" i="10" s="1"/>
  <c r="G7331" i="10" s="1"/>
  <c r="G7332" i="10" s="1"/>
  <c r="G7333" i="10" s="1"/>
  <c r="G7334" i="10" s="1"/>
  <c r="G7335" i="10" s="1"/>
  <c r="G7336" i="10" s="1"/>
  <c r="G7337" i="10" s="1"/>
  <c r="G7338" i="10" s="1"/>
  <c r="G7339" i="10" s="1"/>
  <c r="G7340" i="10" s="1"/>
  <c r="G7341" i="10" s="1"/>
  <c r="G7342" i="10" s="1"/>
  <c r="G7343" i="10" s="1"/>
  <c r="G7344" i="10" s="1"/>
  <c r="G7345" i="10" s="1"/>
  <c r="G7346" i="10" s="1"/>
  <c r="G7347" i="10" s="1"/>
  <c r="G7348" i="10" s="1"/>
  <c r="G7349" i="10" s="1"/>
  <c r="G7350" i="10" s="1"/>
  <c r="G7351" i="10" s="1"/>
  <c r="G7352" i="10" s="1"/>
  <c r="G7353" i="10" s="1"/>
  <c r="G7354" i="10" s="1"/>
  <c r="G7355" i="10" s="1"/>
  <c r="G7356" i="10" s="1"/>
  <c r="G7357" i="10" s="1"/>
  <c r="G7358" i="10" s="1"/>
  <c r="G7359" i="10" s="1"/>
  <c r="G7360" i="10" s="1"/>
  <c r="G7361" i="10" s="1"/>
  <c r="G7362" i="10" s="1"/>
  <c r="G7363" i="10" s="1"/>
  <c r="G7364" i="10" s="1"/>
  <c r="G7365" i="10" s="1"/>
  <c r="G7366" i="10" s="1"/>
  <c r="G7367" i="10" s="1"/>
  <c r="G7368" i="10" s="1"/>
  <c r="G7369" i="10" s="1"/>
  <c r="G7370" i="10" s="1"/>
  <c r="G7371" i="10" s="1"/>
  <c r="G7372" i="10" s="1"/>
  <c r="G7373" i="10" s="1"/>
  <c r="G7374" i="10" s="1"/>
  <c r="G7375" i="10" s="1"/>
  <c r="G7376" i="10" s="1"/>
  <c r="G7377" i="10" s="1"/>
  <c r="G7378" i="10" s="1"/>
  <c r="G7379" i="10" s="1"/>
  <c r="G7380" i="10" s="1"/>
  <c r="G7381" i="10" s="1"/>
  <c r="G7382" i="10" s="1"/>
  <c r="G7383" i="10" s="1"/>
  <c r="G7384" i="10" s="1"/>
  <c r="G7385" i="10" s="1"/>
  <c r="G7386" i="10" s="1"/>
  <c r="G7387" i="10" s="1"/>
  <c r="G7388" i="10" s="1"/>
  <c r="G7389" i="10" s="1"/>
  <c r="G7390" i="10" s="1"/>
  <c r="G7391" i="10" s="1"/>
  <c r="G7392" i="10" s="1"/>
  <c r="G7393" i="10" s="1"/>
  <c r="G7394" i="10" s="1"/>
  <c r="G7395" i="10" s="1"/>
  <c r="G7396" i="10" s="1"/>
  <c r="G7397" i="10" s="1"/>
  <c r="G7398" i="10" s="1"/>
  <c r="G7399" i="10" s="1"/>
  <c r="G7400" i="10" s="1"/>
  <c r="G7401" i="10" s="1"/>
  <c r="G7402" i="10" s="1"/>
  <c r="G7403" i="10" s="1"/>
  <c r="G7404" i="10" s="1"/>
  <c r="G7405" i="10" s="1"/>
  <c r="G7406" i="10" s="1"/>
  <c r="G7407" i="10" s="1"/>
  <c r="G7408" i="10" s="1"/>
  <c r="G7409" i="10" s="1"/>
  <c r="G7410" i="10" s="1"/>
  <c r="G7411" i="10" s="1"/>
  <c r="G7412" i="10" s="1"/>
  <c r="G7413" i="10" s="1"/>
  <c r="G7414" i="10" s="1"/>
  <c r="G7415" i="10" s="1"/>
  <c r="G7416" i="10" s="1"/>
  <c r="G7417" i="10" s="1"/>
  <c r="G7418" i="10" s="1"/>
  <c r="G7419" i="10" s="1"/>
  <c r="G7420" i="10" s="1"/>
  <c r="G7421" i="10" s="1"/>
  <c r="G7422" i="10" s="1"/>
  <c r="G7423" i="10" s="1"/>
  <c r="G7424" i="10" s="1"/>
  <c r="T33" i="10"/>
  <c r="U19" i="17"/>
  <c r="V19" i="17"/>
  <c r="T19" i="17"/>
  <c r="R18" i="17"/>
  <c r="N21" i="17"/>
  <c r="Q20" i="17"/>
  <c r="Q20" i="10"/>
  <c r="G7425" i="10" l="1"/>
  <c r="G7426" i="10" s="1"/>
  <c r="G7427" i="10" s="1"/>
  <c r="G7428" i="10" s="1"/>
  <c r="G7429" i="10" s="1"/>
  <c r="G7430" i="10" s="1"/>
  <c r="G7431" i="10" s="1"/>
  <c r="G7432" i="10" s="1"/>
  <c r="G7433" i="10" s="1"/>
  <c r="G7434" i="10" s="1"/>
  <c r="G7435" i="10" s="1"/>
  <c r="G7436" i="10" s="1"/>
  <c r="G7437" i="10" s="1"/>
  <c r="G7438" i="10" s="1"/>
  <c r="G7439" i="10" s="1"/>
  <c r="G7440" i="10" s="1"/>
  <c r="G7441" i="10" s="1"/>
  <c r="G7442" i="10" s="1"/>
  <c r="G7443" i="10" s="1"/>
  <c r="G7444" i="10" s="1"/>
  <c r="G7445" i="10" s="1"/>
  <c r="G7446" i="10" s="1"/>
  <c r="G7447" i="10" s="1"/>
  <c r="G7448" i="10" s="1"/>
  <c r="G7449" i="10" s="1"/>
  <c r="G7450" i="10" s="1"/>
  <c r="G7451" i="10" s="1"/>
  <c r="G7452" i="10" s="1"/>
  <c r="G7453" i="10" s="1"/>
  <c r="G7454" i="10" s="1"/>
  <c r="G7455" i="10" s="1"/>
  <c r="G7456" i="10" s="1"/>
  <c r="G7457" i="10" s="1"/>
  <c r="G7458" i="10" s="1"/>
  <c r="G7459" i="10" s="1"/>
  <c r="G7460" i="10" s="1"/>
  <c r="G7461" i="10" s="1"/>
  <c r="G7462" i="10" s="1"/>
  <c r="G7463" i="10" s="1"/>
  <c r="G7464" i="10" s="1"/>
  <c r="G7465" i="10" s="1"/>
  <c r="G7466" i="10" s="1"/>
  <c r="G7467" i="10" s="1"/>
  <c r="G7468" i="10" s="1"/>
  <c r="G7469" i="10" s="1"/>
  <c r="G7470" i="10" s="1"/>
  <c r="G7471" i="10" s="1"/>
  <c r="G7472" i="10" s="1"/>
  <c r="G7473" i="10" s="1"/>
  <c r="G7474" i="10" s="1"/>
  <c r="G7475" i="10" s="1"/>
  <c r="G7476" i="10" s="1"/>
  <c r="G7477" i="10" s="1"/>
  <c r="G7478" i="10" s="1"/>
  <c r="G7479" i="10" s="1"/>
  <c r="G7480" i="10" s="1"/>
  <c r="G7481" i="10" s="1"/>
  <c r="G7482" i="10" s="1"/>
  <c r="G7483" i="10" s="1"/>
  <c r="G7484" i="10" s="1"/>
  <c r="G7485" i="10" s="1"/>
  <c r="G7486" i="10" s="1"/>
  <c r="G7487" i="10" s="1"/>
  <c r="G7488" i="10" s="1"/>
  <c r="G7489" i="10" s="1"/>
  <c r="G7490" i="10" s="1"/>
  <c r="G7491" i="10" s="1"/>
  <c r="G7492" i="10" s="1"/>
  <c r="G7493" i="10" s="1"/>
  <c r="G7494" i="10" s="1"/>
  <c r="G7495" i="10" s="1"/>
  <c r="G7496" i="10" s="1"/>
  <c r="G7497" i="10" s="1"/>
  <c r="G7498" i="10" s="1"/>
  <c r="G7499" i="10" s="1"/>
  <c r="G7500" i="10" s="1"/>
  <c r="G7501" i="10" s="1"/>
  <c r="G7502" i="10" s="1"/>
  <c r="G7503" i="10" s="1"/>
  <c r="G7504" i="10" s="1"/>
  <c r="G7505" i="10" s="1"/>
  <c r="G7506" i="10" s="1"/>
  <c r="G7507" i="10" s="1"/>
  <c r="G7508" i="10" s="1"/>
  <c r="G7509" i="10" s="1"/>
  <c r="G7510" i="10" s="1"/>
  <c r="G7511" i="10" s="1"/>
  <c r="G7512" i="10" s="1"/>
  <c r="G7513" i="10" s="1"/>
  <c r="G7514" i="10" s="1"/>
  <c r="G7515" i="10" s="1"/>
  <c r="G7516" i="10" s="1"/>
  <c r="G7517" i="10" s="1"/>
  <c r="G7518" i="10" s="1"/>
  <c r="G7519" i="10" s="1"/>
  <c r="G7520" i="10" s="1"/>
  <c r="G7521" i="10" s="1"/>
  <c r="G7522" i="10" s="1"/>
  <c r="G7523" i="10" s="1"/>
  <c r="G7524" i="10" s="1"/>
  <c r="G7525" i="10" s="1"/>
  <c r="G7526" i="10" s="1"/>
  <c r="G7527" i="10" s="1"/>
  <c r="G7528" i="10" s="1"/>
  <c r="G7529" i="10" s="1"/>
  <c r="G7530" i="10" s="1"/>
  <c r="G7531" i="10" s="1"/>
  <c r="G7532" i="10" s="1"/>
  <c r="G7533" i="10" s="1"/>
  <c r="G7534" i="10" s="1"/>
  <c r="G7535" i="10" s="1"/>
  <c r="G7536" i="10" s="1"/>
  <c r="G7537" i="10" s="1"/>
  <c r="G7538" i="10" s="1"/>
  <c r="G7539" i="10" s="1"/>
  <c r="G7540" i="10" s="1"/>
  <c r="G7541" i="10" s="1"/>
  <c r="G7542" i="10" s="1"/>
  <c r="G7543" i="10" s="1"/>
  <c r="G7544" i="10" s="1"/>
  <c r="G7545" i="10" s="1"/>
  <c r="G7546" i="10" s="1"/>
  <c r="G7547" i="10" s="1"/>
  <c r="G7548" i="10" s="1"/>
  <c r="G7549" i="10" s="1"/>
  <c r="G7550" i="10" s="1"/>
  <c r="G7551" i="10" s="1"/>
  <c r="G7552" i="10" s="1"/>
  <c r="G7553" i="10" s="1"/>
  <c r="G7554" i="10" s="1"/>
  <c r="G7555" i="10" s="1"/>
  <c r="G7556" i="10" s="1"/>
  <c r="G7557" i="10" s="1"/>
  <c r="G7558" i="10" s="1"/>
  <c r="G7559" i="10" s="1"/>
  <c r="G7560" i="10" s="1"/>
  <c r="G7561" i="10" s="1"/>
  <c r="G7562" i="10" s="1"/>
  <c r="G7563" i="10" s="1"/>
  <c r="G7564" i="10" s="1"/>
  <c r="G7565" i="10" s="1"/>
  <c r="G7566" i="10" s="1"/>
  <c r="G7567" i="10" s="1"/>
  <c r="G7568" i="10" s="1"/>
  <c r="G7569" i="10" s="1"/>
  <c r="G7570" i="10" s="1"/>
  <c r="G7571" i="10" s="1"/>
  <c r="G7572" i="10" s="1"/>
  <c r="G7573" i="10" s="1"/>
  <c r="G7574" i="10" s="1"/>
  <c r="G7575" i="10" s="1"/>
  <c r="G7576" i="10" s="1"/>
  <c r="G7577" i="10" s="1"/>
  <c r="G7578" i="10" s="1"/>
  <c r="G7579" i="10" s="1"/>
  <c r="G7580" i="10" s="1"/>
  <c r="G7581" i="10" s="1"/>
  <c r="G7582" i="10" s="1"/>
  <c r="G7583" i="10" s="1"/>
  <c r="G7584" i="10" s="1"/>
  <c r="G7585" i="10" s="1"/>
  <c r="G7586" i="10" s="1"/>
  <c r="G7587" i="10" s="1"/>
  <c r="G7588" i="10" s="1"/>
  <c r="G7589" i="10" s="1"/>
  <c r="G7590" i="10" s="1"/>
  <c r="G7591" i="10" s="1"/>
  <c r="G7592" i="10" s="1"/>
  <c r="G7593" i="10" s="1"/>
  <c r="G7594" i="10" s="1"/>
  <c r="G7595" i="10" s="1"/>
  <c r="G7596" i="10" s="1"/>
  <c r="G7597" i="10" s="1"/>
  <c r="G7598" i="10" s="1"/>
  <c r="G7599" i="10" s="1"/>
  <c r="G7600" i="10" s="1"/>
  <c r="G7601" i="10" s="1"/>
  <c r="G7602" i="10" s="1"/>
  <c r="G7603" i="10" s="1"/>
  <c r="G7604" i="10" s="1"/>
  <c r="G7605" i="10" s="1"/>
  <c r="G7606" i="10" s="1"/>
  <c r="G7607" i="10" s="1"/>
  <c r="G7608" i="10" s="1"/>
  <c r="G7609" i="10" s="1"/>
  <c r="G7610" i="10" s="1"/>
  <c r="G7611" i="10" s="1"/>
  <c r="G7612" i="10" s="1"/>
  <c r="G7613" i="10" s="1"/>
  <c r="G7614" i="10" s="1"/>
  <c r="G7615" i="10" s="1"/>
  <c r="G7616" i="10" s="1"/>
  <c r="G7617" i="10" s="1"/>
  <c r="G7618" i="10" s="1"/>
  <c r="G7619" i="10" s="1"/>
  <c r="G7620" i="10" s="1"/>
  <c r="G7621" i="10" s="1"/>
  <c r="G7622" i="10" s="1"/>
  <c r="G7623" i="10" s="1"/>
  <c r="G7624" i="10" s="1"/>
  <c r="G7625" i="10" s="1"/>
  <c r="G7626" i="10" s="1"/>
  <c r="G7627" i="10" s="1"/>
  <c r="G7628" i="10" s="1"/>
  <c r="G7629" i="10" s="1"/>
  <c r="G7630" i="10" s="1"/>
  <c r="G7631" i="10" s="1"/>
  <c r="G7632" i="10" s="1"/>
  <c r="G7633" i="10" s="1"/>
  <c r="G7634" i="10" s="1"/>
  <c r="G7635" i="10" s="1"/>
  <c r="G7636" i="10" s="1"/>
  <c r="G7637" i="10" s="1"/>
  <c r="G7638" i="10" s="1"/>
  <c r="G7639" i="10" s="1"/>
  <c r="G7640" i="10" s="1"/>
  <c r="G7641" i="10" s="1"/>
  <c r="G7642" i="10" s="1"/>
  <c r="G7643" i="10" s="1"/>
  <c r="G7644" i="10" s="1"/>
  <c r="G7645" i="10" s="1"/>
  <c r="G7646" i="10" s="1"/>
  <c r="G7647" i="10" s="1"/>
  <c r="G7648" i="10" s="1"/>
  <c r="G7649" i="10" s="1"/>
  <c r="G7650" i="10" s="1"/>
  <c r="G7651" i="10" s="1"/>
  <c r="G7652" i="10" s="1"/>
  <c r="G7653" i="10" s="1"/>
  <c r="G7654" i="10" s="1"/>
  <c r="G7655" i="10" s="1"/>
  <c r="G7656" i="10" s="1"/>
  <c r="G7657" i="10" s="1"/>
  <c r="G7658" i="10" s="1"/>
  <c r="G7659" i="10" s="1"/>
  <c r="G7660" i="10" s="1"/>
  <c r="G7661" i="10" s="1"/>
  <c r="G7662" i="10" s="1"/>
  <c r="G7663" i="10" s="1"/>
  <c r="G7664" i="10" s="1"/>
  <c r="G7665" i="10" s="1"/>
  <c r="G7666" i="10" s="1"/>
  <c r="G7667" i="10" s="1"/>
  <c r="G7668" i="10" s="1"/>
  <c r="G7669" i="10" s="1"/>
  <c r="G7670" i="10" s="1"/>
  <c r="G7671" i="10" s="1"/>
  <c r="G7672" i="10" s="1"/>
  <c r="G7673" i="10" s="1"/>
  <c r="G7674" i="10" s="1"/>
  <c r="G7675" i="10" s="1"/>
  <c r="G7676" i="10" s="1"/>
  <c r="G7677" i="10" s="1"/>
  <c r="G7678" i="10" s="1"/>
  <c r="G7679" i="10" s="1"/>
  <c r="G7680" i="10" s="1"/>
  <c r="G7681" i="10" s="1"/>
  <c r="G7682" i="10" s="1"/>
  <c r="G7683" i="10" s="1"/>
  <c r="G7684" i="10" s="1"/>
  <c r="G7685" i="10" s="1"/>
  <c r="G7686" i="10" s="1"/>
  <c r="G7687" i="10" s="1"/>
  <c r="G7688" i="10" s="1"/>
  <c r="G7689" i="10" s="1"/>
  <c r="G7690" i="10" s="1"/>
  <c r="G7691" i="10" s="1"/>
  <c r="G7692" i="10" s="1"/>
  <c r="G7693" i="10" s="1"/>
  <c r="G7694" i="10" s="1"/>
  <c r="G7695" i="10" s="1"/>
  <c r="G7696" i="10" s="1"/>
  <c r="G7697" i="10" s="1"/>
  <c r="G7698" i="10" s="1"/>
  <c r="G7699" i="10" s="1"/>
  <c r="G7700" i="10" s="1"/>
  <c r="G7701" i="10" s="1"/>
  <c r="G7702" i="10" s="1"/>
  <c r="G7703" i="10" s="1"/>
  <c r="G7704" i="10" s="1"/>
  <c r="G7705" i="10" s="1"/>
  <c r="G7706" i="10" s="1"/>
  <c r="G7707" i="10" s="1"/>
  <c r="G7708" i="10" s="1"/>
  <c r="G7709" i="10" s="1"/>
  <c r="G7710" i="10" s="1"/>
  <c r="G7711" i="10" s="1"/>
  <c r="G7712" i="10" s="1"/>
  <c r="G7713" i="10" s="1"/>
  <c r="G7714" i="10" s="1"/>
  <c r="G7715" i="10" s="1"/>
  <c r="G7716" i="10" s="1"/>
  <c r="G7717" i="10" s="1"/>
  <c r="G7718" i="10" s="1"/>
  <c r="G7719" i="10" s="1"/>
  <c r="G7720" i="10" s="1"/>
  <c r="G7721" i="10" s="1"/>
  <c r="G7722" i="10" s="1"/>
  <c r="G7723" i="10" s="1"/>
  <c r="G7724" i="10" s="1"/>
  <c r="G7725" i="10" s="1"/>
  <c r="G7726" i="10" s="1"/>
  <c r="G7727" i="10" s="1"/>
  <c r="G7728" i="10" s="1"/>
  <c r="G7729" i="10" s="1"/>
  <c r="G7730" i="10" s="1"/>
  <c r="G7731" i="10" s="1"/>
  <c r="G7732" i="10" s="1"/>
  <c r="G7733" i="10" s="1"/>
  <c r="G7734" i="10" s="1"/>
  <c r="G7735" i="10" s="1"/>
  <c r="G7736" i="10" s="1"/>
  <c r="G7737" i="10" s="1"/>
  <c r="G7738" i="10" s="1"/>
  <c r="G7739" i="10" s="1"/>
  <c r="G7740" i="10" s="1"/>
  <c r="G7741" i="10" s="1"/>
  <c r="G7742" i="10" s="1"/>
  <c r="G7743" i="10" s="1"/>
  <c r="G7744" i="10" s="1"/>
  <c r="G7745" i="10" s="1"/>
  <c r="G7746" i="10" s="1"/>
  <c r="G7747" i="10" s="1"/>
  <c r="G7748" i="10" s="1"/>
  <c r="G7749" i="10" s="1"/>
  <c r="G7750" i="10" s="1"/>
  <c r="G7751" i="10" s="1"/>
  <c r="G7752" i="10" s="1"/>
  <c r="G7753" i="10" s="1"/>
  <c r="G7754" i="10" s="1"/>
  <c r="G7755" i="10" s="1"/>
  <c r="G7756" i="10" s="1"/>
  <c r="G7757" i="10" s="1"/>
  <c r="G7758" i="10" s="1"/>
  <c r="G7759" i="10" s="1"/>
  <c r="G7760" i="10" s="1"/>
  <c r="G7761" i="10" s="1"/>
  <c r="G7762" i="10" s="1"/>
  <c r="G7763" i="10" s="1"/>
  <c r="G7764" i="10" s="1"/>
  <c r="G7765" i="10" s="1"/>
  <c r="G7766" i="10" s="1"/>
  <c r="G7767" i="10" s="1"/>
  <c r="G7768" i="10" s="1"/>
  <c r="G7769" i="10" s="1"/>
  <c r="G7770" i="10" s="1"/>
  <c r="G7771" i="10" s="1"/>
  <c r="G7772" i="10" s="1"/>
  <c r="G7773" i="10" s="1"/>
  <c r="G7774" i="10" s="1"/>
  <c r="G7775" i="10" s="1"/>
  <c r="G7776" i="10" s="1"/>
  <c r="G7777" i="10" s="1"/>
  <c r="G7778" i="10" s="1"/>
  <c r="G7779" i="10" s="1"/>
  <c r="G7780" i="10" s="1"/>
  <c r="G7781" i="10" s="1"/>
  <c r="G7782" i="10" s="1"/>
  <c r="G7783" i="10" s="1"/>
  <c r="G7784" i="10" s="1"/>
  <c r="G7785" i="10" s="1"/>
  <c r="G7786" i="10" s="1"/>
  <c r="G7787" i="10" s="1"/>
  <c r="G7788" i="10" s="1"/>
  <c r="G7789" i="10" s="1"/>
  <c r="G7790" i="10" s="1"/>
  <c r="G7791" i="10" s="1"/>
  <c r="G7792" i="10" s="1"/>
  <c r="G7793" i="10" s="1"/>
  <c r="G7794" i="10" s="1"/>
  <c r="G7795" i="10" s="1"/>
  <c r="G7796" i="10" s="1"/>
  <c r="G7797" i="10" s="1"/>
  <c r="G7798" i="10" s="1"/>
  <c r="G7799" i="10" s="1"/>
  <c r="G7800" i="10" s="1"/>
  <c r="G7801" i="10" s="1"/>
  <c r="G7802" i="10" s="1"/>
  <c r="G7803" i="10" s="1"/>
  <c r="G7804" i="10" s="1"/>
  <c r="G7805" i="10" s="1"/>
  <c r="G7806" i="10" s="1"/>
  <c r="G7807" i="10" s="1"/>
  <c r="G7808" i="10" s="1"/>
  <c r="G7809" i="10" s="1"/>
  <c r="G7810" i="10" s="1"/>
  <c r="G7811" i="10" s="1"/>
  <c r="G7812" i="10" s="1"/>
  <c r="G7813" i="10" s="1"/>
  <c r="G7814" i="10" s="1"/>
  <c r="G7815" i="10" s="1"/>
  <c r="G7816" i="10" s="1"/>
  <c r="G7817" i="10" s="1"/>
  <c r="G7818" i="10" s="1"/>
  <c r="G7819" i="10" s="1"/>
  <c r="G7820" i="10" s="1"/>
  <c r="G7821" i="10" s="1"/>
  <c r="G7822" i="10" s="1"/>
  <c r="G7823" i="10" s="1"/>
  <c r="G7824" i="10" s="1"/>
  <c r="G7825" i="10" s="1"/>
  <c r="G7826" i="10" s="1"/>
  <c r="G7827" i="10" s="1"/>
  <c r="G7828" i="10" s="1"/>
  <c r="G7829" i="10" s="1"/>
  <c r="G7830" i="10" s="1"/>
  <c r="G7831" i="10" s="1"/>
  <c r="G7832" i="10" s="1"/>
  <c r="G7833" i="10" s="1"/>
  <c r="G7834" i="10" s="1"/>
  <c r="G7835" i="10" s="1"/>
  <c r="G7836" i="10" s="1"/>
  <c r="G7837" i="10" s="1"/>
  <c r="G7838" i="10" s="1"/>
  <c r="G7839" i="10" s="1"/>
  <c r="G7840" i="10" s="1"/>
  <c r="G7841" i="10" s="1"/>
  <c r="G7842" i="10" s="1"/>
  <c r="G7843" i="10" s="1"/>
  <c r="G7844" i="10" s="1"/>
  <c r="G7845" i="10" s="1"/>
  <c r="G7846" i="10" s="1"/>
  <c r="G7847" i="10" s="1"/>
  <c r="G7848" i="10" s="1"/>
  <c r="G7849" i="10" s="1"/>
  <c r="G7850" i="10" s="1"/>
  <c r="G7851" i="10" s="1"/>
  <c r="G7852" i="10" s="1"/>
  <c r="G7853" i="10" s="1"/>
  <c r="G7854" i="10" s="1"/>
  <c r="G7855" i="10" s="1"/>
  <c r="G7856" i="10" s="1"/>
  <c r="G7857" i="10" s="1"/>
  <c r="G7858" i="10" s="1"/>
  <c r="G7859" i="10" s="1"/>
  <c r="G7860" i="10" s="1"/>
  <c r="G7861" i="10" s="1"/>
  <c r="G7862" i="10" s="1"/>
  <c r="G7863" i="10" s="1"/>
  <c r="G7864" i="10" s="1"/>
  <c r="G7865" i="10" s="1"/>
  <c r="G7866" i="10" s="1"/>
  <c r="T34" i="10"/>
  <c r="U20" i="17"/>
  <c r="V20" i="17"/>
  <c r="T20" i="17"/>
  <c r="N22" i="17"/>
  <c r="Q21" i="17"/>
  <c r="R19" i="17"/>
  <c r="Q21" i="10"/>
  <c r="G7867" i="10" l="1"/>
  <c r="G7868" i="10" s="1"/>
  <c r="G7869" i="10" s="1"/>
  <c r="G7870" i="10" s="1"/>
  <c r="G7871" i="10" s="1"/>
  <c r="G7872" i="10" s="1"/>
  <c r="G7873" i="10" s="1"/>
  <c r="G7874" i="10" s="1"/>
  <c r="G7875" i="10" s="1"/>
  <c r="G7876" i="10" s="1"/>
  <c r="G7877" i="10" s="1"/>
  <c r="G7878" i="10" s="1"/>
  <c r="G7879" i="10" s="1"/>
  <c r="G7880" i="10" s="1"/>
  <c r="G7881" i="10" s="1"/>
  <c r="G7882" i="10" s="1"/>
  <c r="G7883" i="10" s="1"/>
  <c r="G7884" i="10" s="1"/>
  <c r="G7885" i="10" s="1"/>
  <c r="G7886" i="10" s="1"/>
  <c r="G7887" i="10" s="1"/>
  <c r="G7888" i="10" s="1"/>
  <c r="G7889" i="10" s="1"/>
  <c r="G7890" i="10" s="1"/>
  <c r="G7891" i="10" s="1"/>
  <c r="G7892" i="10" s="1"/>
  <c r="G7893" i="10" s="1"/>
  <c r="G7894" i="10" s="1"/>
  <c r="G7895" i="10" s="1"/>
  <c r="G7896" i="10" s="1"/>
  <c r="G7897" i="10" s="1"/>
  <c r="G7898" i="10" s="1"/>
  <c r="G7899" i="10" s="1"/>
  <c r="G7900" i="10" s="1"/>
  <c r="G7901" i="10" s="1"/>
  <c r="G7902" i="10" s="1"/>
  <c r="G7903" i="10" s="1"/>
  <c r="G7904" i="10" s="1"/>
  <c r="G7905" i="10" s="1"/>
  <c r="G7906" i="10" s="1"/>
  <c r="G7907" i="10" s="1"/>
  <c r="G7908" i="10" s="1"/>
  <c r="G7909" i="10" s="1"/>
  <c r="G7910" i="10" s="1"/>
  <c r="G7911" i="10" s="1"/>
  <c r="G7912" i="10" s="1"/>
  <c r="G7913" i="10" s="1"/>
  <c r="G7914" i="10" s="1"/>
  <c r="G7915" i="10" s="1"/>
  <c r="G7916" i="10" s="1"/>
  <c r="G7917" i="10" s="1"/>
  <c r="G7918" i="10" s="1"/>
  <c r="G7919" i="10" s="1"/>
  <c r="G7920" i="10" s="1"/>
  <c r="G7921" i="10" s="1"/>
  <c r="G7922" i="10" s="1"/>
  <c r="G7923" i="10" s="1"/>
  <c r="G7924" i="10" s="1"/>
  <c r="G7925" i="10" s="1"/>
  <c r="G7926" i="10" s="1"/>
  <c r="G7927" i="10" s="1"/>
  <c r="G7928" i="10" s="1"/>
  <c r="G7929" i="10" s="1"/>
  <c r="G7930" i="10" s="1"/>
  <c r="G7931" i="10" s="1"/>
  <c r="G7932" i="10" s="1"/>
  <c r="G7933" i="10" s="1"/>
  <c r="G7934" i="10" s="1"/>
  <c r="G7935" i="10" s="1"/>
  <c r="G7936" i="10" s="1"/>
  <c r="G7937" i="10" s="1"/>
  <c r="G7938" i="10" s="1"/>
  <c r="G7939" i="10" s="1"/>
  <c r="G7940" i="10" s="1"/>
  <c r="G7941" i="10" s="1"/>
  <c r="G7942" i="10" s="1"/>
  <c r="G7943" i="10" s="1"/>
  <c r="G7944" i="10" s="1"/>
  <c r="G7945" i="10" s="1"/>
  <c r="G7946" i="10" s="1"/>
  <c r="G7947" i="10" s="1"/>
  <c r="G7948" i="10" s="1"/>
  <c r="G7949" i="10" s="1"/>
  <c r="G7950" i="10" s="1"/>
  <c r="G7951" i="10" s="1"/>
  <c r="G7952" i="10" s="1"/>
  <c r="G7953" i="10" s="1"/>
  <c r="G7954" i="10" s="1"/>
  <c r="G7955" i="10" s="1"/>
  <c r="G7956" i="10" s="1"/>
  <c r="G7957" i="10" s="1"/>
  <c r="G7958" i="10" s="1"/>
  <c r="G7959" i="10" s="1"/>
  <c r="G7960" i="10" s="1"/>
  <c r="G7961" i="10" s="1"/>
  <c r="G7962" i="10" s="1"/>
  <c r="G7963" i="10" s="1"/>
  <c r="G7964" i="10" s="1"/>
  <c r="G7965" i="10" s="1"/>
  <c r="G7966" i="10" s="1"/>
  <c r="G7967" i="10" s="1"/>
  <c r="G7968" i="10" s="1"/>
  <c r="G7969" i="10" s="1"/>
  <c r="G7970" i="10" s="1"/>
  <c r="G7971" i="10" s="1"/>
  <c r="G7972" i="10" s="1"/>
  <c r="G7973" i="10" s="1"/>
  <c r="G7974" i="10" s="1"/>
  <c r="G7975" i="10" s="1"/>
  <c r="G7976" i="10" s="1"/>
  <c r="G7977" i="10" s="1"/>
  <c r="G7978" i="10" s="1"/>
  <c r="G7979" i="10" s="1"/>
  <c r="G7980" i="10" s="1"/>
  <c r="G7981" i="10" s="1"/>
  <c r="G7982" i="10" s="1"/>
  <c r="G7983" i="10" s="1"/>
  <c r="G7984" i="10" s="1"/>
  <c r="G7985" i="10" s="1"/>
  <c r="G7986" i="10" s="1"/>
  <c r="G7987" i="10" s="1"/>
  <c r="G7988" i="10" s="1"/>
  <c r="G7989" i="10" s="1"/>
  <c r="G7990" i="10" s="1"/>
  <c r="G7991" i="10" s="1"/>
  <c r="G7992" i="10" s="1"/>
  <c r="G7993" i="10" s="1"/>
  <c r="G7994" i="10" s="1"/>
  <c r="G7995" i="10" s="1"/>
  <c r="G7996" i="10" s="1"/>
  <c r="G7997" i="10" s="1"/>
  <c r="G7998" i="10" s="1"/>
  <c r="G7999" i="10" s="1"/>
  <c r="G8000" i="10" s="1"/>
  <c r="G8001" i="10" s="1"/>
  <c r="G8002" i="10" s="1"/>
  <c r="G8003" i="10" s="1"/>
  <c r="G8004" i="10" s="1"/>
  <c r="G8005" i="10" s="1"/>
  <c r="G8006" i="10" s="1"/>
  <c r="G8007" i="10" s="1"/>
  <c r="G8008" i="10" s="1"/>
  <c r="G8009" i="10" s="1"/>
  <c r="G8010" i="10" s="1"/>
  <c r="G8011" i="10" s="1"/>
  <c r="G8012" i="10" s="1"/>
  <c r="G8013" i="10" s="1"/>
  <c r="G8014" i="10" s="1"/>
  <c r="G8015" i="10" s="1"/>
  <c r="G8016" i="10" s="1"/>
  <c r="G8017" i="10" s="1"/>
  <c r="G8018" i="10" s="1"/>
  <c r="G8019" i="10" s="1"/>
  <c r="G8020" i="10" s="1"/>
  <c r="G8021" i="10" s="1"/>
  <c r="G8022" i="10" s="1"/>
  <c r="G8023" i="10" s="1"/>
  <c r="G8024" i="10" s="1"/>
  <c r="G8025" i="10" s="1"/>
  <c r="G8026" i="10" s="1"/>
  <c r="G8027" i="10" s="1"/>
  <c r="G8028" i="10" s="1"/>
  <c r="G8029" i="10" s="1"/>
  <c r="G8030" i="10" s="1"/>
  <c r="G8031" i="10" s="1"/>
  <c r="G8032" i="10" s="1"/>
  <c r="G8033" i="10" s="1"/>
  <c r="G8034" i="10" s="1"/>
  <c r="G8035" i="10" s="1"/>
  <c r="G8036" i="10" s="1"/>
  <c r="G8037" i="10" s="1"/>
  <c r="G8038" i="10" s="1"/>
  <c r="G8039" i="10" s="1"/>
  <c r="G8040" i="10" s="1"/>
  <c r="G8041" i="10" s="1"/>
  <c r="G8042" i="10" s="1"/>
  <c r="G8043" i="10" s="1"/>
  <c r="G8044" i="10" s="1"/>
  <c r="G8045" i="10" s="1"/>
  <c r="G8046" i="10" s="1"/>
  <c r="G8047" i="10" s="1"/>
  <c r="G8048" i="10" s="1"/>
  <c r="G8049" i="10" s="1"/>
  <c r="G8050" i="10" s="1"/>
  <c r="G8051" i="10" s="1"/>
  <c r="G8052" i="10" s="1"/>
  <c r="G8053" i="10" s="1"/>
  <c r="G8054" i="10" s="1"/>
  <c r="G8055" i="10" s="1"/>
  <c r="G8056" i="10" s="1"/>
  <c r="G8057" i="10" s="1"/>
  <c r="G8058" i="10" s="1"/>
  <c r="G8059" i="10" s="1"/>
  <c r="G8060" i="10" s="1"/>
  <c r="G8061" i="10" s="1"/>
  <c r="G8062" i="10" s="1"/>
  <c r="G8063" i="10" s="1"/>
  <c r="G8064" i="10" s="1"/>
  <c r="G8065" i="10" s="1"/>
  <c r="G8066" i="10" s="1"/>
  <c r="G8067" i="10" s="1"/>
  <c r="G8068" i="10" s="1"/>
  <c r="G8069" i="10" s="1"/>
  <c r="G8070" i="10" s="1"/>
  <c r="G8071" i="10" s="1"/>
  <c r="G8072" i="10" s="1"/>
  <c r="G8073" i="10" s="1"/>
  <c r="G8074" i="10" s="1"/>
  <c r="G8075" i="10" s="1"/>
  <c r="G8076" i="10" s="1"/>
  <c r="G8077" i="10" s="1"/>
  <c r="G8078" i="10" s="1"/>
  <c r="G8079" i="10" s="1"/>
  <c r="G8080" i="10" s="1"/>
  <c r="G8081" i="10" s="1"/>
  <c r="G8082" i="10" s="1"/>
  <c r="G8083" i="10" s="1"/>
  <c r="G8084" i="10" s="1"/>
  <c r="G8085" i="10" s="1"/>
  <c r="G8086" i="10" s="1"/>
  <c r="G8087" i="10" s="1"/>
  <c r="G8088" i="10" s="1"/>
  <c r="G8089" i="10" s="1"/>
  <c r="G8090" i="10" s="1"/>
  <c r="G8091" i="10" s="1"/>
  <c r="G8092" i="10" s="1"/>
  <c r="G8093" i="10" s="1"/>
  <c r="G8094" i="10" s="1"/>
  <c r="G8095" i="10" s="1"/>
  <c r="G8096" i="10" s="1"/>
  <c r="G8097" i="10" s="1"/>
  <c r="G8098" i="10" s="1"/>
  <c r="G8099" i="10" s="1"/>
  <c r="G8100" i="10" s="1"/>
  <c r="G8101" i="10" s="1"/>
  <c r="G8102" i="10" s="1"/>
  <c r="G8103" i="10" s="1"/>
  <c r="G8104" i="10" s="1"/>
  <c r="G8105" i="10" s="1"/>
  <c r="G8106" i="10" s="1"/>
  <c r="G8107" i="10" s="1"/>
  <c r="G8108" i="10" s="1"/>
  <c r="G8109" i="10" s="1"/>
  <c r="G8110" i="10" s="1"/>
  <c r="G8111" i="10" s="1"/>
  <c r="G8112" i="10" s="1"/>
  <c r="G8113" i="10" s="1"/>
  <c r="G8114" i="10" s="1"/>
  <c r="G8115" i="10" s="1"/>
  <c r="G8116" i="10" s="1"/>
  <c r="G8117" i="10" s="1"/>
  <c r="G8118" i="10" s="1"/>
  <c r="G8119" i="10" s="1"/>
  <c r="G8120" i="10" s="1"/>
  <c r="G8121" i="10" s="1"/>
  <c r="G8122" i="10" s="1"/>
  <c r="G8123" i="10" s="1"/>
  <c r="G8124" i="10" s="1"/>
  <c r="G8125" i="10" s="1"/>
  <c r="G8126" i="10" s="1"/>
  <c r="G8127" i="10" s="1"/>
  <c r="G8128" i="10" s="1"/>
  <c r="G8129" i="10" s="1"/>
  <c r="G8130" i="10" s="1"/>
  <c r="G8131" i="10" s="1"/>
  <c r="G8132" i="10" s="1"/>
  <c r="G8133" i="10" s="1"/>
  <c r="G8134" i="10" s="1"/>
  <c r="G8135" i="10" s="1"/>
  <c r="G8136" i="10" s="1"/>
  <c r="G8137" i="10" s="1"/>
  <c r="G8138" i="10" s="1"/>
  <c r="G8139" i="10" s="1"/>
  <c r="G8140" i="10" s="1"/>
  <c r="G8141" i="10" s="1"/>
  <c r="G8142" i="10" s="1"/>
  <c r="G8143" i="10" s="1"/>
  <c r="G8144" i="10" s="1"/>
  <c r="G8145" i="10" s="1"/>
  <c r="G8146" i="10" s="1"/>
  <c r="G8147" i="10" s="1"/>
  <c r="G8148" i="10" s="1"/>
  <c r="G8149" i="10" s="1"/>
  <c r="G8150" i="10" s="1"/>
  <c r="G8151" i="10" s="1"/>
  <c r="G8152" i="10" s="1"/>
  <c r="G8153" i="10" s="1"/>
  <c r="G8154" i="10" s="1"/>
  <c r="G8155" i="10" s="1"/>
  <c r="G8156" i="10" s="1"/>
  <c r="G8157" i="10" s="1"/>
  <c r="G8158" i="10" s="1"/>
  <c r="G8159" i="10" s="1"/>
  <c r="G8160" i="10" s="1"/>
  <c r="G8161" i="10" s="1"/>
  <c r="G8162" i="10" s="1"/>
  <c r="G8163" i="10" s="1"/>
  <c r="G8164" i="10" s="1"/>
  <c r="G8165" i="10" s="1"/>
  <c r="G8166" i="10" s="1"/>
  <c r="G8167" i="10" s="1"/>
  <c r="G8168" i="10" s="1"/>
  <c r="G8169" i="10" s="1"/>
  <c r="G8170" i="10" s="1"/>
  <c r="G8171" i="10" s="1"/>
  <c r="G8172" i="10" s="1"/>
  <c r="G8173" i="10" s="1"/>
  <c r="G8174" i="10" s="1"/>
  <c r="G8175" i="10" s="1"/>
  <c r="G8176" i="10" s="1"/>
  <c r="G8177" i="10" s="1"/>
  <c r="G8178" i="10" s="1"/>
  <c r="G8179" i="10" s="1"/>
  <c r="G8180" i="10" s="1"/>
  <c r="G8181" i="10" s="1"/>
  <c r="G8182" i="10" s="1"/>
  <c r="G8183" i="10" s="1"/>
  <c r="G8184" i="10" s="1"/>
  <c r="G8185" i="10" s="1"/>
  <c r="G8186" i="10" s="1"/>
  <c r="G8187" i="10" s="1"/>
  <c r="G8188" i="10" s="1"/>
  <c r="G8189" i="10" s="1"/>
  <c r="G8190" i="10" s="1"/>
  <c r="G8191" i="10" s="1"/>
  <c r="G8192" i="10" s="1"/>
  <c r="G8193" i="10" s="1"/>
  <c r="G8194" i="10" s="1"/>
  <c r="G8195" i="10" s="1"/>
  <c r="G8196" i="10" s="1"/>
  <c r="G8197" i="10" s="1"/>
  <c r="G8198" i="10" s="1"/>
  <c r="G8199" i="10" s="1"/>
  <c r="G8200" i="10" s="1"/>
  <c r="G8201" i="10" s="1"/>
  <c r="G8202" i="10" s="1"/>
  <c r="G8203" i="10" s="1"/>
  <c r="G8204" i="10" s="1"/>
  <c r="G8205" i="10" s="1"/>
  <c r="G8206" i="10" s="1"/>
  <c r="G8207" i="10" s="1"/>
  <c r="G8208" i="10" s="1"/>
  <c r="G8209" i="10" s="1"/>
  <c r="G8210" i="10" s="1"/>
  <c r="G8211" i="10" s="1"/>
  <c r="G8212" i="10" s="1"/>
  <c r="G8213" i="10" s="1"/>
  <c r="G8214" i="10" s="1"/>
  <c r="G8215" i="10" s="1"/>
  <c r="G8216" i="10" s="1"/>
  <c r="G8217" i="10" s="1"/>
  <c r="G8218" i="10" s="1"/>
  <c r="G8219" i="10" s="1"/>
  <c r="G8220" i="10" s="1"/>
  <c r="G8221" i="10" s="1"/>
  <c r="G8222" i="10" s="1"/>
  <c r="G8223" i="10" s="1"/>
  <c r="G8224" i="10" s="1"/>
  <c r="G8225" i="10" s="1"/>
  <c r="G8226" i="10" s="1"/>
  <c r="G8227" i="10" s="1"/>
  <c r="G8228" i="10" s="1"/>
  <c r="G8229" i="10" s="1"/>
  <c r="G8230" i="10" s="1"/>
  <c r="G8231" i="10" s="1"/>
  <c r="G8232" i="10" s="1"/>
  <c r="G8233" i="10" s="1"/>
  <c r="G8234" i="10" s="1"/>
  <c r="G8235" i="10" s="1"/>
  <c r="G8236" i="10" s="1"/>
  <c r="G8237" i="10" s="1"/>
  <c r="G8238" i="10" s="1"/>
  <c r="G8239" i="10" s="1"/>
  <c r="G8240" i="10" s="1"/>
  <c r="G8241" i="10" s="1"/>
  <c r="G8242" i="10" s="1"/>
  <c r="G8243" i="10" s="1"/>
  <c r="G8244" i="10" s="1"/>
  <c r="G8245" i="10" s="1"/>
  <c r="G8246" i="10" s="1"/>
  <c r="G8247" i="10" s="1"/>
  <c r="G8248" i="10" s="1"/>
  <c r="G8249" i="10" s="1"/>
  <c r="G8250" i="10" s="1"/>
  <c r="G8251" i="10" s="1"/>
  <c r="G8252" i="10" s="1"/>
  <c r="G8253" i="10" s="1"/>
  <c r="G8254" i="10" s="1"/>
  <c r="G8255" i="10" s="1"/>
  <c r="G8256" i="10" s="1"/>
  <c r="G8257" i="10" s="1"/>
  <c r="G8258" i="10" s="1"/>
  <c r="G8259" i="10" s="1"/>
  <c r="G8260" i="10" s="1"/>
  <c r="G8261" i="10" s="1"/>
  <c r="G8262" i="10" s="1"/>
  <c r="G8263" i="10" s="1"/>
  <c r="G8264" i="10" s="1"/>
  <c r="G8265" i="10" s="1"/>
  <c r="G8266" i="10" s="1"/>
  <c r="G8267" i="10" s="1"/>
  <c r="G8268" i="10" s="1"/>
  <c r="G8269" i="10" s="1"/>
  <c r="G8270" i="10" s="1"/>
  <c r="G8271" i="10" s="1"/>
  <c r="G8272" i="10" s="1"/>
  <c r="G8273" i="10" s="1"/>
  <c r="G8274" i="10" s="1"/>
  <c r="G8275" i="10" s="1"/>
  <c r="G8276" i="10" s="1"/>
  <c r="G8277" i="10" s="1"/>
  <c r="G8278" i="10" s="1"/>
  <c r="G8279" i="10" s="1"/>
  <c r="G8280" i="10" s="1"/>
  <c r="G8281" i="10" s="1"/>
  <c r="G8282" i="10" s="1"/>
  <c r="G8283" i="10" s="1"/>
  <c r="G8284" i="10" s="1"/>
  <c r="G8285" i="10" s="1"/>
  <c r="G8286" i="10" s="1"/>
  <c r="G8287" i="10" s="1"/>
  <c r="G8288" i="10" s="1"/>
  <c r="G8289" i="10" s="1"/>
  <c r="G8290" i="10" s="1"/>
  <c r="G8291" i="10" s="1"/>
  <c r="G8292" i="10" s="1"/>
  <c r="G8293" i="10" s="1"/>
  <c r="G8294" i="10" s="1"/>
  <c r="G8295" i="10" s="1"/>
  <c r="G8296" i="10" s="1"/>
  <c r="G8297" i="10" s="1"/>
  <c r="G8298" i="10" s="1"/>
  <c r="G8299" i="10" s="1"/>
  <c r="G8300" i="10" s="1"/>
  <c r="G8301" i="10" s="1"/>
  <c r="G8302" i="10" s="1"/>
  <c r="G8303" i="10" s="1"/>
  <c r="G8304" i="10" s="1"/>
  <c r="G8305" i="10" s="1"/>
  <c r="G8306" i="10" s="1"/>
  <c r="G8307" i="10" s="1"/>
  <c r="T35" i="10"/>
  <c r="U21" i="17"/>
  <c r="V21" i="17"/>
  <c r="T21" i="17"/>
  <c r="R20" i="17"/>
  <c r="N23" i="17"/>
  <c r="Q22" i="17"/>
  <c r="Q22" i="10"/>
  <c r="G8308" i="10" l="1"/>
  <c r="G8309" i="10" s="1"/>
  <c r="G8310" i="10" s="1"/>
  <c r="G8311" i="10" s="1"/>
  <c r="G8312" i="10" s="1"/>
  <c r="G8313" i="10" s="1"/>
  <c r="G8314" i="10" s="1"/>
  <c r="G8315" i="10" s="1"/>
  <c r="G8316" i="10" s="1"/>
  <c r="G8317" i="10" s="1"/>
  <c r="G8318" i="10" s="1"/>
  <c r="G8319" i="10" s="1"/>
  <c r="G8320" i="10" s="1"/>
  <c r="G8321" i="10" s="1"/>
  <c r="G8322" i="10" s="1"/>
  <c r="G8323" i="10" s="1"/>
  <c r="G8324" i="10" s="1"/>
  <c r="G8325" i="10" s="1"/>
  <c r="G8326" i="10" s="1"/>
  <c r="G8327" i="10" s="1"/>
  <c r="G8328" i="10" s="1"/>
  <c r="G8329" i="10" s="1"/>
  <c r="G8330" i="10" s="1"/>
  <c r="G8331" i="10" s="1"/>
  <c r="G8332" i="10" s="1"/>
  <c r="G8333" i="10" s="1"/>
  <c r="G8334" i="10" s="1"/>
  <c r="G8335" i="10" s="1"/>
  <c r="G8336" i="10" s="1"/>
  <c r="G8337" i="10" s="1"/>
  <c r="G8338" i="10" s="1"/>
  <c r="G8339" i="10" s="1"/>
  <c r="G8340" i="10" s="1"/>
  <c r="G8341" i="10" s="1"/>
  <c r="G8342" i="10" s="1"/>
  <c r="G8343" i="10" s="1"/>
  <c r="G8344" i="10" s="1"/>
  <c r="G8345" i="10" s="1"/>
  <c r="G8346" i="10" s="1"/>
  <c r="G8347" i="10" s="1"/>
  <c r="G8348" i="10" s="1"/>
  <c r="G8349" i="10" s="1"/>
  <c r="G8350" i="10" s="1"/>
  <c r="G8351" i="10" s="1"/>
  <c r="G8352" i="10" s="1"/>
  <c r="G8353" i="10" s="1"/>
  <c r="G8354" i="10" s="1"/>
  <c r="G8355" i="10" s="1"/>
  <c r="G8356" i="10" s="1"/>
  <c r="G8357" i="10" s="1"/>
  <c r="G8358" i="10" s="1"/>
  <c r="G8359" i="10" s="1"/>
  <c r="G8360" i="10" s="1"/>
  <c r="G8361" i="10" s="1"/>
  <c r="G8362" i="10" s="1"/>
  <c r="G8363" i="10" s="1"/>
  <c r="G8364" i="10" s="1"/>
  <c r="G8365" i="10" s="1"/>
  <c r="G8366" i="10" s="1"/>
  <c r="G8367" i="10" s="1"/>
  <c r="G8368" i="10" s="1"/>
  <c r="G8369" i="10" s="1"/>
  <c r="G8370" i="10" s="1"/>
  <c r="G8371" i="10" s="1"/>
  <c r="G8372" i="10" s="1"/>
  <c r="G8373" i="10" s="1"/>
  <c r="G8374" i="10" s="1"/>
  <c r="G8375" i="10" s="1"/>
  <c r="G8376" i="10" s="1"/>
  <c r="G8377" i="10" s="1"/>
  <c r="G8378" i="10" s="1"/>
  <c r="G8379" i="10" s="1"/>
  <c r="G8380" i="10" s="1"/>
  <c r="G8381" i="10" s="1"/>
  <c r="G8382" i="10" s="1"/>
  <c r="G8383" i="10" s="1"/>
  <c r="G8384" i="10" s="1"/>
  <c r="G8385" i="10" s="1"/>
  <c r="G8386" i="10" s="1"/>
  <c r="G8387" i="10" s="1"/>
  <c r="G8388" i="10" s="1"/>
  <c r="G8389" i="10" s="1"/>
  <c r="G8390" i="10" s="1"/>
  <c r="G8391" i="10" s="1"/>
  <c r="G8392" i="10" s="1"/>
  <c r="G8393" i="10" s="1"/>
  <c r="G8394" i="10" s="1"/>
  <c r="G8395" i="10" s="1"/>
  <c r="G8396" i="10" s="1"/>
  <c r="G8397" i="10" s="1"/>
  <c r="G8398" i="10" s="1"/>
  <c r="G8399" i="10" s="1"/>
  <c r="G8400" i="10" s="1"/>
  <c r="G8401" i="10" s="1"/>
  <c r="G8402" i="10" s="1"/>
  <c r="G8403" i="10" s="1"/>
  <c r="G8404" i="10" s="1"/>
  <c r="G8405" i="10" s="1"/>
  <c r="G8406" i="10" s="1"/>
  <c r="G8407" i="10" s="1"/>
  <c r="G8408" i="10" s="1"/>
  <c r="G8409" i="10" s="1"/>
  <c r="G8410" i="10" s="1"/>
  <c r="G8411" i="10" s="1"/>
  <c r="G8412" i="10" s="1"/>
  <c r="G8413" i="10" s="1"/>
  <c r="G8414" i="10" s="1"/>
  <c r="G8415" i="10" s="1"/>
  <c r="G8416" i="10" s="1"/>
  <c r="G8417" i="10" s="1"/>
  <c r="G8418" i="10" s="1"/>
  <c r="G8419" i="10" s="1"/>
  <c r="G8420" i="10" s="1"/>
  <c r="G8421" i="10" s="1"/>
  <c r="G8422" i="10" s="1"/>
  <c r="G8423" i="10" s="1"/>
  <c r="G8424" i="10" s="1"/>
  <c r="G8425" i="10" s="1"/>
  <c r="G8426" i="10" s="1"/>
  <c r="G8427" i="10" s="1"/>
  <c r="G8428" i="10" s="1"/>
  <c r="G8429" i="10" s="1"/>
  <c r="G8430" i="10" s="1"/>
  <c r="G8431" i="10" s="1"/>
  <c r="G8432" i="10" s="1"/>
  <c r="G8433" i="10" s="1"/>
  <c r="G8434" i="10" s="1"/>
  <c r="G8435" i="10" s="1"/>
  <c r="G8436" i="10" s="1"/>
  <c r="G8437" i="10" s="1"/>
  <c r="G8438" i="10" s="1"/>
  <c r="G8439" i="10" s="1"/>
  <c r="G8440" i="10" s="1"/>
  <c r="G8441" i="10" s="1"/>
  <c r="G8442" i="10" s="1"/>
  <c r="G8443" i="10" s="1"/>
  <c r="G8444" i="10" s="1"/>
  <c r="G8445" i="10" s="1"/>
  <c r="G8446" i="10" s="1"/>
  <c r="G8447" i="10" s="1"/>
  <c r="G8448" i="10" s="1"/>
  <c r="G8449" i="10" s="1"/>
  <c r="G8450" i="10" s="1"/>
  <c r="G8451" i="10" s="1"/>
  <c r="G8452" i="10" s="1"/>
  <c r="G8453" i="10" s="1"/>
  <c r="G8454" i="10" s="1"/>
  <c r="G8455" i="10" s="1"/>
  <c r="G8456" i="10" s="1"/>
  <c r="G8457" i="10" s="1"/>
  <c r="G8458" i="10" s="1"/>
  <c r="G8459" i="10" s="1"/>
  <c r="G8460" i="10" s="1"/>
  <c r="G8461" i="10" s="1"/>
  <c r="G8462" i="10" s="1"/>
  <c r="G8463" i="10" s="1"/>
  <c r="G8464" i="10" s="1"/>
  <c r="G8465" i="10" s="1"/>
  <c r="G8466" i="10" s="1"/>
  <c r="G8467" i="10" s="1"/>
  <c r="G8468" i="10" s="1"/>
  <c r="G8469" i="10" s="1"/>
  <c r="G8470" i="10" s="1"/>
  <c r="G8471" i="10" s="1"/>
  <c r="G8472" i="10" s="1"/>
  <c r="G8473" i="10" s="1"/>
  <c r="G8474" i="10" s="1"/>
  <c r="G8475" i="10" s="1"/>
  <c r="G8476" i="10" s="1"/>
  <c r="G8477" i="10" s="1"/>
  <c r="G8478" i="10" s="1"/>
  <c r="G8479" i="10" s="1"/>
  <c r="G8480" i="10" s="1"/>
  <c r="G8481" i="10" s="1"/>
  <c r="G8482" i="10" s="1"/>
  <c r="G8483" i="10" s="1"/>
  <c r="G8484" i="10" s="1"/>
  <c r="G8485" i="10" s="1"/>
  <c r="G8486" i="10" s="1"/>
  <c r="G8487" i="10" s="1"/>
  <c r="G8488" i="10" s="1"/>
  <c r="G8489" i="10" s="1"/>
  <c r="G8490" i="10" s="1"/>
  <c r="G8491" i="10" s="1"/>
  <c r="G8492" i="10" s="1"/>
  <c r="G8493" i="10" s="1"/>
  <c r="G8494" i="10" s="1"/>
  <c r="G8495" i="10" s="1"/>
  <c r="G8496" i="10" s="1"/>
  <c r="G8497" i="10" s="1"/>
  <c r="G8498" i="10" s="1"/>
  <c r="G8499" i="10" s="1"/>
  <c r="G8500" i="10" s="1"/>
  <c r="G8501" i="10" s="1"/>
  <c r="G8502" i="10" s="1"/>
  <c r="G8503" i="10" s="1"/>
  <c r="G8504" i="10" s="1"/>
  <c r="G8505" i="10" s="1"/>
  <c r="G8506" i="10" s="1"/>
  <c r="G8507" i="10" s="1"/>
  <c r="G8508" i="10" s="1"/>
  <c r="G8509" i="10" s="1"/>
  <c r="G8510" i="10" s="1"/>
  <c r="G8511" i="10" s="1"/>
  <c r="G8512" i="10" s="1"/>
  <c r="G8513" i="10" s="1"/>
  <c r="G8514" i="10" s="1"/>
  <c r="G8515" i="10" s="1"/>
  <c r="G8516" i="10" s="1"/>
  <c r="G8517" i="10" s="1"/>
  <c r="G8518" i="10" s="1"/>
  <c r="G8519" i="10" s="1"/>
  <c r="G8520" i="10" s="1"/>
  <c r="G8521" i="10" s="1"/>
  <c r="G8522" i="10" s="1"/>
  <c r="G8523" i="10" s="1"/>
  <c r="G8524" i="10" s="1"/>
  <c r="G8525" i="10" s="1"/>
  <c r="G8526" i="10" s="1"/>
  <c r="G8527" i="10" s="1"/>
  <c r="G8528" i="10" s="1"/>
  <c r="G8529" i="10" s="1"/>
  <c r="G8530" i="10" s="1"/>
  <c r="G8531" i="10" s="1"/>
  <c r="G8532" i="10" s="1"/>
  <c r="G8533" i="10" s="1"/>
  <c r="G8534" i="10" s="1"/>
  <c r="G8535" i="10" s="1"/>
  <c r="G8536" i="10" s="1"/>
  <c r="G8537" i="10" s="1"/>
  <c r="G8538" i="10" s="1"/>
  <c r="G8539" i="10" s="1"/>
  <c r="G8540" i="10" s="1"/>
  <c r="G8541" i="10" s="1"/>
  <c r="G8542" i="10" s="1"/>
  <c r="G8543" i="10" s="1"/>
  <c r="G8544" i="10" s="1"/>
  <c r="G8545" i="10" s="1"/>
  <c r="G8546" i="10" s="1"/>
  <c r="G8547" i="10" s="1"/>
  <c r="G8548" i="10" s="1"/>
  <c r="G8549" i="10" s="1"/>
  <c r="G8550" i="10" s="1"/>
  <c r="G8551" i="10" s="1"/>
  <c r="G8552" i="10" s="1"/>
  <c r="G8553" i="10" s="1"/>
  <c r="G8554" i="10" s="1"/>
  <c r="G8555" i="10" s="1"/>
  <c r="G8556" i="10" s="1"/>
  <c r="G8557" i="10" s="1"/>
  <c r="G8558" i="10" s="1"/>
  <c r="G8559" i="10" s="1"/>
  <c r="G8560" i="10" s="1"/>
  <c r="G8561" i="10" s="1"/>
  <c r="G8562" i="10" s="1"/>
  <c r="G8563" i="10" s="1"/>
  <c r="G8564" i="10" s="1"/>
  <c r="G8565" i="10" s="1"/>
  <c r="G8566" i="10" s="1"/>
  <c r="G8567" i="10" s="1"/>
  <c r="G8568" i="10" s="1"/>
  <c r="G8569" i="10" s="1"/>
  <c r="G8570" i="10" s="1"/>
  <c r="G8571" i="10" s="1"/>
  <c r="G8572" i="10" s="1"/>
  <c r="G8573" i="10" s="1"/>
  <c r="G8574" i="10" s="1"/>
  <c r="G8575" i="10" s="1"/>
  <c r="G8576" i="10" s="1"/>
  <c r="G8577" i="10" s="1"/>
  <c r="G8578" i="10" s="1"/>
  <c r="G8579" i="10" s="1"/>
  <c r="G8580" i="10" s="1"/>
  <c r="G8581" i="10" s="1"/>
  <c r="G8582" i="10" s="1"/>
  <c r="G8583" i="10" s="1"/>
  <c r="G8584" i="10" s="1"/>
  <c r="G8585" i="10" s="1"/>
  <c r="G8586" i="10" s="1"/>
  <c r="G8587" i="10" s="1"/>
  <c r="G8588" i="10" s="1"/>
  <c r="G8589" i="10" s="1"/>
  <c r="G8590" i="10" s="1"/>
  <c r="G8591" i="10" s="1"/>
  <c r="G8592" i="10" s="1"/>
  <c r="G8593" i="10" s="1"/>
  <c r="G8594" i="10" s="1"/>
  <c r="G8595" i="10" s="1"/>
  <c r="G8596" i="10" s="1"/>
  <c r="G8597" i="10" s="1"/>
  <c r="G8598" i="10" s="1"/>
  <c r="G8599" i="10" s="1"/>
  <c r="G8600" i="10" s="1"/>
  <c r="G8601" i="10" s="1"/>
  <c r="G8602" i="10" s="1"/>
  <c r="G8603" i="10" s="1"/>
  <c r="G8604" i="10" s="1"/>
  <c r="G8605" i="10" s="1"/>
  <c r="G8606" i="10" s="1"/>
  <c r="G8607" i="10" s="1"/>
  <c r="G8608" i="10" s="1"/>
  <c r="G8609" i="10" s="1"/>
  <c r="G8610" i="10" s="1"/>
  <c r="G8611" i="10" s="1"/>
  <c r="G8612" i="10" s="1"/>
  <c r="G8613" i="10" s="1"/>
  <c r="G8614" i="10" s="1"/>
  <c r="G8615" i="10" s="1"/>
  <c r="G8616" i="10" s="1"/>
  <c r="G8617" i="10" s="1"/>
  <c r="G8618" i="10" s="1"/>
  <c r="G8619" i="10" s="1"/>
  <c r="G8620" i="10" s="1"/>
  <c r="G8621" i="10" s="1"/>
  <c r="G8622" i="10" s="1"/>
  <c r="G8623" i="10" s="1"/>
  <c r="G8624" i="10" s="1"/>
  <c r="G8625" i="10" s="1"/>
  <c r="G8626" i="10" s="1"/>
  <c r="G8627" i="10" s="1"/>
  <c r="G8628" i="10" s="1"/>
  <c r="G8629" i="10" s="1"/>
  <c r="G8630" i="10" s="1"/>
  <c r="G8631" i="10" s="1"/>
  <c r="G8632" i="10" s="1"/>
  <c r="G8633" i="10" s="1"/>
  <c r="G8634" i="10" s="1"/>
  <c r="G8635" i="10" s="1"/>
  <c r="G8636" i="10" s="1"/>
  <c r="G8637" i="10" s="1"/>
  <c r="G8638" i="10" s="1"/>
  <c r="G8639" i="10" s="1"/>
  <c r="G8640" i="10" s="1"/>
  <c r="G8641" i="10" s="1"/>
  <c r="G8642" i="10" s="1"/>
  <c r="G8643" i="10" s="1"/>
  <c r="G8644" i="10" s="1"/>
  <c r="G8645" i="10" s="1"/>
  <c r="G8646" i="10" s="1"/>
  <c r="G8647" i="10" s="1"/>
  <c r="G8648" i="10" s="1"/>
  <c r="G8649" i="10" s="1"/>
  <c r="G8650" i="10" s="1"/>
  <c r="G8651" i="10" s="1"/>
  <c r="G8652" i="10" s="1"/>
  <c r="G8653" i="10" s="1"/>
  <c r="G8654" i="10" s="1"/>
  <c r="G8655" i="10" s="1"/>
  <c r="G8656" i="10" s="1"/>
  <c r="G8657" i="10" s="1"/>
  <c r="G8658" i="10" s="1"/>
  <c r="G8659" i="10" s="1"/>
  <c r="G8660" i="10" s="1"/>
  <c r="G8661" i="10" s="1"/>
  <c r="G8662" i="10" s="1"/>
  <c r="G8663" i="10" s="1"/>
  <c r="G8664" i="10" s="1"/>
  <c r="G8665" i="10" s="1"/>
  <c r="G8666" i="10" s="1"/>
  <c r="G8667" i="10" s="1"/>
  <c r="G8668" i="10" s="1"/>
  <c r="G8669" i="10" s="1"/>
  <c r="G8670" i="10" s="1"/>
  <c r="G8671" i="10" s="1"/>
  <c r="G8672" i="10" s="1"/>
  <c r="G8673" i="10" s="1"/>
  <c r="G8674" i="10" s="1"/>
  <c r="G8675" i="10" s="1"/>
  <c r="G8676" i="10" s="1"/>
  <c r="G8677" i="10" s="1"/>
  <c r="G8678" i="10" s="1"/>
  <c r="G8679" i="10" s="1"/>
  <c r="G8680" i="10" s="1"/>
  <c r="G8681" i="10" s="1"/>
  <c r="G8682" i="10" s="1"/>
  <c r="G8683" i="10" s="1"/>
  <c r="G8684" i="10" s="1"/>
  <c r="G8685" i="10" s="1"/>
  <c r="G8686" i="10" s="1"/>
  <c r="G8687" i="10" s="1"/>
  <c r="G8688" i="10" s="1"/>
  <c r="G8689" i="10" s="1"/>
  <c r="G8690" i="10" s="1"/>
  <c r="G8691" i="10" s="1"/>
  <c r="G8692" i="10" s="1"/>
  <c r="G8693" i="10" s="1"/>
  <c r="G8694" i="10" s="1"/>
  <c r="G8695" i="10" s="1"/>
  <c r="G8696" i="10" s="1"/>
  <c r="G8697" i="10" s="1"/>
  <c r="G8698" i="10" s="1"/>
  <c r="G8699" i="10" s="1"/>
  <c r="G8700" i="10" s="1"/>
  <c r="G8701" i="10" s="1"/>
  <c r="G8702" i="10" s="1"/>
  <c r="G8703" i="10" s="1"/>
  <c r="G8704" i="10" s="1"/>
  <c r="G8705" i="10" s="1"/>
  <c r="G8706" i="10" s="1"/>
  <c r="G8707" i="10" s="1"/>
  <c r="G8708" i="10" s="1"/>
  <c r="G8709" i="10" s="1"/>
  <c r="G8710" i="10" s="1"/>
  <c r="G8711" i="10" s="1"/>
  <c r="G8712" i="10" s="1"/>
  <c r="G8713" i="10" s="1"/>
  <c r="G8714" i="10" s="1"/>
  <c r="G8715" i="10" s="1"/>
  <c r="G8716" i="10" s="1"/>
  <c r="G8717" i="10" s="1"/>
  <c r="G8718" i="10" s="1"/>
  <c r="G8719" i="10" s="1"/>
  <c r="G8720" i="10" s="1"/>
  <c r="G8721" i="10" s="1"/>
  <c r="G8722" i="10" s="1"/>
  <c r="G8723" i="10" s="1"/>
  <c r="G8724" i="10" s="1"/>
  <c r="G8725" i="10" s="1"/>
  <c r="G8726" i="10" s="1"/>
  <c r="G8727" i="10" s="1"/>
  <c r="G8728" i="10" s="1"/>
  <c r="G8729" i="10" s="1"/>
  <c r="G8730" i="10" s="1"/>
  <c r="G8731" i="10" s="1"/>
  <c r="G8732" i="10" s="1"/>
  <c r="G8733" i="10" s="1"/>
  <c r="G8734" i="10" s="1"/>
  <c r="G8735" i="10" s="1"/>
  <c r="G8736" i="10" s="1"/>
  <c r="G8737" i="10" s="1"/>
  <c r="G8738" i="10" s="1"/>
  <c r="G8739" i="10" s="1"/>
  <c r="G8740" i="10" s="1"/>
  <c r="G8741" i="10" s="1"/>
  <c r="G8742" i="10" s="1"/>
  <c r="G8743" i="10" s="1"/>
  <c r="G8744" i="10" s="1"/>
  <c r="G8745" i="10" s="1"/>
  <c r="G8746" i="10" s="1"/>
  <c r="G8747" i="10" s="1"/>
  <c r="G8748" i="10" s="1"/>
  <c r="G8749" i="10" s="1"/>
  <c r="T36" i="10"/>
  <c r="U22" i="17"/>
  <c r="V22" i="17"/>
  <c r="T22" i="17"/>
  <c r="N24" i="17"/>
  <c r="Q23" i="17"/>
  <c r="R21" i="17"/>
  <c r="Q23" i="10"/>
  <c r="G8750" i="10" l="1"/>
  <c r="G8751" i="10" s="1"/>
  <c r="G8752" i="10" s="1"/>
  <c r="G8753" i="10" s="1"/>
  <c r="G8754" i="10" s="1"/>
  <c r="G8755" i="10" s="1"/>
  <c r="G8756" i="10" s="1"/>
  <c r="G8757" i="10" s="1"/>
  <c r="G8758" i="10" s="1"/>
  <c r="G8759" i="10" s="1"/>
  <c r="G8760" i="10" s="1"/>
  <c r="G8761" i="10" s="1"/>
  <c r="G8762" i="10" s="1"/>
  <c r="G8763" i="10" s="1"/>
  <c r="G8764" i="10" s="1"/>
  <c r="G8765" i="10" s="1"/>
  <c r="G8766" i="10" s="1"/>
  <c r="G8767" i="10" s="1"/>
  <c r="G8768" i="10" s="1"/>
  <c r="G8769" i="10" s="1"/>
  <c r="G8770" i="10" s="1"/>
  <c r="G8771" i="10" s="1"/>
  <c r="G8772" i="10" s="1"/>
  <c r="G8773" i="10" s="1"/>
  <c r="G8774" i="10" s="1"/>
  <c r="G8775" i="10" s="1"/>
  <c r="G8776" i="10" s="1"/>
  <c r="G8777" i="10" s="1"/>
  <c r="G8778" i="10" s="1"/>
  <c r="G8779" i="10" s="1"/>
  <c r="G8780" i="10" s="1"/>
  <c r="G8781" i="10" s="1"/>
  <c r="G8782" i="10" s="1"/>
  <c r="G8783" i="10" s="1"/>
  <c r="G8784" i="10" s="1"/>
  <c r="G8785" i="10" s="1"/>
  <c r="G8786" i="10" s="1"/>
  <c r="G8787" i="10" s="1"/>
  <c r="G8788" i="10" s="1"/>
  <c r="G8789" i="10" s="1"/>
  <c r="G8790" i="10" s="1"/>
  <c r="G8791" i="10" s="1"/>
  <c r="G8792" i="10" s="1"/>
  <c r="G8793" i="10" s="1"/>
  <c r="G8794" i="10" s="1"/>
  <c r="G8795" i="10" s="1"/>
  <c r="G8796" i="10" s="1"/>
  <c r="G8797" i="10" s="1"/>
  <c r="G8798" i="10" s="1"/>
  <c r="G8799" i="10" s="1"/>
  <c r="G8800" i="10" s="1"/>
  <c r="G8801" i="10" s="1"/>
  <c r="G8802" i="10" s="1"/>
  <c r="G8803" i="10" s="1"/>
  <c r="G8804" i="10" s="1"/>
  <c r="G8805" i="10" s="1"/>
  <c r="G8806" i="10" s="1"/>
  <c r="G8807" i="10" s="1"/>
  <c r="G8808" i="10" s="1"/>
  <c r="G8809" i="10" s="1"/>
  <c r="G8810" i="10" s="1"/>
  <c r="G8811" i="10" s="1"/>
  <c r="G8812" i="10" s="1"/>
  <c r="G8813" i="10" s="1"/>
  <c r="G8814" i="10" s="1"/>
  <c r="G8815" i="10" s="1"/>
  <c r="G8816" i="10" s="1"/>
  <c r="G8817" i="10" s="1"/>
  <c r="G8818" i="10" s="1"/>
  <c r="G8819" i="10" s="1"/>
  <c r="G8820" i="10" s="1"/>
  <c r="G8821" i="10" s="1"/>
  <c r="G8822" i="10" s="1"/>
  <c r="G8823" i="10" s="1"/>
  <c r="G8824" i="10" s="1"/>
  <c r="G8825" i="10" s="1"/>
  <c r="G8826" i="10" s="1"/>
  <c r="G8827" i="10" s="1"/>
  <c r="G8828" i="10" s="1"/>
  <c r="G8829" i="10" s="1"/>
  <c r="G8830" i="10" s="1"/>
  <c r="G8831" i="10" s="1"/>
  <c r="G8832" i="10" s="1"/>
  <c r="G8833" i="10" s="1"/>
  <c r="G8834" i="10" s="1"/>
  <c r="G8835" i="10" s="1"/>
  <c r="G8836" i="10" s="1"/>
  <c r="G8837" i="10" s="1"/>
  <c r="G8838" i="10" s="1"/>
  <c r="G8839" i="10" s="1"/>
  <c r="G8840" i="10" s="1"/>
  <c r="G8841" i="10" s="1"/>
  <c r="G8842" i="10" s="1"/>
  <c r="G8843" i="10" s="1"/>
  <c r="G8844" i="10" s="1"/>
  <c r="G8845" i="10" s="1"/>
  <c r="G8846" i="10" s="1"/>
  <c r="G8847" i="10" s="1"/>
  <c r="G8848" i="10" s="1"/>
  <c r="G8849" i="10" s="1"/>
  <c r="G8850" i="10" s="1"/>
  <c r="G8851" i="10" s="1"/>
  <c r="G8852" i="10" s="1"/>
  <c r="G8853" i="10" s="1"/>
  <c r="G8854" i="10" s="1"/>
  <c r="G8855" i="10" s="1"/>
  <c r="G8856" i="10" s="1"/>
  <c r="G8857" i="10" s="1"/>
  <c r="G8858" i="10" s="1"/>
  <c r="G8859" i="10" s="1"/>
  <c r="G8860" i="10" s="1"/>
  <c r="G8861" i="10" s="1"/>
  <c r="G8862" i="10" s="1"/>
  <c r="G8863" i="10" s="1"/>
  <c r="G8864" i="10" s="1"/>
  <c r="G8865" i="10" s="1"/>
  <c r="G8866" i="10" s="1"/>
  <c r="G8867" i="10" s="1"/>
  <c r="G8868" i="10" s="1"/>
  <c r="G8869" i="10" s="1"/>
  <c r="G8870" i="10" s="1"/>
  <c r="G8871" i="10" s="1"/>
  <c r="G8872" i="10" s="1"/>
  <c r="G8873" i="10" s="1"/>
  <c r="G8874" i="10" s="1"/>
  <c r="G8875" i="10" s="1"/>
  <c r="G8876" i="10" s="1"/>
  <c r="G8877" i="10" s="1"/>
  <c r="G8878" i="10" s="1"/>
  <c r="G8879" i="10" s="1"/>
  <c r="G8880" i="10" s="1"/>
  <c r="G8881" i="10" s="1"/>
  <c r="G8882" i="10" s="1"/>
  <c r="G8883" i="10" s="1"/>
  <c r="G8884" i="10" s="1"/>
  <c r="G8885" i="10" s="1"/>
  <c r="G8886" i="10" s="1"/>
  <c r="G8887" i="10" s="1"/>
  <c r="G8888" i="10" s="1"/>
  <c r="G8889" i="10" s="1"/>
  <c r="G8890" i="10" s="1"/>
  <c r="G8891" i="10" s="1"/>
  <c r="G8892" i="10" s="1"/>
  <c r="G8893" i="10" s="1"/>
  <c r="G8894" i="10" s="1"/>
  <c r="G8895" i="10" s="1"/>
  <c r="G8896" i="10" s="1"/>
  <c r="G8897" i="10" s="1"/>
  <c r="G8898" i="10" s="1"/>
  <c r="G8899" i="10" s="1"/>
  <c r="G8900" i="10" s="1"/>
  <c r="G8901" i="10" s="1"/>
  <c r="G8902" i="10" s="1"/>
  <c r="G8903" i="10" s="1"/>
  <c r="G8904" i="10" s="1"/>
  <c r="G8905" i="10" s="1"/>
  <c r="G8906" i="10" s="1"/>
  <c r="G8907" i="10" s="1"/>
  <c r="G8908" i="10" s="1"/>
  <c r="G8909" i="10" s="1"/>
  <c r="G8910" i="10" s="1"/>
  <c r="G8911" i="10" s="1"/>
  <c r="G8912" i="10" s="1"/>
  <c r="G8913" i="10" s="1"/>
  <c r="G8914" i="10" s="1"/>
  <c r="G8915" i="10" s="1"/>
  <c r="G8916" i="10" s="1"/>
  <c r="G8917" i="10" s="1"/>
  <c r="G8918" i="10" s="1"/>
  <c r="G8919" i="10" s="1"/>
  <c r="G8920" i="10" s="1"/>
  <c r="G8921" i="10" s="1"/>
  <c r="G8922" i="10" s="1"/>
  <c r="G8923" i="10" s="1"/>
  <c r="G8924" i="10" s="1"/>
  <c r="G8925" i="10" s="1"/>
  <c r="G8926" i="10" s="1"/>
  <c r="G8927" i="10" s="1"/>
  <c r="G8928" i="10" s="1"/>
  <c r="G8929" i="10" s="1"/>
  <c r="G8930" i="10" s="1"/>
  <c r="G8931" i="10" s="1"/>
  <c r="G8932" i="10" s="1"/>
  <c r="G8933" i="10" s="1"/>
  <c r="G8934" i="10" s="1"/>
  <c r="G8935" i="10" s="1"/>
  <c r="G8936" i="10" s="1"/>
  <c r="G8937" i="10" s="1"/>
  <c r="G8938" i="10" s="1"/>
  <c r="G8939" i="10" s="1"/>
  <c r="G8940" i="10" s="1"/>
  <c r="G8941" i="10" s="1"/>
  <c r="G8942" i="10" s="1"/>
  <c r="G8943" i="10" s="1"/>
  <c r="G8944" i="10" s="1"/>
  <c r="G8945" i="10" s="1"/>
  <c r="G8946" i="10" s="1"/>
  <c r="G8947" i="10" s="1"/>
  <c r="G8948" i="10" s="1"/>
  <c r="G8949" i="10" s="1"/>
  <c r="G8950" i="10" s="1"/>
  <c r="G8951" i="10" s="1"/>
  <c r="G8952" i="10" s="1"/>
  <c r="G8953" i="10" s="1"/>
  <c r="G8954" i="10" s="1"/>
  <c r="G8955" i="10" s="1"/>
  <c r="G8956" i="10" s="1"/>
  <c r="G8957" i="10" s="1"/>
  <c r="G8958" i="10" s="1"/>
  <c r="G8959" i="10" s="1"/>
  <c r="G8960" i="10" s="1"/>
  <c r="G8961" i="10" s="1"/>
  <c r="G8962" i="10" s="1"/>
  <c r="G8963" i="10" s="1"/>
  <c r="G8964" i="10" s="1"/>
  <c r="G8965" i="10" s="1"/>
  <c r="G8966" i="10" s="1"/>
  <c r="G8967" i="10" s="1"/>
  <c r="G8968" i="10" s="1"/>
  <c r="G8969" i="10" s="1"/>
  <c r="G8970" i="10" s="1"/>
  <c r="G8971" i="10" s="1"/>
  <c r="G8972" i="10" s="1"/>
  <c r="G8973" i="10" s="1"/>
  <c r="G8974" i="10" s="1"/>
  <c r="G8975" i="10" s="1"/>
  <c r="G8976" i="10" s="1"/>
  <c r="G8977" i="10" s="1"/>
  <c r="G8978" i="10" s="1"/>
  <c r="G8979" i="10" s="1"/>
  <c r="G8980" i="10" s="1"/>
  <c r="G8981" i="10" s="1"/>
  <c r="G8982" i="10" s="1"/>
  <c r="G8983" i="10" s="1"/>
  <c r="G8984" i="10" s="1"/>
  <c r="G8985" i="10" s="1"/>
  <c r="G8986" i="10" s="1"/>
  <c r="G8987" i="10" s="1"/>
  <c r="G8988" i="10" s="1"/>
  <c r="G8989" i="10" s="1"/>
  <c r="G8990" i="10" s="1"/>
  <c r="G8991" i="10" s="1"/>
  <c r="G8992" i="10" s="1"/>
  <c r="G8993" i="10" s="1"/>
  <c r="G8994" i="10" s="1"/>
  <c r="G8995" i="10" s="1"/>
  <c r="G8996" i="10" s="1"/>
  <c r="G8997" i="10" s="1"/>
  <c r="G8998" i="10" s="1"/>
  <c r="G8999" i="10" s="1"/>
  <c r="G9000" i="10" s="1"/>
  <c r="G9001" i="10" s="1"/>
  <c r="G9002" i="10" s="1"/>
  <c r="G9003" i="10" s="1"/>
  <c r="G9004" i="10" s="1"/>
  <c r="G9005" i="10" s="1"/>
  <c r="G9006" i="10" s="1"/>
  <c r="G9007" i="10" s="1"/>
  <c r="G9008" i="10" s="1"/>
  <c r="G9009" i="10" s="1"/>
  <c r="G9010" i="10" s="1"/>
  <c r="G9011" i="10" s="1"/>
  <c r="G9012" i="10" s="1"/>
  <c r="G9013" i="10" s="1"/>
  <c r="G9014" i="10" s="1"/>
  <c r="G9015" i="10" s="1"/>
  <c r="G9016" i="10" s="1"/>
  <c r="G9017" i="10" s="1"/>
  <c r="G9018" i="10" s="1"/>
  <c r="G9019" i="10" s="1"/>
  <c r="G9020" i="10" s="1"/>
  <c r="G9021" i="10" s="1"/>
  <c r="G9022" i="10" s="1"/>
  <c r="G9023" i="10" s="1"/>
  <c r="G9024" i="10" s="1"/>
  <c r="G9025" i="10" s="1"/>
  <c r="G9026" i="10" s="1"/>
  <c r="G9027" i="10" s="1"/>
  <c r="G9028" i="10" s="1"/>
  <c r="G9029" i="10" s="1"/>
  <c r="G9030" i="10" s="1"/>
  <c r="G9031" i="10" s="1"/>
  <c r="G9032" i="10" s="1"/>
  <c r="G9033" i="10" s="1"/>
  <c r="G9034" i="10" s="1"/>
  <c r="G9035" i="10" s="1"/>
  <c r="G9036" i="10" s="1"/>
  <c r="G9037" i="10" s="1"/>
  <c r="G9038" i="10" s="1"/>
  <c r="G9039" i="10" s="1"/>
  <c r="G9040" i="10" s="1"/>
  <c r="G9041" i="10" s="1"/>
  <c r="G9042" i="10" s="1"/>
  <c r="G9043" i="10" s="1"/>
  <c r="G9044" i="10" s="1"/>
  <c r="G9045" i="10" s="1"/>
  <c r="G9046" i="10" s="1"/>
  <c r="G9047" i="10" s="1"/>
  <c r="G9048" i="10" s="1"/>
  <c r="G9049" i="10" s="1"/>
  <c r="G9050" i="10" s="1"/>
  <c r="G9051" i="10" s="1"/>
  <c r="G9052" i="10" s="1"/>
  <c r="G9053" i="10" s="1"/>
  <c r="G9054" i="10" s="1"/>
  <c r="G9055" i="10" s="1"/>
  <c r="G9056" i="10" s="1"/>
  <c r="G9057" i="10" s="1"/>
  <c r="G9058" i="10" s="1"/>
  <c r="G9059" i="10" s="1"/>
  <c r="G9060" i="10" s="1"/>
  <c r="G9061" i="10" s="1"/>
  <c r="G9062" i="10" s="1"/>
  <c r="G9063" i="10" s="1"/>
  <c r="G9064" i="10" s="1"/>
  <c r="G9065" i="10" s="1"/>
  <c r="G9066" i="10" s="1"/>
  <c r="G9067" i="10" s="1"/>
  <c r="G9068" i="10" s="1"/>
  <c r="G9069" i="10" s="1"/>
  <c r="G9070" i="10" s="1"/>
  <c r="G9071" i="10" s="1"/>
  <c r="G9072" i="10" s="1"/>
  <c r="G9073" i="10" s="1"/>
  <c r="G9074" i="10" s="1"/>
  <c r="G9075" i="10" s="1"/>
  <c r="G9076" i="10" s="1"/>
  <c r="G9077" i="10" s="1"/>
  <c r="G9078" i="10" s="1"/>
  <c r="G9079" i="10" s="1"/>
  <c r="G9080" i="10" s="1"/>
  <c r="G9081" i="10" s="1"/>
  <c r="G9082" i="10" s="1"/>
  <c r="G9083" i="10" s="1"/>
  <c r="G9084" i="10" s="1"/>
  <c r="G9085" i="10" s="1"/>
  <c r="G9086" i="10" s="1"/>
  <c r="G9087" i="10" s="1"/>
  <c r="G9088" i="10" s="1"/>
  <c r="G9089" i="10" s="1"/>
  <c r="G9090" i="10" s="1"/>
  <c r="G9091" i="10" s="1"/>
  <c r="G9092" i="10" s="1"/>
  <c r="G9093" i="10" s="1"/>
  <c r="G9094" i="10" s="1"/>
  <c r="G9095" i="10" s="1"/>
  <c r="G9096" i="10" s="1"/>
  <c r="G9097" i="10" s="1"/>
  <c r="G9098" i="10" s="1"/>
  <c r="G9099" i="10" s="1"/>
  <c r="G9100" i="10" s="1"/>
  <c r="G9101" i="10" s="1"/>
  <c r="G9102" i="10" s="1"/>
  <c r="G9103" i="10" s="1"/>
  <c r="G9104" i="10" s="1"/>
  <c r="G9105" i="10" s="1"/>
  <c r="G9106" i="10" s="1"/>
  <c r="G9107" i="10" s="1"/>
  <c r="G9108" i="10" s="1"/>
  <c r="G9109" i="10" s="1"/>
  <c r="G9110" i="10" s="1"/>
  <c r="G9111" i="10" s="1"/>
  <c r="G9112" i="10" s="1"/>
  <c r="G9113" i="10" s="1"/>
  <c r="G9114" i="10" s="1"/>
  <c r="G9115" i="10" s="1"/>
  <c r="G9116" i="10" s="1"/>
  <c r="G9117" i="10" s="1"/>
  <c r="G9118" i="10" s="1"/>
  <c r="G9119" i="10" s="1"/>
  <c r="G9120" i="10" s="1"/>
  <c r="G9121" i="10" s="1"/>
  <c r="G9122" i="10" s="1"/>
  <c r="G9123" i="10" s="1"/>
  <c r="G9124" i="10" s="1"/>
  <c r="G9125" i="10" s="1"/>
  <c r="G9126" i="10" s="1"/>
  <c r="G9127" i="10" s="1"/>
  <c r="G9128" i="10" s="1"/>
  <c r="G9129" i="10" s="1"/>
  <c r="G9130" i="10" s="1"/>
  <c r="G9131" i="10" s="1"/>
  <c r="G9132" i="10" s="1"/>
  <c r="G9133" i="10" s="1"/>
  <c r="G9134" i="10" s="1"/>
  <c r="G9135" i="10" s="1"/>
  <c r="G9136" i="10" s="1"/>
  <c r="G9137" i="10" s="1"/>
  <c r="G9138" i="10" s="1"/>
  <c r="G9139" i="10" s="1"/>
  <c r="G9140" i="10" s="1"/>
  <c r="G9141" i="10" s="1"/>
  <c r="G9142" i="10" s="1"/>
  <c r="G9143" i="10" s="1"/>
  <c r="G9144" i="10" s="1"/>
  <c r="G9145" i="10" s="1"/>
  <c r="G9146" i="10" s="1"/>
  <c r="G9147" i="10" s="1"/>
  <c r="G9148" i="10" s="1"/>
  <c r="G9149" i="10" s="1"/>
  <c r="G9150" i="10" s="1"/>
  <c r="G9151" i="10" s="1"/>
  <c r="G9152" i="10" s="1"/>
  <c r="G9153" i="10" s="1"/>
  <c r="G9154" i="10" s="1"/>
  <c r="G9155" i="10" s="1"/>
  <c r="G9156" i="10" s="1"/>
  <c r="G9157" i="10" s="1"/>
  <c r="G9158" i="10" s="1"/>
  <c r="G9159" i="10" s="1"/>
  <c r="G9160" i="10" s="1"/>
  <c r="G9161" i="10" s="1"/>
  <c r="G9162" i="10" s="1"/>
  <c r="G9163" i="10" s="1"/>
  <c r="G9164" i="10" s="1"/>
  <c r="G9165" i="10" s="1"/>
  <c r="G9166" i="10" s="1"/>
  <c r="G9167" i="10" s="1"/>
  <c r="G9168" i="10" s="1"/>
  <c r="G9169" i="10" s="1"/>
  <c r="G9170" i="10" s="1"/>
  <c r="G9171" i="10" s="1"/>
  <c r="G9172" i="10" s="1"/>
  <c r="G9173" i="10" s="1"/>
  <c r="G9174" i="10" s="1"/>
  <c r="G9175" i="10" s="1"/>
  <c r="G9176" i="10" s="1"/>
  <c r="G9177" i="10" s="1"/>
  <c r="G9178" i="10" s="1"/>
  <c r="G9179" i="10" s="1"/>
  <c r="G9180" i="10" s="1"/>
  <c r="G9181" i="10" s="1"/>
  <c r="G9182" i="10" s="1"/>
  <c r="G9183" i="10" s="1"/>
  <c r="G9184" i="10" s="1"/>
  <c r="G9185" i="10" s="1"/>
  <c r="G9186" i="10" s="1"/>
  <c r="G9187" i="10" s="1"/>
  <c r="G9188" i="10" s="1"/>
  <c r="G9189" i="10" s="1"/>
  <c r="G9190" i="10" s="1"/>
  <c r="G9191" i="10" s="1"/>
  <c r="G9192" i="10" s="1"/>
  <c r="G9193" i="10" s="1"/>
  <c r="G9194" i="10" s="1"/>
  <c r="G9195" i="10" s="1"/>
  <c r="G9196" i="10" s="1"/>
  <c r="T37" i="10"/>
  <c r="U23" i="17"/>
  <c r="V23" i="17"/>
  <c r="T23" i="17"/>
  <c r="R22" i="17"/>
  <c r="Q24" i="17"/>
  <c r="N25" i="17"/>
  <c r="Q24" i="10"/>
  <c r="G9197" i="10" l="1"/>
  <c r="G9198" i="10" s="1"/>
  <c r="G9199" i="10" s="1"/>
  <c r="G9200" i="10" s="1"/>
  <c r="G9201" i="10" s="1"/>
  <c r="G9202" i="10" s="1"/>
  <c r="G9203" i="10" s="1"/>
  <c r="G9204" i="10" s="1"/>
  <c r="G9205" i="10" s="1"/>
  <c r="G9206" i="10" s="1"/>
  <c r="G9207" i="10" s="1"/>
  <c r="G9208" i="10" s="1"/>
  <c r="G9209" i="10" s="1"/>
  <c r="G9210" i="10" s="1"/>
  <c r="G9211" i="10" s="1"/>
  <c r="G9212" i="10" s="1"/>
  <c r="G9213" i="10" s="1"/>
  <c r="G9214" i="10" s="1"/>
  <c r="G9215" i="10" s="1"/>
  <c r="G9216" i="10" s="1"/>
  <c r="G9217" i="10" s="1"/>
  <c r="G9218" i="10" s="1"/>
  <c r="G9219" i="10" s="1"/>
  <c r="G9220" i="10" s="1"/>
  <c r="G9221" i="10" s="1"/>
  <c r="G9222" i="10" s="1"/>
  <c r="G9223" i="10" s="1"/>
  <c r="G9224" i="10" s="1"/>
  <c r="G9225" i="10" s="1"/>
  <c r="G9226" i="10" s="1"/>
  <c r="G9227" i="10" s="1"/>
  <c r="G9228" i="10" s="1"/>
  <c r="G9229" i="10" s="1"/>
  <c r="G9230" i="10" s="1"/>
  <c r="G9231" i="10" s="1"/>
  <c r="G9232" i="10" s="1"/>
  <c r="G9233" i="10" s="1"/>
  <c r="G9234" i="10" s="1"/>
  <c r="G9235" i="10" s="1"/>
  <c r="G9236" i="10" s="1"/>
  <c r="G9237" i="10" s="1"/>
  <c r="G9238" i="10" s="1"/>
  <c r="G9239" i="10" s="1"/>
  <c r="G9240" i="10" s="1"/>
  <c r="G9241" i="10" s="1"/>
  <c r="G9242" i="10" s="1"/>
  <c r="G9243" i="10" s="1"/>
  <c r="G9244" i="10" s="1"/>
  <c r="G9245" i="10" s="1"/>
  <c r="G9246" i="10" s="1"/>
  <c r="G9247" i="10" s="1"/>
  <c r="G9248" i="10" s="1"/>
  <c r="G9249" i="10" s="1"/>
  <c r="G9250" i="10" s="1"/>
  <c r="G9251" i="10" s="1"/>
  <c r="G9252" i="10" s="1"/>
  <c r="G9253" i="10" s="1"/>
  <c r="G9254" i="10" s="1"/>
  <c r="G9255" i="10" s="1"/>
  <c r="G9256" i="10" s="1"/>
  <c r="G9257" i="10" s="1"/>
  <c r="G9258" i="10" s="1"/>
  <c r="G9259" i="10" s="1"/>
  <c r="G9260" i="10" s="1"/>
  <c r="G9261" i="10" s="1"/>
  <c r="G9262" i="10" s="1"/>
  <c r="G9263" i="10" s="1"/>
  <c r="G9264" i="10" s="1"/>
  <c r="G9265" i="10" s="1"/>
  <c r="G9266" i="10" s="1"/>
  <c r="G9267" i="10" s="1"/>
  <c r="G9268" i="10" s="1"/>
  <c r="G9269" i="10" s="1"/>
  <c r="G9270" i="10" s="1"/>
  <c r="G9271" i="10" s="1"/>
  <c r="G9272" i="10" s="1"/>
  <c r="G9273" i="10" s="1"/>
  <c r="G9274" i="10" s="1"/>
  <c r="G9275" i="10" s="1"/>
  <c r="G9276" i="10" s="1"/>
  <c r="G9277" i="10" s="1"/>
  <c r="G9278" i="10" s="1"/>
  <c r="G9279" i="10" s="1"/>
  <c r="G9280" i="10" s="1"/>
  <c r="G9281" i="10" s="1"/>
  <c r="G9282" i="10" s="1"/>
  <c r="G9283" i="10" s="1"/>
  <c r="G9284" i="10" s="1"/>
  <c r="G9285" i="10" s="1"/>
  <c r="G9286" i="10" s="1"/>
  <c r="G9287" i="10" s="1"/>
  <c r="G9288" i="10" s="1"/>
  <c r="G9289" i="10" s="1"/>
  <c r="G9290" i="10" s="1"/>
  <c r="G9291" i="10" s="1"/>
  <c r="G9292" i="10" s="1"/>
  <c r="G9293" i="10" s="1"/>
  <c r="G9294" i="10" s="1"/>
  <c r="G9295" i="10" s="1"/>
  <c r="G9296" i="10" s="1"/>
  <c r="G9297" i="10" s="1"/>
  <c r="G9298" i="10" s="1"/>
  <c r="G9299" i="10" s="1"/>
  <c r="G9300" i="10" s="1"/>
  <c r="G9301" i="10" s="1"/>
  <c r="G9302" i="10" s="1"/>
  <c r="G9303" i="10" s="1"/>
  <c r="G9304" i="10" s="1"/>
  <c r="G9305" i="10" s="1"/>
  <c r="G9306" i="10" s="1"/>
  <c r="G9307" i="10" s="1"/>
  <c r="G9308" i="10" s="1"/>
  <c r="G9309" i="10" s="1"/>
  <c r="G9310" i="10" s="1"/>
  <c r="G9311" i="10" s="1"/>
  <c r="G9312" i="10" s="1"/>
  <c r="G9313" i="10" s="1"/>
  <c r="G9314" i="10" s="1"/>
  <c r="G9315" i="10" s="1"/>
  <c r="G9316" i="10" s="1"/>
  <c r="G9317" i="10" s="1"/>
  <c r="G9318" i="10" s="1"/>
  <c r="G9319" i="10" s="1"/>
  <c r="G9320" i="10" s="1"/>
  <c r="G9321" i="10" s="1"/>
  <c r="G9322" i="10" s="1"/>
  <c r="G9323" i="10" s="1"/>
  <c r="G9324" i="10" s="1"/>
  <c r="G9325" i="10" s="1"/>
  <c r="G9326" i="10" s="1"/>
  <c r="G9327" i="10" s="1"/>
  <c r="G9328" i="10" s="1"/>
  <c r="G9329" i="10" s="1"/>
  <c r="G9330" i="10" s="1"/>
  <c r="G9331" i="10" s="1"/>
  <c r="G9332" i="10" s="1"/>
  <c r="G9333" i="10" s="1"/>
  <c r="G9334" i="10" s="1"/>
  <c r="G9335" i="10" s="1"/>
  <c r="G9336" i="10" s="1"/>
  <c r="G9337" i="10" s="1"/>
  <c r="G9338" i="10" s="1"/>
  <c r="G9339" i="10" s="1"/>
  <c r="G9340" i="10" s="1"/>
  <c r="G9341" i="10" s="1"/>
  <c r="G9342" i="10" s="1"/>
  <c r="G9343" i="10" s="1"/>
  <c r="G9344" i="10" s="1"/>
  <c r="G9345" i="10" s="1"/>
  <c r="G9346" i="10" s="1"/>
  <c r="G9347" i="10" s="1"/>
  <c r="G9348" i="10" s="1"/>
  <c r="G9349" i="10" s="1"/>
  <c r="G9350" i="10" s="1"/>
  <c r="G9351" i="10" s="1"/>
  <c r="G9352" i="10" s="1"/>
  <c r="G9353" i="10" s="1"/>
  <c r="G9354" i="10" s="1"/>
  <c r="G9355" i="10" s="1"/>
  <c r="G9356" i="10" s="1"/>
  <c r="G9357" i="10" s="1"/>
  <c r="G9358" i="10" s="1"/>
  <c r="G9359" i="10" s="1"/>
  <c r="G9360" i="10" s="1"/>
  <c r="G9361" i="10" s="1"/>
  <c r="G9362" i="10" s="1"/>
  <c r="G9363" i="10" s="1"/>
  <c r="G9364" i="10" s="1"/>
  <c r="G9365" i="10" s="1"/>
  <c r="G9366" i="10" s="1"/>
  <c r="G9367" i="10" s="1"/>
  <c r="G9368" i="10" s="1"/>
  <c r="G9369" i="10" s="1"/>
  <c r="G9370" i="10" s="1"/>
  <c r="G9371" i="10" s="1"/>
  <c r="G9372" i="10" s="1"/>
  <c r="G9373" i="10" s="1"/>
  <c r="G9374" i="10" s="1"/>
  <c r="G9375" i="10" s="1"/>
  <c r="G9376" i="10" s="1"/>
  <c r="G9377" i="10" s="1"/>
  <c r="G9378" i="10" s="1"/>
  <c r="G9379" i="10" s="1"/>
  <c r="G9380" i="10" s="1"/>
  <c r="G9381" i="10" s="1"/>
  <c r="G9382" i="10" s="1"/>
  <c r="G9383" i="10" s="1"/>
  <c r="G9384" i="10" s="1"/>
  <c r="G9385" i="10" s="1"/>
  <c r="G9386" i="10" s="1"/>
  <c r="G9387" i="10" s="1"/>
  <c r="G9388" i="10" s="1"/>
  <c r="G9389" i="10" s="1"/>
  <c r="G9390" i="10" s="1"/>
  <c r="G9391" i="10" s="1"/>
  <c r="G9392" i="10" s="1"/>
  <c r="G9393" i="10" s="1"/>
  <c r="G9394" i="10" s="1"/>
  <c r="G9395" i="10" s="1"/>
  <c r="G9396" i="10" s="1"/>
  <c r="G9397" i="10" s="1"/>
  <c r="G9398" i="10" s="1"/>
  <c r="G9399" i="10" s="1"/>
  <c r="G9400" i="10" s="1"/>
  <c r="G9401" i="10" s="1"/>
  <c r="G9402" i="10" s="1"/>
  <c r="G9403" i="10" s="1"/>
  <c r="G9404" i="10" s="1"/>
  <c r="G9405" i="10" s="1"/>
  <c r="G9406" i="10" s="1"/>
  <c r="G9407" i="10" s="1"/>
  <c r="G9408" i="10" s="1"/>
  <c r="G9409" i="10" s="1"/>
  <c r="G9410" i="10" s="1"/>
  <c r="G9411" i="10" s="1"/>
  <c r="G9412" i="10" s="1"/>
  <c r="G9413" i="10" s="1"/>
  <c r="G9414" i="10" s="1"/>
  <c r="G9415" i="10" s="1"/>
  <c r="G9416" i="10" s="1"/>
  <c r="G9417" i="10" s="1"/>
  <c r="G9418" i="10" s="1"/>
  <c r="G9419" i="10" s="1"/>
  <c r="G9420" i="10" s="1"/>
  <c r="G9421" i="10" s="1"/>
  <c r="G9422" i="10" s="1"/>
  <c r="G9423" i="10" s="1"/>
  <c r="G9424" i="10" s="1"/>
  <c r="G9425" i="10" s="1"/>
  <c r="G9426" i="10" s="1"/>
  <c r="G9427" i="10" s="1"/>
  <c r="G9428" i="10" s="1"/>
  <c r="G9429" i="10" s="1"/>
  <c r="G9430" i="10" s="1"/>
  <c r="G9431" i="10" s="1"/>
  <c r="G9432" i="10" s="1"/>
  <c r="G9433" i="10" s="1"/>
  <c r="G9434" i="10" s="1"/>
  <c r="G9435" i="10" s="1"/>
  <c r="G9436" i="10" s="1"/>
  <c r="G9437" i="10" s="1"/>
  <c r="G9438" i="10" s="1"/>
  <c r="G9439" i="10" s="1"/>
  <c r="G9440" i="10" s="1"/>
  <c r="G9441" i="10" s="1"/>
  <c r="G9442" i="10" s="1"/>
  <c r="G9443" i="10" s="1"/>
  <c r="G9444" i="10" s="1"/>
  <c r="G9445" i="10" s="1"/>
  <c r="G9446" i="10" s="1"/>
  <c r="G9447" i="10" s="1"/>
  <c r="G9448" i="10" s="1"/>
  <c r="G9449" i="10" s="1"/>
  <c r="G9450" i="10" s="1"/>
  <c r="G9451" i="10" s="1"/>
  <c r="G9452" i="10" s="1"/>
  <c r="G9453" i="10" s="1"/>
  <c r="G9454" i="10" s="1"/>
  <c r="G9455" i="10" s="1"/>
  <c r="G9456" i="10" s="1"/>
  <c r="G9457" i="10" s="1"/>
  <c r="G9458" i="10" s="1"/>
  <c r="G9459" i="10" s="1"/>
  <c r="G9460" i="10" s="1"/>
  <c r="G9461" i="10" s="1"/>
  <c r="G9462" i="10" s="1"/>
  <c r="G9463" i="10" s="1"/>
  <c r="G9464" i="10" s="1"/>
  <c r="G9465" i="10" s="1"/>
  <c r="G9466" i="10" s="1"/>
  <c r="G9467" i="10" s="1"/>
  <c r="G9468" i="10" s="1"/>
  <c r="G9469" i="10" s="1"/>
  <c r="G9470" i="10" s="1"/>
  <c r="G9471" i="10" s="1"/>
  <c r="G9472" i="10" s="1"/>
  <c r="G9473" i="10" s="1"/>
  <c r="G9474" i="10" s="1"/>
  <c r="G9475" i="10" s="1"/>
  <c r="G9476" i="10" s="1"/>
  <c r="G9477" i="10" s="1"/>
  <c r="G9478" i="10" s="1"/>
  <c r="G9479" i="10" s="1"/>
  <c r="G9480" i="10" s="1"/>
  <c r="G9481" i="10" s="1"/>
  <c r="G9482" i="10" s="1"/>
  <c r="G9483" i="10" s="1"/>
  <c r="G9484" i="10" s="1"/>
  <c r="G9485" i="10" s="1"/>
  <c r="G9486" i="10" s="1"/>
  <c r="G9487" i="10" s="1"/>
  <c r="G9488" i="10" s="1"/>
  <c r="G9489" i="10" s="1"/>
  <c r="G9490" i="10" s="1"/>
  <c r="G9491" i="10" s="1"/>
  <c r="G9492" i="10" s="1"/>
  <c r="G9493" i="10" s="1"/>
  <c r="G9494" i="10" s="1"/>
  <c r="G9495" i="10" s="1"/>
  <c r="G9496" i="10" s="1"/>
  <c r="G9497" i="10" s="1"/>
  <c r="G9498" i="10" s="1"/>
  <c r="G9499" i="10" s="1"/>
  <c r="G9500" i="10" s="1"/>
  <c r="G9501" i="10" s="1"/>
  <c r="G9502" i="10" s="1"/>
  <c r="G9503" i="10" s="1"/>
  <c r="G9504" i="10" s="1"/>
  <c r="G9505" i="10" s="1"/>
  <c r="G9506" i="10" s="1"/>
  <c r="G9507" i="10" s="1"/>
  <c r="G9508" i="10" s="1"/>
  <c r="G9509" i="10" s="1"/>
  <c r="G9510" i="10" s="1"/>
  <c r="G9511" i="10" s="1"/>
  <c r="G9512" i="10" s="1"/>
  <c r="G9513" i="10" s="1"/>
  <c r="G9514" i="10" s="1"/>
  <c r="G9515" i="10" s="1"/>
  <c r="G9516" i="10" s="1"/>
  <c r="G9517" i="10" s="1"/>
  <c r="G9518" i="10" s="1"/>
  <c r="G9519" i="10" s="1"/>
  <c r="G9520" i="10" s="1"/>
  <c r="G9521" i="10" s="1"/>
  <c r="G9522" i="10" s="1"/>
  <c r="G9523" i="10" s="1"/>
  <c r="G9524" i="10" s="1"/>
  <c r="G9525" i="10" s="1"/>
  <c r="G9526" i="10" s="1"/>
  <c r="G9527" i="10" s="1"/>
  <c r="G9528" i="10" s="1"/>
  <c r="G9529" i="10" s="1"/>
  <c r="G9530" i="10" s="1"/>
  <c r="G9531" i="10" s="1"/>
  <c r="G9532" i="10" s="1"/>
  <c r="G9533" i="10" s="1"/>
  <c r="G9534" i="10" s="1"/>
  <c r="G9535" i="10" s="1"/>
  <c r="G9536" i="10" s="1"/>
  <c r="G9537" i="10" s="1"/>
  <c r="G9538" i="10" s="1"/>
  <c r="G9539" i="10" s="1"/>
  <c r="G9540" i="10" s="1"/>
  <c r="G9541" i="10" s="1"/>
  <c r="G9542" i="10" s="1"/>
  <c r="G9543" i="10" s="1"/>
  <c r="G9544" i="10" s="1"/>
  <c r="G9545" i="10" s="1"/>
  <c r="G9546" i="10" s="1"/>
  <c r="G9547" i="10" s="1"/>
  <c r="G9548" i="10" s="1"/>
  <c r="G9549" i="10" s="1"/>
  <c r="G9550" i="10" s="1"/>
  <c r="G9551" i="10" s="1"/>
  <c r="G9552" i="10" s="1"/>
  <c r="G9553" i="10" s="1"/>
  <c r="G9554" i="10" s="1"/>
  <c r="G9555" i="10" s="1"/>
  <c r="G9556" i="10" s="1"/>
  <c r="G9557" i="10" s="1"/>
  <c r="G9558" i="10" s="1"/>
  <c r="G9559" i="10" s="1"/>
  <c r="G9560" i="10" s="1"/>
  <c r="G9561" i="10" s="1"/>
  <c r="G9562" i="10" s="1"/>
  <c r="G9563" i="10" s="1"/>
  <c r="G9564" i="10" s="1"/>
  <c r="G9565" i="10" s="1"/>
  <c r="G9566" i="10" s="1"/>
  <c r="G9567" i="10" s="1"/>
  <c r="G9568" i="10" s="1"/>
  <c r="G9569" i="10" s="1"/>
  <c r="G9570" i="10" s="1"/>
  <c r="G9571" i="10" s="1"/>
  <c r="G9572" i="10" s="1"/>
  <c r="G9573" i="10" s="1"/>
  <c r="G9574" i="10" s="1"/>
  <c r="G9575" i="10" s="1"/>
  <c r="G9576" i="10" s="1"/>
  <c r="G9577" i="10" s="1"/>
  <c r="G9578" i="10" s="1"/>
  <c r="G9579" i="10" s="1"/>
  <c r="G9580" i="10" s="1"/>
  <c r="G9581" i="10" s="1"/>
  <c r="G9582" i="10" s="1"/>
  <c r="G9583" i="10" s="1"/>
  <c r="G9584" i="10" s="1"/>
  <c r="G9585" i="10" s="1"/>
  <c r="G9586" i="10" s="1"/>
  <c r="G9587" i="10" s="1"/>
  <c r="G9588" i="10" s="1"/>
  <c r="G9589" i="10" s="1"/>
  <c r="G9590" i="10" s="1"/>
  <c r="G9591" i="10" s="1"/>
  <c r="G9592" i="10" s="1"/>
  <c r="G9593" i="10" s="1"/>
  <c r="G9594" i="10" s="1"/>
  <c r="G9595" i="10" s="1"/>
  <c r="G9596" i="10" s="1"/>
  <c r="G9597" i="10" s="1"/>
  <c r="G9598" i="10" s="1"/>
  <c r="G9599" i="10" s="1"/>
  <c r="G9600" i="10" s="1"/>
  <c r="G9601" i="10" s="1"/>
  <c r="G9602" i="10" s="1"/>
  <c r="G9603" i="10" s="1"/>
  <c r="G9604" i="10" s="1"/>
  <c r="G9605" i="10" s="1"/>
  <c r="G9606" i="10" s="1"/>
  <c r="G9607" i="10" s="1"/>
  <c r="G9608" i="10" s="1"/>
  <c r="G9609" i="10" s="1"/>
  <c r="G9610" i="10" s="1"/>
  <c r="G9611" i="10" s="1"/>
  <c r="G9612" i="10" s="1"/>
  <c r="G9613" i="10" s="1"/>
  <c r="G9614" i="10" s="1"/>
  <c r="G9615" i="10" s="1"/>
  <c r="G9616" i="10" s="1"/>
  <c r="G9617" i="10" s="1"/>
  <c r="G9618" i="10" s="1"/>
  <c r="G9619" i="10" s="1"/>
  <c r="G9620" i="10" s="1"/>
  <c r="G9621" i="10" s="1"/>
  <c r="G9622" i="10" s="1"/>
  <c r="G9623" i="10" s="1"/>
  <c r="G9624" i="10" s="1"/>
  <c r="G9625" i="10" s="1"/>
  <c r="G9626" i="10" s="1"/>
  <c r="G9627" i="10" s="1"/>
  <c r="G9628" i="10" s="1"/>
  <c r="G9629" i="10" s="1"/>
  <c r="G9630" i="10" s="1"/>
  <c r="G9631" i="10" s="1"/>
  <c r="G9632" i="10" s="1"/>
  <c r="G9633" i="10" s="1"/>
  <c r="G9634" i="10" s="1"/>
  <c r="G9635" i="10" s="1"/>
  <c r="G9636" i="10" s="1"/>
  <c r="T38" i="10"/>
  <c r="U24" i="17"/>
  <c r="V24" i="17"/>
  <c r="T24" i="17"/>
  <c r="Q25" i="17"/>
  <c r="N26" i="17"/>
  <c r="N27" i="17" s="1"/>
  <c r="R23" i="17"/>
  <c r="Q25" i="10"/>
  <c r="G9637" i="10" l="1"/>
  <c r="G9638" i="10" s="1"/>
  <c r="G9639" i="10" s="1"/>
  <c r="G9640" i="10" s="1"/>
  <c r="G9641" i="10" s="1"/>
  <c r="G9642" i="10" s="1"/>
  <c r="G9643" i="10" s="1"/>
  <c r="G9644" i="10" s="1"/>
  <c r="G9645" i="10" s="1"/>
  <c r="G9646" i="10" s="1"/>
  <c r="G9647" i="10" s="1"/>
  <c r="G9648" i="10" s="1"/>
  <c r="G9649" i="10" s="1"/>
  <c r="G9650" i="10" s="1"/>
  <c r="G9651" i="10" s="1"/>
  <c r="G9652" i="10" s="1"/>
  <c r="G9653" i="10" s="1"/>
  <c r="G9654" i="10" s="1"/>
  <c r="G9655" i="10" s="1"/>
  <c r="G9656" i="10" s="1"/>
  <c r="G9657" i="10" s="1"/>
  <c r="G9658" i="10" s="1"/>
  <c r="G9659" i="10" s="1"/>
  <c r="G9660" i="10" s="1"/>
  <c r="G9661" i="10" s="1"/>
  <c r="G9662" i="10" s="1"/>
  <c r="G9663" i="10" s="1"/>
  <c r="G9664" i="10" s="1"/>
  <c r="G9665" i="10" s="1"/>
  <c r="G9666" i="10" s="1"/>
  <c r="G9667" i="10" s="1"/>
  <c r="G9668" i="10" s="1"/>
  <c r="G9669" i="10" s="1"/>
  <c r="G9670" i="10" s="1"/>
  <c r="G9671" i="10" s="1"/>
  <c r="G9672" i="10" s="1"/>
  <c r="G9673" i="10" s="1"/>
  <c r="G9674" i="10" s="1"/>
  <c r="G9675" i="10" s="1"/>
  <c r="G9676" i="10" s="1"/>
  <c r="G9677" i="10" s="1"/>
  <c r="G9678" i="10" s="1"/>
  <c r="G9679" i="10" s="1"/>
  <c r="G9680" i="10" s="1"/>
  <c r="G9681" i="10" s="1"/>
  <c r="G9682" i="10" s="1"/>
  <c r="G9683" i="10" s="1"/>
  <c r="G9684" i="10" s="1"/>
  <c r="G9685" i="10" s="1"/>
  <c r="G9686" i="10" s="1"/>
  <c r="G9687" i="10" s="1"/>
  <c r="G9688" i="10" s="1"/>
  <c r="G9689" i="10" s="1"/>
  <c r="G9690" i="10" s="1"/>
  <c r="G9691" i="10" s="1"/>
  <c r="G9692" i="10" s="1"/>
  <c r="G9693" i="10" s="1"/>
  <c r="G9694" i="10" s="1"/>
  <c r="G9695" i="10" s="1"/>
  <c r="G9696" i="10" s="1"/>
  <c r="G9697" i="10" s="1"/>
  <c r="G9698" i="10" s="1"/>
  <c r="G9699" i="10" s="1"/>
  <c r="G9700" i="10" s="1"/>
  <c r="G9701" i="10" s="1"/>
  <c r="G9702" i="10" s="1"/>
  <c r="G9703" i="10" s="1"/>
  <c r="G9704" i="10" s="1"/>
  <c r="G9705" i="10" s="1"/>
  <c r="G9706" i="10" s="1"/>
  <c r="G9707" i="10" s="1"/>
  <c r="G9708" i="10" s="1"/>
  <c r="G9709" i="10" s="1"/>
  <c r="G9710" i="10" s="1"/>
  <c r="G9711" i="10" s="1"/>
  <c r="G9712" i="10" s="1"/>
  <c r="G9713" i="10" s="1"/>
  <c r="G9714" i="10" s="1"/>
  <c r="G9715" i="10" s="1"/>
  <c r="G9716" i="10" s="1"/>
  <c r="G9717" i="10" s="1"/>
  <c r="G9718" i="10" s="1"/>
  <c r="G9719" i="10" s="1"/>
  <c r="G9720" i="10" s="1"/>
  <c r="G9721" i="10" s="1"/>
  <c r="G9722" i="10" s="1"/>
  <c r="G9723" i="10" s="1"/>
  <c r="G9724" i="10" s="1"/>
  <c r="G9725" i="10" s="1"/>
  <c r="G9726" i="10" s="1"/>
  <c r="G9727" i="10" s="1"/>
  <c r="G9728" i="10" s="1"/>
  <c r="G9729" i="10" s="1"/>
  <c r="G9730" i="10" s="1"/>
  <c r="G9731" i="10" s="1"/>
  <c r="G9732" i="10" s="1"/>
  <c r="G9733" i="10" s="1"/>
  <c r="G9734" i="10" s="1"/>
  <c r="G9735" i="10" s="1"/>
  <c r="G9736" i="10" s="1"/>
  <c r="G9737" i="10" s="1"/>
  <c r="G9738" i="10" s="1"/>
  <c r="G9739" i="10" s="1"/>
  <c r="G9740" i="10" s="1"/>
  <c r="G9741" i="10" s="1"/>
  <c r="G9742" i="10" s="1"/>
  <c r="G9743" i="10" s="1"/>
  <c r="G9744" i="10" s="1"/>
  <c r="G9745" i="10" s="1"/>
  <c r="G9746" i="10" s="1"/>
  <c r="G9747" i="10" s="1"/>
  <c r="G9748" i="10" s="1"/>
  <c r="G9749" i="10" s="1"/>
  <c r="G9750" i="10" s="1"/>
  <c r="G9751" i="10" s="1"/>
  <c r="G9752" i="10" s="1"/>
  <c r="G9753" i="10" s="1"/>
  <c r="G9754" i="10" s="1"/>
  <c r="G9755" i="10" s="1"/>
  <c r="G9756" i="10" s="1"/>
  <c r="G9757" i="10" s="1"/>
  <c r="G9758" i="10" s="1"/>
  <c r="G9759" i="10" s="1"/>
  <c r="G9760" i="10" s="1"/>
  <c r="G9761" i="10" s="1"/>
  <c r="G9762" i="10" s="1"/>
  <c r="G9763" i="10" s="1"/>
  <c r="G9764" i="10" s="1"/>
  <c r="G9765" i="10" s="1"/>
  <c r="G9766" i="10" s="1"/>
  <c r="G9767" i="10" s="1"/>
  <c r="G9768" i="10" s="1"/>
  <c r="G9769" i="10" s="1"/>
  <c r="G9770" i="10" s="1"/>
  <c r="G9771" i="10" s="1"/>
  <c r="G9772" i="10" s="1"/>
  <c r="G9773" i="10" s="1"/>
  <c r="G9774" i="10" s="1"/>
  <c r="G9775" i="10" s="1"/>
  <c r="G9776" i="10" s="1"/>
  <c r="G9777" i="10" s="1"/>
  <c r="G9778" i="10" s="1"/>
  <c r="G9779" i="10" s="1"/>
  <c r="G9780" i="10" s="1"/>
  <c r="G9781" i="10" s="1"/>
  <c r="G9782" i="10" s="1"/>
  <c r="G9783" i="10" s="1"/>
  <c r="G9784" i="10" s="1"/>
  <c r="G9785" i="10" s="1"/>
  <c r="G9786" i="10" s="1"/>
  <c r="G9787" i="10" s="1"/>
  <c r="G9788" i="10" s="1"/>
  <c r="G9789" i="10" s="1"/>
  <c r="G9790" i="10" s="1"/>
  <c r="G9791" i="10" s="1"/>
  <c r="G9792" i="10" s="1"/>
  <c r="G9793" i="10" s="1"/>
  <c r="G9794" i="10" s="1"/>
  <c r="G9795" i="10" s="1"/>
  <c r="G9796" i="10" s="1"/>
  <c r="G9797" i="10" s="1"/>
  <c r="G9798" i="10" s="1"/>
  <c r="G9799" i="10" s="1"/>
  <c r="G9800" i="10" s="1"/>
  <c r="G9801" i="10" s="1"/>
  <c r="G9802" i="10" s="1"/>
  <c r="G9803" i="10" s="1"/>
  <c r="G9804" i="10" s="1"/>
  <c r="G9805" i="10" s="1"/>
  <c r="G9806" i="10" s="1"/>
  <c r="G9807" i="10" s="1"/>
  <c r="G9808" i="10" s="1"/>
  <c r="G9809" i="10" s="1"/>
  <c r="G9810" i="10" s="1"/>
  <c r="G9811" i="10" s="1"/>
  <c r="G9812" i="10" s="1"/>
  <c r="G9813" i="10" s="1"/>
  <c r="G9814" i="10" s="1"/>
  <c r="G9815" i="10" s="1"/>
  <c r="G9816" i="10" s="1"/>
  <c r="G9817" i="10" s="1"/>
  <c r="G9818" i="10" s="1"/>
  <c r="G9819" i="10" s="1"/>
  <c r="G9820" i="10" s="1"/>
  <c r="G9821" i="10" s="1"/>
  <c r="G9822" i="10" s="1"/>
  <c r="G9823" i="10" s="1"/>
  <c r="G9824" i="10" s="1"/>
  <c r="G9825" i="10" s="1"/>
  <c r="G9826" i="10" s="1"/>
  <c r="G9827" i="10" s="1"/>
  <c r="G9828" i="10" s="1"/>
  <c r="G9829" i="10" s="1"/>
  <c r="G9830" i="10" s="1"/>
  <c r="G9831" i="10" s="1"/>
  <c r="G9832" i="10" s="1"/>
  <c r="G9833" i="10" s="1"/>
  <c r="G9834" i="10" s="1"/>
  <c r="G9835" i="10" s="1"/>
  <c r="G9836" i="10" s="1"/>
  <c r="G9837" i="10" s="1"/>
  <c r="G9838" i="10" s="1"/>
  <c r="G9839" i="10" s="1"/>
  <c r="G9840" i="10" s="1"/>
  <c r="G9841" i="10" s="1"/>
  <c r="G9842" i="10" s="1"/>
  <c r="G9843" i="10" s="1"/>
  <c r="G9844" i="10" s="1"/>
  <c r="G9845" i="10" s="1"/>
  <c r="G9846" i="10" s="1"/>
  <c r="G9847" i="10" s="1"/>
  <c r="G9848" i="10" s="1"/>
  <c r="G9849" i="10" s="1"/>
  <c r="G9850" i="10" s="1"/>
  <c r="G9851" i="10" s="1"/>
  <c r="G9852" i="10" s="1"/>
  <c r="G9853" i="10" s="1"/>
  <c r="G9854" i="10" s="1"/>
  <c r="G9855" i="10" s="1"/>
  <c r="G9856" i="10" s="1"/>
  <c r="G9857" i="10" s="1"/>
  <c r="G9858" i="10" s="1"/>
  <c r="G9859" i="10" s="1"/>
  <c r="G9860" i="10" s="1"/>
  <c r="G9861" i="10" s="1"/>
  <c r="G9862" i="10" s="1"/>
  <c r="G9863" i="10" s="1"/>
  <c r="G9864" i="10" s="1"/>
  <c r="G9865" i="10" s="1"/>
  <c r="G9866" i="10" s="1"/>
  <c r="G9867" i="10" s="1"/>
  <c r="G9868" i="10" s="1"/>
  <c r="G9869" i="10" s="1"/>
  <c r="G9870" i="10" s="1"/>
  <c r="G9871" i="10" s="1"/>
  <c r="G9872" i="10" s="1"/>
  <c r="G9873" i="10" s="1"/>
  <c r="G9874" i="10" s="1"/>
  <c r="G9875" i="10" s="1"/>
  <c r="G9876" i="10" s="1"/>
  <c r="G9877" i="10" s="1"/>
  <c r="G9878" i="10" s="1"/>
  <c r="G9879" i="10" s="1"/>
  <c r="G9880" i="10" s="1"/>
  <c r="G9881" i="10" s="1"/>
  <c r="G9882" i="10" s="1"/>
  <c r="G9883" i="10" s="1"/>
  <c r="G9884" i="10" s="1"/>
  <c r="G9885" i="10" s="1"/>
  <c r="G9886" i="10" s="1"/>
  <c r="G9887" i="10" s="1"/>
  <c r="G9888" i="10" s="1"/>
  <c r="G9889" i="10" s="1"/>
  <c r="G9890" i="10" s="1"/>
  <c r="G9891" i="10" s="1"/>
  <c r="G9892" i="10" s="1"/>
  <c r="G9893" i="10" s="1"/>
  <c r="G9894" i="10" s="1"/>
  <c r="G9895" i="10" s="1"/>
  <c r="G9896" i="10" s="1"/>
  <c r="G9897" i="10" s="1"/>
  <c r="G9898" i="10" s="1"/>
  <c r="G9899" i="10" s="1"/>
  <c r="G9900" i="10" s="1"/>
  <c r="G9901" i="10" s="1"/>
  <c r="G9902" i="10" s="1"/>
  <c r="G9903" i="10" s="1"/>
  <c r="G9904" i="10" s="1"/>
  <c r="G9905" i="10" s="1"/>
  <c r="G9906" i="10" s="1"/>
  <c r="G9907" i="10" s="1"/>
  <c r="G9908" i="10" s="1"/>
  <c r="G9909" i="10" s="1"/>
  <c r="G9910" i="10" s="1"/>
  <c r="G9911" i="10" s="1"/>
  <c r="G9912" i="10" s="1"/>
  <c r="G9913" i="10" s="1"/>
  <c r="G9914" i="10" s="1"/>
  <c r="G9915" i="10" s="1"/>
  <c r="G9916" i="10" s="1"/>
  <c r="G9917" i="10" s="1"/>
  <c r="G9918" i="10" s="1"/>
  <c r="G9919" i="10" s="1"/>
  <c r="G9920" i="10" s="1"/>
  <c r="G9921" i="10" s="1"/>
  <c r="G9922" i="10" s="1"/>
  <c r="G9923" i="10" s="1"/>
  <c r="G9924" i="10" s="1"/>
  <c r="G9925" i="10" s="1"/>
  <c r="G9926" i="10" s="1"/>
  <c r="G9927" i="10" s="1"/>
  <c r="G9928" i="10" s="1"/>
  <c r="G9929" i="10" s="1"/>
  <c r="G9930" i="10" s="1"/>
  <c r="G9931" i="10" s="1"/>
  <c r="G9932" i="10" s="1"/>
  <c r="G9933" i="10" s="1"/>
  <c r="G9934" i="10" s="1"/>
  <c r="G9935" i="10" s="1"/>
  <c r="G9936" i="10" s="1"/>
  <c r="G9937" i="10" s="1"/>
  <c r="G9938" i="10" s="1"/>
  <c r="G9939" i="10" s="1"/>
  <c r="G9940" i="10" s="1"/>
  <c r="G9941" i="10" s="1"/>
  <c r="G9942" i="10" s="1"/>
  <c r="G9943" i="10" s="1"/>
  <c r="G9944" i="10" s="1"/>
  <c r="G9945" i="10" s="1"/>
  <c r="G9946" i="10" s="1"/>
  <c r="G9947" i="10" s="1"/>
  <c r="G9948" i="10" s="1"/>
  <c r="G9949" i="10" s="1"/>
  <c r="G9950" i="10" s="1"/>
  <c r="G9951" i="10" s="1"/>
  <c r="G9952" i="10" s="1"/>
  <c r="G9953" i="10" s="1"/>
  <c r="G9954" i="10" s="1"/>
  <c r="G9955" i="10" s="1"/>
  <c r="G9956" i="10" s="1"/>
  <c r="G9957" i="10" s="1"/>
  <c r="G9958" i="10" s="1"/>
  <c r="G9959" i="10" s="1"/>
  <c r="G9960" i="10" s="1"/>
  <c r="G9961" i="10" s="1"/>
  <c r="G9962" i="10" s="1"/>
  <c r="G9963" i="10" s="1"/>
  <c r="G9964" i="10" s="1"/>
  <c r="G9965" i="10" s="1"/>
  <c r="G9966" i="10" s="1"/>
  <c r="G9967" i="10" s="1"/>
  <c r="G9968" i="10" s="1"/>
  <c r="G9969" i="10" s="1"/>
  <c r="G9970" i="10" s="1"/>
  <c r="G9971" i="10" s="1"/>
  <c r="G9972" i="10" s="1"/>
  <c r="G9973" i="10" s="1"/>
  <c r="G9974" i="10" s="1"/>
  <c r="G9975" i="10" s="1"/>
  <c r="G9976" i="10" s="1"/>
  <c r="G9977" i="10" s="1"/>
  <c r="G9978" i="10" s="1"/>
  <c r="G9979" i="10" s="1"/>
  <c r="G9980" i="10" s="1"/>
  <c r="G9981" i="10" s="1"/>
  <c r="G9982" i="10" s="1"/>
  <c r="G9983" i="10" s="1"/>
  <c r="G9984" i="10" s="1"/>
  <c r="G9985" i="10" s="1"/>
  <c r="G9986" i="10" s="1"/>
  <c r="G9987" i="10" s="1"/>
  <c r="G9988" i="10" s="1"/>
  <c r="G9989" i="10" s="1"/>
  <c r="G9990" i="10" s="1"/>
  <c r="G9991" i="10" s="1"/>
  <c r="G9992" i="10" s="1"/>
  <c r="G9993" i="10" s="1"/>
  <c r="G9994" i="10" s="1"/>
  <c r="G9995" i="10" s="1"/>
  <c r="G9996" i="10" s="1"/>
  <c r="G9997" i="10" s="1"/>
  <c r="G9998" i="10" s="1"/>
  <c r="G9999" i="10" s="1"/>
  <c r="G10000" i="10" s="1"/>
  <c r="G10001" i="10" s="1"/>
  <c r="G10002" i="10" s="1"/>
  <c r="G10003" i="10" s="1"/>
  <c r="G10004" i="10" s="1"/>
  <c r="G10005" i="10" s="1"/>
  <c r="G10006" i="10" s="1"/>
  <c r="G10007" i="10" s="1"/>
  <c r="G10008" i="10" s="1"/>
  <c r="G10009" i="10" s="1"/>
  <c r="G10010" i="10" s="1"/>
  <c r="G10011" i="10" s="1"/>
  <c r="G10012" i="10" s="1"/>
  <c r="G10013" i="10" s="1"/>
  <c r="G10014" i="10" s="1"/>
  <c r="G10015" i="10" s="1"/>
  <c r="G10016" i="10" s="1"/>
  <c r="G10017" i="10" s="1"/>
  <c r="G10018" i="10" s="1"/>
  <c r="G10019" i="10" s="1"/>
  <c r="G10020" i="10" s="1"/>
  <c r="G10021" i="10" s="1"/>
  <c r="G10022" i="10" s="1"/>
  <c r="G10023" i="10" s="1"/>
  <c r="G10024" i="10" s="1"/>
  <c r="G10025" i="10" s="1"/>
  <c r="G10026" i="10" s="1"/>
  <c r="G10027" i="10" s="1"/>
  <c r="G10028" i="10" s="1"/>
  <c r="G10029" i="10" s="1"/>
  <c r="G10030" i="10" s="1"/>
  <c r="G10031" i="10" s="1"/>
  <c r="G10032" i="10" s="1"/>
  <c r="G10033" i="10" s="1"/>
  <c r="G10034" i="10" s="1"/>
  <c r="G10035" i="10" s="1"/>
  <c r="G10036" i="10" s="1"/>
  <c r="G10037" i="10" s="1"/>
  <c r="G10038" i="10" s="1"/>
  <c r="G10039" i="10" s="1"/>
  <c r="G10040" i="10" s="1"/>
  <c r="G10041" i="10" s="1"/>
  <c r="G10042" i="10" s="1"/>
  <c r="G10043" i="10" s="1"/>
  <c r="G10044" i="10" s="1"/>
  <c r="G10045" i="10" s="1"/>
  <c r="G10046" i="10" s="1"/>
  <c r="G10047" i="10" s="1"/>
  <c r="G10048" i="10" s="1"/>
  <c r="G10049" i="10" s="1"/>
  <c r="G10050" i="10" s="1"/>
  <c r="G10051" i="10" s="1"/>
  <c r="G10052" i="10" s="1"/>
  <c r="G10053" i="10" s="1"/>
  <c r="G10054" i="10" s="1"/>
  <c r="G10055" i="10" s="1"/>
  <c r="G10056" i="10" s="1"/>
  <c r="G10057" i="10" s="1"/>
  <c r="G10058" i="10" s="1"/>
  <c r="G10059" i="10" s="1"/>
  <c r="G10060" i="10" s="1"/>
  <c r="G10061" i="10" s="1"/>
  <c r="G10062" i="10" s="1"/>
  <c r="G10063" i="10" s="1"/>
  <c r="G10064" i="10" s="1"/>
  <c r="G10065" i="10" s="1"/>
  <c r="G10066" i="10" s="1"/>
  <c r="G10067" i="10" s="1"/>
  <c r="G10068" i="10" s="1"/>
  <c r="G10069" i="10" s="1"/>
  <c r="G10070" i="10" s="1"/>
  <c r="G10071" i="10" s="1"/>
  <c r="G10072" i="10" s="1"/>
  <c r="G10073" i="10" s="1"/>
  <c r="G10074" i="10" s="1"/>
  <c r="Q27" i="17"/>
  <c r="T27" i="17" s="1"/>
  <c r="N28" i="17"/>
  <c r="T39" i="10"/>
  <c r="U25" i="17"/>
  <c r="V25" i="17"/>
  <c r="T25" i="17"/>
  <c r="R24" i="17"/>
  <c r="Q26" i="17"/>
  <c r="D34" i="5" s="1"/>
  <c r="Q26" i="10"/>
  <c r="U27" i="17" l="1"/>
  <c r="G10075" i="10"/>
  <c r="G10076" i="10" s="1"/>
  <c r="G10077" i="10" s="1"/>
  <c r="G10078" i="10" s="1"/>
  <c r="G10079" i="10" s="1"/>
  <c r="G10080" i="10" s="1"/>
  <c r="G10081" i="10" s="1"/>
  <c r="G10082" i="10" s="1"/>
  <c r="G10083" i="10" s="1"/>
  <c r="G10084" i="10" s="1"/>
  <c r="G10085" i="10" s="1"/>
  <c r="G10086" i="10" s="1"/>
  <c r="G10087" i="10" s="1"/>
  <c r="G10088" i="10" s="1"/>
  <c r="G10089" i="10" s="1"/>
  <c r="G10090" i="10" s="1"/>
  <c r="G10091" i="10" s="1"/>
  <c r="G10092" i="10" s="1"/>
  <c r="G10093" i="10" s="1"/>
  <c r="G10094" i="10" s="1"/>
  <c r="G10095" i="10" s="1"/>
  <c r="G10096" i="10" s="1"/>
  <c r="G10097" i="10" s="1"/>
  <c r="G10098" i="10" s="1"/>
  <c r="G10099" i="10" s="1"/>
  <c r="G10100" i="10" s="1"/>
  <c r="G10101" i="10" s="1"/>
  <c r="G10102" i="10" s="1"/>
  <c r="G10103" i="10" s="1"/>
  <c r="G10104" i="10" s="1"/>
  <c r="G10105" i="10" s="1"/>
  <c r="G10106" i="10" s="1"/>
  <c r="G10107" i="10" s="1"/>
  <c r="G10108" i="10" s="1"/>
  <c r="G10109" i="10" s="1"/>
  <c r="G10110" i="10" s="1"/>
  <c r="G10111" i="10" s="1"/>
  <c r="G10112" i="10" s="1"/>
  <c r="G10113" i="10" s="1"/>
  <c r="G10114" i="10" s="1"/>
  <c r="G10115" i="10" s="1"/>
  <c r="G10116" i="10" s="1"/>
  <c r="G10117" i="10" s="1"/>
  <c r="G10118" i="10" s="1"/>
  <c r="G10119" i="10" s="1"/>
  <c r="G10120" i="10" s="1"/>
  <c r="G10121" i="10" s="1"/>
  <c r="G10122" i="10" s="1"/>
  <c r="G10123" i="10" s="1"/>
  <c r="G10124" i="10" s="1"/>
  <c r="G10125" i="10" s="1"/>
  <c r="G10126" i="10" s="1"/>
  <c r="G10127" i="10" s="1"/>
  <c r="G10128" i="10" s="1"/>
  <c r="G10129" i="10" s="1"/>
  <c r="G10130" i="10" s="1"/>
  <c r="G10131" i="10" s="1"/>
  <c r="G10132" i="10" s="1"/>
  <c r="G10133" i="10" s="1"/>
  <c r="G10134" i="10" s="1"/>
  <c r="G10135" i="10" s="1"/>
  <c r="G10136" i="10" s="1"/>
  <c r="G10137" i="10" s="1"/>
  <c r="G10138" i="10" s="1"/>
  <c r="G10139" i="10" s="1"/>
  <c r="G10140" i="10" s="1"/>
  <c r="G10141" i="10" s="1"/>
  <c r="G10142" i="10" s="1"/>
  <c r="G10143" i="10" s="1"/>
  <c r="G10144" i="10" s="1"/>
  <c r="G10145" i="10" s="1"/>
  <c r="G10146" i="10" s="1"/>
  <c r="G10147" i="10" s="1"/>
  <c r="G10148" i="10" s="1"/>
  <c r="G10149" i="10" s="1"/>
  <c r="G10150" i="10" s="1"/>
  <c r="G10151" i="10" s="1"/>
  <c r="G10152" i="10" s="1"/>
  <c r="G10153" i="10" s="1"/>
  <c r="G10154" i="10" s="1"/>
  <c r="G10155" i="10" s="1"/>
  <c r="G10156" i="10" s="1"/>
  <c r="G10157" i="10" s="1"/>
  <c r="G10158" i="10" s="1"/>
  <c r="G10159" i="10" s="1"/>
  <c r="G10160" i="10" s="1"/>
  <c r="G10161" i="10" s="1"/>
  <c r="G10162" i="10" s="1"/>
  <c r="G10163" i="10" s="1"/>
  <c r="G10164" i="10" s="1"/>
  <c r="G10165" i="10" s="1"/>
  <c r="G10166" i="10" s="1"/>
  <c r="G10167" i="10" s="1"/>
  <c r="G10168" i="10" s="1"/>
  <c r="G10169" i="10" s="1"/>
  <c r="G10170" i="10" s="1"/>
  <c r="G10171" i="10" s="1"/>
  <c r="G10172" i="10" s="1"/>
  <c r="G10173" i="10" s="1"/>
  <c r="G10174" i="10" s="1"/>
  <c r="G10175" i="10" s="1"/>
  <c r="G10176" i="10" s="1"/>
  <c r="G10177" i="10" s="1"/>
  <c r="G10178" i="10" s="1"/>
  <c r="G10179" i="10" s="1"/>
  <c r="G10180" i="10" s="1"/>
  <c r="G10181" i="10" s="1"/>
  <c r="G10182" i="10" s="1"/>
  <c r="G10183" i="10" s="1"/>
  <c r="G10184" i="10" s="1"/>
  <c r="G10185" i="10" s="1"/>
  <c r="G10186" i="10" s="1"/>
  <c r="G10187" i="10" s="1"/>
  <c r="G10188" i="10" s="1"/>
  <c r="G10189" i="10" s="1"/>
  <c r="G10190" i="10" s="1"/>
  <c r="G10191" i="10" s="1"/>
  <c r="G10192" i="10" s="1"/>
  <c r="G10193" i="10" s="1"/>
  <c r="G10194" i="10" s="1"/>
  <c r="G10195" i="10" s="1"/>
  <c r="G10196" i="10" s="1"/>
  <c r="G10197" i="10" s="1"/>
  <c r="G10198" i="10" s="1"/>
  <c r="G10199" i="10" s="1"/>
  <c r="G10200" i="10" s="1"/>
  <c r="G10201" i="10" s="1"/>
  <c r="G10202" i="10" s="1"/>
  <c r="G10203" i="10" s="1"/>
  <c r="G10204" i="10" s="1"/>
  <c r="G10205" i="10" s="1"/>
  <c r="G10206" i="10" s="1"/>
  <c r="G10207" i="10" s="1"/>
  <c r="G10208" i="10" s="1"/>
  <c r="G10209" i="10" s="1"/>
  <c r="G10210" i="10" s="1"/>
  <c r="G10211" i="10" s="1"/>
  <c r="G10212" i="10" s="1"/>
  <c r="G10213" i="10" s="1"/>
  <c r="G10214" i="10" s="1"/>
  <c r="G10215" i="10" s="1"/>
  <c r="G10216" i="10" s="1"/>
  <c r="G10217" i="10" s="1"/>
  <c r="G10218" i="10" s="1"/>
  <c r="G10219" i="10" s="1"/>
  <c r="G10220" i="10" s="1"/>
  <c r="G10221" i="10" s="1"/>
  <c r="G10222" i="10" s="1"/>
  <c r="G10223" i="10" s="1"/>
  <c r="G10224" i="10" s="1"/>
  <c r="G10225" i="10" s="1"/>
  <c r="G10226" i="10" s="1"/>
  <c r="G10227" i="10" s="1"/>
  <c r="G10228" i="10" s="1"/>
  <c r="G10229" i="10" s="1"/>
  <c r="G10230" i="10" s="1"/>
  <c r="G10231" i="10" s="1"/>
  <c r="G10232" i="10" s="1"/>
  <c r="G10233" i="10" s="1"/>
  <c r="G10234" i="10" s="1"/>
  <c r="G10235" i="10" s="1"/>
  <c r="G10236" i="10" s="1"/>
  <c r="G10237" i="10" s="1"/>
  <c r="G10238" i="10" s="1"/>
  <c r="G10239" i="10" s="1"/>
  <c r="G10240" i="10" s="1"/>
  <c r="G10241" i="10" s="1"/>
  <c r="G10242" i="10" s="1"/>
  <c r="G10243" i="10" s="1"/>
  <c r="G10244" i="10" s="1"/>
  <c r="G10245" i="10" s="1"/>
  <c r="G10246" i="10" s="1"/>
  <c r="G10247" i="10" s="1"/>
  <c r="G10248" i="10" s="1"/>
  <c r="G10249" i="10" s="1"/>
  <c r="G10250" i="10" s="1"/>
  <c r="G10251" i="10" s="1"/>
  <c r="G10252" i="10" s="1"/>
  <c r="G10253" i="10" s="1"/>
  <c r="G10254" i="10" s="1"/>
  <c r="G10255" i="10" s="1"/>
  <c r="G10256" i="10" s="1"/>
  <c r="G10257" i="10" s="1"/>
  <c r="G10258" i="10" s="1"/>
  <c r="G10259" i="10" s="1"/>
  <c r="G10260" i="10" s="1"/>
  <c r="G10261" i="10" s="1"/>
  <c r="G10262" i="10" s="1"/>
  <c r="G10263" i="10" s="1"/>
  <c r="G10264" i="10" s="1"/>
  <c r="G10265" i="10" s="1"/>
  <c r="G10266" i="10" s="1"/>
  <c r="G10267" i="10" s="1"/>
  <c r="G10268" i="10" s="1"/>
  <c r="G10269" i="10" s="1"/>
  <c r="G10270" i="10" s="1"/>
  <c r="G10271" i="10" s="1"/>
  <c r="G10272" i="10" s="1"/>
  <c r="G10273" i="10" s="1"/>
  <c r="G10274" i="10" s="1"/>
  <c r="G10275" i="10" s="1"/>
  <c r="G10276" i="10" s="1"/>
  <c r="G10277" i="10" s="1"/>
  <c r="G10278" i="10" s="1"/>
  <c r="G10279" i="10" s="1"/>
  <c r="G10280" i="10" s="1"/>
  <c r="G10281" i="10" s="1"/>
  <c r="G10282" i="10" s="1"/>
  <c r="G10283" i="10" s="1"/>
  <c r="G10284" i="10" s="1"/>
  <c r="G10285" i="10" s="1"/>
  <c r="G10286" i="10" s="1"/>
  <c r="G10287" i="10" s="1"/>
  <c r="G10288" i="10" s="1"/>
  <c r="G10289" i="10" s="1"/>
  <c r="G10290" i="10" s="1"/>
  <c r="G10291" i="10" s="1"/>
  <c r="G10292" i="10" s="1"/>
  <c r="G10293" i="10" s="1"/>
  <c r="G10294" i="10" s="1"/>
  <c r="G10295" i="10" s="1"/>
  <c r="G10296" i="10" s="1"/>
  <c r="G10297" i="10" s="1"/>
  <c r="G10298" i="10" s="1"/>
  <c r="G10299" i="10" s="1"/>
  <c r="G10300" i="10" s="1"/>
  <c r="G10301" i="10" s="1"/>
  <c r="G10302" i="10" s="1"/>
  <c r="G10303" i="10" s="1"/>
  <c r="G10304" i="10" s="1"/>
  <c r="G10305" i="10" s="1"/>
  <c r="G10306" i="10" s="1"/>
  <c r="G10307" i="10" s="1"/>
  <c r="G10308" i="10" s="1"/>
  <c r="G10309" i="10" s="1"/>
  <c r="G10310" i="10" s="1"/>
  <c r="G10311" i="10" s="1"/>
  <c r="G10312" i="10" s="1"/>
  <c r="G10313" i="10" s="1"/>
  <c r="G10314" i="10" s="1"/>
  <c r="G10315" i="10" s="1"/>
  <c r="G10316" i="10" s="1"/>
  <c r="G10317" i="10" s="1"/>
  <c r="G10318" i="10" s="1"/>
  <c r="G10319" i="10" s="1"/>
  <c r="G10320" i="10" s="1"/>
  <c r="G10321" i="10" s="1"/>
  <c r="G10322" i="10" s="1"/>
  <c r="G10323" i="10" s="1"/>
  <c r="G10324" i="10" s="1"/>
  <c r="G10325" i="10" s="1"/>
  <c r="G10326" i="10" s="1"/>
  <c r="G10327" i="10" s="1"/>
  <c r="G10328" i="10" s="1"/>
  <c r="G10329" i="10" s="1"/>
  <c r="G10330" i="10" s="1"/>
  <c r="G10331" i="10" s="1"/>
  <c r="G10332" i="10" s="1"/>
  <c r="G10333" i="10" s="1"/>
  <c r="G10334" i="10" s="1"/>
  <c r="G10335" i="10" s="1"/>
  <c r="G10336" i="10" s="1"/>
  <c r="G10337" i="10" s="1"/>
  <c r="G10338" i="10" s="1"/>
  <c r="G10339" i="10" s="1"/>
  <c r="G10340" i="10" s="1"/>
  <c r="G10341" i="10" s="1"/>
  <c r="G10342" i="10" s="1"/>
  <c r="G10343" i="10" s="1"/>
  <c r="G10344" i="10" s="1"/>
  <c r="G10345" i="10" s="1"/>
  <c r="G10346" i="10" s="1"/>
  <c r="G10347" i="10" s="1"/>
  <c r="G10348" i="10" s="1"/>
  <c r="G10349" i="10" s="1"/>
  <c r="G10350" i="10" s="1"/>
  <c r="G10351" i="10" s="1"/>
  <c r="G10352" i="10" s="1"/>
  <c r="G10353" i="10" s="1"/>
  <c r="G10354" i="10" s="1"/>
  <c r="G10355" i="10" s="1"/>
  <c r="G10356" i="10" s="1"/>
  <c r="G10357" i="10" s="1"/>
  <c r="G10358" i="10" s="1"/>
  <c r="G10359" i="10" s="1"/>
  <c r="G10360" i="10" s="1"/>
  <c r="G10361" i="10" s="1"/>
  <c r="G10362" i="10" s="1"/>
  <c r="G10363" i="10" s="1"/>
  <c r="G10364" i="10" s="1"/>
  <c r="G10365" i="10" s="1"/>
  <c r="G10366" i="10" s="1"/>
  <c r="G10367" i="10" s="1"/>
  <c r="G10368" i="10" s="1"/>
  <c r="G10369" i="10" s="1"/>
  <c r="G10370" i="10" s="1"/>
  <c r="G10371" i="10" s="1"/>
  <c r="G10372" i="10" s="1"/>
  <c r="G10373" i="10" s="1"/>
  <c r="G10374" i="10" s="1"/>
  <c r="G10375" i="10" s="1"/>
  <c r="G10376" i="10" s="1"/>
  <c r="G10377" i="10" s="1"/>
  <c r="G10378" i="10" s="1"/>
  <c r="G10379" i="10" s="1"/>
  <c r="G10380" i="10" s="1"/>
  <c r="G10381" i="10" s="1"/>
  <c r="G10382" i="10" s="1"/>
  <c r="G10383" i="10" s="1"/>
  <c r="G10384" i="10" s="1"/>
  <c r="G10385" i="10" s="1"/>
  <c r="G10386" i="10" s="1"/>
  <c r="G10387" i="10" s="1"/>
  <c r="G10388" i="10" s="1"/>
  <c r="G10389" i="10" s="1"/>
  <c r="G10390" i="10" s="1"/>
  <c r="G10391" i="10" s="1"/>
  <c r="G10392" i="10" s="1"/>
  <c r="G10393" i="10" s="1"/>
  <c r="G10394" i="10" s="1"/>
  <c r="G10395" i="10" s="1"/>
  <c r="G10396" i="10" s="1"/>
  <c r="G10397" i="10" s="1"/>
  <c r="G10398" i="10" s="1"/>
  <c r="G10399" i="10" s="1"/>
  <c r="G10400" i="10" s="1"/>
  <c r="G10401" i="10" s="1"/>
  <c r="G10402" i="10" s="1"/>
  <c r="G10403" i="10" s="1"/>
  <c r="G10404" i="10" s="1"/>
  <c r="G10405" i="10" s="1"/>
  <c r="G10406" i="10" s="1"/>
  <c r="G10407" i="10" s="1"/>
  <c r="G10408" i="10" s="1"/>
  <c r="G10409" i="10" s="1"/>
  <c r="G10410" i="10" s="1"/>
  <c r="G10411" i="10" s="1"/>
  <c r="G10412" i="10" s="1"/>
  <c r="G10413" i="10" s="1"/>
  <c r="G10414" i="10" s="1"/>
  <c r="G10415" i="10" s="1"/>
  <c r="G10416" i="10" s="1"/>
  <c r="G10417" i="10" s="1"/>
  <c r="G10418" i="10" s="1"/>
  <c r="G10419" i="10" s="1"/>
  <c r="G10420" i="10" s="1"/>
  <c r="G10421" i="10" s="1"/>
  <c r="G10422" i="10" s="1"/>
  <c r="G10423" i="10" s="1"/>
  <c r="G10424" i="10" s="1"/>
  <c r="G10425" i="10" s="1"/>
  <c r="G10426" i="10" s="1"/>
  <c r="G10427" i="10" s="1"/>
  <c r="G10428" i="10" s="1"/>
  <c r="G10429" i="10" s="1"/>
  <c r="G10430" i="10" s="1"/>
  <c r="G10431" i="10" s="1"/>
  <c r="G10432" i="10" s="1"/>
  <c r="G10433" i="10" s="1"/>
  <c r="G10434" i="10" s="1"/>
  <c r="G10435" i="10" s="1"/>
  <c r="G10436" i="10" s="1"/>
  <c r="G10437" i="10" s="1"/>
  <c r="G10438" i="10" s="1"/>
  <c r="G10439" i="10" s="1"/>
  <c r="G10440" i="10" s="1"/>
  <c r="G10441" i="10" s="1"/>
  <c r="G10442" i="10" s="1"/>
  <c r="G10443" i="10" s="1"/>
  <c r="G10444" i="10" s="1"/>
  <c r="G10445" i="10" s="1"/>
  <c r="G10446" i="10" s="1"/>
  <c r="G10447" i="10" s="1"/>
  <c r="G10448" i="10" s="1"/>
  <c r="G10449" i="10" s="1"/>
  <c r="G10450" i="10" s="1"/>
  <c r="G10451" i="10" s="1"/>
  <c r="G10452" i="10" s="1"/>
  <c r="G10453" i="10" s="1"/>
  <c r="G10454" i="10" s="1"/>
  <c r="G10455" i="10" s="1"/>
  <c r="G10456" i="10" s="1"/>
  <c r="G10457" i="10" s="1"/>
  <c r="G10458" i="10" s="1"/>
  <c r="G10459" i="10" s="1"/>
  <c r="G10460" i="10" s="1"/>
  <c r="G10461" i="10" s="1"/>
  <c r="G10462" i="10" s="1"/>
  <c r="G10463" i="10" s="1"/>
  <c r="G10464" i="10" s="1"/>
  <c r="G10465" i="10" s="1"/>
  <c r="G10466" i="10" s="1"/>
  <c r="G10467" i="10" s="1"/>
  <c r="G10468" i="10" s="1"/>
  <c r="G10469" i="10" s="1"/>
  <c r="G10470" i="10" s="1"/>
  <c r="G10471" i="10" s="1"/>
  <c r="G10472" i="10" s="1"/>
  <c r="G10473" i="10" s="1"/>
  <c r="G10474" i="10" s="1"/>
  <c r="G10475" i="10" s="1"/>
  <c r="G10476" i="10" s="1"/>
  <c r="G10477" i="10" s="1"/>
  <c r="G10478" i="10" s="1"/>
  <c r="G10479" i="10" s="1"/>
  <c r="G10480" i="10" s="1"/>
  <c r="G10481" i="10" s="1"/>
  <c r="G10482" i="10" s="1"/>
  <c r="G10483" i="10" s="1"/>
  <c r="G10484" i="10" s="1"/>
  <c r="G10485" i="10" s="1"/>
  <c r="G10486" i="10" s="1"/>
  <c r="G10487" i="10" s="1"/>
  <c r="G10488" i="10" s="1"/>
  <c r="G10489" i="10" s="1"/>
  <c r="G10490" i="10" s="1"/>
  <c r="G10491" i="10" s="1"/>
  <c r="G10492" i="10" s="1"/>
  <c r="G10493" i="10" s="1"/>
  <c r="G10494" i="10" s="1"/>
  <c r="G10495" i="10" s="1"/>
  <c r="G10496" i="10" s="1"/>
  <c r="G10497" i="10" s="1"/>
  <c r="G10498" i="10" s="1"/>
  <c r="G10499" i="10" s="1"/>
  <c r="G10500" i="10" s="1"/>
  <c r="G10501" i="10" s="1"/>
  <c r="G10502" i="10" s="1"/>
  <c r="G10503" i="10" s="1"/>
  <c r="G10504" i="10" s="1"/>
  <c r="G10505" i="10" s="1"/>
  <c r="G10506" i="10" s="1"/>
  <c r="G10507" i="10" s="1"/>
  <c r="V27" i="17"/>
  <c r="R27" i="17" s="1"/>
  <c r="Q28" i="17"/>
  <c r="N29" i="17"/>
  <c r="T40" i="10"/>
  <c r="F34" i="5"/>
  <c r="U26" i="17"/>
  <c r="V26" i="17"/>
  <c r="T26" i="17"/>
  <c r="R25" i="17"/>
  <c r="Q27" i="10"/>
  <c r="G10508" i="10" l="1"/>
  <c r="G10509" i="10" s="1"/>
  <c r="G10510" i="10" s="1"/>
  <c r="G10511" i="10" s="1"/>
  <c r="G10512" i="10" s="1"/>
  <c r="G10513" i="10" s="1"/>
  <c r="G10514" i="10" s="1"/>
  <c r="G10515" i="10" s="1"/>
  <c r="G10516" i="10" s="1"/>
  <c r="G10517" i="10" s="1"/>
  <c r="G10518" i="10" s="1"/>
  <c r="G10519" i="10" s="1"/>
  <c r="G10520" i="10" s="1"/>
  <c r="G10521" i="10" s="1"/>
  <c r="G10522" i="10" s="1"/>
  <c r="G10523" i="10" s="1"/>
  <c r="G10524" i="10" s="1"/>
  <c r="G10525" i="10" s="1"/>
  <c r="G10526" i="10" s="1"/>
  <c r="G10527" i="10" s="1"/>
  <c r="G10528" i="10" s="1"/>
  <c r="G10529" i="10" s="1"/>
  <c r="G10530" i="10" s="1"/>
  <c r="G10531" i="10" s="1"/>
  <c r="G10532" i="10" s="1"/>
  <c r="G10533" i="10" s="1"/>
  <c r="G10534" i="10" s="1"/>
  <c r="G10535" i="10" s="1"/>
  <c r="G10536" i="10" s="1"/>
  <c r="G10537" i="10" s="1"/>
  <c r="G10538" i="10" s="1"/>
  <c r="G10539" i="10" s="1"/>
  <c r="G10540" i="10" s="1"/>
  <c r="G10541" i="10" s="1"/>
  <c r="G10542" i="10" s="1"/>
  <c r="G10543" i="10" s="1"/>
  <c r="G10544" i="10" s="1"/>
  <c r="G10545" i="10" s="1"/>
  <c r="G10546" i="10" s="1"/>
  <c r="G10547" i="10" s="1"/>
  <c r="G10548" i="10" s="1"/>
  <c r="G10549" i="10" s="1"/>
  <c r="G10550" i="10" s="1"/>
  <c r="G10551" i="10" s="1"/>
  <c r="G10552" i="10" s="1"/>
  <c r="G10553" i="10" s="1"/>
  <c r="G10554" i="10" s="1"/>
  <c r="G10555" i="10" s="1"/>
  <c r="G10556" i="10" s="1"/>
  <c r="G10557" i="10" s="1"/>
  <c r="G10558" i="10" s="1"/>
  <c r="G10559" i="10" s="1"/>
  <c r="G10560" i="10" s="1"/>
  <c r="G10561" i="10" s="1"/>
  <c r="G10562" i="10" s="1"/>
  <c r="G10563" i="10" s="1"/>
  <c r="G10564" i="10" s="1"/>
  <c r="G10565" i="10" s="1"/>
  <c r="G10566" i="10" s="1"/>
  <c r="G10567" i="10" s="1"/>
  <c r="G10568" i="10" s="1"/>
  <c r="G10569" i="10" s="1"/>
  <c r="G10570" i="10" s="1"/>
  <c r="G10571" i="10" s="1"/>
  <c r="G10572" i="10" s="1"/>
  <c r="G10573" i="10" s="1"/>
  <c r="G10574" i="10" s="1"/>
  <c r="G10575" i="10" s="1"/>
  <c r="G10576" i="10" s="1"/>
  <c r="G10577" i="10" s="1"/>
  <c r="G10578" i="10" s="1"/>
  <c r="G10579" i="10" s="1"/>
  <c r="G10580" i="10" s="1"/>
  <c r="G10581" i="10" s="1"/>
  <c r="G10582" i="10" s="1"/>
  <c r="G10583" i="10" s="1"/>
  <c r="G10584" i="10" s="1"/>
  <c r="G10585" i="10" s="1"/>
  <c r="G10586" i="10" s="1"/>
  <c r="G10587" i="10" s="1"/>
  <c r="G10588" i="10" s="1"/>
  <c r="G10589" i="10" s="1"/>
  <c r="G10590" i="10" s="1"/>
  <c r="G10591" i="10" s="1"/>
  <c r="G10592" i="10" s="1"/>
  <c r="G10593" i="10" s="1"/>
  <c r="G10594" i="10" s="1"/>
  <c r="G10595" i="10" s="1"/>
  <c r="G10596" i="10" s="1"/>
  <c r="G10597" i="10" s="1"/>
  <c r="G10598" i="10" s="1"/>
  <c r="G10599" i="10" s="1"/>
  <c r="G10600" i="10" s="1"/>
  <c r="G10601" i="10" s="1"/>
  <c r="G10602" i="10" s="1"/>
  <c r="G10603" i="10" s="1"/>
  <c r="G10604" i="10" s="1"/>
  <c r="G10605" i="10" s="1"/>
  <c r="G10606" i="10" s="1"/>
  <c r="G10607" i="10" s="1"/>
  <c r="G10608" i="10" s="1"/>
  <c r="G10609" i="10" s="1"/>
  <c r="G10610" i="10" s="1"/>
  <c r="G10611" i="10" s="1"/>
  <c r="G10612" i="10" s="1"/>
  <c r="G10613" i="10" s="1"/>
  <c r="G10614" i="10" s="1"/>
  <c r="G10615" i="10" s="1"/>
  <c r="G10616" i="10" s="1"/>
  <c r="G10617" i="10" s="1"/>
  <c r="G10618" i="10" s="1"/>
  <c r="G10619" i="10" s="1"/>
  <c r="G10620" i="10" s="1"/>
  <c r="G10621" i="10" s="1"/>
  <c r="G10622" i="10" s="1"/>
  <c r="G10623" i="10" s="1"/>
  <c r="G10624" i="10" s="1"/>
  <c r="G10625" i="10" s="1"/>
  <c r="G10626" i="10" s="1"/>
  <c r="G10627" i="10" s="1"/>
  <c r="G10628" i="10" s="1"/>
  <c r="G10629" i="10" s="1"/>
  <c r="G10630" i="10" s="1"/>
  <c r="G10631" i="10" s="1"/>
  <c r="G10632" i="10" s="1"/>
  <c r="G10633" i="10" s="1"/>
  <c r="G10634" i="10" s="1"/>
  <c r="G10635" i="10" s="1"/>
  <c r="G10636" i="10" s="1"/>
  <c r="G10637" i="10" s="1"/>
  <c r="G10638" i="10" s="1"/>
  <c r="G10639" i="10" s="1"/>
  <c r="G10640" i="10" s="1"/>
  <c r="G10641" i="10" s="1"/>
  <c r="G10642" i="10" s="1"/>
  <c r="G10643" i="10" s="1"/>
  <c r="G10644" i="10" s="1"/>
  <c r="G10645" i="10" s="1"/>
  <c r="G10646" i="10" s="1"/>
  <c r="G10647" i="10" s="1"/>
  <c r="G10648" i="10" s="1"/>
  <c r="G10649" i="10" s="1"/>
  <c r="G10650" i="10" s="1"/>
  <c r="G10651" i="10" s="1"/>
  <c r="G10652" i="10" s="1"/>
  <c r="G10653" i="10" s="1"/>
  <c r="G10654" i="10" s="1"/>
  <c r="G10655" i="10" s="1"/>
  <c r="G10656" i="10" s="1"/>
  <c r="G10657" i="10" s="1"/>
  <c r="G10658" i="10" s="1"/>
  <c r="G10659" i="10" s="1"/>
  <c r="G10660" i="10" s="1"/>
  <c r="G10661" i="10" s="1"/>
  <c r="G10662" i="10" s="1"/>
  <c r="G10663" i="10" s="1"/>
  <c r="G10664" i="10" s="1"/>
  <c r="G10665" i="10" s="1"/>
  <c r="G10666" i="10" s="1"/>
  <c r="G10667" i="10" s="1"/>
  <c r="G10668" i="10" s="1"/>
  <c r="G10669" i="10" s="1"/>
  <c r="G10670" i="10" s="1"/>
  <c r="G10671" i="10" s="1"/>
  <c r="G10672" i="10" s="1"/>
  <c r="G10673" i="10" s="1"/>
  <c r="G10674" i="10" s="1"/>
  <c r="G10675" i="10" s="1"/>
  <c r="G10676" i="10" s="1"/>
  <c r="G10677" i="10" s="1"/>
  <c r="G10678" i="10" s="1"/>
  <c r="G10679" i="10" s="1"/>
  <c r="G10680" i="10" s="1"/>
  <c r="G10681" i="10" s="1"/>
  <c r="G10682" i="10" s="1"/>
  <c r="G10683" i="10" s="1"/>
  <c r="G10684" i="10" s="1"/>
  <c r="G10685" i="10" s="1"/>
  <c r="G10686" i="10" s="1"/>
  <c r="G10687" i="10" s="1"/>
  <c r="G10688" i="10" s="1"/>
  <c r="G10689" i="10" s="1"/>
  <c r="G10690" i="10" s="1"/>
  <c r="G10691" i="10" s="1"/>
  <c r="G10692" i="10" s="1"/>
  <c r="G10693" i="10" s="1"/>
  <c r="G10694" i="10" s="1"/>
  <c r="G10695" i="10" s="1"/>
  <c r="G10696" i="10" s="1"/>
  <c r="G10697" i="10" s="1"/>
  <c r="G10698" i="10" s="1"/>
  <c r="G10699" i="10" s="1"/>
  <c r="G10700" i="10" s="1"/>
  <c r="G10701" i="10" s="1"/>
  <c r="G10702" i="10" s="1"/>
  <c r="G10703" i="10" s="1"/>
  <c r="G10704" i="10" s="1"/>
  <c r="G10705" i="10" s="1"/>
  <c r="G10706" i="10" s="1"/>
  <c r="G10707" i="10" s="1"/>
  <c r="G10708" i="10" s="1"/>
  <c r="G10709" i="10" s="1"/>
  <c r="G10710" i="10" s="1"/>
  <c r="G10711" i="10" s="1"/>
  <c r="G10712" i="10" s="1"/>
  <c r="G10713" i="10" s="1"/>
  <c r="G10714" i="10" s="1"/>
  <c r="G10715" i="10" s="1"/>
  <c r="G10716" i="10" s="1"/>
  <c r="G10717" i="10" s="1"/>
  <c r="G10718" i="10" s="1"/>
  <c r="G10719" i="10" s="1"/>
  <c r="G10720" i="10" s="1"/>
  <c r="G10721" i="10" s="1"/>
  <c r="G10722" i="10" s="1"/>
  <c r="G10723" i="10" s="1"/>
  <c r="G10724" i="10" s="1"/>
  <c r="G10725" i="10" s="1"/>
  <c r="G10726" i="10" s="1"/>
  <c r="G10727" i="10" s="1"/>
  <c r="G10728" i="10" s="1"/>
  <c r="G10729" i="10" s="1"/>
  <c r="G10730" i="10" s="1"/>
  <c r="G10731" i="10" s="1"/>
  <c r="G10732" i="10" s="1"/>
  <c r="G10733" i="10" s="1"/>
  <c r="G10734" i="10" s="1"/>
  <c r="G10735" i="10" s="1"/>
  <c r="G10736" i="10" s="1"/>
  <c r="G10737" i="10" s="1"/>
  <c r="G10738" i="10" s="1"/>
  <c r="G10739" i="10" s="1"/>
  <c r="G10740" i="10" s="1"/>
  <c r="G10741" i="10" s="1"/>
  <c r="G10742" i="10" s="1"/>
  <c r="G10743" i="10" s="1"/>
  <c r="G10744" i="10" s="1"/>
  <c r="G10745" i="10" s="1"/>
  <c r="G10746" i="10" s="1"/>
  <c r="G10747" i="10" s="1"/>
  <c r="G10748" i="10" s="1"/>
  <c r="G10749" i="10" s="1"/>
  <c r="G10750" i="10" s="1"/>
  <c r="G10751" i="10" s="1"/>
  <c r="G10752" i="10" s="1"/>
  <c r="G10753" i="10" s="1"/>
  <c r="G10754" i="10" s="1"/>
  <c r="G10755" i="10" s="1"/>
  <c r="G10756" i="10" s="1"/>
  <c r="G10757" i="10" s="1"/>
  <c r="G10758" i="10" s="1"/>
  <c r="G10759" i="10" s="1"/>
  <c r="G10760" i="10" s="1"/>
  <c r="G10761" i="10" s="1"/>
  <c r="G10762" i="10" s="1"/>
  <c r="G10763" i="10" s="1"/>
  <c r="G10764" i="10" s="1"/>
  <c r="G10765" i="10" s="1"/>
  <c r="G10766" i="10" s="1"/>
  <c r="G10767" i="10" s="1"/>
  <c r="G10768" i="10" s="1"/>
  <c r="G10769" i="10" s="1"/>
  <c r="G10770" i="10" s="1"/>
  <c r="G10771" i="10" s="1"/>
  <c r="G10772" i="10" s="1"/>
  <c r="G10773" i="10" s="1"/>
  <c r="G10774" i="10" s="1"/>
  <c r="G10775" i="10" s="1"/>
  <c r="G10776" i="10" s="1"/>
  <c r="G10777" i="10" s="1"/>
  <c r="G10778" i="10" s="1"/>
  <c r="G10779" i="10" s="1"/>
  <c r="G10780" i="10" s="1"/>
  <c r="G10781" i="10" s="1"/>
  <c r="G10782" i="10" s="1"/>
  <c r="G10783" i="10" s="1"/>
  <c r="G10784" i="10" s="1"/>
  <c r="G10785" i="10" s="1"/>
  <c r="G10786" i="10" s="1"/>
  <c r="G10787" i="10" s="1"/>
  <c r="G10788" i="10" s="1"/>
  <c r="G10789" i="10" s="1"/>
  <c r="G10790" i="10" s="1"/>
  <c r="G10791" i="10" s="1"/>
  <c r="G10792" i="10" s="1"/>
  <c r="G10793" i="10" s="1"/>
  <c r="G10794" i="10" s="1"/>
  <c r="G10795" i="10" s="1"/>
  <c r="G10796" i="10" s="1"/>
  <c r="G10797" i="10" s="1"/>
  <c r="G10798" i="10" s="1"/>
  <c r="G10799" i="10" s="1"/>
  <c r="G10800" i="10" s="1"/>
  <c r="G10801" i="10" s="1"/>
  <c r="G10802" i="10" s="1"/>
  <c r="G10803" i="10" s="1"/>
  <c r="G10804" i="10" s="1"/>
  <c r="G10805" i="10" s="1"/>
  <c r="G10806" i="10" s="1"/>
  <c r="G10807" i="10" s="1"/>
  <c r="G10808" i="10" s="1"/>
  <c r="G10809" i="10" s="1"/>
  <c r="G10810" i="10" s="1"/>
  <c r="G10811" i="10" s="1"/>
  <c r="G10812" i="10" s="1"/>
  <c r="G10813" i="10" s="1"/>
  <c r="G10814" i="10" s="1"/>
  <c r="G10815" i="10" s="1"/>
  <c r="G10816" i="10" s="1"/>
  <c r="G10817" i="10" s="1"/>
  <c r="G10818" i="10" s="1"/>
  <c r="G10819" i="10" s="1"/>
  <c r="G10820" i="10" s="1"/>
  <c r="G10821" i="10" s="1"/>
  <c r="G10822" i="10" s="1"/>
  <c r="G10823" i="10" s="1"/>
  <c r="G10824" i="10" s="1"/>
  <c r="G10825" i="10" s="1"/>
  <c r="G10826" i="10" s="1"/>
  <c r="G10827" i="10" s="1"/>
  <c r="G10828" i="10" s="1"/>
  <c r="G10829" i="10" s="1"/>
  <c r="G10830" i="10" s="1"/>
  <c r="G10831" i="10" s="1"/>
  <c r="G10832" i="10" s="1"/>
  <c r="G10833" i="10" s="1"/>
  <c r="G10834" i="10" s="1"/>
  <c r="G10835" i="10" s="1"/>
  <c r="G10836" i="10" s="1"/>
  <c r="G10837" i="10" s="1"/>
  <c r="G10838" i="10" s="1"/>
  <c r="G10839" i="10" s="1"/>
  <c r="G10840" i="10" s="1"/>
  <c r="G10841" i="10" s="1"/>
  <c r="G10842" i="10" s="1"/>
  <c r="G10843" i="10" s="1"/>
  <c r="G10844" i="10" s="1"/>
  <c r="G10845" i="10" s="1"/>
  <c r="G10846" i="10" s="1"/>
  <c r="G10847" i="10" s="1"/>
  <c r="G10848" i="10" s="1"/>
  <c r="G10849" i="10" s="1"/>
  <c r="G10850" i="10" s="1"/>
  <c r="G10851" i="10" s="1"/>
  <c r="G10852" i="10" s="1"/>
  <c r="G10853" i="10" s="1"/>
  <c r="G10854" i="10" s="1"/>
  <c r="G10855" i="10" s="1"/>
  <c r="G10856" i="10" s="1"/>
  <c r="G10857" i="10" s="1"/>
  <c r="G10858" i="10" s="1"/>
  <c r="G10859" i="10" s="1"/>
  <c r="G10860" i="10" s="1"/>
  <c r="G10861" i="10" s="1"/>
  <c r="G10862" i="10" s="1"/>
  <c r="G10863" i="10" s="1"/>
  <c r="G10864" i="10" s="1"/>
  <c r="G10865" i="10" s="1"/>
  <c r="G10866" i="10" s="1"/>
  <c r="G10867" i="10" s="1"/>
  <c r="G10868" i="10" s="1"/>
  <c r="G10869" i="10" s="1"/>
  <c r="G10870" i="10" s="1"/>
  <c r="G10871" i="10" s="1"/>
  <c r="G10872" i="10" s="1"/>
  <c r="G10873" i="10" s="1"/>
  <c r="G10874" i="10" s="1"/>
  <c r="G10875" i="10" s="1"/>
  <c r="G10876" i="10" s="1"/>
  <c r="G10877" i="10" s="1"/>
  <c r="G10878" i="10" s="1"/>
  <c r="G10879" i="10" s="1"/>
  <c r="G10880" i="10" s="1"/>
  <c r="G10881" i="10" s="1"/>
  <c r="G10882" i="10" s="1"/>
  <c r="G10883" i="10" s="1"/>
  <c r="G10884" i="10" s="1"/>
  <c r="G10885" i="10" s="1"/>
  <c r="G10886" i="10" s="1"/>
  <c r="G10887" i="10" s="1"/>
  <c r="G10888" i="10" s="1"/>
  <c r="G10889" i="10" s="1"/>
  <c r="G10890" i="10" s="1"/>
  <c r="G10891" i="10" s="1"/>
  <c r="G10892" i="10" s="1"/>
  <c r="G10893" i="10" s="1"/>
  <c r="G10894" i="10" s="1"/>
  <c r="G10895" i="10" s="1"/>
  <c r="G10896" i="10" s="1"/>
  <c r="G10897" i="10" s="1"/>
  <c r="G10898" i="10" s="1"/>
  <c r="G10899" i="10" s="1"/>
  <c r="G10900" i="10" s="1"/>
  <c r="G10901" i="10" s="1"/>
  <c r="G10902" i="10" s="1"/>
  <c r="G10903" i="10" s="1"/>
  <c r="G10904" i="10" s="1"/>
  <c r="G10905" i="10" s="1"/>
  <c r="G10906" i="10" s="1"/>
  <c r="G10907" i="10" s="1"/>
  <c r="G10908" i="10" s="1"/>
  <c r="G10909" i="10" s="1"/>
  <c r="G10910" i="10" s="1"/>
  <c r="G10911" i="10" s="1"/>
  <c r="G10912" i="10" s="1"/>
  <c r="G10913" i="10" s="1"/>
  <c r="G10914" i="10" s="1"/>
  <c r="G10915" i="10" s="1"/>
  <c r="G10916" i="10" s="1"/>
  <c r="G10917" i="10" s="1"/>
  <c r="G10918" i="10" s="1"/>
  <c r="G10919" i="10" s="1"/>
  <c r="G10920" i="10" s="1"/>
  <c r="G10921" i="10" s="1"/>
  <c r="G10922" i="10" s="1"/>
  <c r="G10923" i="10" s="1"/>
  <c r="G10924" i="10" s="1"/>
  <c r="G10925" i="10" s="1"/>
  <c r="G10926" i="10" s="1"/>
  <c r="G10927" i="10" s="1"/>
  <c r="G10928" i="10" s="1"/>
  <c r="G10929" i="10" s="1"/>
  <c r="G10930" i="10" s="1"/>
  <c r="G10931" i="10" s="1"/>
  <c r="G10932" i="10" s="1"/>
  <c r="G10933" i="10" s="1"/>
  <c r="G10934" i="10" s="1"/>
  <c r="G10935" i="10" s="1"/>
  <c r="G10936" i="10" s="1"/>
  <c r="G10937" i="10" s="1"/>
  <c r="G10938" i="10" s="1"/>
  <c r="G10939" i="10" s="1"/>
  <c r="Q29" i="17"/>
  <c r="T41" i="10"/>
  <c r="U28" i="17"/>
  <c r="T28" i="17"/>
  <c r="V28" i="17"/>
  <c r="R26" i="17"/>
  <c r="G10940" i="10" l="1"/>
  <c r="G10941" i="10" s="1"/>
  <c r="G10942" i="10" s="1"/>
  <c r="G10943" i="10" s="1"/>
  <c r="G10944" i="10" s="1"/>
  <c r="G10945" i="10" s="1"/>
  <c r="G10946" i="10" s="1"/>
  <c r="G10947" i="10" s="1"/>
  <c r="G10948" i="10" s="1"/>
  <c r="G10949" i="10" s="1"/>
  <c r="G10950" i="10" s="1"/>
  <c r="G10951" i="10" s="1"/>
  <c r="G10952" i="10" s="1"/>
  <c r="G10953" i="10" s="1"/>
  <c r="G10954" i="10" s="1"/>
  <c r="G10955" i="10" s="1"/>
  <c r="G10956" i="10" s="1"/>
  <c r="G10957" i="10" s="1"/>
  <c r="G10958" i="10" s="1"/>
  <c r="G10959" i="10" s="1"/>
  <c r="G10960" i="10" s="1"/>
  <c r="G10961" i="10" s="1"/>
  <c r="G10962" i="10" s="1"/>
  <c r="G10963" i="10" s="1"/>
  <c r="G10964" i="10" s="1"/>
  <c r="G10965" i="10" s="1"/>
  <c r="G10966" i="10" s="1"/>
  <c r="G10967" i="10" s="1"/>
  <c r="G10968" i="10" s="1"/>
  <c r="G10969" i="10" s="1"/>
  <c r="G10970" i="10" s="1"/>
  <c r="G10971" i="10" s="1"/>
  <c r="G10972" i="10" s="1"/>
  <c r="G10973" i="10" s="1"/>
  <c r="G10974" i="10" s="1"/>
  <c r="G10975" i="10" s="1"/>
  <c r="G10976" i="10" s="1"/>
  <c r="G10977" i="10" s="1"/>
  <c r="G10978" i="10" s="1"/>
  <c r="G10979" i="10" s="1"/>
  <c r="G10980" i="10" s="1"/>
  <c r="G10981" i="10" s="1"/>
  <c r="G10982" i="10" s="1"/>
  <c r="G10983" i="10" s="1"/>
  <c r="G10984" i="10" s="1"/>
  <c r="G10985" i="10" s="1"/>
  <c r="G10986" i="10" s="1"/>
  <c r="G10987" i="10" s="1"/>
  <c r="G10988" i="10" s="1"/>
  <c r="G10989" i="10" s="1"/>
  <c r="G10990" i="10" s="1"/>
  <c r="G10991" i="10" s="1"/>
  <c r="G10992" i="10" s="1"/>
  <c r="G10993" i="10" s="1"/>
  <c r="G10994" i="10" s="1"/>
  <c r="G10995" i="10" s="1"/>
  <c r="G10996" i="10" s="1"/>
  <c r="G10997" i="10" s="1"/>
  <c r="G10998" i="10" s="1"/>
  <c r="G10999" i="10" s="1"/>
  <c r="G11000" i="10" s="1"/>
  <c r="G11001" i="10" s="1"/>
  <c r="G11002" i="10" s="1"/>
  <c r="G11003" i="10" s="1"/>
  <c r="G11004" i="10" s="1"/>
  <c r="G11005" i="10" s="1"/>
  <c r="G11006" i="10" s="1"/>
  <c r="G11007" i="10" s="1"/>
  <c r="G11008" i="10" s="1"/>
  <c r="G11009" i="10" s="1"/>
  <c r="G11010" i="10" s="1"/>
  <c r="G11011" i="10" s="1"/>
  <c r="G11012" i="10" s="1"/>
  <c r="G11013" i="10" s="1"/>
  <c r="G11014" i="10" s="1"/>
  <c r="G11015" i="10" s="1"/>
  <c r="G11016" i="10" s="1"/>
  <c r="G11017" i="10" s="1"/>
  <c r="G11018" i="10" s="1"/>
  <c r="G11019" i="10" s="1"/>
  <c r="G11020" i="10" s="1"/>
  <c r="G11021" i="10" s="1"/>
  <c r="G11022" i="10" s="1"/>
  <c r="G11023" i="10" s="1"/>
  <c r="G11024" i="10" s="1"/>
  <c r="G11025" i="10" s="1"/>
  <c r="G11026" i="10" s="1"/>
  <c r="G11027" i="10" s="1"/>
  <c r="G11028" i="10" s="1"/>
  <c r="G11029" i="10" s="1"/>
  <c r="G11030" i="10" s="1"/>
  <c r="G11031" i="10" s="1"/>
  <c r="G11032" i="10" s="1"/>
  <c r="G11033" i="10" s="1"/>
  <c r="G11034" i="10" s="1"/>
  <c r="G11035" i="10" s="1"/>
  <c r="G11036" i="10" s="1"/>
  <c r="G11037" i="10" s="1"/>
  <c r="G11038" i="10" s="1"/>
  <c r="G11039" i="10" s="1"/>
  <c r="G11040" i="10" s="1"/>
  <c r="G11041" i="10" s="1"/>
  <c r="G11042" i="10" s="1"/>
  <c r="G11043" i="10" s="1"/>
  <c r="G11044" i="10" s="1"/>
  <c r="G11045" i="10" s="1"/>
  <c r="G11046" i="10" s="1"/>
  <c r="G11047" i="10" s="1"/>
  <c r="G11048" i="10" s="1"/>
  <c r="G11049" i="10" s="1"/>
  <c r="G11050" i="10" s="1"/>
  <c r="G11051" i="10" s="1"/>
  <c r="G11052" i="10" s="1"/>
  <c r="G11053" i="10" s="1"/>
  <c r="G11054" i="10" s="1"/>
  <c r="G11055" i="10" s="1"/>
  <c r="G11056" i="10" s="1"/>
  <c r="G11057" i="10" s="1"/>
  <c r="G11058" i="10" s="1"/>
  <c r="G11059" i="10" s="1"/>
  <c r="G11060" i="10" s="1"/>
  <c r="G11061" i="10" s="1"/>
  <c r="G11062" i="10" s="1"/>
  <c r="G11063" i="10" s="1"/>
  <c r="G11064" i="10" s="1"/>
  <c r="G11065" i="10" s="1"/>
  <c r="G11066" i="10" s="1"/>
  <c r="G11067" i="10" s="1"/>
  <c r="G11068" i="10" s="1"/>
  <c r="G11069" i="10" s="1"/>
  <c r="G11070" i="10" s="1"/>
  <c r="G11071" i="10" s="1"/>
  <c r="G11072" i="10" s="1"/>
  <c r="G11073" i="10" s="1"/>
  <c r="G11074" i="10" s="1"/>
  <c r="G11075" i="10" s="1"/>
  <c r="G11076" i="10" s="1"/>
  <c r="G11077" i="10" s="1"/>
  <c r="G11078" i="10" s="1"/>
  <c r="G11079" i="10" s="1"/>
  <c r="G11080" i="10" s="1"/>
  <c r="G11081" i="10" s="1"/>
  <c r="G11082" i="10" s="1"/>
  <c r="G11083" i="10" s="1"/>
  <c r="G11084" i="10" s="1"/>
  <c r="G11085" i="10" s="1"/>
  <c r="G11086" i="10" s="1"/>
  <c r="G11087" i="10" s="1"/>
  <c r="G11088" i="10" s="1"/>
  <c r="G11089" i="10" s="1"/>
  <c r="G11090" i="10" s="1"/>
  <c r="G11091" i="10" s="1"/>
  <c r="G11092" i="10" s="1"/>
  <c r="G11093" i="10" s="1"/>
  <c r="G11094" i="10" s="1"/>
  <c r="G11095" i="10" s="1"/>
  <c r="G11096" i="10" s="1"/>
  <c r="G11097" i="10" s="1"/>
  <c r="G11098" i="10" s="1"/>
  <c r="G11099" i="10" s="1"/>
  <c r="G11100" i="10" s="1"/>
  <c r="G11101" i="10" s="1"/>
  <c r="G11102" i="10" s="1"/>
  <c r="G11103" i="10" s="1"/>
  <c r="G11104" i="10" s="1"/>
  <c r="G11105" i="10" s="1"/>
  <c r="G11106" i="10" s="1"/>
  <c r="G11107" i="10" s="1"/>
  <c r="G11108" i="10" s="1"/>
  <c r="G11109" i="10" s="1"/>
  <c r="G11110" i="10" s="1"/>
  <c r="G11111" i="10" s="1"/>
  <c r="G11112" i="10" s="1"/>
  <c r="G11113" i="10" s="1"/>
  <c r="G11114" i="10" s="1"/>
  <c r="G11115" i="10" s="1"/>
  <c r="G11116" i="10" s="1"/>
  <c r="G11117" i="10" s="1"/>
  <c r="G11118" i="10" s="1"/>
  <c r="G11119" i="10" s="1"/>
  <c r="G11120" i="10" s="1"/>
  <c r="G11121" i="10" s="1"/>
  <c r="G11122" i="10" s="1"/>
  <c r="G11123" i="10" s="1"/>
  <c r="G11124" i="10" s="1"/>
  <c r="G11125" i="10" s="1"/>
  <c r="G11126" i="10" s="1"/>
  <c r="G11127" i="10" s="1"/>
  <c r="G11128" i="10" s="1"/>
  <c r="G11129" i="10" s="1"/>
  <c r="G11130" i="10" s="1"/>
  <c r="G11131" i="10" s="1"/>
  <c r="G11132" i="10" s="1"/>
  <c r="G11133" i="10" s="1"/>
  <c r="G11134" i="10" s="1"/>
  <c r="G11135" i="10" s="1"/>
  <c r="G11136" i="10" s="1"/>
  <c r="G11137" i="10" s="1"/>
  <c r="G11138" i="10" s="1"/>
  <c r="G11139" i="10" s="1"/>
  <c r="G11140" i="10" s="1"/>
  <c r="G11141" i="10" s="1"/>
  <c r="G11142" i="10" s="1"/>
  <c r="G11143" i="10" s="1"/>
  <c r="G11144" i="10" s="1"/>
  <c r="G11145" i="10" s="1"/>
  <c r="G11146" i="10" s="1"/>
  <c r="G11147" i="10" s="1"/>
  <c r="G11148" i="10" s="1"/>
  <c r="G11149" i="10" s="1"/>
  <c r="G11150" i="10" s="1"/>
  <c r="G11151" i="10" s="1"/>
  <c r="G11152" i="10" s="1"/>
  <c r="G11153" i="10" s="1"/>
  <c r="G11154" i="10" s="1"/>
  <c r="G11155" i="10" s="1"/>
  <c r="G11156" i="10" s="1"/>
  <c r="G11157" i="10" s="1"/>
  <c r="G11158" i="10" s="1"/>
  <c r="G11159" i="10" s="1"/>
  <c r="G11160" i="10" s="1"/>
  <c r="G11161" i="10" s="1"/>
  <c r="G11162" i="10" s="1"/>
  <c r="G11163" i="10" s="1"/>
  <c r="G11164" i="10" s="1"/>
  <c r="G11165" i="10" s="1"/>
  <c r="G11166" i="10" s="1"/>
  <c r="G11167" i="10" s="1"/>
  <c r="G11168" i="10" s="1"/>
  <c r="G11169" i="10" s="1"/>
  <c r="G11170" i="10" s="1"/>
  <c r="G11171" i="10" s="1"/>
  <c r="G11172" i="10" s="1"/>
  <c r="G11173" i="10" s="1"/>
  <c r="G11174" i="10" s="1"/>
  <c r="G11175" i="10" s="1"/>
  <c r="G11176" i="10" s="1"/>
  <c r="G11177" i="10" s="1"/>
  <c r="G11178" i="10" s="1"/>
  <c r="G11179" i="10" s="1"/>
  <c r="G11180" i="10" s="1"/>
  <c r="G11181" i="10" s="1"/>
  <c r="G11182" i="10" s="1"/>
  <c r="G11183" i="10" s="1"/>
  <c r="G11184" i="10" s="1"/>
  <c r="G11185" i="10" s="1"/>
  <c r="G11186" i="10" s="1"/>
  <c r="G11187" i="10" s="1"/>
  <c r="G11188" i="10" s="1"/>
  <c r="G11189" i="10" s="1"/>
  <c r="G11190" i="10" s="1"/>
  <c r="G11191" i="10" s="1"/>
  <c r="G11192" i="10" s="1"/>
  <c r="G11193" i="10" s="1"/>
  <c r="G11194" i="10" s="1"/>
  <c r="G11195" i="10" s="1"/>
  <c r="G11196" i="10" s="1"/>
  <c r="G11197" i="10" s="1"/>
  <c r="G11198" i="10" s="1"/>
  <c r="G11199" i="10" s="1"/>
  <c r="G11200" i="10" s="1"/>
  <c r="G11201" i="10" s="1"/>
  <c r="G11202" i="10" s="1"/>
  <c r="G11203" i="10" s="1"/>
  <c r="G11204" i="10" s="1"/>
  <c r="G11205" i="10" s="1"/>
  <c r="G11206" i="10" s="1"/>
  <c r="G11207" i="10" s="1"/>
  <c r="G11208" i="10" s="1"/>
  <c r="G11209" i="10" s="1"/>
  <c r="G11210" i="10" s="1"/>
  <c r="G11211" i="10" s="1"/>
  <c r="G11212" i="10" s="1"/>
  <c r="G11213" i="10" s="1"/>
  <c r="G11214" i="10" s="1"/>
  <c r="G11215" i="10" s="1"/>
  <c r="G11216" i="10" s="1"/>
  <c r="G11217" i="10" s="1"/>
  <c r="G11218" i="10" s="1"/>
  <c r="G11219" i="10" s="1"/>
  <c r="G11220" i="10" s="1"/>
  <c r="G11221" i="10" s="1"/>
  <c r="G11222" i="10" s="1"/>
  <c r="G11223" i="10" s="1"/>
  <c r="G11224" i="10" s="1"/>
  <c r="G11225" i="10" s="1"/>
  <c r="G11226" i="10" s="1"/>
  <c r="G11227" i="10" s="1"/>
  <c r="G11228" i="10" s="1"/>
  <c r="G11229" i="10" s="1"/>
  <c r="G11230" i="10" s="1"/>
  <c r="G11231" i="10" s="1"/>
  <c r="G11232" i="10" s="1"/>
  <c r="G11233" i="10" s="1"/>
  <c r="G11234" i="10" s="1"/>
  <c r="G11235" i="10" s="1"/>
  <c r="G11236" i="10" s="1"/>
  <c r="G11237" i="10" s="1"/>
  <c r="G11238" i="10" s="1"/>
  <c r="G11239" i="10" s="1"/>
  <c r="G11240" i="10" s="1"/>
  <c r="G11241" i="10" s="1"/>
  <c r="G11242" i="10" s="1"/>
  <c r="G11243" i="10" s="1"/>
  <c r="G11244" i="10" s="1"/>
  <c r="G11245" i="10" s="1"/>
  <c r="G11246" i="10" s="1"/>
  <c r="G11247" i="10" s="1"/>
  <c r="G11248" i="10" s="1"/>
  <c r="G11249" i="10" s="1"/>
  <c r="G11250" i="10" s="1"/>
  <c r="G11251" i="10" s="1"/>
  <c r="G11252" i="10" s="1"/>
  <c r="G11253" i="10" s="1"/>
  <c r="G11254" i="10" s="1"/>
  <c r="G11255" i="10" s="1"/>
  <c r="G11256" i="10" s="1"/>
  <c r="G11257" i="10" s="1"/>
  <c r="G11258" i="10" s="1"/>
  <c r="G11259" i="10" s="1"/>
  <c r="G11260" i="10" s="1"/>
  <c r="G11261" i="10" s="1"/>
  <c r="G11262" i="10" s="1"/>
  <c r="G11263" i="10" s="1"/>
  <c r="G11264" i="10" s="1"/>
  <c r="G11265" i="10" s="1"/>
  <c r="G11266" i="10" s="1"/>
  <c r="G11267" i="10" s="1"/>
  <c r="G11268" i="10" s="1"/>
  <c r="G11269" i="10" s="1"/>
  <c r="G11270" i="10" s="1"/>
  <c r="G11271" i="10" s="1"/>
  <c r="G11272" i="10" s="1"/>
  <c r="G11273" i="10" s="1"/>
  <c r="G11274" i="10" s="1"/>
  <c r="G11275" i="10" s="1"/>
  <c r="G11276" i="10" s="1"/>
  <c r="G11277" i="10" s="1"/>
  <c r="G11278" i="10" s="1"/>
  <c r="G11279" i="10" s="1"/>
  <c r="G11280" i="10" s="1"/>
  <c r="G11281" i="10" s="1"/>
  <c r="G11282" i="10" s="1"/>
  <c r="G11283" i="10" s="1"/>
  <c r="G11284" i="10" s="1"/>
  <c r="G11285" i="10" s="1"/>
  <c r="G11286" i="10" s="1"/>
  <c r="G11287" i="10" s="1"/>
  <c r="G11288" i="10" s="1"/>
  <c r="G11289" i="10" s="1"/>
  <c r="G11290" i="10" s="1"/>
  <c r="G11291" i="10" s="1"/>
  <c r="G11292" i="10" s="1"/>
  <c r="G11293" i="10" s="1"/>
  <c r="G11294" i="10" s="1"/>
  <c r="G11295" i="10" s="1"/>
  <c r="G11296" i="10" s="1"/>
  <c r="G11297" i="10" s="1"/>
  <c r="G11298" i="10" s="1"/>
  <c r="G11299" i="10" s="1"/>
  <c r="G11300" i="10" s="1"/>
  <c r="G11301" i="10" s="1"/>
  <c r="G11302" i="10" s="1"/>
  <c r="G11303" i="10" s="1"/>
  <c r="G11304" i="10" s="1"/>
  <c r="G11305" i="10" s="1"/>
  <c r="G11306" i="10" s="1"/>
  <c r="G11307" i="10" s="1"/>
  <c r="G11308" i="10" s="1"/>
  <c r="G11309" i="10" s="1"/>
  <c r="G11310" i="10" s="1"/>
  <c r="G11311" i="10" s="1"/>
  <c r="G11312" i="10" s="1"/>
  <c r="G11313" i="10" s="1"/>
  <c r="G11314" i="10" s="1"/>
  <c r="G11315" i="10" s="1"/>
  <c r="G11316" i="10" s="1"/>
  <c r="G11317" i="10" s="1"/>
  <c r="G11318" i="10" s="1"/>
  <c r="G11319" i="10" s="1"/>
  <c r="G11320" i="10" s="1"/>
  <c r="G11321" i="10" s="1"/>
  <c r="G11322" i="10" s="1"/>
  <c r="G11323" i="10" s="1"/>
  <c r="G11324" i="10" s="1"/>
  <c r="G11325" i="10" s="1"/>
  <c r="G11326" i="10" s="1"/>
  <c r="G11327" i="10" s="1"/>
  <c r="G11328" i="10" s="1"/>
  <c r="G11329" i="10" s="1"/>
  <c r="G11330" i="10" s="1"/>
  <c r="G11331" i="10" s="1"/>
  <c r="G11332" i="10" s="1"/>
  <c r="G11333" i="10" s="1"/>
  <c r="G11334" i="10" s="1"/>
  <c r="G11335" i="10" s="1"/>
  <c r="G11336" i="10" s="1"/>
  <c r="G11337" i="10" s="1"/>
  <c r="G11338" i="10" s="1"/>
  <c r="G11339" i="10" s="1"/>
  <c r="G11340" i="10" s="1"/>
  <c r="G11341" i="10" s="1"/>
  <c r="G11342" i="10" s="1"/>
  <c r="G11343" i="10" s="1"/>
  <c r="G11344" i="10" s="1"/>
  <c r="G11345" i="10" s="1"/>
  <c r="G11346" i="10" s="1"/>
  <c r="G11347" i="10" s="1"/>
  <c r="G11348" i="10" s="1"/>
  <c r="G11349" i="10" s="1"/>
  <c r="G11350" i="10" s="1"/>
  <c r="G11351" i="10" s="1"/>
  <c r="G11352" i="10" s="1"/>
  <c r="G11353" i="10" s="1"/>
  <c r="G11354" i="10" s="1"/>
  <c r="G11355" i="10" s="1"/>
  <c r="G11356" i="10" s="1"/>
  <c r="G11357" i="10" s="1"/>
  <c r="G11358" i="10" s="1"/>
  <c r="G11359" i="10" s="1"/>
  <c r="G11360" i="10" s="1"/>
  <c r="G11361" i="10" s="1"/>
  <c r="G11362" i="10" s="1"/>
  <c r="G11363" i="10" s="1"/>
  <c r="R28" i="17"/>
  <c r="T42" i="10"/>
  <c r="U29" i="17"/>
  <c r="T29" i="17"/>
  <c r="C3" i="7" s="1" a="1"/>
  <c r="V29" i="17"/>
  <c r="Q29" i="10"/>
  <c r="D3" i="7" l="1"/>
  <c r="D4" i="7"/>
  <c r="D5" i="7"/>
  <c r="D6" i="7"/>
  <c r="D7" i="7"/>
  <c r="C3" i="7"/>
  <c r="C4" i="7"/>
  <c r="C5" i="7"/>
  <c r="C6" i="7"/>
  <c r="C7" i="7"/>
  <c r="G11364" i="10"/>
  <c r="G11365" i="10" s="1"/>
  <c r="G11366" i="10" s="1"/>
  <c r="G11367" i="10" s="1"/>
  <c r="G11368" i="10" s="1"/>
  <c r="G11369" i="10" s="1"/>
  <c r="G11370" i="10" s="1"/>
  <c r="G11371" i="10" s="1"/>
  <c r="G11372" i="10" s="1"/>
  <c r="G11373" i="10" s="1"/>
  <c r="G11374" i="10" s="1"/>
  <c r="G11375" i="10" s="1"/>
  <c r="G11376" i="10" s="1"/>
  <c r="G11377" i="10" s="1"/>
  <c r="G11378" i="10" s="1"/>
  <c r="G11379" i="10" s="1"/>
  <c r="G11380" i="10" s="1"/>
  <c r="G11381" i="10" s="1"/>
  <c r="G11382" i="10" s="1"/>
  <c r="G11383" i="10" s="1"/>
  <c r="G11384" i="10" s="1"/>
  <c r="G11385" i="10" s="1"/>
  <c r="G11386" i="10" s="1"/>
  <c r="G11387" i="10" s="1"/>
  <c r="G11388" i="10" s="1"/>
  <c r="G11389" i="10" s="1"/>
  <c r="G11390" i="10" s="1"/>
  <c r="G11391" i="10" s="1"/>
  <c r="G11392" i="10" s="1"/>
  <c r="G11393" i="10" s="1"/>
  <c r="G11394" i="10" s="1"/>
  <c r="G11395" i="10" s="1"/>
  <c r="G11396" i="10" s="1"/>
  <c r="G11397" i="10" s="1"/>
  <c r="G11398" i="10" s="1"/>
  <c r="G11399" i="10" s="1"/>
  <c r="G11400" i="10" s="1"/>
  <c r="G11401" i="10" s="1"/>
  <c r="G11402" i="10" s="1"/>
  <c r="G11403" i="10" s="1"/>
  <c r="G11404" i="10" s="1"/>
  <c r="G11405" i="10" s="1"/>
  <c r="G11406" i="10" s="1"/>
  <c r="G11407" i="10" s="1"/>
  <c r="G11408" i="10" s="1"/>
  <c r="G11409" i="10" s="1"/>
  <c r="G11410" i="10" s="1"/>
  <c r="G11411" i="10" s="1"/>
  <c r="G11412" i="10" s="1"/>
  <c r="G11413" i="10" s="1"/>
  <c r="G11414" i="10" s="1"/>
  <c r="G11415" i="10" s="1"/>
  <c r="G11416" i="10" s="1"/>
  <c r="G11417" i="10" s="1"/>
  <c r="G11418" i="10" s="1"/>
  <c r="G11419" i="10" s="1"/>
  <c r="G11420" i="10" s="1"/>
  <c r="G11421" i="10" s="1"/>
  <c r="G11422" i="10" s="1"/>
  <c r="G11423" i="10" s="1"/>
  <c r="G11424" i="10" s="1"/>
  <c r="G11425" i="10" s="1"/>
  <c r="G11426" i="10" s="1"/>
  <c r="G11427" i="10" s="1"/>
  <c r="G11428" i="10" s="1"/>
  <c r="G11429" i="10" s="1"/>
  <c r="G11430" i="10" s="1"/>
  <c r="G11431" i="10" s="1"/>
  <c r="G11432" i="10" s="1"/>
  <c r="G11433" i="10" s="1"/>
  <c r="G11434" i="10" s="1"/>
  <c r="G11435" i="10" s="1"/>
  <c r="G11436" i="10" s="1"/>
  <c r="G11437" i="10" s="1"/>
  <c r="G11438" i="10" s="1"/>
  <c r="G11439" i="10" s="1"/>
  <c r="G11440" i="10" s="1"/>
  <c r="G11441" i="10" s="1"/>
  <c r="G11442" i="10" s="1"/>
  <c r="G11443" i="10" s="1"/>
  <c r="G11444" i="10" s="1"/>
  <c r="G11445" i="10" s="1"/>
  <c r="G11446" i="10" s="1"/>
  <c r="G11447" i="10" s="1"/>
  <c r="G11448" i="10" s="1"/>
  <c r="G11449" i="10" s="1"/>
  <c r="G11450" i="10" s="1"/>
  <c r="G11451" i="10" s="1"/>
  <c r="G11452" i="10" s="1"/>
  <c r="G11453" i="10" s="1"/>
  <c r="G11454" i="10" s="1"/>
  <c r="G11455" i="10" s="1"/>
  <c r="G11456" i="10" s="1"/>
  <c r="G11457" i="10" s="1"/>
  <c r="G11458" i="10" s="1"/>
  <c r="G11459" i="10" s="1"/>
  <c r="G11460" i="10" s="1"/>
  <c r="G11461" i="10" s="1"/>
  <c r="G11462" i="10" s="1"/>
  <c r="G11463" i="10" s="1"/>
  <c r="G11464" i="10" s="1"/>
  <c r="G11465" i="10" s="1"/>
  <c r="G11466" i="10" s="1"/>
  <c r="G11467" i="10" s="1"/>
  <c r="G11468" i="10" s="1"/>
  <c r="G11469" i="10" s="1"/>
  <c r="G11470" i="10" s="1"/>
  <c r="G11471" i="10" s="1"/>
  <c r="G11472" i="10" s="1"/>
  <c r="G11473" i="10" s="1"/>
  <c r="G11474" i="10" s="1"/>
  <c r="G11475" i="10" s="1"/>
  <c r="G11476" i="10" s="1"/>
  <c r="G11477" i="10" s="1"/>
  <c r="G11478" i="10" s="1"/>
  <c r="G11479" i="10" s="1"/>
  <c r="G11480" i="10" s="1"/>
  <c r="G11481" i="10" s="1"/>
  <c r="G11482" i="10" s="1"/>
  <c r="G11483" i="10" s="1"/>
  <c r="G11484" i="10" s="1"/>
  <c r="G11485" i="10" s="1"/>
  <c r="G11486" i="10" s="1"/>
  <c r="G11487" i="10" s="1"/>
  <c r="G11488" i="10" s="1"/>
  <c r="G11489" i="10" s="1"/>
  <c r="G11490" i="10" s="1"/>
  <c r="G11491" i="10" s="1"/>
  <c r="G11492" i="10" s="1"/>
  <c r="G11493" i="10" s="1"/>
  <c r="G11494" i="10" s="1"/>
  <c r="G11495" i="10" s="1"/>
  <c r="G11496" i="10" s="1"/>
  <c r="G11497" i="10" s="1"/>
  <c r="G11498" i="10" s="1"/>
  <c r="G11499" i="10" s="1"/>
  <c r="G11500" i="10" s="1"/>
  <c r="G11501" i="10" s="1"/>
  <c r="G11502" i="10" s="1"/>
  <c r="G11503" i="10" s="1"/>
  <c r="G11504" i="10" s="1"/>
  <c r="G11505" i="10" s="1"/>
  <c r="G11506" i="10" s="1"/>
  <c r="G11507" i="10" s="1"/>
  <c r="G11508" i="10" s="1"/>
  <c r="G11509" i="10" s="1"/>
  <c r="G11510" i="10" s="1"/>
  <c r="G11511" i="10" s="1"/>
  <c r="G11512" i="10" s="1"/>
  <c r="G11513" i="10" s="1"/>
  <c r="G11514" i="10" s="1"/>
  <c r="G11515" i="10" s="1"/>
  <c r="G11516" i="10" s="1"/>
  <c r="G11517" i="10" s="1"/>
  <c r="G11518" i="10" s="1"/>
  <c r="G11519" i="10" s="1"/>
  <c r="G11520" i="10" s="1"/>
  <c r="G11521" i="10" s="1"/>
  <c r="G11522" i="10" s="1"/>
  <c r="G11523" i="10" s="1"/>
  <c r="G11524" i="10" s="1"/>
  <c r="G11525" i="10" s="1"/>
  <c r="G11526" i="10" s="1"/>
  <c r="G11527" i="10" s="1"/>
  <c r="G11528" i="10" s="1"/>
  <c r="G11529" i="10" s="1"/>
  <c r="G11530" i="10" s="1"/>
  <c r="G11531" i="10" s="1"/>
  <c r="G11532" i="10" s="1"/>
  <c r="G11533" i="10" s="1"/>
  <c r="G11534" i="10" s="1"/>
  <c r="G11535" i="10" s="1"/>
  <c r="G11536" i="10" s="1"/>
  <c r="G11537" i="10" s="1"/>
  <c r="G11538" i="10" s="1"/>
  <c r="G11539" i="10" s="1"/>
  <c r="G11540" i="10" s="1"/>
  <c r="G11541" i="10" s="1"/>
  <c r="G11542" i="10" s="1"/>
  <c r="G11543" i="10" s="1"/>
  <c r="G11544" i="10" s="1"/>
  <c r="G11545" i="10" s="1"/>
  <c r="G11546" i="10" s="1"/>
  <c r="G11547" i="10" s="1"/>
  <c r="G11548" i="10" s="1"/>
  <c r="G11549" i="10" s="1"/>
  <c r="G11550" i="10" s="1"/>
  <c r="G11551" i="10" s="1"/>
  <c r="G11552" i="10" s="1"/>
  <c r="G11553" i="10" s="1"/>
  <c r="G11554" i="10" s="1"/>
  <c r="G11555" i="10" s="1"/>
  <c r="G11556" i="10" s="1"/>
  <c r="G11557" i="10" s="1"/>
  <c r="G11558" i="10" s="1"/>
  <c r="G11559" i="10" s="1"/>
  <c r="G11560" i="10" s="1"/>
  <c r="G11561" i="10" s="1"/>
  <c r="G11562" i="10" s="1"/>
  <c r="G11563" i="10" s="1"/>
  <c r="G11564" i="10" s="1"/>
  <c r="G11565" i="10" s="1"/>
  <c r="G11566" i="10" s="1"/>
  <c r="G11567" i="10" s="1"/>
  <c r="G11568" i="10" s="1"/>
  <c r="G11569" i="10" s="1"/>
  <c r="G11570" i="10" s="1"/>
  <c r="G11571" i="10" s="1"/>
  <c r="G11572" i="10" s="1"/>
  <c r="G11573" i="10" s="1"/>
  <c r="G11574" i="10" s="1"/>
  <c r="G11575" i="10" s="1"/>
  <c r="G11576" i="10" s="1"/>
  <c r="G11577" i="10" s="1"/>
  <c r="G11578" i="10" s="1"/>
  <c r="G11579" i="10" s="1"/>
  <c r="G11580" i="10" s="1"/>
  <c r="G11581" i="10" s="1"/>
  <c r="G11582" i="10" s="1"/>
  <c r="G11583" i="10" s="1"/>
  <c r="G11584" i="10" s="1"/>
  <c r="G11585" i="10" s="1"/>
  <c r="G11586" i="10" s="1"/>
  <c r="G11587" i="10" s="1"/>
  <c r="G11588" i="10" s="1"/>
  <c r="G11589" i="10" s="1"/>
  <c r="G11590" i="10" s="1"/>
  <c r="G11591" i="10" s="1"/>
  <c r="G11592" i="10" s="1"/>
  <c r="G11593" i="10" s="1"/>
  <c r="G11594" i="10" s="1"/>
  <c r="G11595" i="10" s="1"/>
  <c r="G11596" i="10" s="1"/>
  <c r="G11597" i="10" s="1"/>
  <c r="G11598" i="10" s="1"/>
  <c r="G11599" i="10" s="1"/>
  <c r="G11600" i="10" s="1"/>
  <c r="G11601" i="10" s="1"/>
  <c r="G11602" i="10" s="1"/>
  <c r="G11603" i="10" s="1"/>
  <c r="G11604" i="10" s="1"/>
  <c r="G11605" i="10" s="1"/>
  <c r="G11606" i="10" s="1"/>
  <c r="G11607" i="10" s="1"/>
  <c r="G11608" i="10" s="1"/>
  <c r="G11609" i="10" s="1"/>
  <c r="G11610" i="10" s="1"/>
  <c r="G11611" i="10" s="1"/>
  <c r="G11612" i="10" s="1"/>
  <c r="G11613" i="10" s="1"/>
  <c r="G11614" i="10" s="1"/>
  <c r="G11615" i="10" s="1"/>
  <c r="G11616" i="10" s="1"/>
  <c r="G11617" i="10" s="1"/>
  <c r="G11618" i="10" s="1"/>
  <c r="G11619" i="10" s="1"/>
  <c r="G11620" i="10" s="1"/>
  <c r="G11621" i="10" s="1"/>
  <c r="G11622" i="10" s="1"/>
  <c r="G11623" i="10" s="1"/>
  <c r="G11624" i="10" s="1"/>
  <c r="G11625" i="10" s="1"/>
  <c r="G11626" i="10" s="1"/>
  <c r="G11627" i="10" s="1"/>
  <c r="G11628" i="10" s="1"/>
  <c r="G11629" i="10" s="1"/>
  <c r="G11630" i="10" s="1"/>
  <c r="G11631" i="10" s="1"/>
  <c r="G11632" i="10" s="1"/>
  <c r="G11633" i="10" s="1"/>
  <c r="G11634" i="10" s="1"/>
  <c r="G11635" i="10" s="1"/>
  <c r="G11636" i="10" s="1"/>
  <c r="G11637" i="10" s="1"/>
  <c r="G11638" i="10" s="1"/>
  <c r="G11639" i="10" s="1"/>
  <c r="G11640" i="10" s="1"/>
  <c r="G11641" i="10" s="1"/>
  <c r="G11642" i="10" s="1"/>
  <c r="G11643" i="10" s="1"/>
  <c r="G11644" i="10" s="1"/>
  <c r="G11645" i="10" s="1"/>
  <c r="G11646" i="10" s="1"/>
  <c r="G11647" i="10" s="1"/>
  <c r="G11648" i="10" s="1"/>
  <c r="G11649" i="10" s="1"/>
  <c r="G11650" i="10" s="1"/>
  <c r="G11651" i="10" s="1"/>
  <c r="G11652" i="10" s="1"/>
  <c r="G11653" i="10" s="1"/>
  <c r="G11654" i="10" s="1"/>
  <c r="G11655" i="10" s="1"/>
  <c r="G11656" i="10" s="1"/>
  <c r="G11657" i="10" s="1"/>
  <c r="G11658" i="10" s="1"/>
  <c r="G11659" i="10" s="1"/>
  <c r="G11660" i="10" s="1"/>
  <c r="G11661" i="10" s="1"/>
  <c r="G11662" i="10" s="1"/>
  <c r="G11663" i="10" s="1"/>
  <c r="G11664" i="10" s="1"/>
  <c r="G11665" i="10" s="1"/>
  <c r="G11666" i="10" s="1"/>
  <c r="G11667" i="10" s="1"/>
  <c r="G11668" i="10" s="1"/>
  <c r="G11669" i="10" s="1"/>
  <c r="G11670" i="10" s="1"/>
  <c r="G11671" i="10" s="1"/>
  <c r="G11672" i="10" s="1"/>
  <c r="G11673" i="10" s="1"/>
  <c r="G11674" i="10" s="1"/>
  <c r="G11675" i="10" s="1"/>
  <c r="G11676" i="10" s="1"/>
  <c r="G11677" i="10" s="1"/>
  <c r="G11678" i="10" s="1"/>
  <c r="G11679" i="10" s="1"/>
  <c r="G11680" i="10" s="1"/>
  <c r="G11681" i="10" s="1"/>
  <c r="G11682" i="10" s="1"/>
  <c r="G11683" i="10" s="1"/>
  <c r="G11684" i="10" s="1"/>
  <c r="G11685" i="10" s="1"/>
  <c r="G11686" i="10" s="1"/>
  <c r="G11687" i="10" s="1"/>
  <c r="G11688" i="10" s="1"/>
  <c r="G11689" i="10" s="1"/>
  <c r="G11690" i="10" s="1"/>
  <c r="G11691" i="10" s="1"/>
  <c r="G11692" i="10" s="1"/>
  <c r="G11693" i="10" s="1"/>
  <c r="G11694" i="10" s="1"/>
  <c r="G11695" i="10" s="1"/>
  <c r="G11696" i="10" s="1"/>
  <c r="G11697" i="10" s="1"/>
  <c r="G11698" i="10" s="1"/>
  <c r="G11699" i="10" s="1"/>
  <c r="G11700" i="10" s="1"/>
  <c r="G11701" i="10" s="1"/>
  <c r="G11702" i="10" s="1"/>
  <c r="G11703" i="10" s="1"/>
  <c r="G11704" i="10" s="1"/>
  <c r="G11705" i="10" s="1"/>
  <c r="G11706" i="10" s="1"/>
  <c r="G11707" i="10" s="1"/>
  <c r="G11708" i="10" s="1"/>
  <c r="G11709" i="10" s="1"/>
  <c r="G11710" i="10" s="1"/>
  <c r="G11711" i="10" s="1"/>
  <c r="G11712" i="10" s="1"/>
  <c r="G11713" i="10" s="1"/>
  <c r="G11714" i="10" s="1"/>
  <c r="G11715" i="10" s="1"/>
  <c r="G11716" i="10" s="1"/>
  <c r="G11717" i="10" s="1"/>
  <c r="G11718" i="10" s="1"/>
  <c r="G11719" i="10" s="1"/>
  <c r="G11720" i="10" s="1"/>
  <c r="G11721" i="10" s="1"/>
  <c r="G11722" i="10" s="1"/>
  <c r="G11723" i="10" s="1"/>
  <c r="G11724" i="10" s="1"/>
  <c r="G11725" i="10" s="1"/>
  <c r="G11726" i="10" s="1"/>
  <c r="G11727" i="10" s="1"/>
  <c r="G11728" i="10" s="1"/>
  <c r="G11729" i="10" s="1"/>
  <c r="G11730" i="10" s="1"/>
  <c r="G11731" i="10" s="1"/>
  <c r="G11732" i="10" s="1"/>
  <c r="G11733" i="10" s="1"/>
  <c r="G11734" i="10" s="1"/>
  <c r="G11735" i="10" s="1"/>
  <c r="G11736" i="10" s="1"/>
  <c r="G11737" i="10" s="1"/>
  <c r="G11738" i="10" s="1"/>
  <c r="G11739" i="10" s="1"/>
  <c r="G11740" i="10" s="1"/>
  <c r="G11741" i="10" s="1"/>
  <c r="G11742" i="10" s="1"/>
  <c r="G11743" i="10" s="1"/>
  <c r="G11744" i="10" s="1"/>
  <c r="G11745" i="10" s="1"/>
  <c r="G11746" i="10" s="1"/>
  <c r="G11747" i="10" s="1"/>
  <c r="G11748" i="10" s="1"/>
  <c r="G11749" i="10" s="1"/>
  <c r="G11750" i="10" s="1"/>
  <c r="G11751" i="10" s="1"/>
  <c r="G11752" i="10" s="1"/>
  <c r="G11753" i="10" s="1"/>
  <c r="G11754" i="10" s="1"/>
  <c r="G11755" i="10" s="1"/>
  <c r="G11756" i="10" s="1"/>
  <c r="G11757" i="10" s="1"/>
  <c r="G11758" i="10" s="1"/>
  <c r="G11759" i="10" s="1"/>
  <c r="G11760" i="10" s="1"/>
  <c r="G11761" i="10" s="1"/>
  <c r="G11762" i="10" s="1"/>
  <c r="G11763" i="10" s="1"/>
  <c r="G11764" i="10" s="1"/>
  <c r="G11765" i="10" s="1"/>
  <c r="G11766" i="10" s="1"/>
  <c r="G11767" i="10" s="1"/>
  <c r="G11768" i="10" s="1"/>
  <c r="G11769" i="10" s="1"/>
  <c r="G11770" i="10" s="1"/>
  <c r="G11771" i="10" s="1"/>
  <c r="G11772" i="10" s="1"/>
  <c r="G11773" i="10" s="1"/>
  <c r="G11774" i="10" s="1"/>
  <c r="G11775" i="10" s="1"/>
  <c r="G11776" i="10" s="1"/>
  <c r="G11777" i="10" s="1"/>
  <c r="G11778" i="10" s="1"/>
  <c r="G11779" i="10" s="1"/>
  <c r="G11780" i="10" s="1"/>
  <c r="G11781" i="10" s="1"/>
  <c r="G11782" i="10" s="1"/>
  <c r="G11783" i="10" s="1"/>
  <c r="G11784" i="10" s="1"/>
  <c r="G11785" i="10" s="1"/>
  <c r="G11786" i="10" s="1"/>
  <c r="R29" i="17"/>
  <c r="Q30" i="10"/>
  <c r="D10" i="7" l="1"/>
  <c r="F10" i="7"/>
  <c r="B10" i="7"/>
  <c r="G11787" i="10"/>
  <c r="G11788" i="10" s="1"/>
  <c r="G11789" i="10" s="1"/>
  <c r="G11790" i="10" s="1"/>
  <c r="G11791" i="10" s="1"/>
  <c r="G11792" i="10" s="1"/>
  <c r="G11793" i="10" s="1"/>
  <c r="G11794" i="10" s="1"/>
  <c r="G11795" i="10" s="1"/>
  <c r="G11796" i="10" s="1"/>
  <c r="G11797" i="10" s="1"/>
  <c r="G11798" i="10" s="1"/>
  <c r="G11799" i="10" s="1"/>
  <c r="G11800" i="10" s="1"/>
  <c r="G11801" i="10" s="1"/>
  <c r="G11802" i="10" s="1"/>
  <c r="G11803" i="10" s="1"/>
  <c r="G11804" i="10" s="1"/>
  <c r="G11805" i="10" s="1"/>
  <c r="G11806" i="10" s="1"/>
  <c r="G11807" i="10" s="1"/>
  <c r="G11808" i="10" s="1"/>
  <c r="G11809" i="10" s="1"/>
  <c r="G11810" i="10" s="1"/>
  <c r="G11811" i="10" s="1"/>
  <c r="G11812" i="10" s="1"/>
  <c r="G11813" i="10" s="1"/>
  <c r="G11814" i="10" s="1"/>
  <c r="G11815" i="10" s="1"/>
  <c r="G11816" i="10" s="1"/>
  <c r="G11817" i="10" s="1"/>
  <c r="G11818" i="10" s="1"/>
  <c r="G11819" i="10" s="1"/>
  <c r="G11820" i="10" s="1"/>
  <c r="G11821" i="10" s="1"/>
  <c r="G11822" i="10" s="1"/>
  <c r="G11823" i="10" s="1"/>
  <c r="G11824" i="10" s="1"/>
  <c r="G11825" i="10" s="1"/>
  <c r="G11826" i="10" s="1"/>
  <c r="G11827" i="10" s="1"/>
  <c r="G11828" i="10" s="1"/>
  <c r="G11829" i="10" s="1"/>
  <c r="G11830" i="10" s="1"/>
  <c r="G11831" i="10" s="1"/>
  <c r="G11832" i="10" s="1"/>
  <c r="G11833" i="10" s="1"/>
  <c r="G11834" i="10" s="1"/>
  <c r="G11835" i="10" s="1"/>
  <c r="G11836" i="10" s="1"/>
  <c r="G11837" i="10" s="1"/>
  <c r="G11838" i="10" s="1"/>
  <c r="G11839" i="10" s="1"/>
  <c r="G11840" i="10" s="1"/>
  <c r="G11841" i="10" s="1"/>
  <c r="G11842" i="10" s="1"/>
  <c r="G11843" i="10" s="1"/>
  <c r="G11844" i="10" s="1"/>
  <c r="G11845" i="10" s="1"/>
  <c r="G11846" i="10" s="1"/>
  <c r="G11847" i="10" s="1"/>
  <c r="G11848" i="10" s="1"/>
  <c r="G11849" i="10" s="1"/>
  <c r="G11850" i="10" s="1"/>
  <c r="G11851" i="10" s="1"/>
  <c r="G11852" i="10" s="1"/>
  <c r="G11853" i="10" s="1"/>
  <c r="G11854" i="10" s="1"/>
  <c r="G11855" i="10" s="1"/>
  <c r="G11856" i="10" s="1"/>
  <c r="G11857" i="10" s="1"/>
  <c r="G11858" i="10" s="1"/>
  <c r="G11859" i="10" s="1"/>
  <c r="G11860" i="10" s="1"/>
  <c r="G11861" i="10" s="1"/>
  <c r="G11862" i="10" s="1"/>
  <c r="G11863" i="10" s="1"/>
  <c r="G11864" i="10" s="1"/>
  <c r="G11865" i="10" s="1"/>
  <c r="G11866" i="10" s="1"/>
  <c r="G11867" i="10" s="1"/>
  <c r="G11868" i="10" s="1"/>
  <c r="G11869" i="10" s="1"/>
  <c r="G11870" i="10" s="1"/>
  <c r="G11871" i="10" s="1"/>
  <c r="G11872" i="10" s="1"/>
  <c r="G11873" i="10" s="1"/>
  <c r="G11874" i="10" s="1"/>
  <c r="G11875" i="10" s="1"/>
  <c r="G11876" i="10" s="1"/>
  <c r="G11877" i="10" s="1"/>
  <c r="G11878" i="10" s="1"/>
  <c r="G11879" i="10" s="1"/>
  <c r="G11880" i="10" s="1"/>
  <c r="G11881" i="10" s="1"/>
  <c r="G11882" i="10" s="1"/>
  <c r="G11883" i="10" s="1"/>
  <c r="G11884" i="10" s="1"/>
  <c r="G11885" i="10" s="1"/>
  <c r="G11886" i="10" s="1"/>
  <c r="G11887" i="10" s="1"/>
  <c r="G11888" i="10" s="1"/>
  <c r="G11889" i="10" s="1"/>
  <c r="G11890" i="10" s="1"/>
  <c r="G11891" i="10" s="1"/>
  <c r="G11892" i="10" s="1"/>
  <c r="G11893" i="10" s="1"/>
  <c r="G11894" i="10" s="1"/>
  <c r="G11895" i="10" s="1"/>
  <c r="G11896" i="10" s="1"/>
  <c r="G11897" i="10" s="1"/>
  <c r="G11898" i="10" s="1"/>
  <c r="G11899" i="10" s="1"/>
  <c r="G11900" i="10" s="1"/>
  <c r="G11901" i="10" s="1"/>
  <c r="G11902" i="10" s="1"/>
  <c r="G11903" i="10" s="1"/>
  <c r="G11904" i="10" s="1"/>
  <c r="G11905" i="10" s="1"/>
  <c r="G11906" i="10" s="1"/>
  <c r="G11907" i="10" s="1"/>
  <c r="G11908" i="10" s="1"/>
  <c r="G11909" i="10" s="1"/>
  <c r="G11910" i="10" s="1"/>
  <c r="G11911" i="10" s="1"/>
  <c r="G11912" i="10" s="1"/>
  <c r="G11913" i="10" s="1"/>
  <c r="G11914" i="10" s="1"/>
  <c r="G11915" i="10" s="1"/>
  <c r="G11916" i="10" s="1"/>
  <c r="G11917" i="10" s="1"/>
  <c r="G11918" i="10" s="1"/>
  <c r="G11919" i="10" s="1"/>
  <c r="G11920" i="10" s="1"/>
  <c r="G11921" i="10" s="1"/>
  <c r="G11922" i="10" s="1"/>
  <c r="G11923" i="10" s="1"/>
  <c r="G11924" i="10" s="1"/>
  <c r="G11925" i="10" s="1"/>
  <c r="G11926" i="10" s="1"/>
  <c r="G11927" i="10" s="1"/>
  <c r="G11928" i="10" s="1"/>
  <c r="G11929" i="10" s="1"/>
  <c r="G11930" i="10" s="1"/>
  <c r="G11931" i="10" s="1"/>
  <c r="G11932" i="10" s="1"/>
  <c r="G11933" i="10" s="1"/>
  <c r="G11934" i="10" s="1"/>
  <c r="G11935" i="10" s="1"/>
  <c r="G11936" i="10" s="1"/>
  <c r="G11937" i="10" s="1"/>
  <c r="G11938" i="10" s="1"/>
  <c r="G11939" i="10" s="1"/>
  <c r="G11940" i="10" s="1"/>
  <c r="G11941" i="10" s="1"/>
  <c r="G11942" i="10" s="1"/>
  <c r="G11943" i="10" s="1"/>
  <c r="G11944" i="10" s="1"/>
  <c r="G11945" i="10" s="1"/>
  <c r="G11946" i="10" s="1"/>
  <c r="G11947" i="10" s="1"/>
  <c r="G11948" i="10" s="1"/>
  <c r="G11949" i="10" s="1"/>
  <c r="G11950" i="10" s="1"/>
  <c r="G11951" i="10" s="1"/>
  <c r="G11952" i="10" s="1"/>
  <c r="G11953" i="10" s="1"/>
  <c r="G11954" i="10" s="1"/>
  <c r="G11955" i="10" s="1"/>
  <c r="G11956" i="10" s="1"/>
  <c r="G11957" i="10" s="1"/>
  <c r="G11958" i="10" s="1"/>
  <c r="G11959" i="10" s="1"/>
  <c r="G11960" i="10" s="1"/>
  <c r="G11961" i="10" s="1"/>
  <c r="G11962" i="10" s="1"/>
  <c r="G11963" i="10" s="1"/>
  <c r="G11964" i="10" s="1"/>
  <c r="G11965" i="10" s="1"/>
  <c r="G11966" i="10" s="1"/>
  <c r="G11967" i="10" s="1"/>
  <c r="G11968" i="10" s="1"/>
  <c r="G11969" i="10" s="1"/>
  <c r="G11970" i="10" s="1"/>
  <c r="G11971" i="10" s="1"/>
  <c r="G11972" i="10" s="1"/>
  <c r="G11973" i="10" s="1"/>
  <c r="G11974" i="10" s="1"/>
  <c r="G11975" i="10" s="1"/>
  <c r="G11976" i="10" s="1"/>
  <c r="G11977" i="10" s="1"/>
  <c r="G11978" i="10" s="1"/>
  <c r="G11979" i="10" s="1"/>
  <c r="G11980" i="10" s="1"/>
  <c r="G11981" i="10" s="1"/>
  <c r="G11982" i="10" s="1"/>
  <c r="G11983" i="10" s="1"/>
  <c r="G11984" i="10" s="1"/>
  <c r="G11985" i="10" s="1"/>
  <c r="G11986" i="10" s="1"/>
  <c r="G11987" i="10" s="1"/>
  <c r="G11988" i="10" s="1"/>
  <c r="G11989" i="10" s="1"/>
  <c r="G11990" i="10" s="1"/>
  <c r="G11991" i="10" s="1"/>
  <c r="G11992" i="10" s="1"/>
  <c r="G11993" i="10" s="1"/>
  <c r="G11994" i="10" s="1"/>
  <c r="G11995" i="10" s="1"/>
  <c r="G11996" i="10" s="1"/>
  <c r="G11997" i="10" s="1"/>
  <c r="G11998" i="10" s="1"/>
  <c r="G11999" i="10" s="1"/>
  <c r="G12000" i="10" s="1"/>
  <c r="G12001" i="10" s="1"/>
  <c r="G12002" i="10" s="1"/>
  <c r="G12003" i="10" s="1"/>
  <c r="G12004" i="10" s="1"/>
  <c r="G12005" i="10" s="1"/>
  <c r="G12006" i="10" s="1"/>
  <c r="G12007" i="10" s="1"/>
  <c r="G12008" i="10" s="1"/>
  <c r="G12009" i="10" s="1"/>
  <c r="G12010" i="10" s="1"/>
  <c r="G12011" i="10" s="1"/>
  <c r="G12012" i="10" s="1"/>
  <c r="G12013" i="10" s="1"/>
  <c r="G12014" i="10" s="1"/>
  <c r="G12015" i="10" s="1"/>
  <c r="G12016" i="10" s="1"/>
  <c r="G12017" i="10" s="1"/>
  <c r="G12018" i="10" s="1"/>
  <c r="G12019" i="10" s="1"/>
  <c r="G12020" i="10" s="1"/>
  <c r="G12021" i="10" s="1"/>
  <c r="G12022" i="10" s="1"/>
  <c r="G12023" i="10" s="1"/>
  <c r="G12024" i="10" s="1"/>
  <c r="G12025" i="10" s="1"/>
  <c r="G12026" i="10" s="1"/>
  <c r="G12027" i="10" s="1"/>
  <c r="G12028" i="10" s="1"/>
  <c r="G12029" i="10" s="1"/>
  <c r="G12030" i="10" s="1"/>
  <c r="G12031" i="10" s="1"/>
  <c r="G12032" i="10" s="1"/>
  <c r="G12033" i="10" s="1"/>
  <c r="G12034" i="10" s="1"/>
  <c r="G12035" i="10" s="1"/>
  <c r="G12036" i="10" s="1"/>
  <c r="G12037" i="10" s="1"/>
  <c r="G12038" i="10" s="1"/>
  <c r="G12039" i="10" s="1"/>
  <c r="G12040" i="10" s="1"/>
  <c r="G12041" i="10" s="1"/>
  <c r="G12042" i="10" s="1"/>
  <c r="G12043" i="10" s="1"/>
  <c r="G12044" i="10" s="1"/>
  <c r="G12045" i="10" s="1"/>
  <c r="G12046" i="10" s="1"/>
  <c r="G12047" i="10" s="1"/>
  <c r="G12048" i="10" s="1"/>
  <c r="G12049" i="10" s="1"/>
  <c r="G12050" i="10" s="1"/>
  <c r="G12051" i="10" s="1"/>
  <c r="G12052" i="10" s="1"/>
  <c r="G12053" i="10" s="1"/>
  <c r="G12054" i="10" s="1"/>
  <c r="G12055" i="10" s="1"/>
  <c r="G12056" i="10" s="1"/>
  <c r="G12057" i="10" s="1"/>
  <c r="G12058" i="10" s="1"/>
  <c r="G12059" i="10" s="1"/>
  <c r="G12060" i="10" s="1"/>
  <c r="G12061" i="10" s="1"/>
  <c r="G12062" i="10" s="1"/>
  <c r="G12063" i="10" s="1"/>
  <c r="G12064" i="10" s="1"/>
  <c r="G12065" i="10" s="1"/>
  <c r="G12066" i="10" s="1"/>
  <c r="G12067" i="10" s="1"/>
  <c r="G12068" i="10" s="1"/>
  <c r="G12069" i="10" s="1"/>
  <c r="G12070" i="10" s="1"/>
  <c r="G12071" i="10" s="1"/>
  <c r="G12072" i="10" s="1"/>
  <c r="G12073" i="10" s="1"/>
  <c r="G12074" i="10" s="1"/>
  <c r="G12075" i="10" s="1"/>
  <c r="G12076" i="10" s="1"/>
  <c r="G12077" i="10" s="1"/>
  <c r="G12078" i="10" s="1"/>
  <c r="G12079" i="10" s="1"/>
  <c r="G12080" i="10" s="1"/>
  <c r="G12081" i="10" s="1"/>
  <c r="G12082" i="10" s="1"/>
  <c r="G12083" i="10" s="1"/>
  <c r="G12084" i="10" s="1"/>
  <c r="G12085" i="10" s="1"/>
  <c r="G12086" i="10" s="1"/>
  <c r="G12087" i="10" s="1"/>
  <c r="G12088" i="10" s="1"/>
  <c r="G12089" i="10" s="1"/>
  <c r="G12090" i="10" s="1"/>
  <c r="G12091" i="10" s="1"/>
  <c r="G12092" i="10" s="1"/>
  <c r="G12093" i="10" s="1"/>
  <c r="G12094" i="10" s="1"/>
  <c r="G12095" i="10" s="1"/>
  <c r="G12096" i="10" s="1"/>
  <c r="G12097" i="10" s="1"/>
  <c r="G12098" i="10" s="1"/>
  <c r="G12099" i="10" s="1"/>
  <c r="G12100" i="10" s="1"/>
  <c r="G12101" i="10" s="1"/>
  <c r="G12102" i="10" s="1"/>
  <c r="G12103" i="10" s="1"/>
  <c r="G12104" i="10" s="1"/>
  <c r="G12105" i="10" s="1"/>
  <c r="G12106" i="10" s="1"/>
  <c r="G12107" i="10" s="1"/>
  <c r="G12108" i="10" s="1"/>
  <c r="G12109" i="10" s="1"/>
  <c r="G12110" i="10" s="1"/>
  <c r="G12111" i="10" s="1"/>
  <c r="G12112" i="10" s="1"/>
  <c r="G12113" i="10" s="1"/>
  <c r="G12114" i="10" s="1"/>
  <c r="G12115" i="10" s="1"/>
  <c r="G12116" i="10" s="1"/>
  <c r="G12117" i="10" s="1"/>
  <c r="G12118" i="10" s="1"/>
  <c r="G12119" i="10" s="1"/>
  <c r="G12120" i="10" s="1"/>
  <c r="G12121" i="10" s="1"/>
  <c r="G12122" i="10" s="1"/>
  <c r="G12123" i="10" s="1"/>
  <c r="G12124" i="10" s="1"/>
  <c r="G12125" i="10" s="1"/>
  <c r="G12126" i="10" s="1"/>
  <c r="G12127" i="10" s="1"/>
  <c r="G12128" i="10" s="1"/>
  <c r="G12129" i="10" s="1"/>
  <c r="G12130" i="10" s="1"/>
  <c r="G12131" i="10" s="1"/>
  <c r="G12132" i="10" s="1"/>
  <c r="G12133" i="10" s="1"/>
  <c r="G12134" i="10" s="1"/>
  <c r="G12135" i="10" s="1"/>
  <c r="G12136" i="10" s="1"/>
  <c r="G12137" i="10" s="1"/>
  <c r="G12138" i="10" s="1"/>
  <c r="G12139" i="10" s="1"/>
  <c r="G12140" i="10" s="1"/>
  <c r="G12141" i="10" s="1"/>
  <c r="G12142" i="10" s="1"/>
  <c r="G12143" i="10" s="1"/>
  <c r="G12144" i="10" s="1"/>
  <c r="G12145" i="10" s="1"/>
  <c r="G12146" i="10" s="1"/>
  <c r="G12147" i="10" s="1"/>
  <c r="G12148" i="10" s="1"/>
  <c r="G12149" i="10" s="1"/>
  <c r="G12150" i="10" s="1"/>
  <c r="G12151" i="10" s="1"/>
  <c r="G12152" i="10" s="1"/>
  <c r="G12153" i="10" s="1"/>
  <c r="G12154" i="10" s="1"/>
  <c r="G12155" i="10" s="1"/>
  <c r="G12156" i="10" s="1"/>
  <c r="G12157" i="10" s="1"/>
  <c r="G12158" i="10" s="1"/>
  <c r="G12159" i="10" s="1"/>
  <c r="G12160" i="10" s="1"/>
  <c r="G12161" i="10" s="1"/>
  <c r="G12162" i="10" s="1"/>
  <c r="G12163" i="10" s="1"/>
  <c r="G12164" i="10" s="1"/>
  <c r="G12165" i="10" s="1"/>
  <c r="G12166" i="10" s="1"/>
  <c r="G12167" i="10" s="1"/>
  <c r="G12168" i="10" s="1"/>
  <c r="G12169" i="10" s="1"/>
  <c r="G12170" i="10" s="1"/>
  <c r="G12171" i="10" s="1"/>
  <c r="G12172" i="10" s="1"/>
  <c r="G12173" i="10" s="1"/>
  <c r="G12174" i="10" s="1"/>
  <c r="G12175" i="10" s="1"/>
  <c r="G12176" i="10" s="1"/>
  <c r="G12177" i="10" s="1"/>
  <c r="G12178" i="10" s="1"/>
  <c r="G12179" i="10" s="1"/>
  <c r="G12180" i="10" s="1"/>
  <c r="G12181" i="10" s="1"/>
  <c r="G12182" i="10" s="1"/>
  <c r="G12183" i="10" s="1"/>
  <c r="G12184" i="10" s="1"/>
  <c r="G12185" i="10" s="1"/>
  <c r="G12186" i="10" s="1"/>
  <c r="G12187" i="10" s="1"/>
  <c r="G12188" i="10" s="1"/>
  <c r="G12189" i="10" s="1"/>
  <c r="G12190" i="10" s="1"/>
  <c r="G12191" i="10" s="1"/>
  <c r="G12192" i="10" s="1"/>
  <c r="G12193" i="10" s="1"/>
  <c r="G12194" i="10" s="1"/>
  <c r="G12195" i="10" s="1"/>
  <c r="G12196" i="10" s="1"/>
  <c r="G12197" i="10" s="1"/>
  <c r="G12198" i="10" s="1"/>
  <c r="G12199" i="10" s="1"/>
  <c r="G12200" i="10" s="1"/>
  <c r="G12201" i="10" s="1"/>
  <c r="G12202" i="10" s="1"/>
  <c r="G12203" i="10" s="1"/>
  <c r="G12204" i="10" s="1"/>
  <c r="G12205" i="10" s="1"/>
  <c r="G12206" i="10" s="1"/>
  <c r="G12207" i="10" s="1"/>
  <c r="G12208" i="10" s="1"/>
  <c r="G12209" i="10" s="1"/>
  <c r="G12210" i="10" s="1"/>
  <c r="Q31" i="10"/>
  <c r="F37" i="7" l="1"/>
  <c r="F41" i="7"/>
  <c r="F38" i="7"/>
  <c r="F42" i="7"/>
  <c r="F12" i="7"/>
  <c r="F30" i="7"/>
  <c r="F36" i="7"/>
  <c r="F31" i="7"/>
  <c r="F33" i="7"/>
  <c r="F17" i="7"/>
  <c r="F18" i="7" s="1"/>
  <c r="F19" i="7" s="1"/>
  <c r="F20" i="7" s="1"/>
  <c r="F21" i="7" s="1"/>
  <c r="F29" i="7"/>
  <c r="F39" i="7"/>
  <c r="F43" i="7"/>
  <c r="F40" i="7"/>
  <c r="F16" i="7"/>
  <c r="F35" i="7"/>
  <c r="F34" i="7"/>
  <c r="F28" i="7"/>
  <c r="F27" i="7"/>
  <c r="F32" i="7"/>
  <c r="D39" i="7"/>
  <c r="D43" i="7"/>
  <c r="D40" i="7"/>
  <c r="B12" i="7"/>
  <c r="D26" i="7"/>
  <c r="D29" i="7"/>
  <c r="D32" i="7"/>
  <c r="D33" i="7"/>
  <c r="D27" i="7"/>
  <c r="D36" i="7"/>
  <c r="D37" i="7"/>
  <c r="D41" i="7"/>
  <c r="D38" i="7"/>
  <c r="D42" i="7"/>
  <c r="B16" i="7"/>
  <c r="D35" i="7"/>
  <c r="B17" i="7"/>
  <c r="B18" i="7" s="1"/>
  <c r="B19" i="7" s="1"/>
  <c r="B20" i="7" s="1"/>
  <c r="B21" i="7" s="1"/>
  <c r="D31" i="7"/>
  <c r="D30" i="7"/>
  <c r="D34" i="7"/>
  <c r="D28" i="7"/>
  <c r="E40" i="7"/>
  <c r="E37" i="7"/>
  <c r="E41" i="7"/>
  <c r="D12" i="7"/>
  <c r="D16" i="7"/>
  <c r="E38" i="7"/>
  <c r="E42" i="7"/>
  <c r="E39" i="7"/>
  <c r="E43" i="7"/>
  <c r="E30" i="7"/>
  <c r="D17" i="7"/>
  <c r="D18" i="7" s="1"/>
  <c r="E31" i="7"/>
  <c r="E29" i="7"/>
  <c r="E34" i="7"/>
  <c r="E32" i="7"/>
  <c r="E28" i="7"/>
  <c r="E36" i="7"/>
  <c r="E27" i="7"/>
  <c r="E26" i="7"/>
  <c r="E35" i="7"/>
  <c r="E33" i="7"/>
  <c r="G12211" i="10"/>
  <c r="G12212" i="10" s="1"/>
  <c r="G12213" i="10" s="1"/>
  <c r="G12214" i="10" s="1"/>
  <c r="G12215" i="10" s="1"/>
  <c r="G12216" i="10" s="1"/>
  <c r="G12217" i="10" s="1"/>
  <c r="G12218" i="10" s="1"/>
  <c r="G12219" i="10" s="1"/>
  <c r="G12220" i="10" s="1"/>
  <c r="G12221" i="10" s="1"/>
  <c r="G12222" i="10" s="1"/>
  <c r="G12223" i="10" s="1"/>
  <c r="G12224" i="10" s="1"/>
  <c r="G12225" i="10" s="1"/>
  <c r="G12226" i="10" s="1"/>
  <c r="G12227" i="10" s="1"/>
  <c r="G12228" i="10" s="1"/>
  <c r="G12229" i="10" s="1"/>
  <c r="G12230" i="10" s="1"/>
  <c r="G12231" i="10" s="1"/>
  <c r="G12232" i="10" s="1"/>
  <c r="G12233" i="10" s="1"/>
  <c r="G12234" i="10" s="1"/>
  <c r="G12235" i="10" s="1"/>
  <c r="G12236" i="10" s="1"/>
  <c r="G12237" i="10" s="1"/>
  <c r="G12238" i="10" s="1"/>
  <c r="G12239" i="10" s="1"/>
  <c r="G12240" i="10" s="1"/>
  <c r="G12241" i="10" s="1"/>
  <c r="G12242" i="10" s="1"/>
  <c r="G12243" i="10" s="1"/>
  <c r="G12244" i="10" s="1"/>
  <c r="G12245" i="10" s="1"/>
  <c r="G12246" i="10" s="1"/>
  <c r="G12247" i="10" s="1"/>
  <c r="G12248" i="10" s="1"/>
  <c r="G12249" i="10" s="1"/>
  <c r="G12250" i="10" s="1"/>
  <c r="G12251" i="10" s="1"/>
  <c r="G12252" i="10" s="1"/>
  <c r="G12253" i="10" s="1"/>
  <c r="G12254" i="10" s="1"/>
  <c r="G12255" i="10" s="1"/>
  <c r="G12256" i="10" s="1"/>
  <c r="G12257" i="10" s="1"/>
  <c r="G12258" i="10" s="1"/>
  <c r="G12259" i="10" s="1"/>
  <c r="G12260" i="10" s="1"/>
  <c r="G12261" i="10" s="1"/>
  <c r="G12262" i="10" s="1"/>
  <c r="G12263" i="10" s="1"/>
  <c r="G12264" i="10" s="1"/>
  <c r="G12265" i="10" s="1"/>
  <c r="G12266" i="10" s="1"/>
  <c r="G12267" i="10" s="1"/>
  <c r="G12268" i="10" s="1"/>
  <c r="G12269" i="10" s="1"/>
  <c r="G12270" i="10" s="1"/>
  <c r="G12271" i="10" s="1"/>
  <c r="G12272" i="10" s="1"/>
  <c r="G12273" i="10" s="1"/>
  <c r="G12274" i="10" s="1"/>
  <c r="G12275" i="10" s="1"/>
  <c r="G12276" i="10" s="1"/>
  <c r="G12277" i="10" s="1"/>
  <c r="G12278" i="10" s="1"/>
  <c r="G12279" i="10" s="1"/>
  <c r="G12280" i="10" s="1"/>
  <c r="G12281" i="10" s="1"/>
  <c r="G12282" i="10" s="1"/>
  <c r="G12283" i="10" s="1"/>
  <c r="G12284" i="10" s="1"/>
  <c r="G12285" i="10" s="1"/>
  <c r="G12286" i="10" s="1"/>
  <c r="G12287" i="10" s="1"/>
  <c r="G12288" i="10" s="1"/>
  <c r="G12289" i="10" s="1"/>
  <c r="G12290" i="10" s="1"/>
  <c r="G12291" i="10" s="1"/>
  <c r="G12292" i="10" s="1"/>
  <c r="G12293" i="10" s="1"/>
  <c r="G12294" i="10" s="1"/>
  <c r="G12295" i="10" s="1"/>
  <c r="G12296" i="10" s="1"/>
  <c r="G12297" i="10" s="1"/>
  <c r="G12298" i="10" s="1"/>
  <c r="G12299" i="10" s="1"/>
  <c r="G12300" i="10" s="1"/>
  <c r="G12301" i="10" s="1"/>
  <c r="G12302" i="10" s="1"/>
  <c r="G12303" i="10" s="1"/>
  <c r="G12304" i="10" s="1"/>
  <c r="G12305" i="10" s="1"/>
  <c r="G12306" i="10" s="1"/>
  <c r="G12307" i="10" s="1"/>
  <c r="G12308" i="10" s="1"/>
  <c r="G12309" i="10" s="1"/>
  <c r="G12310" i="10" s="1"/>
  <c r="G12311" i="10" s="1"/>
  <c r="G12312" i="10" s="1"/>
  <c r="G12313" i="10" s="1"/>
  <c r="G12314" i="10" s="1"/>
  <c r="G12315" i="10" s="1"/>
  <c r="G12316" i="10" s="1"/>
  <c r="G12317" i="10" s="1"/>
  <c r="G12318" i="10" s="1"/>
  <c r="G12319" i="10" s="1"/>
  <c r="G12320" i="10" s="1"/>
  <c r="G12321" i="10" s="1"/>
  <c r="G12322" i="10" s="1"/>
  <c r="G12323" i="10" s="1"/>
  <c r="G12324" i="10" s="1"/>
  <c r="G12325" i="10" s="1"/>
  <c r="G12326" i="10" s="1"/>
  <c r="G12327" i="10" s="1"/>
  <c r="G12328" i="10" s="1"/>
  <c r="G12329" i="10" s="1"/>
  <c r="G12330" i="10" s="1"/>
  <c r="G12331" i="10" s="1"/>
  <c r="G12332" i="10" s="1"/>
  <c r="G12333" i="10" s="1"/>
  <c r="G12334" i="10" s="1"/>
  <c r="G12335" i="10" s="1"/>
  <c r="G12336" i="10" s="1"/>
  <c r="G12337" i="10" s="1"/>
  <c r="G12338" i="10" s="1"/>
  <c r="G12339" i="10" s="1"/>
  <c r="G12340" i="10" s="1"/>
  <c r="G12341" i="10" s="1"/>
  <c r="G12342" i="10" s="1"/>
  <c r="G12343" i="10" s="1"/>
  <c r="G12344" i="10" s="1"/>
  <c r="G12345" i="10" s="1"/>
  <c r="G12346" i="10" s="1"/>
  <c r="G12347" i="10" s="1"/>
  <c r="G12348" i="10" s="1"/>
  <c r="G12349" i="10" s="1"/>
  <c r="G12350" i="10" s="1"/>
  <c r="G12351" i="10" s="1"/>
  <c r="G12352" i="10" s="1"/>
  <c r="G12353" i="10" s="1"/>
  <c r="G12354" i="10" s="1"/>
  <c r="G12355" i="10" s="1"/>
  <c r="G12356" i="10" s="1"/>
  <c r="G12357" i="10" s="1"/>
  <c r="G12358" i="10" s="1"/>
  <c r="G12359" i="10" s="1"/>
  <c r="G12360" i="10" s="1"/>
  <c r="G12361" i="10" s="1"/>
  <c r="G12362" i="10" s="1"/>
  <c r="G12363" i="10" s="1"/>
  <c r="G12364" i="10" s="1"/>
  <c r="G12365" i="10" s="1"/>
  <c r="G12366" i="10" s="1"/>
  <c r="G12367" i="10" s="1"/>
  <c r="G12368" i="10" s="1"/>
  <c r="G12369" i="10" s="1"/>
  <c r="G12370" i="10" s="1"/>
  <c r="G12371" i="10" s="1"/>
  <c r="G12372" i="10" s="1"/>
  <c r="G12373" i="10" s="1"/>
  <c r="G12374" i="10" s="1"/>
  <c r="G12375" i="10" s="1"/>
  <c r="G12376" i="10" s="1"/>
  <c r="G12377" i="10" s="1"/>
  <c r="G12378" i="10" s="1"/>
  <c r="G12379" i="10" s="1"/>
  <c r="G12380" i="10" s="1"/>
  <c r="G12381" i="10" s="1"/>
  <c r="G12382" i="10" s="1"/>
  <c r="G12383" i="10" s="1"/>
  <c r="G12384" i="10" s="1"/>
  <c r="G12385" i="10" s="1"/>
  <c r="G12386" i="10" s="1"/>
  <c r="G12387" i="10" s="1"/>
  <c r="G12388" i="10" s="1"/>
  <c r="G12389" i="10" s="1"/>
  <c r="G12390" i="10" s="1"/>
  <c r="G12391" i="10" s="1"/>
  <c r="G12392" i="10" s="1"/>
  <c r="G12393" i="10" s="1"/>
  <c r="G12394" i="10" s="1"/>
  <c r="G12395" i="10" s="1"/>
  <c r="G12396" i="10" s="1"/>
  <c r="G12397" i="10" s="1"/>
  <c r="G12398" i="10" s="1"/>
  <c r="G12399" i="10" s="1"/>
  <c r="G12400" i="10" s="1"/>
  <c r="G12401" i="10" s="1"/>
  <c r="G12402" i="10" s="1"/>
  <c r="G12403" i="10" s="1"/>
  <c r="G12404" i="10" s="1"/>
  <c r="G12405" i="10" s="1"/>
  <c r="G12406" i="10" s="1"/>
  <c r="G12407" i="10" s="1"/>
  <c r="G12408" i="10" s="1"/>
  <c r="G12409" i="10" s="1"/>
  <c r="G12410" i="10" s="1"/>
  <c r="G12411" i="10" s="1"/>
  <c r="G12412" i="10" s="1"/>
  <c r="G12413" i="10" s="1"/>
  <c r="G12414" i="10" s="1"/>
  <c r="G12415" i="10" s="1"/>
  <c r="G12416" i="10" s="1"/>
  <c r="G12417" i="10" s="1"/>
  <c r="G12418" i="10" s="1"/>
  <c r="G12419" i="10" s="1"/>
  <c r="G12420" i="10" s="1"/>
  <c r="G12421" i="10" s="1"/>
  <c r="G12422" i="10" s="1"/>
  <c r="G12423" i="10" s="1"/>
  <c r="G12424" i="10" s="1"/>
  <c r="G12425" i="10" s="1"/>
  <c r="G12426" i="10" s="1"/>
  <c r="G12427" i="10" s="1"/>
  <c r="G12428" i="10" s="1"/>
  <c r="G12429" i="10" s="1"/>
  <c r="G12430" i="10" s="1"/>
  <c r="G12431" i="10" s="1"/>
  <c r="G12432" i="10" s="1"/>
  <c r="G12433" i="10" s="1"/>
  <c r="G12434" i="10" s="1"/>
  <c r="G12435" i="10" s="1"/>
  <c r="G12436" i="10" s="1"/>
  <c r="G12437" i="10" s="1"/>
  <c r="G12438" i="10" s="1"/>
  <c r="G12439" i="10" s="1"/>
  <c r="G12440" i="10" s="1"/>
  <c r="G12441" i="10" s="1"/>
  <c r="G12442" i="10" s="1"/>
  <c r="G12443" i="10" s="1"/>
  <c r="G12444" i="10" s="1"/>
  <c r="G12445" i="10" s="1"/>
  <c r="G12446" i="10" s="1"/>
  <c r="G12447" i="10" s="1"/>
  <c r="G12448" i="10" s="1"/>
  <c r="G12449" i="10" s="1"/>
  <c r="G12450" i="10" s="1"/>
  <c r="G12451" i="10" s="1"/>
  <c r="G12452" i="10" s="1"/>
  <c r="G12453" i="10" s="1"/>
  <c r="G12454" i="10" s="1"/>
  <c r="G12455" i="10" s="1"/>
  <c r="G12456" i="10" s="1"/>
  <c r="G12457" i="10" s="1"/>
  <c r="G12458" i="10" s="1"/>
  <c r="G12459" i="10" s="1"/>
  <c r="G12460" i="10" s="1"/>
  <c r="G12461" i="10" s="1"/>
  <c r="G12462" i="10" s="1"/>
  <c r="G12463" i="10" s="1"/>
  <c r="G12464" i="10" s="1"/>
  <c r="G12465" i="10" s="1"/>
  <c r="G12466" i="10" s="1"/>
  <c r="G12467" i="10" s="1"/>
  <c r="G12468" i="10" s="1"/>
  <c r="G12469" i="10" s="1"/>
  <c r="G12470" i="10" s="1"/>
  <c r="G12471" i="10" s="1"/>
  <c r="G12472" i="10" s="1"/>
  <c r="G12473" i="10" s="1"/>
  <c r="G12474" i="10" s="1"/>
  <c r="G12475" i="10" s="1"/>
  <c r="G12476" i="10" s="1"/>
  <c r="G12477" i="10" s="1"/>
  <c r="G12478" i="10" s="1"/>
  <c r="G12479" i="10" s="1"/>
  <c r="G12480" i="10" s="1"/>
  <c r="G12481" i="10" s="1"/>
  <c r="G12482" i="10" s="1"/>
  <c r="G12483" i="10" s="1"/>
  <c r="G12484" i="10" s="1"/>
  <c r="G12485" i="10" s="1"/>
  <c r="G12486" i="10" s="1"/>
  <c r="G12487" i="10" s="1"/>
  <c r="G12488" i="10" s="1"/>
  <c r="G12489" i="10" s="1"/>
  <c r="G12490" i="10" s="1"/>
  <c r="G12491" i="10" s="1"/>
  <c r="G12492" i="10" s="1"/>
  <c r="G12493" i="10" s="1"/>
  <c r="G12494" i="10" s="1"/>
  <c r="G12495" i="10" s="1"/>
  <c r="G12496" i="10" s="1"/>
  <c r="G12497" i="10" s="1"/>
  <c r="G12498" i="10" s="1"/>
  <c r="G12499" i="10" s="1"/>
  <c r="G12500" i="10" s="1"/>
  <c r="G12501" i="10" s="1"/>
  <c r="G12502" i="10" s="1"/>
  <c r="G12503" i="10" s="1"/>
  <c r="G12504" i="10" s="1"/>
  <c r="G12505" i="10" s="1"/>
  <c r="G12506" i="10" s="1"/>
  <c r="G12507" i="10" s="1"/>
  <c r="G12508" i="10" s="1"/>
  <c r="G12509" i="10" s="1"/>
  <c r="G12510" i="10" s="1"/>
  <c r="G12511" i="10" s="1"/>
  <c r="G12512" i="10" s="1"/>
  <c r="G12513" i="10" s="1"/>
  <c r="G12514" i="10" s="1"/>
  <c r="G12515" i="10" s="1"/>
  <c r="G12516" i="10" s="1"/>
  <c r="G12517" i="10" s="1"/>
  <c r="G12518" i="10" s="1"/>
  <c r="G12519" i="10" s="1"/>
  <c r="G12520" i="10" s="1"/>
  <c r="G12521" i="10" s="1"/>
  <c r="G12522" i="10" s="1"/>
  <c r="G12523" i="10" s="1"/>
  <c r="G12524" i="10" s="1"/>
  <c r="G12525" i="10" s="1"/>
  <c r="G12526" i="10" s="1"/>
  <c r="G12527" i="10" s="1"/>
  <c r="G12528" i="10" s="1"/>
  <c r="G12529" i="10" s="1"/>
  <c r="G12530" i="10" s="1"/>
  <c r="G12531" i="10" s="1"/>
  <c r="G12532" i="10" s="1"/>
  <c r="G12533" i="10" s="1"/>
  <c r="G12534" i="10" s="1"/>
  <c r="G12535" i="10" s="1"/>
  <c r="G12536" i="10" s="1"/>
  <c r="G12537" i="10" s="1"/>
  <c r="G12538" i="10" s="1"/>
  <c r="G12539" i="10" s="1"/>
  <c r="G12540" i="10" s="1"/>
  <c r="G12541" i="10" s="1"/>
  <c r="G12542" i="10" s="1"/>
  <c r="G12543" i="10" s="1"/>
  <c r="G12544" i="10" s="1"/>
  <c r="G12545" i="10" s="1"/>
  <c r="G12546" i="10" s="1"/>
  <c r="G12547" i="10" s="1"/>
  <c r="G12548" i="10" s="1"/>
  <c r="G12549" i="10" s="1"/>
  <c r="G12550" i="10" s="1"/>
  <c r="G12551" i="10" s="1"/>
  <c r="G12552" i="10" s="1"/>
  <c r="G12553" i="10" s="1"/>
  <c r="G12554" i="10" s="1"/>
  <c r="G12555" i="10" s="1"/>
  <c r="G12556" i="10" s="1"/>
  <c r="G12557" i="10" s="1"/>
  <c r="G12558" i="10" s="1"/>
  <c r="G12559" i="10" s="1"/>
  <c r="G12560" i="10" s="1"/>
  <c r="G12561" i="10" s="1"/>
  <c r="G12562" i="10" s="1"/>
  <c r="G12563" i="10" s="1"/>
  <c r="G12564" i="10" s="1"/>
  <c r="G12565" i="10" s="1"/>
  <c r="G12566" i="10" s="1"/>
  <c r="G12567" i="10" s="1"/>
  <c r="G12568" i="10" s="1"/>
  <c r="G12569" i="10" s="1"/>
  <c r="G12570" i="10" s="1"/>
  <c r="G12571" i="10" s="1"/>
  <c r="G12572" i="10" s="1"/>
  <c r="G12573" i="10" s="1"/>
  <c r="G12574" i="10" s="1"/>
  <c r="G12575" i="10" s="1"/>
  <c r="G12576" i="10" s="1"/>
  <c r="G12577" i="10" s="1"/>
  <c r="G12578" i="10" s="1"/>
  <c r="G12579" i="10" s="1"/>
  <c r="G12580" i="10" s="1"/>
  <c r="G12581" i="10" s="1"/>
  <c r="G12582" i="10" s="1"/>
  <c r="G12583" i="10" s="1"/>
  <c r="G12584" i="10" s="1"/>
  <c r="G12585" i="10" s="1"/>
  <c r="G12586" i="10" s="1"/>
  <c r="G12587" i="10" s="1"/>
  <c r="G12588" i="10" s="1"/>
  <c r="G12589" i="10" s="1"/>
  <c r="G12590" i="10" s="1"/>
  <c r="G12591" i="10" s="1"/>
  <c r="G12592" i="10" s="1"/>
  <c r="G12593" i="10" s="1"/>
  <c r="G12594" i="10" s="1"/>
  <c r="G12595" i="10" s="1"/>
  <c r="G12596" i="10" s="1"/>
  <c r="G12597" i="10" s="1"/>
  <c r="G12598" i="10" s="1"/>
  <c r="G12599" i="10" s="1"/>
  <c r="G12600" i="10" s="1"/>
  <c r="G12601" i="10" s="1"/>
  <c r="G12602" i="10" s="1"/>
  <c r="G12603" i="10" s="1"/>
  <c r="G12604" i="10" s="1"/>
  <c r="G12605" i="10" s="1"/>
  <c r="G12606" i="10" s="1"/>
  <c r="G12607" i="10" s="1"/>
  <c r="G12608" i="10" s="1"/>
  <c r="G12609" i="10" s="1"/>
  <c r="G12610" i="10" s="1"/>
  <c r="G12611" i="10" s="1"/>
  <c r="G12612" i="10" s="1"/>
  <c r="G12613" i="10" s="1"/>
  <c r="G12614" i="10" s="1"/>
  <c r="G12615" i="10" s="1"/>
  <c r="G12616" i="10" s="1"/>
  <c r="G12617" i="10" s="1"/>
  <c r="G12618" i="10" s="1"/>
  <c r="G12619" i="10" s="1"/>
  <c r="G12620" i="10" s="1"/>
  <c r="G12621" i="10" s="1"/>
  <c r="G12622" i="10" s="1"/>
  <c r="D19" i="7"/>
  <c r="D20" i="7" s="1"/>
  <c r="D21" i="7" s="1"/>
  <c r="Q32" i="10"/>
  <c r="G12623" i="10" l="1"/>
  <c r="G12624" i="10" s="1"/>
  <c r="G12625" i="10" s="1"/>
  <c r="G12626" i="10" s="1"/>
  <c r="G12627" i="10" s="1"/>
  <c r="G12628" i="10" s="1"/>
  <c r="G12629" i="10" s="1"/>
  <c r="G12630" i="10" s="1"/>
  <c r="G12631" i="10" s="1"/>
  <c r="G12632" i="10" s="1"/>
  <c r="G12633" i="10" s="1"/>
  <c r="G12634" i="10" s="1"/>
  <c r="G12635" i="10" s="1"/>
  <c r="G12636" i="10" s="1"/>
  <c r="G12637" i="10" s="1"/>
  <c r="G12638" i="10" s="1"/>
  <c r="G12639" i="10" s="1"/>
  <c r="G12640" i="10" s="1"/>
  <c r="G12641" i="10" s="1"/>
  <c r="G12642" i="10" s="1"/>
  <c r="G12643" i="10" s="1"/>
  <c r="G12644" i="10" s="1"/>
  <c r="G12645" i="10" s="1"/>
  <c r="G12646" i="10" s="1"/>
  <c r="G12647" i="10" s="1"/>
  <c r="G12648" i="10" s="1"/>
  <c r="G12649" i="10" s="1"/>
  <c r="G12650" i="10" s="1"/>
  <c r="G12651" i="10" s="1"/>
  <c r="G12652" i="10" s="1"/>
  <c r="G12653" i="10" s="1"/>
  <c r="G12654" i="10" s="1"/>
  <c r="G12655" i="10" s="1"/>
  <c r="G12656" i="10" s="1"/>
  <c r="G12657" i="10" s="1"/>
  <c r="G12658" i="10" s="1"/>
  <c r="G12659" i="10" s="1"/>
  <c r="G12660" i="10" s="1"/>
  <c r="G12661" i="10" s="1"/>
  <c r="G12662" i="10" s="1"/>
  <c r="G12663" i="10" s="1"/>
  <c r="G12664" i="10" s="1"/>
  <c r="G12665" i="10" s="1"/>
  <c r="G12666" i="10" s="1"/>
  <c r="G12667" i="10" s="1"/>
  <c r="G12668" i="10" s="1"/>
  <c r="G12669" i="10" s="1"/>
  <c r="G12670" i="10" s="1"/>
  <c r="G12671" i="10" s="1"/>
  <c r="G12672" i="10" s="1"/>
  <c r="G12673" i="10" s="1"/>
  <c r="G12674" i="10" s="1"/>
  <c r="G12675" i="10" s="1"/>
  <c r="G12676" i="10" s="1"/>
  <c r="G12677" i="10" s="1"/>
  <c r="G12678" i="10" s="1"/>
  <c r="G12679" i="10" s="1"/>
  <c r="G12680" i="10" s="1"/>
  <c r="G12681" i="10" s="1"/>
  <c r="G12682" i="10" s="1"/>
  <c r="G12683" i="10" s="1"/>
  <c r="G12684" i="10" s="1"/>
  <c r="G12685" i="10" s="1"/>
  <c r="G12686" i="10" s="1"/>
  <c r="G12687" i="10" s="1"/>
  <c r="G12688" i="10" s="1"/>
  <c r="G12689" i="10" s="1"/>
  <c r="G12690" i="10" s="1"/>
  <c r="G12691" i="10" s="1"/>
  <c r="G12692" i="10" s="1"/>
  <c r="G12693" i="10" s="1"/>
  <c r="G12694" i="10" s="1"/>
  <c r="G12695" i="10" s="1"/>
  <c r="G12696" i="10" s="1"/>
  <c r="G12697" i="10" s="1"/>
  <c r="G12698" i="10" s="1"/>
  <c r="G12699" i="10" s="1"/>
  <c r="G12700" i="10" s="1"/>
  <c r="G12701" i="10" s="1"/>
  <c r="G12702" i="10" s="1"/>
  <c r="G12703" i="10" s="1"/>
  <c r="G12704" i="10" s="1"/>
  <c r="G12705" i="10" s="1"/>
  <c r="G12706" i="10" s="1"/>
  <c r="G12707" i="10" s="1"/>
  <c r="G12708" i="10" s="1"/>
  <c r="G12709" i="10" s="1"/>
  <c r="G12710" i="10" s="1"/>
  <c r="G12711" i="10" s="1"/>
  <c r="G12712" i="10" s="1"/>
  <c r="G12713" i="10" s="1"/>
  <c r="G12714" i="10" s="1"/>
  <c r="G12715" i="10" s="1"/>
  <c r="G12716" i="10" s="1"/>
  <c r="G12717" i="10" s="1"/>
  <c r="G12718" i="10" s="1"/>
  <c r="G12719" i="10" s="1"/>
  <c r="G12720" i="10" s="1"/>
  <c r="G12721" i="10" s="1"/>
  <c r="G12722" i="10" s="1"/>
  <c r="G12723" i="10" s="1"/>
  <c r="G12724" i="10" s="1"/>
  <c r="G12725" i="10" s="1"/>
  <c r="G12726" i="10" s="1"/>
  <c r="G12727" i="10" s="1"/>
  <c r="G12728" i="10" s="1"/>
  <c r="G12729" i="10" s="1"/>
  <c r="G12730" i="10" s="1"/>
  <c r="G12731" i="10" s="1"/>
  <c r="G12732" i="10" s="1"/>
  <c r="G12733" i="10" s="1"/>
  <c r="G12734" i="10" s="1"/>
  <c r="G12735" i="10" s="1"/>
  <c r="G12736" i="10" s="1"/>
  <c r="G12737" i="10" s="1"/>
  <c r="G12738" i="10" s="1"/>
  <c r="G12739" i="10" s="1"/>
  <c r="G12740" i="10" s="1"/>
  <c r="G12741" i="10" s="1"/>
  <c r="G12742" i="10" s="1"/>
  <c r="G12743" i="10" s="1"/>
  <c r="G12744" i="10" s="1"/>
  <c r="G12745" i="10" s="1"/>
  <c r="G12746" i="10" s="1"/>
  <c r="G12747" i="10" s="1"/>
  <c r="G12748" i="10" s="1"/>
  <c r="G12749" i="10" s="1"/>
  <c r="G12750" i="10" s="1"/>
  <c r="G12751" i="10" s="1"/>
  <c r="G12752" i="10" s="1"/>
  <c r="G12753" i="10" s="1"/>
  <c r="G12754" i="10" s="1"/>
  <c r="G12755" i="10" s="1"/>
  <c r="G12756" i="10" s="1"/>
  <c r="G12757" i="10" s="1"/>
  <c r="G12758" i="10" s="1"/>
  <c r="G12759" i="10" s="1"/>
  <c r="G12760" i="10" s="1"/>
  <c r="G12761" i="10" s="1"/>
  <c r="G12762" i="10" s="1"/>
  <c r="G12763" i="10" s="1"/>
  <c r="G12764" i="10" s="1"/>
  <c r="G12765" i="10" s="1"/>
  <c r="G12766" i="10" s="1"/>
  <c r="G12767" i="10" s="1"/>
  <c r="G12768" i="10" s="1"/>
  <c r="G12769" i="10" s="1"/>
  <c r="G12770" i="10" s="1"/>
  <c r="G12771" i="10" s="1"/>
  <c r="G12772" i="10" s="1"/>
  <c r="G12773" i="10" s="1"/>
  <c r="G12774" i="10" s="1"/>
  <c r="G12775" i="10" s="1"/>
  <c r="G12776" i="10" s="1"/>
  <c r="G12777" i="10" s="1"/>
  <c r="G12778" i="10" s="1"/>
  <c r="G12779" i="10" s="1"/>
  <c r="G12780" i="10" s="1"/>
  <c r="G12781" i="10" s="1"/>
  <c r="G12782" i="10" s="1"/>
  <c r="G12783" i="10" s="1"/>
  <c r="G12784" i="10" s="1"/>
  <c r="G12785" i="10" s="1"/>
  <c r="G12786" i="10" s="1"/>
  <c r="G12787" i="10" s="1"/>
  <c r="G12788" i="10" s="1"/>
  <c r="G12789" i="10" s="1"/>
  <c r="G12790" i="10" s="1"/>
  <c r="G12791" i="10" s="1"/>
  <c r="G12792" i="10" s="1"/>
  <c r="G12793" i="10" s="1"/>
  <c r="G12794" i="10" s="1"/>
  <c r="G12795" i="10" s="1"/>
  <c r="G12796" i="10" s="1"/>
  <c r="G12797" i="10" s="1"/>
  <c r="G12798" i="10" s="1"/>
  <c r="G12799" i="10" s="1"/>
  <c r="G12800" i="10" s="1"/>
  <c r="G12801" i="10" s="1"/>
  <c r="G12802" i="10" s="1"/>
  <c r="G12803" i="10" s="1"/>
  <c r="G12804" i="10" s="1"/>
  <c r="G12805" i="10" s="1"/>
  <c r="G12806" i="10" s="1"/>
  <c r="G12807" i="10" s="1"/>
  <c r="G12808" i="10" s="1"/>
  <c r="G12809" i="10" s="1"/>
  <c r="G12810" i="10" s="1"/>
  <c r="G12811" i="10" s="1"/>
  <c r="G12812" i="10" s="1"/>
  <c r="G12813" i="10" s="1"/>
  <c r="G12814" i="10" s="1"/>
  <c r="G12815" i="10" s="1"/>
  <c r="G12816" i="10" s="1"/>
  <c r="G12817" i="10" s="1"/>
  <c r="G12818" i="10" s="1"/>
  <c r="G12819" i="10" s="1"/>
  <c r="G12820" i="10" s="1"/>
  <c r="G12821" i="10" s="1"/>
  <c r="G12822" i="10" s="1"/>
  <c r="G12823" i="10" s="1"/>
  <c r="G12824" i="10" s="1"/>
  <c r="G12825" i="10" s="1"/>
  <c r="G12826" i="10" s="1"/>
  <c r="G12827" i="10" s="1"/>
  <c r="G12828" i="10" s="1"/>
  <c r="G12829" i="10" s="1"/>
  <c r="G12830" i="10" s="1"/>
  <c r="G12831" i="10" s="1"/>
  <c r="G12832" i="10" s="1"/>
  <c r="G12833" i="10" s="1"/>
  <c r="G12834" i="10" s="1"/>
  <c r="G12835" i="10" s="1"/>
  <c r="G12836" i="10" s="1"/>
  <c r="G12837" i="10" s="1"/>
  <c r="G12838" i="10" s="1"/>
  <c r="G12839" i="10" s="1"/>
  <c r="G12840" i="10" s="1"/>
  <c r="G12841" i="10" s="1"/>
  <c r="G12842" i="10" s="1"/>
  <c r="G12843" i="10" s="1"/>
  <c r="G12844" i="10" s="1"/>
  <c r="G12845" i="10" s="1"/>
  <c r="G12846" i="10" s="1"/>
  <c r="G12847" i="10" s="1"/>
  <c r="G12848" i="10" s="1"/>
  <c r="G12849" i="10" s="1"/>
  <c r="G12850" i="10" s="1"/>
  <c r="G12851" i="10" s="1"/>
  <c r="G12852" i="10" s="1"/>
  <c r="G12853" i="10" s="1"/>
  <c r="G12854" i="10" s="1"/>
  <c r="G12855" i="10" s="1"/>
  <c r="G12856" i="10" s="1"/>
  <c r="G12857" i="10" s="1"/>
  <c r="G12858" i="10" s="1"/>
  <c r="G12859" i="10" s="1"/>
  <c r="G12860" i="10" s="1"/>
  <c r="G12861" i="10" s="1"/>
  <c r="G12862" i="10" s="1"/>
  <c r="G12863" i="10" s="1"/>
  <c r="G12864" i="10" s="1"/>
  <c r="G12865" i="10" s="1"/>
  <c r="G12866" i="10" s="1"/>
  <c r="G12867" i="10" s="1"/>
  <c r="G12868" i="10" s="1"/>
  <c r="G12869" i="10" s="1"/>
  <c r="G12870" i="10" s="1"/>
  <c r="G12871" i="10" s="1"/>
  <c r="G12872" i="10" s="1"/>
  <c r="G12873" i="10" s="1"/>
  <c r="G12874" i="10" s="1"/>
  <c r="G12875" i="10" s="1"/>
  <c r="G12876" i="10" s="1"/>
  <c r="G12877" i="10" s="1"/>
  <c r="G12878" i="10" s="1"/>
  <c r="G12879" i="10" s="1"/>
  <c r="G12880" i="10" s="1"/>
  <c r="G12881" i="10" s="1"/>
  <c r="G12882" i="10" s="1"/>
  <c r="G12883" i="10" s="1"/>
  <c r="G12884" i="10" s="1"/>
  <c r="G12885" i="10" s="1"/>
  <c r="G12886" i="10" s="1"/>
  <c r="G12887" i="10" s="1"/>
  <c r="G12888" i="10" s="1"/>
  <c r="G12889" i="10" s="1"/>
  <c r="G12890" i="10" s="1"/>
  <c r="G12891" i="10" s="1"/>
  <c r="G12892" i="10" s="1"/>
  <c r="G12893" i="10" s="1"/>
  <c r="G12894" i="10" s="1"/>
  <c r="G12895" i="10" s="1"/>
  <c r="G12896" i="10" s="1"/>
  <c r="G12897" i="10" s="1"/>
  <c r="G12898" i="10" s="1"/>
  <c r="G12899" i="10" s="1"/>
  <c r="G12900" i="10" s="1"/>
  <c r="G12901" i="10" s="1"/>
  <c r="G12902" i="10" s="1"/>
  <c r="G12903" i="10" s="1"/>
  <c r="G12904" i="10" s="1"/>
  <c r="G12905" i="10" s="1"/>
  <c r="G12906" i="10" s="1"/>
  <c r="G12907" i="10" s="1"/>
  <c r="G12908" i="10" s="1"/>
  <c r="G12909" i="10" s="1"/>
  <c r="G12910" i="10" s="1"/>
  <c r="G12911" i="10" s="1"/>
  <c r="G12912" i="10" s="1"/>
  <c r="G12913" i="10" s="1"/>
  <c r="G12914" i="10" s="1"/>
  <c r="G12915" i="10" s="1"/>
  <c r="G12916" i="10" s="1"/>
  <c r="G12917" i="10" s="1"/>
  <c r="G12918" i="10" s="1"/>
  <c r="G12919" i="10" s="1"/>
  <c r="G12920" i="10" s="1"/>
  <c r="G12921" i="10" s="1"/>
  <c r="G12922" i="10" s="1"/>
  <c r="G12923" i="10" s="1"/>
  <c r="G12924" i="10" s="1"/>
  <c r="G12925" i="10" s="1"/>
  <c r="G12926" i="10" s="1"/>
  <c r="G12927" i="10" s="1"/>
  <c r="G12928" i="10" s="1"/>
  <c r="G12929" i="10" s="1"/>
  <c r="G12930" i="10" s="1"/>
  <c r="G12931" i="10" s="1"/>
  <c r="G12932" i="10" s="1"/>
  <c r="G12933" i="10" s="1"/>
  <c r="G12934" i="10" s="1"/>
  <c r="G12935" i="10" s="1"/>
  <c r="G12936" i="10" s="1"/>
  <c r="G12937" i="10" s="1"/>
  <c r="G12938" i="10" s="1"/>
  <c r="G12939" i="10" s="1"/>
  <c r="G12940" i="10" s="1"/>
  <c r="G12941" i="10" s="1"/>
  <c r="G12942" i="10" s="1"/>
  <c r="G12943" i="10" s="1"/>
  <c r="G12944" i="10" s="1"/>
  <c r="G12945" i="10" s="1"/>
  <c r="G12946" i="10" s="1"/>
  <c r="G12947" i="10" s="1"/>
  <c r="G12948" i="10" s="1"/>
  <c r="G12949" i="10" s="1"/>
  <c r="G12950" i="10" s="1"/>
  <c r="G12951" i="10" s="1"/>
  <c r="G12952" i="10" s="1"/>
  <c r="G12953" i="10" s="1"/>
  <c r="G12954" i="10" s="1"/>
  <c r="G12955" i="10" s="1"/>
  <c r="G12956" i="10" s="1"/>
  <c r="G12957" i="10" s="1"/>
  <c r="G12958" i="10" s="1"/>
  <c r="G12959" i="10" s="1"/>
  <c r="G12960" i="10" s="1"/>
  <c r="G12961" i="10" s="1"/>
  <c r="G12962" i="10" s="1"/>
  <c r="G12963" i="10" s="1"/>
  <c r="G12964" i="10" s="1"/>
  <c r="G12965" i="10" s="1"/>
  <c r="G12966" i="10" s="1"/>
  <c r="G12967" i="10" s="1"/>
  <c r="G12968" i="10" s="1"/>
  <c r="G12969" i="10" s="1"/>
  <c r="G12970" i="10" s="1"/>
  <c r="G12971" i="10" s="1"/>
  <c r="G12972" i="10" s="1"/>
  <c r="G12973" i="10" s="1"/>
  <c r="G12974" i="10" s="1"/>
  <c r="G12975" i="10" s="1"/>
  <c r="G12976" i="10" s="1"/>
  <c r="G12977" i="10" s="1"/>
  <c r="G12978" i="10" s="1"/>
  <c r="G12979" i="10" s="1"/>
  <c r="G12980" i="10" s="1"/>
  <c r="G12981" i="10" s="1"/>
  <c r="G12982" i="10" s="1"/>
  <c r="G12983" i="10" s="1"/>
  <c r="G12984" i="10" s="1"/>
  <c r="G12985" i="10" s="1"/>
  <c r="G12986" i="10" s="1"/>
  <c r="G12987" i="10" s="1"/>
  <c r="G12988" i="10" s="1"/>
  <c r="G12989" i="10" s="1"/>
  <c r="G12990" i="10" s="1"/>
  <c r="G12991" i="10" s="1"/>
  <c r="G12992" i="10" s="1"/>
  <c r="G12993" i="10" s="1"/>
  <c r="G12994" i="10" s="1"/>
  <c r="G12995" i="10" s="1"/>
  <c r="G12996" i="10" s="1"/>
  <c r="G12997" i="10" s="1"/>
  <c r="G12998" i="10" s="1"/>
  <c r="G12999" i="10" s="1"/>
  <c r="G13000" i="10" s="1"/>
  <c r="G13001" i="10" s="1"/>
  <c r="G13002" i="10" s="1"/>
  <c r="G13003" i="10" s="1"/>
  <c r="G13004" i="10" s="1"/>
  <c r="G13005" i="10" s="1"/>
  <c r="G13006" i="10" s="1"/>
  <c r="G13007" i="10" s="1"/>
  <c r="G13008" i="10" s="1"/>
  <c r="G13009" i="10" s="1"/>
  <c r="G13010" i="10" s="1"/>
  <c r="G13011" i="10" s="1"/>
  <c r="G13012" i="10" s="1"/>
  <c r="G13013" i="10" s="1"/>
  <c r="G13014" i="10" s="1"/>
  <c r="G13015" i="10" s="1"/>
  <c r="G13016" i="10" s="1"/>
  <c r="G13017" i="10" s="1"/>
  <c r="G13018" i="10" s="1"/>
  <c r="G13019" i="10" s="1"/>
  <c r="G13020" i="10" s="1"/>
  <c r="G13021" i="10" s="1"/>
  <c r="G13022" i="10" s="1"/>
  <c r="G13023" i="10" s="1"/>
  <c r="G13024" i="10" s="1"/>
  <c r="G13025" i="10" s="1"/>
  <c r="G13026" i="10" s="1"/>
  <c r="G13027" i="10" s="1"/>
  <c r="G13028" i="10" s="1"/>
  <c r="G13029" i="10" s="1"/>
  <c r="G13030" i="10" s="1"/>
  <c r="Q33" i="10"/>
  <c r="G13031" i="10" l="1"/>
  <c r="G13032" i="10" s="1"/>
  <c r="G13033" i="10" s="1"/>
  <c r="G13034" i="10" s="1"/>
  <c r="G13035" i="10" s="1"/>
  <c r="G13036" i="10" s="1"/>
  <c r="G13037" i="10" s="1"/>
  <c r="G13038" i="10" s="1"/>
  <c r="G13039" i="10" s="1"/>
  <c r="G13040" i="10" s="1"/>
  <c r="G13041" i="10" s="1"/>
  <c r="G13042" i="10" s="1"/>
  <c r="G13043" i="10" s="1"/>
  <c r="G13044" i="10" s="1"/>
  <c r="G13045" i="10" s="1"/>
  <c r="G13046" i="10" s="1"/>
  <c r="G13047" i="10" s="1"/>
  <c r="G13048" i="10" s="1"/>
  <c r="G13049" i="10" s="1"/>
  <c r="G13050" i="10" s="1"/>
  <c r="G13051" i="10" s="1"/>
  <c r="G13052" i="10" s="1"/>
  <c r="G13053" i="10" s="1"/>
  <c r="G13054" i="10" s="1"/>
  <c r="G13055" i="10" s="1"/>
  <c r="G13056" i="10" s="1"/>
  <c r="G13057" i="10" s="1"/>
  <c r="G13058" i="10" s="1"/>
  <c r="G13059" i="10" s="1"/>
  <c r="G13060" i="10" s="1"/>
  <c r="G13061" i="10" s="1"/>
  <c r="G13062" i="10" s="1"/>
  <c r="G13063" i="10" s="1"/>
  <c r="G13064" i="10" s="1"/>
  <c r="G13065" i="10" s="1"/>
  <c r="G13066" i="10" s="1"/>
  <c r="G13067" i="10" s="1"/>
  <c r="G13068" i="10" s="1"/>
  <c r="G13069" i="10" s="1"/>
  <c r="G13070" i="10" s="1"/>
  <c r="G13071" i="10" s="1"/>
  <c r="G13072" i="10" s="1"/>
  <c r="G13073" i="10" s="1"/>
  <c r="G13074" i="10" s="1"/>
  <c r="G13075" i="10" s="1"/>
  <c r="G13076" i="10" s="1"/>
  <c r="G13077" i="10" s="1"/>
  <c r="G13078" i="10" s="1"/>
  <c r="G13079" i="10" s="1"/>
  <c r="G13080" i="10" s="1"/>
  <c r="G13081" i="10" s="1"/>
  <c r="G13082" i="10" s="1"/>
  <c r="G13083" i="10" s="1"/>
  <c r="G13084" i="10" s="1"/>
  <c r="G13085" i="10" s="1"/>
  <c r="G13086" i="10" s="1"/>
  <c r="G13087" i="10" s="1"/>
  <c r="G13088" i="10" s="1"/>
  <c r="G13089" i="10" s="1"/>
  <c r="G13090" i="10" s="1"/>
  <c r="G13091" i="10" s="1"/>
  <c r="G13092" i="10" s="1"/>
  <c r="G13093" i="10" s="1"/>
  <c r="G13094" i="10" s="1"/>
  <c r="G13095" i="10" s="1"/>
  <c r="G13096" i="10" s="1"/>
  <c r="G13097" i="10" s="1"/>
  <c r="G13098" i="10" s="1"/>
  <c r="G13099" i="10" s="1"/>
  <c r="G13100" i="10" s="1"/>
  <c r="G13101" i="10" s="1"/>
  <c r="G13102" i="10" s="1"/>
  <c r="G13103" i="10" s="1"/>
  <c r="G13104" i="10" s="1"/>
  <c r="G13105" i="10" s="1"/>
  <c r="G13106" i="10" s="1"/>
  <c r="G13107" i="10" s="1"/>
  <c r="G13108" i="10" s="1"/>
  <c r="G13109" i="10" s="1"/>
  <c r="G13110" i="10" s="1"/>
  <c r="G13111" i="10" s="1"/>
  <c r="G13112" i="10" s="1"/>
  <c r="G13113" i="10" s="1"/>
  <c r="G13114" i="10" s="1"/>
  <c r="G13115" i="10" s="1"/>
  <c r="G13116" i="10" s="1"/>
  <c r="G13117" i="10" s="1"/>
  <c r="G13118" i="10" s="1"/>
  <c r="G13119" i="10" s="1"/>
  <c r="G13120" i="10" s="1"/>
  <c r="G13121" i="10" s="1"/>
  <c r="G13122" i="10" s="1"/>
  <c r="G13123" i="10" s="1"/>
  <c r="G13124" i="10" s="1"/>
  <c r="G13125" i="10" s="1"/>
  <c r="G13126" i="10" s="1"/>
  <c r="G13127" i="10" s="1"/>
  <c r="G13128" i="10" s="1"/>
  <c r="G13129" i="10" s="1"/>
  <c r="G13130" i="10" s="1"/>
  <c r="G13131" i="10" s="1"/>
  <c r="G13132" i="10" s="1"/>
  <c r="G13133" i="10" s="1"/>
  <c r="G13134" i="10" s="1"/>
  <c r="G13135" i="10" s="1"/>
  <c r="G13136" i="10" s="1"/>
  <c r="G13137" i="10" s="1"/>
  <c r="G13138" i="10" s="1"/>
  <c r="G13139" i="10" s="1"/>
  <c r="G13140" i="10" s="1"/>
  <c r="G13141" i="10" s="1"/>
  <c r="G13142" i="10" s="1"/>
  <c r="G13143" i="10" s="1"/>
  <c r="G13144" i="10" s="1"/>
  <c r="G13145" i="10" s="1"/>
  <c r="G13146" i="10" s="1"/>
  <c r="G13147" i="10" s="1"/>
  <c r="G13148" i="10" s="1"/>
  <c r="G13149" i="10" s="1"/>
  <c r="G13150" i="10" s="1"/>
  <c r="G13151" i="10" s="1"/>
  <c r="G13152" i="10" s="1"/>
  <c r="G13153" i="10" s="1"/>
  <c r="G13154" i="10" s="1"/>
  <c r="G13155" i="10" s="1"/>
  <c r="G13156" i="10" s="1"/>
  <c r="G13157" i="10" s="1"/>
  <c r="G13158" i="10" s="1"/>
  <c r="G13159" i="10" s="1"/>
  <c r="G13160" i="10" s="1"/>
  <c r="G13161" i="10" s="1"/>
  <c r="G13162" i="10" s="1"/>
  <c r="G13163" i="10" s="1"/>
  <c r="G13164" i="10" s="1"/>
  <c r="G13165" i="10" s="1"/>
  <c r="G13166" i="10" s="1"/>
  <c r="G13167" i="10" s="1"/>
  <c r="G13168" i="10" s="1"/>
  <c r="G13169" i="10" s="1"/>
  <c r="G13170" i="10" s="1"/>
  <c r="G13171" i="10" s="1"/>
  <c r="G13172" i="10" s="1"/>
  <c r="G13173" i="10" s="1"/>
  <c r="G13174" i="10" s="1"/>
  <c r="G13175" i="10" s="1"/>
  <c r="G13176" i="10" s="1"/>
  <c r="G13177" i="10" s="1"/>
  <c r="G13178" i="10" s="1"/>
  <c r="G13179" i="10" s="1"/>
  <c r="G13180" i="10" s="1"/>
  <c r="G13181" i="10" s="1"/>
  <c r="G13182" i="10" s="1"/>
  <c r="G13183" i="10" s="1"/>
  <c r="G13184" i="10" s="1"/>
  <c r="G13185" i="10" s="1"/>
  <c r="G13186" i="10" s="1"/>
  <c r="G13187" i="10" s="1"/>
  <c r="G13188" i="10" s="1"/>
  <c r="G13189" i="10" s="1"/>
  <c r="G13190" i="10" s="1"/>
  <c r="G13191" i="10" s="1"/>
  <c r="G13192" i="10" s="1"/>
  <c r="G13193" i="10" s="1"/>
  <c r="G13194" i="10" s="1"/>
  <c r="G13195" i="10" s="1"/>
  <c r="G13196" i="10" s="1"/>
  <c r="G13197" i="10" s="1"/>
  <c r="G13198" i="10" s="1"/>
  <c r="G13199" i="10" s="1"/>
  <c r="G13200" i="10" s="1"/>
  <c r="G13201" i="10" s="1"/>
  <c r="G13202" i="10" s="1"/>
  <c r="G13203" i="10" s="1"/>
  <c r="G13204" i="10" s="1"/>
  <c r="G13205" i="10" s="1"/>
  <c r="G13206" i="10" s="1"/>
  <c r="G13207" i="10" s="1"/>
  <c r="G13208" i="10" s="1"/>
  <c r="G13209" i="10" s="1"/>
  <c r="G13210" i="10" s="1"/>
  <c r="G13211" i="10" s="1"/>
  <c r="G13212" i="10" s="1"/>
  <c r="G13213" i="10" s="1"/>
  <c r="G13214" i="10" s="1"/>
  <c r="G13215" i="10" s="1"/>
  <c r="G13216" i="10" s="1"/>
  <c r="G13217" i="10" s="1"/>
  <c r="G13218" i="10" s="1"/>
  <c r="G13219" i="10" s="1"/>
  <c r="G13220" i="10" s="1"/>
  <c r="G13221" i="10" s="1"/>
  <c r="G13222" i="10" s="1"/>
  <c r="G13223" i="10" s="1"/>
  <c r="G13224" i="10" s="1"/>
  <c r="G13225" i="10" s="1"/>
  <c r="G13226" i="10" s="1"/>
  <c r="G13227" i="10" s="1"/>
  <c r="G13228" i="10" s="1"/>
  <c r="G13229" i="10" s="1"/>
  <c r="G13230" i="10" s="1"/>
  <c r="G13231" i="10" s="1"/>
  <c r="G13232" i="10" s="1"/>
  <c r="G13233" i="10" s="1"/>
  <c r="G13234" i="10" s="1"/>
  <c r="G13235" i="10" s="1"/>
  <c r="G13236" i="10" s="1"/>
  <c r="G13237" i="10" s="1"/>
  <c r="G13238" i="10" s="1"/>
  <c r="G13239" i="10" s="1"/>
  <c r="G13240" i="10" s="1"/>
  <c r="G13241" i="10" s="1"/>
  <c r="G13242" i="10" s="1"/>
  <c r="G13243" i="10" s="1"/>
  <c r="G13244" i="10" s="1"/>
  <c r="G13245" i="10" s="1"/>
  <c r="G13246" i="10" s="1"/>
  <c r="G13247" i="10" s="1"/>
  <c r="G13248" i="10" s="1"/>
  <c r="G13249" i="10" s="1"/>
  <c r="G13250" i="10" s="1"/>
  <c r="G13251" i="10" s="1"/>
  <c r="G13252" i="10" s="1"/>
  <c r="G13253" i="10" s="1"/>
  <c r="G13254" i="10" s="1"/>
  <c r="G13255" i="10" s="1"/>
  <c r="G13256" i="10" s="1"/>
  <c r="G13257" i="10" s="1"/>
  <c r="G13258" i="10" s="1"/>
  <c r="G13259" i="10" s="1"/>
  <c r="G13260" i="10" s="1"/>
  <c r="G13261" i="10" s="1"/>
  <c r="G13262" i="10" s="1"/>
  <c r="G13263" i="10" s="1"/>
  <c r="G13264" i="10" s="1"/>
  <c r="G13265" i="10" s="1"/>
  <c r="G13266" i="10" s="1"/>
  <c r="G13267" i="10" s="1"/>
  <c r="G13268" i="10" s="1"/>
  <c r="G13269" i="10" s="1"/>
  <c r="G13270" i="10" s="1"/>
  <c r="G13271" i="10" s="1"/>
  <c r="G13272" i="10" s="1"/>
  <c r="G13273" i="10" s="1"/>
  <c r="G13274" i="10" s="1"/>
  <c r="G13275" i="10" s="1"/>
  <c r="G13276" i="10" s="1"/>
  <c r="G13277" i="10" s="1"/>
  <c r="G13278" i="10" s="1"/>
  <c r="G13279" i="10" s="1"/>
  <c r="G13280" i="10" s="1"/>
  <c r="G13281" i="10" s="1"/>
  <c r="G13282" i="10" s="1"/>
  <c r="G13283" i="10" s="1"/>
  <c r="G13284" i="10" s="1"/>
  <c r="G13285" i="10" s="1"/>
  <c r="G13286" i="10" s="1"/>
  <c r="G13287" i="10" s="1"/>
  <c r="G13288" i="10" s="1"/>
  <c r="G13289" i="10" s="1"/>
  <c r="G13290" i="10" s="1"/>
  <c r="G13291" i="10" s="1"/>
  <c r="G13292" i="10" s="1"/>
  <c r="G13293" i="10" s="1"/>
  <c r="G13294" i="10" s="1"/>
  <c r="G13295" i="10" s="1"/>
  <c r="G13296" i="10" s="1"/>
  <c r="G13297" i="10" s="1"/>
  <c r="G13298" i="10" s="1"/>
  <c r="G13299" i="10" s="1"/>
  <c r="G13300" i="10" s="1"/>
  <c r="G13301" i="10" s="1"/>
  <c r="G13302" i="10" s="1"/>
  <c r="G13303" i="10" s="1"/>
  <c r="G13304" i="10" s="1"/>
  <c r="G13305" i="10" s="1"/>
  <c r="G13306" i="10" s="1"/>
  <c r="G13307" i="10" s="1"/>
  <c r="G13308" i="10" s="1"/>
  <c r="G13309" i="10" s="1"/>
  <c r="G13310" i="10" s="1"/>
  <c r="G13311" i="10" s="1"/>
  <c r="G13312" i="10" s="1"/>
  <c r="G13313" i="10" s="1"/>
  <c r="G13314" i="10" s="1"/>
  <c r="G13315" i="10" s="1"/>
  <c r="G13316" i="10" s="1"/>
  <c r="G13317" i="10" s="1"/>
  <c r="G13318" i="10" s="1"/>
  <c r="G13319" i="10" s="1"/>
  <c r="G13320" i="10" s="1"/>
  <c r="G13321" i="10" s="1"/>
  <c r="G13322" i="10" s="1"/>
  <c r="G13323" i="10" s="1"/>
  <c r="G13324" i="10" s="1"/>
  <c r="G13325" i="10" s="1"/>
  <c r="G13326" i="10" s="1"/>
  <c r="G13327" i="10" s="1"/>
  <c r="G13328" i="10" s="1"/>
  <c r="G13329" i="10" s="1"/>
  <c r="G13330" i="10" s="1"/>
  <c r="G13331" i="10" s="1"/>
  <c r="G13332" i="10" s="1"/>
  <c r="G13333" i="10" s="1"/>
  <c r="G13334" i="10" s="1"/>
  <c r="G13335" i="10" s="1"/>
  <c r="G13336" i="10" s="1"/>
  <c r="G13337" i="10" s="1"/>
  <c r="G13338" i="10" s="1"/>
  <c r="G13339" i="10" s="1"/>
  <c r="G13340" i="10" s="1"/>
  <c r="G13341" i="10" s="1"/>
  <c r="G13342" i="10" s="1"/>
  <c r="G13343" i="10" s="1"/>
  <c r="G13344" i="10" s="1"/>
  <c r="G13345" i="10" s="1"/>
  <c r="G13346" i="10" s="1"/>
  <c r="G13347" i="10" s="1"/>
  <c r="G13348" i="10" s="1"/>
  <c r="G13349" i="10" s="1"/>
  <c r="G13350" i="10" s="1"/>
  <c r="G13351" i="10" s="1"/>
  <c r="G13352" i="10" s="1"/>
  <c r="G13353" i="10" s="1"/>
  <c r="G13354" i="10" s="1"/>
  <c r="G13355" i="10" s="1"/>
  <c r="G13356" i="10" s="1"/>
  <c r="G13357" i="10" s="1"/>
  <c r="G13358" i="10" s="1"/>
  <c r="G13359" i="10" s="1"/>
  <c r="G13360" i="10" s="1"/>
  <c r="G13361" i="10" s="1"/>
  <c r="G13362" i="10" s="1"/>
  <c r="G13363" i="10" s="1"/>
  <c r="G13364" i="10" s="1"/>
  <c r="G13365" i="10" s="1"/>
  <c r="G13366" i="10" s="1"/>
  <c r="G13367" i="10" s="1"/>
  <c r="G13368" i="10" s="1"/>
  <c r="G13369" i="10" s="1"/>
  <c r="G13370" i="10" s="1"/>
  <c r="G13371" i="10" s="1"/>
  <c r="G13372" i="10" s="1"/>
  <c r="G13373" i="10" s="1"/>
  <c r="G13374" i="10" s="1"/>
  <c r="G13375" i="10" s="1"/>
  <c r="G13376" i="10" s="1"/>
  <c r="G13377" i="10" s="1"/>
  <c r="G13378" i="10" s="1"/>
  <c r="G13379" i="10" s="1"/>
  <c r="G13380" i="10" s="1"/>
  <c r="G13381" i="10" s="1"/>
  <c r="G13382" i="10" s="1"/>
  <c r="G13383" i="10" s="1"/>
  <c r="G13384" i="10" s="1"/>
  <c r="G13385" i="10" s="1"/>
  <c r="G13386" i="10" s="1"/>
  <c r="G13387" i="10" s="1"/>
  <c r="G13388" i="10" s="1"/>
  <c r="G13389" i="10" s="1"/>
  <c r="G13390" i="10" s="1"/>
  <c r="G13391" i="10" s="1"/>
  <c r="G13392" i="10" s="1"/>
  <c r="G13393" i="10" s="1"/>
  <c r="G13394" i="10" s="1"/>
  <c r="G13395" i="10" s="1"/>
  <c r="G13396" i="10" s="1"/>
  <c r="G13397" i="10" s="1"/>
  <c r="G13398" i="10" s="1"/>
  <c r="G13399" i="10" s="1"/>
  <c r="G13400" i="10" s="1"/>
  <c r="G13401" i="10" s="1"/>
  <c r="G13402" i="10" s="1"/>
  <c r="G13403" i="10" s="1"/>
  <c r="G13404" i="10" s="1"/>
  <c r="G13405" i="10" s="1"/>
  <c r="G13406" i="10" s="1"/>
  <c r="G13407" i="10" s="1"/>
  <c r="G13408" i="10" s="1"/>
  <c r="G13409" i="10" s="1"/>
  <c r="G13410" i="10" s="1"/>
  <c r="G13411" i="10" s="1"/>
  <c r="G13412" i="10" s="1"/>
  <c r="G13413" i="10" s="1"/>
  <c r="G13414" i="10" s="1"/>
  <c r="G13415" i="10" s="1"/>
  <c r="G13416" i="10" s="1"/>
  <c r="G13417" i="10" s="1"/>
  <c r="G13418" i="10" s="1"/>
  <c r="G13419" i="10" s="1"/>
  <c r="G13420" i="10" s="1"/>
  <c r="G13421" i="10" s="1"/>
  <c r="G13422" i="10" s="1"/>
  <c r="G13423" i="10" s="1"/>
  <c r="G13424" i="10" s="1"/>
  <c r="G13425" i="10" s="1"/>
  <c r="G13426" i="10" s="1"/>
  <c r="G13427" i="10" s="1"/>
  <c r="G13428" i="10" s="1"/>
  <c r="G13429" i="10" s="1"/>
  <c r="G13430" i="10" s="1"/>
  <c r="G13431" i="10" s="1"/>
  <c r="G13432" i="10" s="1"/>
  <c r="Q34" i="10"/>
  <c r="G13433" i="10" l="1"/>
  <c r="G13434" i="10" s="1"/>
  <c r="G13435" i="10" s="1"/>
  <c r="G13436" i="10" s="1"/>
  <c r="G13437" i="10" s="1"/>
  <c r="G13438" i="10" s="1"/>
  <c r="G13439" i="10" s="1"/>
  <c r="G13440" i="10" s="1"/>
  <c r="G13441" i="10" s="1"/>
  <c r="G13442" i="10" s="1"/>
  <c r="G13443" i="10" s="1"/>
  <c r="G13444" i="10" s="1"/>
  <c r="G13445" i="10" s="1"/>
  <c r="G13446" i="10" s="1"/>
  <c r="G13447" i="10" s="1"/>
  <c r="G13448" i="10" s="1"/>
  <c r="G13449" i="10" s="1"/>
  <c r="G13450" i="10" s="1"/>
  <c r="G13451" i="10" s="1"/>
  <c r="G13452" i="10" s="1"/>
  <c r="G13453" i="10" s="1"/>
  <c r="G13454" i="10" s="1"/>
  <c r="G13455" i="10" s="1"/>
  <c r="G13456" i="10" s="1"/>
  <c r="G13457" i="10" s="1"/>
  <c r="G13458" i="10" s="1"/>
  <c r="G13459" i="10" s="1"/>
  <c r="G13460" i="10" s="1"/>
  <c r="G13461" i="10" s="1"/>
  <c r="G13462" i="10" s="1"/>
  <c r="G13463" i="10" s="1"/>
  <c r="G13464" i="10" s="1"/>
  <c r="G13465" i="10" s="1"/>
  <c r="G13466" i="10" s="1"/>
  <c r="G13467" i="10" s="1"/>
  <c r="G13468" i="10" s="1"/>
  <c r="G13469" i="10" s="1"/>
  <c r="G13470" i="10" s="1"/>
  <c r="G13471" i="10" s="1"/>
  <c r="G13472" i="10" s="1"/>
  <c r="G13473" i="10" s="1"/>
  <c r="G13474" i="10" s="1"/>
  <c r="G13475" i="10" s="1"/>
  <c r="G13476" i="10" s="1"/>
  <c r="G13477" i="10" s="1"/>
  <c r="G13478" i="10" s="1"/>
  <c r="G13479" i="10" s="1"/>
  <c r="G13480" i="10" s="1"/>
  <c r="G13481" i="10" s="1"/>
  <c r="G13482" i="10" s="1"/>
  <c r="G13483" i="10" s="1"/>
  <c r="G13484" i="10" s="1"/>
  <c r="G13485" i="10" s="1"/>
  <c r="G13486" i="10" s="1"/>
  <c r="G13487" i="10" s="1"/>
  <c r="G13488" i="10" s="1"/>
  <c r="G13489" i="10" s="1"/>
  <c r="G13490" i="10" s="1"/>
  <c r="G13491" i="10" s="1"/>
  <c r="G13492" i="10" s="1"/>
  <c r="G13493" i="10" s="1"/>
  <c r="G13494" i="10" s="1"/>
  <c r="G13495" i="10" s="1"/>
  <c r="G13496" i="10" s="1"/>
  <c r="G13497" i="10" s="1"/>
  <c r="G13498" i="10" s="1"/>
  <c r="G13499" i="10" s="1"/>
  <c r="G13500" i="10" s="1"/>
  <c r="G13501" i="10" s="1"/>
  <c r="G13502" i="10" s="1"/>
  <c r="G13503" i="10" s="1"/>
  <c r="G13504" i="10" s="1"/>
  <c r="G13505" i="10" s="1"/>
  <c r="G13506" i="10" s="1"/>
  <c r="G13507" i="10" s="1"/>
  <c r="G13508" i="10" s="1"/>
  <c r="G13509" i="10" s="1"/>
  <c r="G13510" i="10" s="1"/>
  <c r="G13511" i="10" s="1"/>
  <c r="G13512" i="10" s="1"/>
  <c r="G13513" i="10" s="1"/>
  <c r="G13514" i="10" s="1"/>
  <c r="G13515" i="10" s="1"/>
  <c r="G13516" i="10" s="1"/>
  <c r="G13517" i="10" s="1"/>
  <c r="G13518" i="10" s="1"/>
  <c r="G13519" i="10" s="1"/>
  <c r="G13520" i="10" s="1"/>
  <c r="G13521" i="10" s="1"/>
  <c r="G13522" i="10" s="1"/>
  <c r="G13523" i="10" s="1"/>
  <c r="G13524" i="10" s="1"/>
  <c r="G13525" i="10" s="1"/>
  <c r="G13526" i="10" s="1"/>
  <c r="G13527" i="10" s="1"/>
  <c r="G13528" i="10" s="1"/>
  <c r="G13529" i="10" s="1"/>
  <c r="G13530" i="10" s="1"/>
  <c r="G13531" i="10" s="1"/>
  <c r="G13532" i="10" s="1"/>
  <c r="G13533" i="10" s="1"/>
  <c r="G13534" i="10" s="1"/>
  <c r="G13535" i="10" s="1"/>
  <c r="G13536" i="10" s="1"/>
  <c r="G13537" i="10" s="1"/>
  <c r="G13538" i="10" s="1"/>
  <c r="G13539" i="10" s="1"/>
  <c r="G13540" i="10" s="1"/>
  <c r="G13541" i="10" s="1"/>
  <c r="G13542" i="10" s="1"/>
  <c r="G13543" i="10" s="1"/>
  <c r="G13544" i="10" s="1"/>
  <c r="G13545" i="10" s="1"/>
  <c r="G13546" i="10" s="1"/>
  <c r="G13547" i="10" s="1"/>
  <c r="G13548" i="10" s="1"/>
  <c r="G13549" i="10" s="1"/>
  <c r="G13550" i="10" s="1"/>
  <c r="G13551" i="10" s="1"/>
  <c r="G13552" i="10" s="1"/>
  <c r="G13553" i="10" s="1"/>
  <c r="G13554" i="10" s="1"/>
  <c r="G13555" i="10" s="1"/>
  <c r="G13556" i="10" s="1"/>
  <c r="G13557" i="10" s="1"/>
  <c r="G13558" i="10" s="1"/>
  <c r="G13559" i="10" s="1"/>
  <c r="G13560" i="10" s="1"/>
  <c r="G13561" i="10" s="1"/>
  <c r="G13562" i="10" s="1"/>
  <c r="G13563" i="10" s="1"/>
  <c r="G13564" i="10" s="1"/>
  <c r="G13565" i="10" s="1"/>
  <c r="G13566" i="10" s="1"/>
  <c r="G13567" i="10" s="1"/>
  <c r="G13568" i="10" s="1"/>
  <c r="G13569" i="10" s="1"/>
  <c r="G13570" i="10" s="1"/>
  <c r="G13571" i="10" s="1"/>
  <c r="G13572" i="10" s="1"/>
  <c r="G13573" i="10" s="1"/>
  <c r="G13574" i="10" s="1"/>
  <c r="G13575" i="10" s="1"/>
  <c r="G13576" i="10" s="1"/>
  <c r="G13577" i="10" s="1"/>
  <c r="G13578" i="10" s="1"/>
  <c r="G13579" i="10" s="1"/>
  <c r="G13580" i="10" s="1"/>
  <c r="G13581" i="10" s="1"/>
  <c r="G13582" i="10" s="1"/>
  <c r="G13583" i="10" s="1"/>
  <c r="G13584" i="10" s="1"/>
  <c r="G13585" i="10" s="1"/>
  <c r="G13586" i="10" s="1"/>
  <c r="G13587" i="10" s="1"/>
  <c r="G13588" i="10" s="1"/>
  <c r="G13589" i="10" s="1"/>
  <c r="G13590" i="10" s="1"/>
  <c r="G13591" i="10" s="1"/>
  <c r="G13592" i="10" s="1"/>
  <c r="G13593" i="10" s="1"/>
  <c r="G13594" i="10" s="1"/>
  <c r="G13595" i="10" s="1"/>
  <c r="G13596" i="10" s="1"/>
  <c r="G13597" i="10" s="1"/>
  <c r="G13598" i="10" s="1"/>
  <c r="G13599" i="10" s="1"/>
  <c r="G13600" i="10" s="1"/>
  <c r="G13601" i="10" s="1"/>
  <c r="G13602" i="10" s="1"/>
  <c r="G13603" i="10" s="1"/>
  <c r="G13604" i="10" s="1"/>
  <c r="G13605" i="10" s="1"/>
  <c r="G13606" i="10" s="1"/>
  <c r="G13607" i="10" s="1"/>
  <c r="G13608" i="10" s="1"/>
  <c r="G13609" i="10" s="1"/>
  <c r="G13610" i="10" s="1"/>
  <c r="G13611" i="10" s="1"/>
  <c r="G13612" i="10" s="1"/>
  <c r="G13613" i="10" s="1"/>
  <c r="G13614" i="10" s="1"/>
  <c r="G13615" i="10" s="1"/>
  <c r="G13616" i="10" s="1"/>
  <c r="G13617" i="10" s="1"/>
  <c r="G13618" i="10" s="1"/>
  <c r="G13619" i="10" s="1"/>
  <c r="G13620" i="10" s="1"/>
  <c r="G13621" i="10" s="1"/>
  <c r="G13622" i="10" s="1"/>
  <c r="G13623" i="10" s="1"/>
  <c r="G13624" i="10" s="1"/>
  <c r="G13625" i="10" s="1"/>
  <c r="G13626" i="10" s="1"/>
  <c r="G13627" i="10" s="1"/>
  <c r="G13628" i="10" s="1"/>
  <c r="G13629" i="10" s="1"/>
  <c r="G13630" i="10" s="1"/>
  <c r="G13631" i="10" s="1"/>
  <c r="G13632" i="10" s="1"/>
  <c r="G13633" i="10" s="1"/>
  <c r="G13634" i="10" s="1"/>
  <c r="G13635" i="10" s="1"/>
  <c r="G13636" i="10" s="1"/>
  <c r="G13637" i="10" s="1"/>
  <c r="G13638" i="10" s="1"/>
  <c r="G13639" i="10" s="1"/>
  <c r="G13640" i="10" s="1"/>
  <c r="G13641" i="10" s="1"/>
  <c r="G13642" i="10" s="1"/>
  <c r="G13643" i="10" s="1"/>
  <c r="G13644" i="10" s="1"/>
  <c r="G13645" i="10" s="1"/>
  <c r="G13646" i="10" s="1"/>
  <c r="G13647" i="10" s="1"/>
  <c r="G13648" i="10" s="1"/>
  <c r="G13649" i="10" s="1"/>
  <c r="G13650" i="10" s="1"/>
  <c r="G13651" i="10" s="1"/>
  <c r="G13652" i="10" s="1"/>
  <c r="G13653" i="10" s="1"/>
  <c r="G13654" i="10" s="1"/>
  <c r="G13655" i="10" s="1"/>
  <c r="G13656" i="10" s="1"/>
  <c r="G13657" i="10" s="1"/>
  <c r="G13658" i="10" s="1"/>
  <c r="G13659" i="10" s="1"/>
  <c r="G13660" i="10" s="1"/>
  <c r="G13661" i="10" s="1"/>
  <c r="G13662" i="10" s="1"/>
  <c r="G13663" i="10" s="1"/>
  <c r="G13664" i="10" s="1"/>
  <c r="G13665" i="10" s="1"/>
  <c r="G13666" i="10" s="1"/>
  <c r="G13667" i="10" s="1"/>
  <c r="G13668" i="10" s="1"/>
  <c r="G13669" i="10" s="1"/>
  <c r="G13670" i="10" s="1"/>
  <c r="G13671" i="10" s="1"/>
  <c r="G13672" i="10" s="1"/>
  <c r="G13673" i="10" s="1"/>
  <c r="G13674" i="10" s="1"/>
  <c r="G13675" i="10" s="1"/>
  <c r="G13676" i="10" s="1"/>
  <c r="G13677" i="10" s="1"/>
  <c r="G13678" i="10" s="1"/>
  <c r="G13679" i="10" s="1"/>
  <c r="G13680" i="10" s="1"/>
  <c r="G13681" i="10" s="1"/>
  <c r="G13682" i="10" s="1"/>
  <c r="G13683" i="10" s="1"/>
  <c r="G13684" i="10" s="1"/>
  <c r="G13685" i="10" s="1"/>
  <c r="G13686" i="10" s="1"/>
  <c r="G13687" i="10" s="1"/>
  <c r="G13688" i="10" s="1"/>
  <c r="G13689" i="10" s="1"/>
  <c r="G13690" i="10" s="1"/>
  <c r="G13691" i="10" s="1"/>
  <c r="G13692" i="10" s="1"/>
  <c r="G13693" i="10" s="1"/>
  <c r="G13694" i="10" s="1"/>
  <c r="G13695" i="10" s="1"/>
  <c r="G13696" i="10" s="1"/>
  <c r="G13697" i="10" s="1"/>
  <c r="G13698" i="10" s="1"/>
  <c r="G13699" i="10" s="1"/>
  <c r="G13700" i="10" s="1"/>
  <c r="G13701" i="10" s="1"/>
  <c r="G13702" i="10" s="1"/>
  <c r="G13703" i="10" s="1"/>
  <c r="G13704" i="10" s="1"/>
  <c r="G13705" i="10" s="1"/>
  <c r="G13706" i="10" s="1"/>
  <c r="G13707" i="10" s="1"/>
  <c r="G13708" i="10" s="1"/>
  <c r="G13709" i="10" s="1"/>
  <c r="G13710" i="10" s="1"/>
  <c r="G13711" i="10" s="1"/>
  <c r="G13712" i="10" s="1"/>
  <c r="G13713" i="10" s="1"/>
  <c r="G13714" i="10" s="1"/>
  <c r="G13715" i="10" s="1"/>
  <c r="G13716" i="10" s="1"/>
  <c r="G13717" i="10" s="1"/>
  <c r="G13718" i="10" s="1"/>
  <c r="G13719" i="10" s="1"/>
  <c r="G13720" i="10" s="1"/>
  <c r="G13721" i="10" s="1"/>
  <c r="G13722" i="10" s="1"/>
  <c r="G13723" i="10" s="1"/>
  <c r="G13724" i="10" s="1"/>
  <c r="G13725" i="10" s="1"/>
  <c r="G13726" i="10" s="1"/>
  <c r="G13727" i="10" s="1"/>
  <c r="G13728" i="10" s="1"/>
  <c r="G13729" i="10" s="1"/>
  <c r="G13730" i="10" s="1"/>
  <c r="G13731" i="10" s="1"/>
  <c r="G13732" i="10" s="1"/>
  <c r="G13733" i="10" s="1"/>
  <c r="G13734" i="10" s="1"/>
  <c r="G13735" i="10" s="1"/>
  <c r="G13736" i="10" s="1"/>
  <c r="G13737" i="10" s="1"/>
  <c r="G13738" i="10" s="1"/>
  <c r="G13739" i="10" s="1"/>
  <c r="G13740" i="10" s="1"/>
  <c r="G13741" i="10" s="1"/>
  <c r="G13742" i="10" s="1"/>
  <c r="G13743" i="10" s="1"/>
  <c r="G13744" i="10" s="1"/>
  <c r="G13745" i="10" s="1"/>
  <c r="G13746" i="10" s="1"/>
  <c r="G13747" i="10" s="1"/>
  <c r="G13748" i="10" s="1"/>
  <c r="G13749" i="10" s="1"/>
  <c r="G13750" i="10" s="1"/>
  <c r="G13751" i="10" s="1"/>
  <c r="G13752" i="10" s="1"/>
  <c r="G13753" i="10" s="1"/>
  <c r="G13754" i="10" s="1"/>
  <c r="G13755" i="10" s="1"/>
  <c r="G13756" i="10" s="1"/>
  <c r="G13757" i="10" s="1"/>
  <c r="G13758" i="10" s="1"/>
  <c r="G13759" i="10" s="1"/>
  <c r="G13760" i="10" s="1"/>
  <c r="G13761" i="10" s="1"/>
  <c r="G13762" i="10" s="1"/>
  <c r="G13763" i="10" s="1"/>
  <c r="G13764" i="10" s="1"/>
  <c r="G13765" i="10" s="1"/>
  <c r="G13766" i="10" s="1"/>
  <c r="G13767" i="10" s="1"/>
  <c r="G13768" i="10" s="1"/>
  <c r="G13769" i="10" s="1"/>
  <c r="G13770" i="10" s="1"/>
  <c r="G13771" i="10" s="1"/>
  <c r="G13772" i="10" s="1"/>
  <c r="G13773" i="10" s="1"/>
  <c r="G13774" i="10" s="1"/>
  <c r="G13775" i="10" s="1"/>
  <c r="G13776" i="10" s="1"/>
  <c r="G13777" i="10" s="1"/>
  <c r="G13778" i="10" s="1"/>
  <c r="G13779" i="10" s="1"/>
  <c r="G13780" i="10" s="1"/>
  <c r="G13781" i="10" s="1"/>
  <c r="G13782" i="10" s="1"/>
  <c r="G13783" i="10" s="1"/>
  <c r="G13784" i="10" s="1"/>
  <c r="G13785" i="10" s="1"/>
  <c r="G13786" i="10" s="1"/>
  <c r="G13787" i="10" s="1"/>
  <c r="G13788" i="10" s="1"/>
  <c r="G13789" i="10" s="1"/>
  <c r="G13790" i="10" s="1"/>
  <c r="G13791" i="10" s="1"/>
  <c r="G13792" i="10" s="1"/>
  <c r="G13793" i="10" s="1"/>
  <c r="G13794" i="10" s="1"/>
  <c r="G13795" i="10" s="1"/>
  <c r="G13796" i="10" s="1"/>
  <c r="G13797" i="10" s="1"/>
  <c r="G13798" i="10" s="1"/>
  <c r="G13799" i="10" s="1"/>
  <c r="G13800" i="10" s="1"/>
  <c r="G13801" i="10" s="1"/>
  <c r="G13802" i="10" s="1"/>
  <c r="G13803" i="10" s="1"/>
  <c r="G13804" i="10" s="1"/>
  <c r="G13805" i="10" s="1"/>
  <c r="G13806" i="10" s="1"/>
  <c r="G13807" i="10" s="1"/>
  <c r="G13808" i="10" s="1"/>
  <c r="G13809" i="10" s="1"/>
  <c r="G13810" i="10" s="1"/>
  <c r="G13811" i="10" s="1"/>
  <c r="G13812" i="10" s="1"/>
  <c r="G13813" i="10" s="1"/>
  <c r="G13814" i="10" s="1"/>
  <c r="G13815" i="10" s="1"/>
  <c r="G13816" i="10" s="1"/>
  <c r="G13817" i="10" s="1"/>
  <c r="G13818" i="10" s="1"/>
  <c r="G13819" i="10" s="1"/>
  <c r="G13820" i="10" s="1"/>
  <c r="G13821" i="10" s="1"/>
  <c r="G13822" i="10" s="1"/>
  <c r="G13823" i="10" s="1"/>
  <c r="G13824" i="10" s="1"/>
  <c r="G13825" i="10" s="1"/>
  <c r="G13826" i="10" s="1"/>
  <c r="G13827" i="10" s="1"/>
  <c r="G13828" i="10" s="1"/>
  <c r="G13829" i="10" s="1"/>
  <c r="G13830" i="10" s="1"/>
  <c r="G13831" i="10" s="1"/>
  <c r="G13832" i="10" s="1"/>
  <c r="G13833" i="10" s="1"/>
  <c r="G13834" i="10" s="1"/>
  <c r="D25" i="7"/>
  <c r="Q35" i="10"/>
  <c r="G13835" i="10" l="1"/>
  <c r="G13836" i="10" s="1"/>
  <c r="G13837" i="10" s="1"/>
  <c r="G13838" i="10" s="1"/>
  <c r="G13839" i="10" s="1"/>
  <c r="G13840" i="10" s="1"/>
  <c r="G13841" i="10" s="1"/>
  <c r="G13842" i="10" s="1"/>
  <c r="G13843" i="10" s="1"/>
  <c r="G13844" i="10" s="1"/>
  <c r="G13845" i="10" s="1"/>
  <c r="G13846" i="10" s="1"/>
  <c r="G13847" i="10" s="1"/>
  <c r="G13848" i="10" s="1"/>
  <c r="G13849" i="10" s="1"/>
  <c r="G13850" i="10" s="1"/>
  <c r="G13851" i="10" s="1"/>
  <c r="G13852" i="10" s="1"/>
  <c r="G13853" i="10" s="1"/>
  <c r="G13854" i="10" s="1"/>
  <c r="G13855" i="10" s="1"/>
  <c r="G13856" i="10" s="1"/>
  <c r="G13857" i="10" s="1"/>
  <c r="G13858" i="10" s="1"/>
  <c r="G13859" i="10" s="1"/>
  <c r="G13860" i="10" s="1"/>
  <c r="G13861" i="10" s="1"/>
  <c r="G13862" i="10" s="1"/>
  <c r="G13863" i="10" s="1"/>
  <c r="G13864" i="10" s="1"/>
  <c r="G13865" i="10" s="1"/>
  <c r="G13866" i="10" s="1"/>
  <c r="G13867" i="10" s="1"/>
  <c r="G13868" i="10" s="1"/>
  <c r="G13869" i="10" s="1"/>
  <c r="G13870" i="10" s="1"/>
  <c r="G13871" i="10" s="1"/>
  <c r="G13872" i="10" s="1"/>
  <c r="G13873" i="10" s="1"/>
  <c r="G13874" i="10" s="1"/>
  <c r="G13875" i="10" s="1"/>
  <c r="G13876" i="10" s="1"/>
  <c r="G13877" i="10" s="1"/>
  <c r="G13878" i="10" s="1"/>
  <c r="G13879" i="10" s="1"/>
  <c r="G13880" i="10" s="1"/>
  <c r="G13881" i="10" s="1"/>
  <c r="G13882" i="10" s="1"/>
  <c r="G13883" i="10" s="1"/>
  <c r="G13884" i="10" s="1"/>
  <c r="G13885" i="10" s="1"/>
  <c r="G13886" i="10" s="1"/>
  <c r="G13887" i="10" s="1"/>
  <c r="G13888" i="10" s="1"/>
  <c r="G13889" i="10" s="1"/>
  <c r="G13890" i="10" s="1"/>
  <c r="G13891" i="10" s="1"/>
  <c r="G13892" i="10" s="1"/>
  <c r="G13893" i="10" s="1"/>
  <c r="G13894" i="10" s="1"/>
  <c r="G13895" i="10" s="1"/>
  <c r="G13896" i="10" s="1"/>
  <c r="G13897" i="10" s="1"/>
  <c r="G13898" i="10" s="1"/>
  <c r="G13899" i="10" s="1"/>
  <c r="G13900" i="10" s="1"/>
  <c r="G13901" i="10" s="1"/>
  <c r="G13902" i="10" s="1"/>
  <c r="G13903" i="10" s="1"/>
  <c r="G13904" i="10" s="1"/>
  <c r="G13905" i="10" s="1"/>
  <c r="G13906" i="10" s="1"/>
  <c r="G13907" i="10" s="1"/>
  <c r="G13908" i="10" s="1"/>
  <c r="G13909" i="10" s="1"/>
  <c r="G13910" i="10" s="1"/>
  <c r="G13911" i="10" s="1"/>
  <c r="G13912" i="10" s="1"/>
  <c r="G13913" i="10" s="1"/>
  <c r="G13914" i="10" s="1"/>
  <c r="G13915" i="10" s="1"/>
  <c r="G13916" i="10" s="1"/>
  <c r="G13917" i="10" s="1"/>
  <c r="G13918" i="10" s="1"/>
  <c r="G13919" i="10" s="1"/>
  <c r="G13920" i="10" s="1"/>
  <c r="G13921" i="10" s="1"/>
  <c r="G13922" i="10" s="1"/>
  <c r="G13923" i="10" s="1"/>
  <c r="G13924" i="10" s="1"/>
  <c r="G13925" i="10" s="1"/>
  <c r="G13926" i="10" s="1"/>
  <c r="G13927" i="10" s="1"/>
  <c r="G13928" i="10" s="1"/>
  <c r="G13929" i="10" s="1"/>
  <c r="G13930" i="10" s="1"/>
  <c r="G13931" i="10" s="1"/>
  <c r="G13932" i="10" s="1"/>
  <c r="G13933" i="10" s="1"/>
  <c r="G13934" i="10" s="1"/>
  <c r="G13935" i="10" s="1"/>
  <c r="G13936" i="10" s="1"/>
  <c r="G13937" i="10" s="1"/>
  <c r="G13938" i="10" s="1"/>
  <c r="G13939" i="10" s="1"/>
  <c r="G13940" i="10" s="1"/>
  <c r="G13941" i="10" s="1"/>
  <c r="G13942" i="10" s="1"/>
  <c r="G13943" i="10" s="1"/>
  <c r="G13944" i="10" s="1"/>
  <c r="G13945" i="10" s="1"/>
  <c r="G13946" i="10" s="1"/>
  <c r="G13947" i="10" s="1"/>
  <c r="G13948" i="10" s="1"/>
  <c r="G13949" i="10" s="1"/>
  <c r="G13950" i="10" s="1"/>
  <c r="G13951" i="10" s="1"/>
  <c r="G13952" i="10" s="1"/>
  <c r="G13953" i="10" s="1"/>
  <c r="G13954" i="10" s="1"/>
  <c r="G13955" i="10" s="1"/>
  <c r="G13956" i="10" s="1"/>
  <c r="G13957" i="10" s="1"/>
  <c r="G13958" i="10" s="1"/>
  <c r="G13959" i="10" s="1"/>
  <c r="G13960" i="10" s="1"/>
  <c r="G13961" i="10" s="1"/>
  <c r="G13962" i="10" s="1"/>
  <c r="G13963" i="10" s="1"/>
  <c r="G13964" i="10" s="1"/>
  <c r="G13965" i="10" s="1"/>
  <c r="G13966" i="10" s="1"/>
  <c r="G13967" i="10" s="1"/>
  <c r="G13968" i="10" s="1"/>
  <c r="G13969" i="10" s="1"/>
  <c r="G13970" i="10" s="1"/>
  <c r="G13971" i="10" s="1"/>
  <c r="G13972" i="10" s="1"/>
  <c r="G13973" i="10" s="1"/>
  <c r="G13974" i="10" s="1"/>
  <c r="G13975" i="10" s="1"/>
  <c r="G13976" i="10" s="1"/>
  <c r="G13977" i="10" s="1"/>
  <c r="G13978" i="10" s="1"/>
  <c r="G13979" i="10" s="1"/>
  <c r="G13980" i="10" s="1"/>
  <c r="G13981" i="10" s="1"/>
  <c r="G13982" i="10" s="1"/>
  <c r="G13983" i="10" s="1"/>
  <c r="G13984" i="10" s="1"/>
  <c r="G13985" i="10" s="1"/>
  <c r="G13986" i="10" s="1"/>
  <c r="G13987" i="10" s="1"/>
  <c r="G13988" i="10" s="1"/>
  <c r="G13989" i="10" s="1"/>
  <c r="G13990" i="10" s="1"/>
  <c r="G13991" i="10" s="1"/>
  <c r="G13992" i="10" s="1"/>
  <c r="G13993" i="10" s="1"/>
  <c r="G13994" i="10" s="1"/>
  <c r="G13995" i="10" s="1"/>
  <c r="G13996" i="10" s="1"/>
  <c r="G13997" i="10" s="1"/>
  <c r="G13998" i="10" s="1"/>
  <c r="G13999" i="10" s="1"/>
  <c r="G14000" i="10" s="1"/>
  <c r="G14001" i="10" s="1"/>
  <c r="G14002" i="10" s="1"/>
  <c r="G14003" i="10" s="1"/>
  <c r="G14004" i="10" s="1"/>
  <c r="G14005" i="10" s="1"/>
  <c r="G14006" i="10" s="1"/>
  <c r="G14007" i="10" s="1"/>
  <c r="G14008" i="10" s="1"/>
  <c r="G14009" i="10" s="1"/>
  <c r="G14010" i="10" s="1"/>
  <c r="G14011" i="10" s="1"/>
  <c r="G14012" i="10" s="1"/>
  <c r="G14013" i="10" s="1"/>
  <c r="G14014" i="10" s="1"/>
  <c r="G14015" i="10" s="1"/>
  <c r="G14016" i="10" s="1"/>
  <c r="G14017" i="10" s="1"/>
  <c r="G14018" i="10" s="1"/>
  <c r="G14019" i="10" s="1"/>
  <c r="G14020" i="10" s="1"/>
  <c r="G14021" i="10" s="1"/>
  <c r="G14022" i="10" s="1"/>
  <c r="G14023" i="10" s="1"/>
  <c r="G14024" i="10" s="1"/>
  <c r="G14025" i="10" s="1"/>
  <c r="G14026" i="10" s="1"/>
  <c r="G14027" i="10" s="1"/>
  <c r="G14028" i="10" s="1"/>
  <c r="G14029" i="10" s="1"/>
  <c r="G14030" i="10" s="1"/>
  <c r="G14031" i="10" s="1"/>
  <c r="G14032" i="10" s="1"/>
  <c r="G14033" i="10" s="1"/>
  <c r="G14034" i="10" s="1"/>
  <c r="G14035" i="10" s="1"/>
  <c r="G14036" i="10" s="1"/>
  <c r="G14037" i="10" s="1"/>
  <c r="G14038" i="10" s="1"/>
  <c r="G14039" i="10" s="1"/>
  <c r="G14040" i="10" s="1"/>
  <c r="G14041" i="10" s="1"/>
  <c r="G14042" i="10" s="1"/>
  <c r="G14043" i="10" s="1"/>
  <c r="G14044" i="10" s="1"/>
  <c r="G14045" i="10" s="1"/>
  <c r="G14046" i="10" s="1"/>
  <c r="G14047" i="10" s="1"/>
  <c r="G14048" i="10" s="1"/>
  <c r="G14049" i="10" s="1"/>
  <c r="G14050" i="10" s="1"/>
  <c r="G14051" i="10" s="1"/>
  <c r="G14052" i="10" s="1"/>
  <c r="G14053" i="10" s="1"/>
  <c r="G14054" i="10" s="1"/>
  <c r="G14055" i="10" s="1"/>
  <c r="G14056" i="10" s="1"/>
  <c r="G14057" i="10" s="1"/>
  <c r="G14058" i="10" s="1"/>
  <c r="G14059" i="10" s="1"/>
  <c r="G14060" i="10" s="1"/>
  <c r="G14061" i="10" s="1"/>
  <c r="G14062" i="10" s="1"/>
  <c r="G14063" i="10" s="1"/>
  <c r="G14064" i="10" s="1"/>
  <c r="G14065" i="10" s="1"/>
  <c r="G14066" i="10" s="1"/>
  <c r="G14067" i="10" s="1"/>
  <c r="G14068" i="10" s="1"/>
  <c r="G14069" i="10" s="1"/>
  <c r="G14070" i="10" s="1"/>
  <c r="G14071" i="10" s="1"/>
  <c r="G14072" i="10" s="1"/>
  <c r="G14073" i="10" s="1"/>
  <c r="G14074" i="10" s="1"/>
  <c r="G14075" i="10" s="1"/>
  <c r="G14076" i="10" s="1"/>
  <c r="G14077" i="10" s="1"/>
  <c r="G14078" i="10" s="1"/>
  <c r="G14079" i="10" s="1"/>
  <c r="G14080" i="10" s="1"/>
  <c r="G14081" i="10" s="1"/>
  <c r="G14082" i="10" s="1"/>
  <c r="G14083" i="10" s="1"/>
  <c r="G14084" i="10" s="1"/>
  <c r="G14085" i="10" s="1"/>
  <c r="G14086" i="10" s="1"/>
  <c r="G14087" i="10" s="1"/>
  <c r="G14088" i="10" s="1"/>
  <c r="G14089" i="10" s="1"/>
  <c r="G14090" i="10" s="1"/>
  <c r="G14091" i="10" s="1"/>
  <c r="G14092" i="10" s="1"/>
  <c r="G14093" i="10" s="1"/>
  <c r="G14094" i="10" s="1"/>
  <c r="G14095" i="10" s="1"/>
  <c r="G14096" i="10" s="1"/>
  <c r="G14097" i="10" s="1"/>
  <c r="G14098" i="10" s="1"/>
  <c r="G14099" i="10" s="1"/>
  <c r="G14100" i="10" s="1"/>
  <c r="G14101" i="10" s="1"/>
  <c r="G14102" i="10" s="1"/>
  <c r="G14103" i="10" s="1"/>
  <c r="G14104" i="10" s="1"/>
  <c r="G14105" i="10" s="1"/>
  <c r="G14106" i="10" s="1"/>
  <c r="G14107" i="10" s="1"/>
  <c r="G14108" i="10" s="1"/>
  <c r="G14109" i="10" s="1"/>
  <c r="G14110" i="10" s="1"/>
  <c r="G14111" i="10" s="1"/>
  <c r="G14112" i="10" s="1"/>
  <c r="G14113" i="10" s="1"/>
  <c r="G14114" i="10" s="1"/>
  <c r="G14115" i="10" s="1"/>
  <c r="G14116" i="10" s="1"/>
  <c r="G14117" i="10" s="1"/>
  <c r="G14118" i="10" s="1"/>
  <c r="G14119" i="10" s="1"/>
  <c r="G14120" i="10" s="1"/>
  <c r="G14121" i="10" s="1"/>
  <c r="G14122" i="10" s="1"/>
  <c r="G14123" i="10" s="1"/>
  <c r="G14124" i="10" s="1"/>
  <c r="G14125" i="10" s="1"/>
  <c r="G14126" i="10" s="1"/>
  <c r="G14127" i="10" s="1"/>
  <c r="G14128" i="10" s="1"/>
  <c r="G14129" i="10" s="1"/>
  <c r="G14130" i="10" s="1"/>
  <c r="G14131" i="10" s="1"/>
  <c r="G14132" i="10" s="1"/>
  <c r="G14133" i="10" s="1"/>
  <c r="G14134" i="10" s="1"/>
  <c r="G14135" i="10" s="1"/>
  <c r="G14136" i="10" s="1"/>
  <c r="G14137" i="10" s="1"/>
  <c r="G14138" i="10" s="1"/>
  <c r="G14139" i="10" s="1"/>
  <c r="G14140" i="10" s="1"/>
  <c r="G14141" i="10" s="1"/>
  <c r="G14142" i="10" s="1"/>
  <c r="G14143" i="10" s="1"/>
  <c r="G14144" i="10" s="1"/>
  <c r="G14145" i="10" s="1"/>
  <c r="G14146" i="10" s="1"/>
  <c r="G14147" i="10" s="1"/>
  <c r="G14148" i="10" s="1"/>
  <c r="G14149" i="10" s="1"/>
  <c r="G14150" i="10" s="1"/>
  <c r="G14151" i="10" s="1"/>
  <c r="G14152" i="10" s="1"/>
  <c r="G14153" i="10" s="1"/>
  <c r="G14154" i="10" s="1"/>
  <c r="G14155" i="10" s="1"/>
  <c r="G14156" i="10" s="1"/>
  <c r="G14157" i="10" s="1"/>
  <c r="G14158" i="10" s="1"/>
  <c r="G14159" i="10" s="1"/>
  <c r="G14160" i="10" s="1"/>
  <c r="G14161" i="10" s="1"/>
  <c r="G14162" i="10" s="1"/>
  <c r="G14163" i="10" s="1"/>
  <c r="G14164" i="10" s="1"/>
  <c r="G14165" i="10" s="1"/>
  <c r="G14166" i="10" s="1"/>
  <c r="G14167" i="10" s="1"/>
  <c r="G14168" i="10" s="1"/>
  <c r="G14169" i="10" s="1"/>
  <c r="G14170" i="10" s="1"/>
  <c r="G14171" i="10" s="1"/>
  <c r="G14172" i="10" s="1"/>
  <c r="G14173" i="10" s="1"/>
  <c r="G14174" i="10" s="1"/>
  <c r="G14175" i="10" s="1"/>
  <c r="G14176" i="10" s="1"/>
  <c r="G14177" i="10" s="1"/>
  <c r="G14178" i="10" s="1"/>
  <c r="G14179" i="10" s="1"/>
  <c r="G14180" i="10" s="1"/>
  <c r="G14181" i="10" s="1"/>
  <c r="G14182" i="10" s="1"/>
  <c r="G14183" i="10" s="1"/>
  <c r="G14184" i="10" s="1"/>
  <c r="G14185" i="10" s="1"/>
  <c r="G14186" i="10" s="1"/>
  <c r="G14187" i="10" s="1"/>
  <c r="G14188" i="10" s="1"/>
  <c r="G14189" i="10" s="1"/>
  <c r="G14190" i="10" s="1"/>
  <c r="G14191" i="10" s="1"/>
  <c r="G14192" i="10" s="1"/>
  <c r="G14193" i="10" s="1"/>
  <c r="G14194" i="10" s="1"/>
  <c r="G14195" i="10" s="1"/>
  <c r="G14196" i="10" s="1"/>
  <c r="G14197" i="10" s="1"/>
  <c r="G14198" i="10" s="1"/>
  <c r="G14199" i="10" s="1"/>
  <c r="G14200" i="10" s="1"/>
  <c r="G14201" i="10" s="1"/>
  <c r="G14202" i="10" s="1"/>
  <c r="G14203" i="10" s="1"/>
  <c r="G14204" i="10" s="1"/>
  <c r="G14205" i="10" s="1"/>
  <c r="G14206" i="10" s="1"/>
  <c r="G14207" i="10" s="1"/>
  <c r="G14208" i="10" s="1"/>
  <c r="G14209" i="10" s="1"/>
  <c r="G14210" i="10" s="1"/>
  <c r="G14211" i="10" s="1"/>
  <c r="G14212" i="10" s="1"/>
  <c r="G14213" i="10" s="1"/>
  <c r="G14214" i="10" s="1"/>
  <c r="G14215" i="10" s="1"/>
  <c r="G14216" i="10" s="1"/>
  <c r="G14217" i="10" s="1"/>
  <c r="G14218" i="10" s="1"/>
  <c r="G14219" i="10" s="1"/>
  <c r="G14220" i="10" s="1"/>
  <c r="G14221" i="10" s="1"/>
  <c r="G14222" i="10" s="1"/>
  <c r="G14223" i="10" s="1"/>
  <c r="G14224" i="10" s="1"/>
  <c r="G14225" i="10" s="1"/>
  <c r="G14226" i="10" s="1"/>
  <c r="G14227" i="10" s="1"/>
  <c r="G14228" i="10" s="1"/>
  <c r="G14229" i="10" s="1"/>
  <c r="G14230" i="10" s="1"/>
  <c r="Q36" i="10"/>
  <c r="G14231" i="10" l="1"/>
  <c r="G14232" i="10" s="1"/>
  <c r="G14233" i="10" s="1"/>
  <c r="G14234" i="10" s="1"/>
  <c r="G14235" i="10" s="1"/>
  <c r="G14236" i="10" s="1"/>
  <c r="G14237" i="10" s="1"/>
  <c r="G14238" i="10" s="1"/>
  <c r="G14239" i="10" s="1"/>
  <c r="G14240" i="10" s="1"/>
  <c r="G14241" i="10" s="1"/>
  <c r="G14242" i="10" s="1"/>
  <c r="G14243" i="10" s="1"/>
  <c r="G14244" i="10" s="1"/>
  <c r="G14245" i="10" s="1"/>
  <c r="G14246" i="10" s="1"/>
  <c r="G14247" i="10" s="1"/>
  <c r="G14248" i="10" s="1"/>
  <c r="G14249" i="10" s="1"/>
  <c r="G14250" i="10" s="1"/>
  <c r="G14251" i="10" s="1"/>
  <c r="G14252" i="10" s="1"/>
  <c r="G14253" i="10" s="1"/>
  <c r="G14254" i="10" s="1"/>
  <c r="G14255" i="10" s="1"/>
  <c r="G14256" i="10" s="1"/>
  <c r="G14257" i="10" s="1"/>
  <c r="G14258" i="10" s="1"/>
  <c r="G14259" i="10" s="1"/>
  <c r="G14260" i="10" s="1"/>
  <c r="G14261" i="10" s="1"/>
  <c r="G14262" i="10" s="1"/>
  <c r="G14263" i="10" s="1"/>
  <c r="G14264" i="10" s="1"/>
  <c r="G14265" i="10" s="1"/>
  <c r="G14266" i="10" s="1"/>
  <c r="G14267" i="10" s="1"/>
  <c r="G14268" i="10" s="1"/>
  <c r="G14269" i="10" s="1"/>
  <c r="G14270" i="10" s="1"/>
  <c r="G14271" i="10" s="1"/>
  <c r="G14272" i="10" s="1"/>
  <c r="G14273" i="10" s="1"/>
  <c r="G14274" i="10" s="1"/>
  <c r="G14275" i="10" s="1"/>
  <c r="G14276" i="10" s="1"/>
  <c r="G14277" i="10" s="1"/>
  <c r="G14278" i="10" s="1"/>
  <c r="G14279" i="10" s="1"/>
  <c r="G14280" i="10" s="1"/>
  <c r="G14281" i="10" s="1"/>
  <c r="G14282" i="10" s="1"/>
  <c r="G14283" i="10" s="1"/>
  <c r="G14284" i="10" s="1"/>
  <c r="G14285" i="10" s="1"/>
  <c r="G14286" i="10" s="1"/>
  <c r="G14287" i="10" s="1"/>
  <c r="G14288" i="10" s="1"/>
  <c r="G14289" i="10" s="1"/>
  <c r="G14290" i="10" s="1"/>
  <c r="G14291" i="10" s="1"/>
  <c r="G14292" i="10" s="1"/>
  <c r="G14293" i="10" s="1"/>
  <c r="G14294" i="10" s="1"/>
  <c r="G14295" i="10" s="1"/>
  <c r="G14296" i="10" s="1"/>
  <c r="G14297" i="10" s="1"/>
  <c r="G14298" i="10" s="1"/>
  <c r="G14299" i="10" s="1"/>
  <c r="G14300" i="10" s="1"/>
  <c r="G14301" i="10" s="1"/>
  <c r="G14302" i="10" s="1"/>
  <c r="G14303" i="10" s="1"/>
  <c r="G14304" i="10" s="1"/>
  <c r="G14305" i="10" s="1"/>
  <c r="G14306" i="10" s="1"/>
  <c r="G14307" i="10" s="1"/>
  <c r="G14308" i="10" s="1"/>
  <c r="G14309" i="10" s="1"/>
  <c r="G14310" i="10" s="1"/>
  <c r="G14311" i="10" s="1"/>
  <c r="G14312" i="10" s="1"/>
  <c r="G14313" i="10" s="1"/>
  <c r="G14314" i="10" s="1"/>
  <c r="G14315" i="10" s="1"/>
  <c r="G14316" i="10" s="1"/>
  <c r="G14317" i="10" s="1"/>
  <c r="G14318" i="10" s="1"/>
  <c r="G14319" i="10" s="1"/>
  <c r="G14320" i="10" s="1"/>
  <c r="G14321" i="10" s="1"/>
  <c r="G14322" i="10" s="1"/>
  <c r="G14323" i="10" s="1"/>
  <c r="G14324" i="10" s="1"/>
  <c r="G14325" i="10" s="1"/>
  <c r="G14326" i="10" s="1"/>
  <c r="G14327" i="10" s="1"/>
  <c r="G14328" i="10" s="1"/>
  <c r="G14329" i="10" s="1"/>
  <c r="G14330" i="10" s="1"/>
  <c r="G14331" i="10" s="1"/>
  <c r="G14332" i="10" s="1"/>
  <c r="G14333" i="10" s="1"/>
  <c r="G14334" i="10" s="1"/>
  <c r="G14335" i="10" s="1"/>
  <c r="G14336" i="10" s="1"/>
  <c r="G14337" i="10" s="1"/>
  <c r="G14338" i="10" s="1"/>
  <c r="G14339" i="10" s="1"/>
  <c r="G14340" i="10" s="1"/>
  <c r="G14341" i="10" s="1"/>
  <c r="G14342" i="10" s="1"/>
  <c r="G14343" i="10" s="1"/>
  <c r="G14344" i="10" s="1"/>
  <c r="G14345" i="10" s="1"/>
  <c r="G14346" i="10" s="1"/>
  <c r="G14347" i="10" s="1"/>
  <c r="G14348" i="10" s="1"/>
  <c r="G14349" i="10" s="1"/>
  <c r="G14350" i="10" s="1"/>
  <c r="G14351" i="10" s="1"/>
  <c r="G14352" i="10" s="1"/>
  <c r="G14353" i="10" s="1"/>
  <c r="G14354" i="10" s="1"/>
  <c r="G14355" i="10" s="1"/>
  <c r="G14356" i="10" s="1"/>
  <c r="G14357" i="10" s="1"/>
  <c r="G14358" i="10" s="1"/>
  <c r="G14359" i="10" s="1"/>
  <c r="G14360" i="10" s="1"/>
  <c r="G14361" i="10" s="1"/>
  <c r="G14362" i="10" s="1"/>
  <c r="G14363" i="10" s="1"/>
  <c r="G14364" i="10" s="1"/>
  <c r="G14365" i="10" s="1"/>
  <c r="G14366" i="10" s="1"/>
  <c r="G14367" i="10" s="1"/>
  <c r="G14368" i="10" s="1"/>
  <c r="G14369" i="10" s="1"/>
  <c r="G14370" i="10" s="1"/>
  <c r="G14371" i="10" s="1"/>
  <c r="G14372" i="10" s="1"/>
  <c r="G14373" i="10" s="1"/>
  <c r="G14374" i="10" s="1"/>
  <c r="G14375" i="10" s="1"/>
  <c r="G14376" i="10" s="1"/>
  <c r="G14377" i="10" s="1"/>
  <c r="G14378" i="10" s="1"/>
  <c r="G14379" i="10" s="1"/>
  <c r="G14380" i="10" s="1"/>
  <c r="G14381" i="10" s="1"/>
  <c r="G14382" i="10" s="1"/>
  <c r="G14383" i="10" s="1"/>
  <c r="G14384" i="10" s="1"/>
  <c r="G14385" i="10" s="1"/>
  <c r="G14386" i="10" s="1"/>
  <c r="G14387" i="10" s="1"/>
  <c r="G14388" i="10" s="1"/>
  <c r="G14389" i="10" s="1"/>
  <c r="G14390" i="10" s="1"/>
  <c r="G14391" i="10" s="1"/>
  <c r="G14392" i="10" s="1"/>
  <c r="G14393" i="10" s="1"/>
  <c r="G14394" i="10" s="1"/>
  <c r="G14395" i="10" s="1"/>
  <c r="G14396" i="10" s="1"/>
  <c r="G14397" i="10" s="1"/>
  <c r="G14398" i="10" s="1"/>
  <c r="G14399" i="10" s="1"/>
  <c r="G14400" i="10" s="1"/>
  <c r="G14401" i="10" s="1"/>
  <c r="G14402" i="10" s="1"/>
  <c r="G14403" i="10" s="1"/>
  <c r="G14404" i="10" s="1"/>
  <c r="G14405" i="10" s="1"/>
  <c r="G14406" i="10" s="1"/>
  <c r="G14407" i="10" s="1"/>
  <c r="G14408" i="10" s="1"/>
  <c r="G14409" i="10" s="1"/>
  <c r="G14410" i="10" s="1"/>
  <c r="G14411" i="10" s="1"/>
  <c r="G14412" i="10" s="1"/>
  <c r="G14413" i="10" s="1"/>
  <c r="G14414" i="10" s="1"/>
  <c r="G14415" i="10" s="1"/>
  <c r="G14416" i="10" s="1"/>
  <c r="G14417" i="10" s="1"/>
  <c r="G14418" i="10" s="1"/>
  <c r="G14419" i="10" s="1"/>
  <c r="G14420" i="10" s="1"/>
  <c r="G14421" i="10" s="1"/>
  <c r="G14422" i="10" s="1"/>
  <c r="G14423" i="10" s="1"/>
  <c r="G14424" i="10" s="1"/>
  <c r="G14425" i="10" s="1"/>
  <c r="G14426" i="10" s="1"/>
  <c r="G14427" i="10" s="1"/>
  <c r="G14428" i="10" s="1"/>
  <c r="G14429" i="10" s="1"/>
  <c r="G14430" i="10" s="1"/>
  <c r="G14431" i="10" s="1"/>
  <c r="G14432" i="10" s="1"/>
  <c r="G14433" i="10" s="1"/>
  <c r="G14434" i="10" s="1"/>
  <c r="G14435" i="10" s="1"/>
  <c r="G14436" i="10" s="1"/>
  <c r="G14437" i="10" s="1"/>
  <c r="G14438" i="10" s="1"/>
  <c r="G14439" i="10" s="1"/>
  <c r="G14440" i="10" s="1"/>
  <c r="G14441" i="10" s="1"/>
  <c r="G14442" i="10" s="1"/>
  <c r="G14443" i="10" s="1"/>
  <c r="G14444" i="10" s="1"/>
  <c r="G14445" i="10" s="1"/>
  <c r="G14446" i="10" s="1"/>
  <c r="G14447" i="10" s="1"/>
  <c r="G14448" i="10" s="1"/>
  <c r="G14449" i="10" s="1"/>
  <c r="G14450" i="10" s="1"/>
  <c r="G14451" i="10" s="1"/>
  <c r="G14452" i="10" s="1"/>
  <c r="G14453" i="10" s="1"/>
  <c r="G14454" i="10" s="1"/>
  <c r="G14455" i="10" s="1"/>
  <c r="G14456" i="10" s="1"/>
  <c r="G14457" i="10" s="1"/>
  <c r="G14458" i="10" s="1"/>
  <c r="G14459" i="10" s="1"/>
  <c r="G14460" i="10" s="1"/>
  <c r="G14461" i="10" s="1"/>
  <c r="G14462" i="10" s="1"/>
  <c r="G14463" i="10" s="1"/>
  <c r="G14464" i="10" s="1"/>
  <c r="G14465" i="10" s="1"/>
  <c r="G14466" i="10" s="1"/>
  <c r="G14467" i="10" s="1"/>
  <c r="G14468" i="10" s="1"/>
  <c r="G14469" i="10" s="1"/>
  <c r="G14470" i="10" s="1"/>
  <c r="G14471" i="10" s="1"/>
  <c r="G14472" i="10" s="1"/>
  <c r="G14473" i="10" s="1"/>
  <c r="G14474" i="10" s="1"/>
  <c r="G14475" i="10" s="1"/>
  <c r="G14476" i="10" s="1"/>
  <c r="G14477" i="10" s="1"/>
  <c r="G14478" i="10" s="1"/>
  <c r="G14479" i="10" s="1"/>
  <c r="G14480" i="10" s="1"/>
  <c r="G14481" i="10" s="1"/>
  <c r="G14482" i="10" s="1"/>
  <c r="G14483" i="10" s="1"/>
  <c r="G14484" i="10" s="1"/>
  <c r="G14485" i="10" s="1"/>
  <c r="G14486" i="10" s="1"/>
  <c r="G14487" i="10" s="1"/>
  <c r="G14488" i="10" s="1"/>
  <c r="G14489" i="10" s="1"/>
  <c r="G14490" i="10" s="1"/>
  <c r="G14491" i="10" s="1"/>
  <c r="G14492" i="10" s="1"/>
  <c r="G14493" i="10" s="1"/>
  <c r="G14494" i="10" s="1"/>
  <c r="G14495" i="10" s="1"/>
  <c r="G14496" i="10" s="1"/>
  <c r="G14497" i="10" s="1"/>
  <c r="G14498" i="10" s="1"/>
  <c r="G14499" i="10" s="1"/>
  <c r="G14500" i="10" s="1"/>
  <c r="G14501" i="10" s="1"/>
  <c r="G14502" i="10" s="1"/>
  <c r="G14503" i="10" s="1"/>
  <c r="G14504" i="10" s="1"/>
  <c r="G14505" i="10" s="1"/>
  <c r="G14506" i="10" s="1"/>
  <c r="G14507" i="10" s="1"/>
  <c r="G14508" i="10" s="1"/>
  <c r="G14509" i="10" s="1"/>
  <c r="G14510" i="10" s="1"/>
  <c r="G14511" i="10" s="1"/>
  <c r="G14512" i="10" s="1"/>
  <c r="G14513" i="10" s="1"/>
  <c r="G14514" i="10" s="1"/>
  <c r="G14515" i="10" s="1"/>
  <c r="G14516" i="10" s="1"/>
  <c r="G14517" i="10" s="1"/>
  <c r="G14518" i="10" s="1"/>
  <c r="G14519" i="10" s="1"/>
  <c r="G14520" i="10" s="1"/>
  <c r="G14521" i="10" s="1"/>
  <c r="G14522" i="10" s="1"/>
  <c r="G14523" i="10" s="1"/>
  <c r="G14524" i="10" s="1"/>
  <c r="G14525" i="10" s="1"/>
  <c r="G14526" i="10" s="1"/>
  <c r="G14527" i="10" s="1"/>
  <c r="G14528" i="10" s="1"/>
  <c r="G14529" i="10" s="1"/>
  <c r="G14530" i="10" s="1"/>
  <c r="G14531" i="10" s="1"/>
  <c r="G14532" i="10" s="1"/>
  <c r="G14533" i="10" s="1"/>
  <c r="G14534" i="10" s="1"/>
  <c r="G14535" i="10" s="1"/>
  <c r="G14536" i="10" s="1"/>
  <c r="G14537" i="10" s="1"/>
  <c r="G14538" i="10" s="1"/>
  <c r="G14539" i="10" s="1"/>
  <c r="G14540" i="10" s="1"/>
  <c r="G14541" i="10" s="1"/>
  <c r="G14542" i="10" s="1"/>
  <c r="G14543" i="10" s="1"/>
  <c r="G14544" i="10" s="1"/>
  <c r="G14545" i="10" s="1"/>
  <c r="G14546" i="10" s="1"/>
  <c r="G14547" i="10" s="1"/>
  <c r="G14548" i="10" s="1"/>
  <c r="G14549" i="10" s="1"/>
  <c r="G14550" i="10" s="1"/>
  <c r="G14551" i="10" s="1"/>
  <c r="G14552" i="10" s="1"/>
  <c r="G14553" i="10" s="1"/>
  <c r="G14554" i="10" s="1"/>
  <c r="G14555" i="10" s="1"/>
  <c r="G14556" i="10" s="1"/>
  <c r="G14557" i="10" s="1"/>
  <c r="G14558" i="10" s="1"/>
  <c r="G14559" i="10" s="1"/>
  <c r="G14560" i="10" s="1"/>
  <c r="G14561" i="10" s="1"/>
  <c r="G14562" i="10" s="1"/>
  <c r="G14563" i="10" s="1"/>
  <c r="G14564" i="10" s="1"/>
  <c r="G14565" i="10" s="1"/>
  <c r="G14566" i="10" s="1"/>
  <c r="G14567" i="10" s="1"/>
  <c r="G14568" i="10" s="1"/>
  <c r="G14569" i="10" s="1"/>
  <c r="G14570" i="10" s="1"/>
  <c r="G14571" i="10" s="1"/>
  <c r="G14572" i="10" s="1"/>
  <c r="G14573" i="10" s="1"/>
  <c r="G14574" i="10" s="1"/>
  <c r="G14575" i="10" s="1"/>
  <c r="G14576" i="10" s="1"/>
  <c r="G14577" i="10" s="1"/>
  <c r="G14578" i="10" s="1"/>
  <c r="G14579" i="10" s="1"/>
  <c r="G14580" i="10" s="1"/>
  <c r="G14581" i="10" s="1"/>
  <c r="G14582" i="10" s="1"/>
  <c r="G14583" i="10" s="1"/>
  <c r="G14584" i="10" s="1"/>
  <c r="G14585" i="10" s="1"/>
  <c r="G14586" i="10" s="1"/>
  <c r="G14587" i="10" s="1"/>
  <c r="G14588" i="10" s="1"/>
  <c r="G14589" i="10" s="1"/>
  <c r="G14590" i="10" s="1"/>
  <c r="G14591" i="10" s="1"/>
  <c r="G14592" i="10" s="1"/>
  <c r="G14593" i="10" s="1"/>
  <c r="G14594" i="10" s="1"/>
  <c r="G14595" i="10" s="1"/>
  <c r="G14596" i="10" s="1"/>
  <c r="G14597" i="10" s="1"/>
  <c r="G14598" i="10" s="1"/>
  <c r="G14599" i="10" s="1"/>
  <c r="G14600" i="10" s="1"/>
  <c r="G14601" i="10" s="1"/>
  <c r="G14602" i="10" s="1"/>
  <c r="G14603" i="10" s="1"/>
  <c r="G14604" i="10" s="1"/>
  <c r="G14605" i="10" s="1"/>
  <c r="G14606" i="10" s="1"/>
  <c r="G14607" i="10" s="1"/>
  <c r="G14608" i="10" s="1"/>
  <c r="G14609" i="10" s="1"/>
  <c r="G14610" i="10" s="1"/>
  <c r="G14611" i="10" s="1"/>
  <c r="G14612" i="10" s="1"/>
  <c r="G14613" i="10" s="1"/>
  <c r="G14614" i="10" s="1"/>
  <c r="G14615" i="10" s="1"/>
  <c r="G14616" i="10" s="1"/>
  <c r="G14617" i="10" s="1"/>
  <c r="G14618" i="10" s="1"/>
  <c r="G14619" i="10" s="1"/>
  <c r="G14620" i="10" s="1"/>
  <c r="G14621" i="10" s="1"/>
  <c r="G14622" i="10" s="1"/>
  <c r="G14623" i="10" s="1"/>
  <c r="G14624" i="10" s="1"/>
  <c r="Q37" i="10"/>
  <c r="G14625" i="10" l="1"/>
  <c r="G14626" i="10" s="1"/>
  <c r="G14627" i="10" s="1"/>
  <c r="G14628" i="10" s="1"/>
  <c r="G14629" i="10" s="1"/>
  <c r="G14630" i="10" s="1"/>
  <c r="G14631" i="10" s="1"/>
  <c r="G14632" i="10" s="1"/>
  <c r="G14633" i="10" s="1"/>
  <c r="G14634" i="10" s="1"/>
  <c r="G14635" i="10" s="1"/>
  <c r="G14636" i="10" s="1"/>
  <c r="G14637" i="10" s="1"/>
  <c r="G14638" i="10" s="1"/>
  <c r="G14639" i="10" s="1"/>
  <c r="G14640" i="10" s="1"/>
  <c r="G14641" i="10" s="1"/>
  <c r="G14642" i="10" s="1"/>
  <c r="G14643" i="10" s="1"/>
  <c r="G14644" i="10" s="1"/>
  <c r="G14645" i="10" s="1"/>
  <c r="G14646" i="10" s="1"/>
  <c r="G14647" i="10" s="1"/>
  <c r="G14648" i="10" s="1"/>
  <c r="G14649" i="10" s="1"/>
  <c r="G14650" i="10" s="1"/>
  <c r="G14651" i="10" s="1"/>
  <c r="G14652" i="10" s="1"/>
  <c r="G14653" i="10" s="1"/>
  <c r="G14654" i="10" s="1"/>
  <c r="G14655" i="10" s="1"/>
  <c r="G14656" i="10" s="1"/>
  <c r="G14657" i="10" s="1"/>
  <c r="G14658" i="10" s="1"/>
  <c r="G14659" i="10" s="1"/>
  <c r="G14660" i="10" s="1"/>
  <c r="G14661" i="10" s="1"/>
  <c r="G14662" i="10" s="1"/>
  <c r="G14663" i="10" s="1"/>
  <c r="G14664" i="10" s="1"/>
  <c r="G14665" i="10" s="1"/>
  <c r="G14666" i="10" s="1"/>
  <c r="G14667" i="10" s="1"/>
  <c r="G14668" i="10" s="1"/>
  <c r="G14669" i="10" s="1"/>
  <c r="G14670" i="10" s="1"/>
  <c r="G14671" i="10" s="1"/>
  <c r="G14672" i="10" s="1"/>
  <c r="G14673" i="10" s="1"/>
  <c r="G14674" i="10" s="1"/>
  <c r="G14675" i="10" s="1"/>
  <c r="G14676" i="10" s="1"/>
  <c r="G14677" i="10" s="1"/>
  <c r="G14678" i="10" s="1"/>
  <c r="G14679" i="10" s="1"/>
  <c r="G14680" i="10" s="1"/>
  <c r="G14681" i="10" s="1"/>
  <c r="G14682" i="10" s="1"/>
  <c r="G14683" i="10" s="1"/>
  <c r="G14684" i="10" s="1"/>
  <c r="G14685" i="10" s="1"/>
  <c r="G14686" i="10" s="1"/>
  <c r="G14687" i="10" s="1"/>
  <c r="G14688" i="10" s="1"/>
  <c r="G14689" i="10" s="1"/>
  <c r="G14690" i="10" s="1"/>
  <c r="G14691" i="10" s="1"/>
  <c r="G14692" i="10" s="1"/>
  <c r="G14693" i="10" s="1"/>
  <c r="G14694" i="10" s="1"/>
  <c r="G14695" i="10" s="1"/>
  <c r="G14696" i="10" s="1"/>
  <c r="G14697" i="10" s="1"/>
  <c r="G14698" i="10" s="1"/>
  <c r="G14699" i="10" s="1"/>
  <c r="G14700" i="10" s="1"/>
  <c r="G14701" i="10" s="1"/>
  <c r="G14702" i="10" s="1"/>
  <c r="G14703" i="10" s="1"/>
  <c r="G14704" i="10" s="1"/>
  <c r="G14705" i="10" s="1"/>
  <c r="G14706" i="10" s="1"/>
  <c r="G14707" i="10" s="1"/>
  <c r="G14708" i="10" s="1"/>
  <c r="G14709" i="10" s="1"/>
  <c r="G14710" i="10" s="1"/>
  <c r="G14711" i="10" s="1"/>
  <c r="G14712" i="10" s="1"/>
  <c r="G14713" i="10" s="1"/>
  <c r="G14714" i="10" s="1"/>
  <c r="G14715" i="10" s="1"/>
  <c r="G14716" i="10" s="1"/>
  <c r="G14717" i="10" s="1"/>
  <c r="G14718" i="10" s="1"/>
  <c r="G14719" i="10" s="1"/>
  <c r="G14720" i="10" s="1"/>
  <c r="G14721" i="10" s="1"/>
  <c r="G14722" i="10" s="1"/>
  <c r="G14723" i="10" s="1"/>
  <c r="G14724" i="10" s="1"/>
  <c r="G14725" i="10" s="1"/>
  <c r="G14726" i="10" s="1"/>
  <c r="G14727" i="10" s="1"/>
  <c r="G14728" i="10" s="1"/>
  <c r="G14729" i="10" s="1"/>
  <c r="G14730" i="10" s="1"/>
  <c r="G14731" i="10" s="1"/>
  <c r="G14732" i="10" s="1"/>
  <c r="G14733" i="10" s="1"/>
  <c r="G14734" i="10" s="1"/>
  <c r="G14735" i="10" s="1"/>
  <c r="G14736" i="10" s="1"/>
  <c r="G14737" i="10" s="1"/>
  <c r="G14738" i="10" s="1"/>
  <c r="G14739" i="10" s="1"/>
  <c r="G14740" i="10" s="1"/>
  <c r="G14741" i="10" s="1"/>
  <c r="G14742" i="10" s="1"/>
  <c r="G14743" i="10" s="1"/>
  <c r="G14744" i="10" s="1"/>
  <c r="G14745" i="10" s="1"/>
  <c r="G14746" i="10" s="1"/>
  <c r="G14747" i="10" s="1"/>
  <c r="G14748" i="10" s="1"/>
  <c r="G14749" i="10" s="1"/>
  <c r="G14750" i="10" s="1"/>
  <c r="G14751" i="10" s="1"/>
  <c r="G14752" i="10" s="1"/>
  <c r="G14753" i="10" s="1"/>
  <c r="G14754" i="10" s="1"/>
  <c r="G14755" i="10" s="1"/>
  <c r="G14756" i="10" s="1"/>
  <c r="G14757" i="10" s="1"/>
  <c r="G14758" i="10" s="1"/>
  <c r="G14759" i="10" s="1"/>
  <c r="G14760" i="10" s="1"/>
  <c r="G14761" i="10" s="1"/>
  <c r="G14762" i="10" s="1"/>
  <c r="G14763" i="10" s="1"/>
  <c r="G14764" i="10" s="1"/>
  <c r="G14765" i="10" s="1"/>
  <c r="G14766" i="10" s="1"/>
  <c r="G14767" i="10" s="1"/>
  <c r="G14768" i="10" s="1"/>
  <c r="G14769" i="10" s="1"/>
  <c r="G14770" i="10" s="1"/>
  <c r="G14771" i="10" s="1"/>
  <c r="G14772" i="10" s="1"/>
  <c r="G14773" i="10" s="1"/>
  <c r="G14774" i="10" s="1"/>
  <c r="G14775" i="10" s="1"/>
  <c r="G14776" i="10" s="1"/>
  <c r="G14777" i="10" s="1"/>
  <c r="G14778" i="10" s="1"/>
  <c r="G14779" i="10" s="1"/>
  <c r="G14780" i="10" s="1"/>
  <c r="G14781" i="10" s="1"/>
  <c r="G14782" i="10" s="1"/>
  <c r="G14783" i="10" s="1"/>
  <c r="G14784" i="10" s="1"/>
  <c r="G14785" i="10" s="1"/>
  <c r="G14786" i="10" s="1"/>
  <c r="G14787" i="10" s="1"/>
  <c r="G14788" i="10" s="1"/>
  <c r="G14789" i="10" s="1"/>
  <c r="G14790" i="10" s="1"/>
  <c r="G14791" i="10" s="1"/>
  <c r="G14792" i="10" s="1"/>
  <c r="G14793" i="10" s="1"/>
  <c r="G14794" i="10" s="1"/>
  <c r="G14795" i="10" s="1"/>
  <c r="G14796" i="10" s="1"/>
  <c r="G14797" i="10" s="1"/>
  <c r="G14798" i="10" s="1"/>
  <c r="G14799" i="10" s="1"/>
  <c r="G14800" i="10" s="1"/>
  <c r="G14801" i="10" s="1"/>
  <c r="G14802" i="10" s="1"/>
  <c r="G14803" i="10" s="1"/>
  <c r="G14804" i="10" s="1"/>
  <c r="G14805" i="10" s="1"/>
  <c r="G14806" i="10" s="1"/>
  <c r="G14807" i="10" s="1"/>
  <c r="G14808" i="10" s="1"/>
  <c r="G14809" i="10" s="1"/>
  <c r="G14810" i="10" s="1"/>
  <c r="G14811" i="10" s="1"/>
  <c r="G14812" i="10" s="1"/>
  <c r="G14813" i="10" s="1"/>
  <c r="G14814" i="10" s="1"/>
  <c r="G14815" i="10" s="1"/>
  <c r="G14816" i="10" s="1"/>
  <c r="G14817" i="10" s="1"/>
  <c r="G14818" i="10" s="1"/>
  <c r="G14819" i="10" s="1"/>
  <c r="G14820" i="10" s="1"/>
  <c r="G14821" i="10" s="1"/>
  <c r="G14822" i="10" s="1"/>
  <c r="G14823" i="10" s="1"/>
  <c r="G14824" i="10" s="1"/>
  <c r="G14825" i="10" s="1"/>
  <c r="G14826" i="10" s="1"/>
  <c r="G14827" i="10" s="1"/>
  <c r="G14828" i="10" s="1"/>
  <c r="G14829" i="10" s="1"/>
  <c r="G14830" i="10" s="1"/>
  <c r="G14831" i="10" s="1"/>
  <c r="G14832" i="10" s="1"/>
  <c r="G14833" i="10" s="1"/>
  <c r="G14834" i="10" s="1"/>
  <c r="G14835" i="10" s="1"/>
  <c r="G14836" i="10" s="1"/>
  <c r="G14837" i="10" s="1"/>
  <c r="G14838" i="10" s="1"/>
  <c r="G14839" i="10" s="1"/>
  <c r="G14840" i="10" s="1"/>
  <c r="G14841" i="10" s="1"/>
  <c r="G14842" i="10" s="1"/>
  <c r="G14843" i="10" s="1"/>
  <c r="G14844" i="10" s="1"/>
  <c r="G14845" i="10" s="1"/>
  <c r="G14846" i="10" s="1"/>
  <c r="G14847" i="10" s="1"/>
  <c r="G14848" i="10" s="1"/>
  <c r="G14849" i="10" s="1"/>
  <c r="G14850" i="10" s="1"/>
  <c r="G14851" i="10" s="1"/>
  <c r="G14852" i="10" s="1"/>
  <c r="G14853" i="10" s="1"/>
  <c r="G14854" i="10" s="1"/>
  <c r="G14855" i="10" s="1"/>
  <c r="G14856" i="10" s="1"/>
  <c r="G14857" i="10" s="1"/>
  <c r="G14858" i="10" s="1"/>
  <c r="G14859" i="10" s="1"/>
  <c r="G14860" i="10" s="1"/>
  <c r="G14861" i="10" s="1"/>
  <c r="G14862" i="10" s="1"/>
  <c r="G14863" i="10" s="1"/>
  <c r="G14864" i="10" s="1"/>
  <c r="G14865" i="10" s="1"/>
  <c r="G14866" i="10" s="1"/>
  <c r="G14867" i="10" s="1"/>
  <c r="G14868" i="10" s="1"/>
  <c r="G14869" i="10" s="1"/>
  <c r="G14870" i="10" s="1"/>
  <c r="G14871" i="10" s="1"/>
  <c r="G14872" i="10" s="1"/>
  <c r="G14873" i="10" s="1"/>
  <c r="G14874" i="10" s="1"/>
  <c r="G14875" i="10" s="1"/>
  <c r="G14876" i="10" s="1"/>
  <c r="G14877" i="10" s="1"/>
  <c r="G14878" i="10" s="1"/>
  <c r="G14879" i="10" s="1"/>
  <c r="G14880" i="10" s="1"/>
  <c r="G14881" i="10" s="1"/>
  <c r="G14882" i="10" s="1"/>
  <c r="G14883" i="10" s="1"/>
  <c r="G14884" i="10" s="1"/>
  <c r="G14885" i="10" s="1"/>
  <c r="G14886" i="10" s="1"/>
  <c r="G14887" i="10" s="1"/>
  <c r="G14888" i="10" s="1"/>
  <c r="G14889" i="10" s="1"/>
  <c r="G14890" i="10" s="1"/>
  <c r="G14891" i="10" s="1"/>
  <c r="G14892" i="10" s="1"/>
  <c r="G14893" i="10" s="1"/>
  <c r="G14894" i="10" s="1"/>
  <c r="G14895" i="10" s="1"/>
  <c r="G14896" i="10" s="1"/>
  <c r="G14897" i="10" s="1"/>
  <c r="G14898" i="10" s="1"/>
  <c r="G14899" i="10" s="1"/>
  <c r="G14900" i="10" s="1"/>
  <c r="G14901" i="10" s="1"/>
  <c r="G14902" i="10" s="1"/>
  <c r="G14903" i="10" s="1"/>
  <c r="G14904" i="10" s="1"/>
  <c r="G14905" i="10" s="1"/>
  <c r="G14906" i="10" s="1"/>
  <c r="G14907" i="10" s="1"/>
  <c r="G14908" i="10" s="1"/>
  <c r="G14909" i="10" s="1"/>
  <c r="G14910" i="10" s="1"/>
  <c r="G14911" i="10" s="1"/>
  <c r="G14912" i="10" s="1"/>
  <c r="G14913" i="10" s="1"/>
  <c r="G14914" i="10" s="1"/>
  <c r="G14915" i="10" s="1"/>
  <c r="G14916" i="10" s="1"/>
  <c r="G14917" i="10" s="1"/>
  <c r="G14918" i="10" s="1"/>
  <c r="G14919" i="10" s="1"/>
  <c r="G14920" i="10" s="1"/>
  <c r="G14921" i="10" s="1"/>
  <c r="G14922" i="10" s="1"/>
  <c r="G14923" i="10" s="1"/>
  <c r="G14924" i="10" s="1"/>
  <c r="G14925" i="10" s="1"/>
  <c r="G14926" i="10" s="1"/>
  <c r="G14927" i="10" s="1"/>
  <c r="G14928" i="10" s="1"/>
  <c r="G14929" i="10" s="1"/>
  <c r="G14930" i="10" s="1"/>
  <c r="G14931" i="10" s="1"/>
  <c r="G14932" i="10" s="1"/>
  <c r="G14933" i="10" s="1"/>
  <c r="G14934" i="10" s="1"/>
  <c r="G14935" i="10" s="1"/>
  <c r="G14936" i="10" s="1"/>
  <c r="G14937" i="10" s="1"/>
  <c r="G14938" i="10" s="1"/>
  <c r="G14939" i="10" s="1"/>
  <c r="G14940" i="10" s="1"/>
  <c r="G14941" i="10" s="1"/>
  <c r="G14942" i="10" s="1"/>
  <c r="G14943" i="10" s="1"/>
  <c r="G14944" i="10" s="1"/>
  <c r="G14945" i="10" s="1"/>
  <c r="G14946" i="10" s="1"/>
  <c r="G14947" i="10" s="1"/>
  <c r="G14948" i="10" s="1"/>
  <c r="G14949" i="10" s="1"/>
  <c r="G14950" i="10" s="1"/>
  <c r="G14951" i="10" s="1"/>
  <c r="G14952" i="10" s="1"/>
  <c r="G14953" i="10" s="1"/>
  <c r="G14954" i="10" s="1"/>
  <c r="G14955" i="10" s="1"/>
  <c r="G14956" i="10" s="1"/>
  <c r="G14957" i="10" s="1"/>
  <c r="G14958" i="10" s="1"/>
  <c r="G14959" i="10" s="1"/>
  <c r="G14960" i="10" s="1"/>
  <c r="G14961" i="10" s="1"/>
  <c r="G14962" i="10" s="1"/>
  <c r="G14963" i="10" s="1"/>
  <c r="G14964" i="10" s="1"/>
  <c r="G14965" i="10" s="1"/>
  <c r="G14966" i="10" s="1"/>
  <c r="G14967" i="10" s="1"/>
  <c r="G14968" i="10" s="1"/>
  <c r="G14969" i="10" s="1"/>
  <c r="G14970" i="10" s="1"/>
  <c r="G14971" i="10" s="1"/>
  <c r="G14972" i="10" s="1"/>
  <c r="G14973" i="10" s="1"/>
  <c r="G14974" i="10" s="1"/>
  <c r="G14975" i="10" s="1"/>
  <c r="G14976" i="10" s="1"/>
  <c r="G14977" i="10" s="1"/>
  <c r="G14978" i="10" s="1"/>
  <c r="G14979" i="10" s="1"/>
  <c r="G14980" i="10" s="1"/>
  <c r="G14981" i="10" s="1"/>
  <c r="G14982" i="10" s="1"/>
  <c r="G14983" i="10" s="1"/>
  <c r="G14984" i="10" s="1"/>
  <c r="G14985" i="10" s="1"/>
  <c r="G14986" i="10" s="1"/>
  <c r="G14987" i="10" s="1"/>
  <c r="G14988" i="10" s="1"/>
  <c r="G14989" i="10" s="1"/>
  <c r="G14990" i="10" s="1"/>
  <c r="G14991" i="10" s="1"/>
  <c r="G14992" i="10" s="1"/>
  <c r="G14993" i="10" s="1"/>
  <c r="G14994" i="10" s="1"/>
  <c r="G14995" i="10" s="1"/>
  <c r="G14996" i="10" s="1"/>
  <c r="G14997" i="10" s="1"/>
  <c r="G14998" i="10" s="1"/>
  <c r="G14999" i="10" s="1"/>
  <c r="G15000" i="10" s="1"/>
  <c r="G15001" i="10" s="1"/>
  <c r="G15002" i="10" s="1"/>
  <c r="G15003" i="10" s="1"/>
  <c r="G15004" i="10" s="1"/>
  <c r="G15005" i="10" s="1"/>
  <c r="G15006" i="10" s="1"/>
  <c r="G15007" i="10" s="1"/>
  <c r="G15008" i="10" s="1"/>
  <c r="G15009" i="10" s="1"/>
  <c r="G15010" i="10" s="1"/>
  <c r="G15011" i="10" s="1"/>
  <c r="G15012" i="10" s="1"/>
  <c r="G15013" i="10" s="1"/>
  <c r="G15014" i="10" s="1"/>
  <c r="G15015" i="10" s="1"/>
  <c r="Q38" i="10"/>
  <c r="G15016" i="10" l="1"/>
  <c r="G15017" i="10" s="1"/>
  <c r="G15018" i="10" s="1"/>
  <c r="G15019" i="10" s="1"/>
  <c r="G15020" i="10" s="1"/>
  <c r="G15021" i="10" s="1"/>
  <c r="G15022" i="10" s="1"/>
  <c r="G15023" i="10" s="1"/>
  <c r="G15024" i="10" s="1"/>
  <c r="G15025" i="10" s="1"/>
  <c r="G15026" i="10" s="1"/>
  <c r="G15027" i="10" s="1"/>
  <c r="G15028" i="10" s="1"/>
  <c r="G15029" i="10" s="1"/>
  <c r="G15030" i="10" s="1"/>
  <c r="G15031" i="10" s="1"/>
  <c r="G15032" i="10" s="1"/>
  <c r="G15033" i="10" s="1"/>
  <c r="G15034" i="10" s="1"/>
  <c r="G15035" i="10" s="1"/>
  <c r="G15036" i="10" s="1"/>
  <c r="G15037" i="10" s="1"/>
  <c r="G15038" i="10" s="1"/>
  <c r="G15039" i="10" s="1"/>
  <c r="G15040" i="10" s="1"/>
  <c r="G15041" i="10" s="1"/>
  <c r="G15042" i="10" s="1"/>
  <c r="G15043" i="10" s="1"/>
  <c r="G15044" i="10" s="1"/>
  <c r="G15045" i="10" s="1"/>
  <c r="G15046" i="10" s="1"/>
  <c r="G15047" i="10" s="1"/>
  <c r="G15048" i="10" s="1"/>
  <c r="G15049" i="10" s="1"/>
  <c r="G15050" i="10" s="1"/>
  <c r="G15051" i="10" s="1"/>
  <c r="G15052" i="10" s="1"/>
  <c r="G15053" i="10" s="1"/>
  <c r="G15054" i="10" s="1"/>
  <c r="G15055" i="10" s="1"/>
  <c r="G15056" i="10" s="1"/>
  <c r="G15057" i="10" s="1"/>
  <c r="G15058" i="10" s="1"/>
  <c r="G15059" i="10" s="1"/>
  <c r="G15060" i="10" s="1"/>
  <c r="G15061" i="10" s="1"/>
  <c r="G15062" i="10" s="1"/>
  <c r="G15063" i="10" s="1"/>
  <c r="G15064" i="10" s="1"/>
  <c r="G15065" i="10" s="1"/>
  <c r="G15066" i="10" s="1"/>
  <c r="G15067" i="10" s="1"/>
  <c r="G15068" i="10" s="1"/>
  <c r="G15069" i="10" s="1"/>
  <c r="G15070" i="10" s="1"/>
  <c r="G15071" i="10" s="1"/>
  <c r="G15072" i="10" s="1"/>
  <c r="G15073" i="10" s="1"/>
  <c r="G15074" i="10" s="1"/>
  <c r="G15075" i="10" s="1"/>
  <c r="G15076" i="10" s="1"/>
  <c r="G15077" i="10" s="1"/>
  <c r="G15078" i="10" s="1"/>
  <c r="G15079" i="10" s="1"/>
  <c r="G15080" i="10" s="1"/>
  <c r="G15081" i="10" s="1"/>
  <c r="G15082" i="10" s="1"/>
  <c r="G15083" i="10" s="1"/>
  <c r="G15084" i="10" s="1"/>
  <c r="G15085" i="10" s="1"/>
  <c r="G15086" i="10" s="1"/>
  <c r="G15087" i="10" s="1"/>
  <c r="G15088" i="10" s="1"/>
  <c r="G15089" i="10" s="1"/>
  <c r="G15090" i="10" s="1"/>
  <c r="G15091" i="10" s="1"/>
  <c r="G15092" i="10" s="1"/>
  <c r="G15093" i="10" s="1"/>
  <c r="G15094" i="10" s="1"/>
  <c r="G15095" i="10" s="1"/>
  <c r="G15096" i="10" s="1"/>
  <c r="G15097" i="10" s="1"/>
  <c r="G15098" i="10" s="1"/>
  <c r="G15099" i="10" s="1"/>
  <c r="G15100" i="10" s="1"/>
  <c r="G15101" i="10" s="1"/>
  <c r="G15102" i="10" s="1"/>
  <c r="G15103" i="10" s="1"/>
  <c r="G15104" i="10" s="1"/>
  <c r="G15105" i="10" s="1"/>
  <c r="G15106" i="10" s="1"/>
  <c r="G15107" i="10" s="1"/>
  <c r="G15108" i="10" s="1"/>
  <c r="G15109" i="10" s="1"/>
  <c r="G15110" i="10" s="1"/>
  <c r="G15111" i="10" s="1"/>
  <c r="G15112" i="10" s="1"/>
  <c r="G15113" i="10" s="1"/>
  <c r="G15114" i="10" s="1"/>
  <c r="G15115" i="10" s="1"/>
  <c r="G15116" i="10" s="1"/>
  <c r="G15117" i="10" s="1"/>
  <c r="G15118" i="10" s="1"/>
  <c r="G15119" i="10" s="1"/>
  <c r="G15120" i="10" s="1"/>
  <c r="G15121" i="10" s="1"/>
  <c r="G15122" i="10" s="1"/>
  <c r="G15123" i="10" s="1"/>
  <c r="G15124" i="10" s="1"/>
  <c r="G15125" i="10" s="1"/>
  <c r="G15126" i="10" s="1"/>
  <c r="G15127" i="10" s="1"/>
  <c r="G15128" i="10" s="1"/>
  <c r="G15129" i="10" s="1"/>
  <c r="G15130" i="10" s="1"/>
  <c r="G15131" i="10" s="1"/>
  <c r="G15132" i="10" s="1"/>
  <c r="G15133" i="10" s="1"/>
  <c r="G15134" i="10" s="1"/>
  <c r="G15135" i="10" s="1"/>
  <c r="G15136" i="10" s="1"/>
  <c r="G15137" i="10" s="1"/>
  <c r="G15138" i="10" s="1"/>
  <c r="G15139" i="10" s="1"/>
  <c r="G15140" i="10" s="1"/>
  <c r="G15141" i="10" s="1"/>
  <c r="G15142" i="10" s="1"/>
  <c r="G15143" i="10" s="1"/>
  <c r="G15144" i="10" s="1"/>
  <c r="G15145" i="10" s="1"/>
  <c r="G15146" i="10" s="1"/>
  <c r="G15147" i="10" s="1"/>
  <c r="G15148" i="10" s="1"/>
  <c r="G15149" i="10" s="1"/>
  <c r="G15150" i="10" s="1"/>
  <c r="G15151" i="10" s="1"/>
  <c r="G15152" i="10" s="1"/>
  <c r="G15153" i="10" s="1"/>
  <c r="G15154" i="10" s="1"/>
  <c r="G15155" i="10" s="1"/>
  <c r="G15156" i="10" s="1"/>
  <c r="G15157" i="10" s="1"/>
  <c r="G15158" i="10" s="1"/>
  <c r="G15159" i="10" s="1"/>
  <c r="G15160" i="10" s="1"/>
  <c r="G15161" i="10" s="1"/>
  <c r="G15162" i="10" s="1"/>
  <c r="G15163" i="10" s="1"/>
  <c r="G15164" i="10" s="1"/>
  <c r="G15165" i="10" s="1"/>
  <c r="G15166" i="10" s="1"/>
  <c r="G15167" i="10" s="1"/>
  <c r="G15168" i="10" s="1"/>
  <c r="G15169" i="10" s="1"/>
  <c r="G15170" i="10" s="1"/>
  <c r="G15171" i="10" s="1"/>
  <c r="G15172" i="10" s="1"/>
  <c r="G15173" i="10" s="1"/>
  <c r="G15174" i="10" s="1"/>
  <c r="G15175" i="10" s="1"/>
  <c r="G15176" i="10" s="1"/>
  <c r="G15177" i="10" s="1"/>
  <c r="G15178" i="10" s="1"/>
  <c r="G15179" i="10" s="1"/>
  <c r="G15180" i="10" s="1"/>
  <c r="G15181" i="10" s="1"/>
  <c r="G15182" i="10" s="1"/>
  <c r="G15183" i="10" s="1"/>
  <c r="G15184" i="10" s="1"/>
  <c r="G15185" i="10" s="1"/>
  <c r="G15186" i="10" s="1"/>
  <c r="G15187" i="10" s="1"/>
  <c r="G15188" i="10" s="1"/>
  <c r="G15189" i="10" s="1"/>
  <c r="G15190" i="10" s="1"/>
  <c r="G15191" i="10" s="1"/>
  <c r="G15192" i="10" s="1"/>
  <c r="G15193" i="10" s="1"/>
  <c r="G15194" i="10" s="1"/>
  <c r="G15195" i="10" s="1"/>
  <c r="G15196" i="10" s="1"/>
  <c r="G15197" i="10" s="1"/>
  <c r="G15198" i="10" s="1"/>
  <c r="G15199" i="10" s="1"/>
  <c r="G15200" i="10" s="1"/>
  <c r="G15201" i="10" s="1"/>
  <c r="G15202" i="10" s="1"/>
  <c r="G15203" i="10" s="1"/>
  <c r="G15204" i="10" s="1"/>
  <c r="G15205" i="10" s="1"/>
  <c r="G15206" i="10" s="1"/>
  <c r="G15207" i="10" s="1"/>
  <c r="G15208" i="10" s="1"/>
  <c r="G15209" i="10" s="1"/>
  <c r="G15210" i="10" s="1"/>
  <c r="G15211" i="10" s="1"/>
  <c r="G15212" i="10" s="1"/>
  <c r="G15213" i="10" s="1"/>
  <c r="G15214" i="10" s="1"/>
  <c r="G15215" i="10" s="1"/>
  <c r="G15216" i="10" s="1"/>
  <c r="G15217" i="10" s="1"/>
  <c r="G15218" i="10" s="1"/>
  <c r="G15219" i="10" s="1"/>
  <c r="G15220" i="10" s="1"/>
  <c r="G15221" i="10" s="1"/>
  <c r="G15222" i="10" s="1"/>
  <c r="G15223" i="10" s="1"/>
  <c r="G15224" i="10" s="1"/>
  <c r="G15225" i="10" s="1"/>
  <c r="G15226" i="10" s="1"/>
  <c r="G15227" i="10" s="1"/>
  <c r="G15228" i="10" s="1"/>
  <c r="G15229" i="10" s="1"/>
  <c r="G15230" i="10" s="1"/>
  <c r="G15231" i="10" s="1"/>
  <c r="G15232" i="10" s="1"/>
  <c r="G15233" i="10" s="1"/>
  <c r="G15234" i="10" s="1"/>
  <c r="G15235" i="10" s="1"/>
  <c r="G15236" i="10" s="1"/>
  <c r="G15237" i="10" s="1"/>
  <c r="G15238" i="10" s="1"/>
  <c r="G15239" i="10" s="1"/>
  <c r="G15240" i="10" s="1"/>
  <c r="G15241" i="10" s="1"/>
  <c r="G15242" i="10" s="1"/>
  <c r="G15243" i="10" s="1"/>
  <c r="G15244" i="10" s="1"/>
  <c r="G15245" i="10" s="1"/>
  <c r="G15246" i="10" s="1"/>
  <c r="G15247" i="10" s="1"/>
  <c r="G15248" i="10" s="1"/>
  <c r="G15249" i="10" s="1"/>
  <c r="G15250" i="10" s="1"/>
  <c r="G15251" i="10" s="1"/>
  <c r="G15252" i="10" s="1"/>
  <c r="G15253" i="10" s="1"/>
  <c r="G15254" i="10" s="1"/>
  <c r="G15255" i="10" s="1"/>
  <c r="G15256" i="10" s="1"/>
  <c r="G15257" i="10" s="1"/>
  <c r="G15258" i="10" s="1"/>
  <c r="G15259" i="10" s="1"/>
  <c r="G15260" i="10" s="1"/>
  <c r="G15261" i="10" s="1"/>
  <c r="G15262" i="10" s="1"/>
  <c r="G15263" i="10" s="1"/>
  <c r="G15264" i="10" s="1"/>
  <c r="G15265" i="10" s="1"/>
  <c r="G15266" i="10" s="1"/>
  <c r="G15267" i="10" s="1"/>
  <c r="G15268" i="10" s="1"/>
  <c r="G15269" i="10" s="1"/>
  <c r="G15270" i="10" s="1"/>
  <c r="G15271" i="10" s="1"/>
  <c r="G15272" i="10" s="1"/>
  <c r="G15273" i="10" s="1"/>
  <c r="G15274" i="10" s="1"/>
  <c r="G15275" i="10" s="1"/>
  <c r="G15276" i="10" s="1"/>
  <c r="G15277" i="10" s="1"/>
  <c r="G15278" i="10" s="1"/>
  <c r="G15279" i="10" s="1"/>
  <c r="G15280" i="10" s="1"/>
  <c r="G15281" i="10" s="1"/>
  <c r="G15282" i="10" s="1"/>
  <c r="G15283" i="10" s="1"/>
  <c r="G15284" i="10" s="1"/>
  <c r="G15285" i="10" s="1"/>
  <c r="G15286" i="10" s="1"/>
  <c r="G15287" i="10" s="1"/>
  <c r="G15288" i="10" s="1"/>
  <c r="G15289" i="10" s="1"/>
  <c r="G15290" i="10" s="1"/>
  <c r="G15291" i="10" s="1"/>
  <c r="G15292" i="10" s="1"/>
  <c r="G15293" i="10" s="1"/>
  <c r="G15294" i="10" s="1"/>
  <c r="G15295" i="10" s="1"/>
  <c r="G15296" i="10" s="1"/>
  <c r="G15297" i="10" s="1"/>
  <c r="G15298" i="10" s="1"/>
  <c r="G15299" i="10" s="1"/>
  <c r="G15300" i="10" s="1"/>
  <c r="G15301" i="10" s="1"/>
  <c r="G15302" i="10" s="1"/>
  <c r="G15303" i="10" s="1"/>
  <c r="G15304" i="10" s="1"/>
  <c r="G15305" i="10" s="1"/>
  <c r="G15306" i="10" s="1"/>
  <c r="G15307" i="10" s="1"/>
  <c r="G15308" i="10" s="1"/>
  <c r="G15309" i="10" s="1"/>
  <c r="G15310" i="10" s="1"/>
  <c r="G15311" i="10" s="1"/>
  <c r="G15312" i="10" s="1"/>
  <c r="G15313" i="10" s="1"/>
  <c r="G15314" i="10" s="1"/>
  <c r="G15315" i="10" s="1"/>
  <c r="G15316" i="10" s="1"/>
  <c r="G15317" i="10" s="1"/>
  <c r="G15318" i="10" s="1"/>
  <c r="G15319" i="10" s="1"/>
  <c r="G15320" i="10" s="1"/>
  <c r="G15321" i="10" s="1"/>
  <c r="G15322" i="10" s="1"/>
  <c r="G15323" i="10" s="1"/>
  <c r="G15324" i="10" s="1"/>
  <c r="G15325" i="10" s="1"/>
  <c r="G15326" i="10" s="1"/>
  <c r="G15327" i="10" s="1"/>
  <c r="G15328" i="10" s="1"/>
  <c r="G15329" i="10" s="1"/>
  <c r="G15330" i="10" s="1"/>
  <c r="G15331" i="10" s="1"/>
  <c r="G15332" i="10" s="1"/>
  <c r="G15333" i="10" s="1"/>
  <c r="G15334" i="10" s="1"/>
  <c r="G15335" i="10" s="1"/>
  <c r="G15336" i="10" s="1"/>
  <c r="G15337" i="10" s="1"/>
  <c r="G15338" i="10" s="1"/>
  <c r="G15339" i="10" s="1"/>
  <c r="G15340" i="10" s="1"/>
  <c r="G15341" i="10" s="1"/>
  <c r="G15342" i="10" s="1"/>
  <c r="G15343" i="10" s="1"/>
  <c r="G15344" i="10" s="1"/>
  <c r="G15345" i="10" s="1"/>
  <c r="G15346" i="10" s="1"/>
  <c r="G15347" i="10" s="1"/>
  <c r="G15348" i="10" s="1"/>
  <c r="G15349" i="10" s="1"/>
  <c r="G15350" i="10" s="1"/>
  <c r="G15351" i="10" s="1"/>
  <c r="G15352" i="10" s="1"/>
  <c r="G15353" i="10" s="1"/>
  <c r="G15354" i="10" s="1"/>
  <c r="G15355" i="10" s="1"/>
  <c r="G15356" i="10" s="1"/>
  <c r="G15357" i="10" s="1"/>
  <c r="G15358" i="10" s="1"/>
  <c r="G15359" i="10" s="1"/>
  <c r="G15360" i="10" s="1"/>
  <c r="G15361" i="10" s="1"/>
  <c r="G15362" i="10" s="1"/>
  <c r="G15363" i="10" s="1"/>
  <c r="G15364" i="10" s="1"/>
  <c r="G15365" i="10" s="1"/>
  <c r="G15366" i="10" s="1"/>
  <c r="G15367" i="10" s="1"/>
  <c r="G15368" i="10" s="1"/>
  <c r="G15369" i="10" s="1"/>
  <c r="G15370" i="10" s="1"/>
  <c r="G15371" i="10" s="1"/>
  <c r="G15372" i="10" s="1"/>
  <c r="G15373" i="10" s="1"/>
  <c r="G15374" i="10" s="1"/>
  <c r="G15375" i="10" s="1"/>
  <c r="G15376" i="10" s="1"/>
  <c r="G15377" i="10" s="1"/>
  <c r="G15378" i="10" s="1"/>
  <c r="G15379" i="10" s="1"/>
  <c r="G15380" i="10" s="1"/>
  <c r="G15381" i="10" s="1"/>
  <c r="G15382" i="10" s="1"/>
  <c r="G15383" i="10" s="1"/>
  <c r="G15384" i="10" s="1"/>
  <c r="G15385" i="10" s="1"/>
  <c r="G15386" i="10" s="1"/>
  <c r="G15387" i="10" s="1"/>
  <c r="G15388" i="10" s="1"/>
  <c r="G15389" i="10" s="1"/>
  <c r="G15390" i="10" s="1"/>
  <c r="G15391" i="10" s="1"/>
  <c r="G15392" i="10" s="1"/>
  <c r="G15393" i="10" s="1"/>
  <c r="G15394" i="10" s="1"/>
  <c r="G15395" i="10" s="1"/>
  <c r="G15396" i="10" s="1"/>
  <c r="G15397" i="10" s="1"/>
  <c r="G15398" i="10" s="1"/>
  <c r="G15399" i="10" s="1"/>
  <c r="G15400" i="10" s="1"/>
  <c r="G15401" i="10" s="1"/>
  <c r="G15402" i="10" s="1"/>
  <c r="Q39" i="10"/>
  <c r="G15403" i="10" l="1"/>
  <c r="G15404" i="10" s="1"/>
  <c r="G15405" i="10" s="1"/>
  <c r="G15406" i="10" s="1"/>
  <c r="G15407" i="10" s="1"/>
  <c r="G15408" i="10" s="1"/>
  <c r="G15409" i="10" s="1"/>
  <c r="G15410" i="10" s="1"/>
  <c r="G15411" i="10" s="1"/>
  <c r="G15412" i="10" s="1"/>
  <c r="G15413" i="10" s="1"/>
  <c r="G15414" i="10" s="1"/>
  <c r="G15415" i="10" s="1"/>
  <c r="G15416" i="10" s="1"/>
  <c r="G15417" i="10" s="1"/>
  <c r="G15418" i="10" s="1"/>
  <c r="G15419" i="10" s="1"/>
  <c r="G15420" i="10" s="1"/>
  <c r="G15421" i="10" s="1"/>
  <c r="G15422" i="10" s="1"/>
  <c r="G15423" i="10" s="1"/>
  <c r="G15424" i="10" s="1"/>
  <c r="G15425" i="10" s="1"/>
  <c r="G15426" i="10" s="1"/>
  <c r="G15427" i="10" s="1"/>
  <c r="G15428" i="10" s="1"/>
  <c r="G15429" i="10" s="1"/>
  <c r="G15430" i="10" s="1"/>
  <c r="G15431" i="10" s="1"/>
  <c r="G15432" i="10" s="1"/>
  <c r="G15433" i="10" s="1"/>
  <c r="G15434" i="10" s="1"/>
  <c r="G15435" i="10" s="1"/>
  <c r="G15436" i="10" s="1"/>
  <c r="G15437" i="10" s="1"/>
  <c r="G15438" i="10" s="1"/>
  <c r="G15439" i="10" s="1"/>
  <c r="G15440" i="10" s="1"/>
  <c r="G15441" i="10" s="1"/>
  <c r="G15442" i="10" s="1"/>
  <c r="G15443" i="10" s="1"/>
  <c r="G15444" i="10" s="1"/>
  <c r="G15445" i="10" s="1"/>
  <c r="G15446" i="10" s="1"/>
  <c r="G15447" i="10" s="1"/>
  <c r="G15448" i="10" s="1"/>
  <c r="G15449" i="10" s="1"/>
  <c r="G15450" i="10" s="1"/>
  <c r="G15451" i="10" s="1"/>
  <c r="G15452" i="10" s="1"/>
  <c r="G15453" i="10" s="1"/>
  <c r="G15454" i="10" s="1"/>
  <c r="G15455" i="10" s="1"/>
  <c r="G15456" i="10" s="1"/>
  <c r="G15457" i="10" s="1"/>
  <c r="G15458" i="10" s="1"/>
  <c r="G15459" i="10" s="1"/>
  <c r="G15460" i="10" s="1"/>
  <c r="G15461" i="10" s="1"/>
  <c r="G15462" i="10" s="1"/>
  <c r="G15463" i="10" s="1"/>
  <c r="G15464" i="10" s="1"/>
  <c r="G15465" i="10" s="1"/>
  <c r="G15466" i="10" s="1"/>
  <c r="G15467" i="10" s="1"/>
  <c r="G15468" i="10" s="1"/>
  <c r="G15469" i="10" s="1"/>
  <c r="G15470" i="10" s="1"/>
  <c r="G15471" i="10" s="1"/>
  <c r="G15472" i="10" s="1"/>
  <c r="G15473" i="10" s="1"/>
  <c r="G15474" i="10" s="1"/>
  <c r="G15475" i="10" s="1"/>
  <c r="G15476" i="10" s="1"/>
  <c r="G15477" i="10" s="1"/>
  <c r="G15478" i="10" s="1"/>
  <c r="G15479" i="10" s="1"/>
  <c r="G15480" i="10" s="1"/>
  <c r="G15481" i="10" s="1"/>
  <c r="G15482" i="10" s="1"/>
  <c r="G15483" i="10" s="1"/>
  <c r="G15484" i="10" s="1"/>
  <c r="G15485" i="10" s="1"/>
  <c r="G15486" i="10" s="1"/>
  <c r="G15487" i="10" s="1"/>
  <c r="G15488" i="10" s="1"/>
  <c r="G15489" i="10" s="1"/>
  <c r="G15490" i="10" s="1"/>
  <c r="G15491" i="10" s="1"/>
  <c r="G15492" i="10" s="1"/>
  <c r="G15493" i="10" s="1"/>
  <c r="G15494" i="10" s="1"/>
  <c r="G15495" i="10" s="1"/>
  <c r="G15496" i="10" s="1"/>
  <c r="G15497" i="10" s="1"/>
  <c r="G15498" i="10" s="1"/>
  <c r="G15499" i="10" s="1"/>
  <c r="G15500" i="10" s="1"/>
  <c r="G15501" i="10" s="1"/>
  <c r="G15502" i="10" s="1"/>
  <c r="G15503" i="10" s="1"/>
  <c r="G15504" i="10" s="1"/>
  <c r="G15505" i="10" s="1"/>
  <c r="G15506" i="10" s="1"/>
  <c r="G15507" i="10" s="1"/>
  <c r="G15508" i="10" s="1"/>
  <c r="G15509" i="10" s="1"/>
  <c r="G15510" i="10" s="1"/>
  <c r="G15511" i="10" s="1"/>
  <c r="G15512" i="10" s="1"/>
  <c r="G15513" i="10" s="1"/>
  <c r="G15514" i="10" s="1"/>
  <c r="G15515" i="10" s="1"/>
  <c r="G15516" i="10" s="1"/>
  <c r="G15517" i="10" s="1"/>
  <c r="G15518" i="10" s="1"/>
  <c r="G15519" i="10" s="1"/>
  <c r="G15520" i="10" s="1"/>
  <c r="G15521" i="10" s="1"/>
  <c r="G15522" i="10" s="1"/>
  <c r="G15523" i="10" s="1"/>
  <c r="G15524" i="10" s="1"/>
  <c r="G15525" i="10" s="1"/>
  <c r="G15526" i="10" s="1"/>
  <c r="G15527" i="10" s="1"/>
  <c r="G15528" i="10" s="1"/>
  <c r="G15529" i="10" s="1"/>
  <c r="G15530" i="10" s="1"/>
  <c r="G15531" i="10" s="1"/>
  <c r="G15532" i="10" s="1"/>
  <c r="G15533" i="10" s="1"/>
  <c r="G15534" i="10" s="1"/>
  <c r="G15535" i="10" s="1"/>
  <c r="G15536" i="10" s="1"/>
  <c r="G15537" i="10" s="1"/>
  <c r="G15538" i="10" s="1"/>
  <c r="G15539" i="10" s="1"/>
  <c r="G15540" i="10" s="1"/>
  <c r="G15541" i="10" s="1"/>
  <c r="G15542" i="10" s="1"/>
  <c r="G15543" i="10" s="1"/>
  <c r="G15544" i="10" s="1"/>
  <c r="G15545" i="10" s="1"/>
  <c r="G15546" i="10" s="1"/>
  <c r="G15547" i="10" s="1"/>
  <c r="G15548" i="10" s="1"/>
  <c r="G15549" i="10" s="1"/>
  <c r="G15550" i="10" s="1"/>
  <c r="G15551" i="10" s="1"/>
  <c r="G15552" i="10" s="1"/>
  <c r="G15553" i="10" s="1"/>
  <c r="G15554" i="10" s="1"/>
  <c r="G15555" i="10" s="1"/>
  <c r="G15556" i="10" s="1"/>
  <c r="G15557" i="10" s="1"/>
  <c r="G15558" i="10" s="1"/>
  <c r="G15559" i="10" s="1"/>
  <c r="G15560" i="10" s="1"/>
  <c r="G15561" i="10" s="1"/>
  <c r="G15562" i="10" s="1"/>
  <c r="G15563" i="10" s="1"/>
  <c r="G15564" i="10" s="1"/>
  <c r="G15565" i="10" s="1"/>
  <c r="G15566" i="10" s="1"/>
  <c r="G15567" i="10" s="1"/>
  <c r="G15568" i="10" s="1"/>
  <c r="G15569" i="10" s="1"/>
  <c r="G15570" i="10" s="1"/>
  <c r="G15571" i="10" s="1"/>
  <c r="G15572" i="10" s="1"/>
  <c r="G15573" i="10" s="1"/>
  <c r="G15574" i="10" s="1"/>
  <c r="G15575" i="10" s="1"/>
  <c r="G15576" i="10" s="1"/>
  <c r="G15577" i="10" s="1"/>
  <c r="G15578" i="10" s="1"/>
  <c r="G15579" i="10" s="1"/>
  <c r="G15580" i="10" s="1"/>
  <c r="G15581" i="10" s="1"/>
  <c r="G15582" i="10" s="1"/>
  <c r="G15583" i="10" s="1"/>
  <c r="G15584" i="10" s="1"/>
  <c r="G15585" i="10" s="1"/>
  <c r="G15586" i="10" s="1"/>
  <c r="G15587" i="10" s="1"/>
  <c r="G15588" i="10" s="1"/>
  <c r="G15589" i="10" s="1"/>
  <c r="G15590" i="10" s="1"/>
  <c r="G15591" i="10" s="1"/>
  <c r="G15592" i="10" s="1"/>
  <c r="G15593" i="10" s="1"/>
  <c r="G15594" i="10" s="1"/>
  <c r="G15595" i="10" s="1"/>
  <c r="G15596" i="10" s="1"/>
  <c r="G15597" i="10" s="1"/>
  <c r="G15598" i="10" s="1"/>
  <c r="G15599" i="10" s="1"/>
  <c r="G15600" i="10" s="1"/>
  <c r="G15601" i="10" s="1"/>
  <c r="G15602" i="10" s="1"/>
  <c r="G15603" i="10" s="1"/>
  <c r="G15604" i="10" s="1"/>
  <c r="G15605" i="10" s="1"/>
  <c r="G15606" i="10" s="1"/>
  <c r="G15607" i="10" s="1"/>
  <c r="G15608" i="10" s="1"/>
  <c r="G15609" i="10" s="1"/>
  <c r="G15610" i="10" s="1"/>
  <c r="G15611" i="10" s="1"/>
  <c r="G15612" i="10" s="1"/>
  <c r="G15613" i="10" s="1"/>
  <c r="G15614" i="10" s="1"/>
  <c r="G15615" i="10" s="1"/>
  <c r="G15616" i="10" s="1"/>
  <c r="G15617" i="10" s="1"/>
  <c r="G15618" i="10" s="1"/>
  <c r="G15619" i="10" s="1"/>
  <c r="G15620" i="10" s="1"/>
  <c r="G15621" i="10" s="1"/>
  <c r="G15622" i="10" s="1"/>
  <c r="G15623" i="10" s="1"/>
  <c r="G15624" i="10" s="1"/>
  <c r="G15625" i="10" s="1"/>
  <c r="G15626" i="10" s="1"/>
  <c r="G15627" i="10" s="1"/>
  <c r="G15628" i="10" s="1"/>
  <c r="G15629" i="10" s="1"/>
  <c r="G15630" i="10" s="1"/>
  <c r="G15631" i="10" s="1"/>
  <c r="G15632" i="10" s="1"/>
  <c r="G15633" i="10" s="1"/>
  <c r="G15634" i="10" s="1"/>
  <c r="G15635" i="10" s="1"/>
  <c r="G15636" i="10" s="1"/>
  <c r="G15637" i="10" s="1"/>
  <c r="G15638" i="10" s="1"/>
  <c r="G15639" i="10" s="1"/>
  <c r="G15640" i="10" s="1"/>
  <c r="G15641" i="10" s="1"/>
  <c r="G15642" i="10" s="1"/>
  <c r="G15643" i="10" s="1"/>
  <c r="G15644" i="10" s="1"/>
  <c r="G15645" i="10" s="1"/>
  <c r="G15646" i="10" s="1"/>
  <c r="G15647" i="10" s="1"/>
  <c r="G15648" i="10" s="1"/>
  <c r="G15649" i="10" s="1"/>
  <c r="G15650" i="10" s="1"/>
  <c r="G15651" i="10" s="1"/>
  <c r="G15652" i="10" s="1"/>
  <c r="G15653" i="10" s="1"/>
  <c r="G15654" i="10" s="1"/>
  <c r="G15655" i="10" s="1"/>
  <c r="G15656" i="10" s="1"/>
  <c r="G15657" i="10" s="1"/>
  <c r="G15658" i="10" s="1"/>
  <c r="G15659" i="10" s="1"/>
  <c r="G15660" i="10" s="1"/>
  <c r="G15661" i="10" s="1"/>
  <c r="G15662" i="10" s="1"/>
  <c r="G15663" i="10" s="1"/>
  <c r="G15664" i="10" s="1"/>
  <c r="G15665" i="10" s="1"/>
  <c r="G15666" i="10" s="1"/>
  <c r="G15667" i="10" s="1"/>
  <c r="G15668" i="10" s="1"/>
  <c r="G15669" i="10" s="1"/>
  <c r="G15670" i="10" s="1"/>
  <c r="G15671" i="10" s="1"/>
  <c r="G15672" i="10" s="1"/>
  <c r="G15673" i="10" s="1"/>
  <c r="G15674" i="10" s="1"/>
  <c r="G15675" i="10" s="1"/>
  <c r="G15676" i="10" s="1"/>
  <c r="G15677" i="10" s="1"/>
  <c r="G15678" i="10" s="1"/>
  <c r="G15679" i="10" s="1"/>
  <c r="G15680" i="10" s="1"/>
  <c r="G15681" i="10" s="1"/>
  <c r="G15682" i="10" s="1"/>
  <c r="G15683" i="10" s="1"/>
  <c r="G15684" i="10" s="1"/>
  <c r="G15685" i="10" s="1"/>
  <c r="G15686" i="10" s="1"/>
  <c r="G15687" i="10" s="1"/>
  <c r="G15688" i="10" s="1"/>
  <c r="G15689" i="10" s="1"/>
  <c r="G15690" i="10" s="1"/>
  <c r="G15691" i="10" s="1"/>
  <c r="G15692" i="10" s="1"/>
  <c r="G15693" i="10" s="1"/>
  <c r="G15694" i="10" s="1"/>
  <c r="G15695" i="10" s="1"/>
  <c r="G15696" i="10" s="1"/>
  <c r="G15697" i="10" s="1"/>
  <c r="G15698" i="10" s="1"/>
  <c r="G15699" i="10" s="1"/>
  <c r="G15700" i="10" s="1"/>
  <c r="G15701" i="10" s="1"/>
  <c r="G15702" i="10" s="1"/>
  <c r="G15703" i="10" s="1"/>
  <c r="G15704" i="10" s="1"/>
  <c r="G15705" i="10" s="1"/>
  <c r="G15706" i="10" s="1"/>
  <c r="G15707" i="10" s="1"/>
  <c r="G15708" i="10" s="1"/>
  <c r="G15709" i="10" s="1"/>
  <c r="G15710" i="10" s="1"/>
  <c r="G15711" i="10" s="1"/>
  <c r="G15712" i="10" s="1"/>
  <c r="G15713" i="10" s="1"/>
  <c r="G15714" i="10" s="1"/>
  <c r="G15715" i="10" s="1"/>
  <c r="G15716" i="10" s="1"/>
  <c r="G15717" i="10" s="1"/>
  <c r="G15718" i="10" s="1"/>
  <c r="G15719" i="10" s="1"/>
  <c r="G15720" i="10" s="1"/>
  <c r="G15721" i="10" s="1"/>
  <c r="G15722" i="10" s="1"/>
  <c r="G15723" i="10" s="1"/>
  <c r="G15724" i="10" s="1"/>
  <c r="G15725" i="10" s="1"/>
  <c r="G15726" i="10" s="1"/>
  <c r="G15727" i="10" s="1"/>
  <c r="G15728" i="10" s="1"/>
  <c r="G15729" i="10" s="1"/>
  <c r="G15730" i="10" s="1"/>
  <c r="G15731" i="10" s="1"/>
  <c r="G15732" i="10" s="1"/>
  <c r="G15733" i="10" s="1"/>
  <c r="G15734" i="10" s="1"/>
  <c r="G15735" i="10" s="1"/>
  <c r="G15736" i="10" s="1"/>
  <c r="G15737" i="10" s="1"/>
  <c r="G15738" i="10" s="1"/>
  <c r="G15739" i="10" s="1"/>
  <c r="G15740" i="10" s="1"/>
  <c r="G15741" i="10" s="1"/>
  <c r="G15742" i="10" s="1"/>
  <c r="G15743" i="10" s="1"/>
  <c r="G15744" i="10" s="1"/>
  <c r="G15745" i="10" s="1"/>
  <c r="G15746" i="10" s="1"/>
  <c r="G15747" i="10" s="1"/>
  <c r="G15748" i="10" s="1"/>
  <c r="G15749" i="10" s="1"/>
  <c r="G15750" i="10" s="1"/>
  <c r="G15751" i="10" s="1"/>
  <c r="G15752" i="10" s="1"/>
  <c r="G15753" i="10" s="1"/>
  <c r="G15754" i="10" s="1"/>
  <c r="G15755" i="10" s="1"/>
  <c r="G15756" i="10" s="1"/>
  <c r="G15757" i="10" s="1"/>
  <c r="G15758" i="10" s="1"/>
  <c r="G15759" i="10" s="1"/>
  <c r="G15760" i="10" s="1"/>
  <c r="G15761" i="10" s="1"/>
  <c r="G15762" i="10" s="1"/>
  <c r="G15763" i="10" s="1"/>
  <c r="G15764" i="10" s="1"/>
  <c r="G15765" i="10" s="1"/>
  <c r="G15766" i="10" s="1"/>
  <c r="G15767" i="10" s="1"/>
  <c r="G15768" i="10" s="1"/>
  <c r="G15769" i="10" s="1"/>
  <c r="G15770" i="10" s="1"/>
  <c r="G15771" i="10" s="1"/>
  <c r="G15772" i="10" s="1"/>
  <c r="G15773" i="10" s="1"/>
  <c r="G15774" i="10" s="1"/>
  <c r="G15775" i="10" s="1"/>
  <c r="G15776" i="10" s="1"/>
  <c r="G15777" i="10" s="1"/>
  <c r="G15778" i="10" s="1"/>
  <c r="G15779" i="10" s="1"/>
  <c r="G15780" i="10" s="1"/>
  <c r="G15781" i="10" s="1"/>
  <c r="Q40" i="10"/>
  <c r="G15782" i="10" l="1"/>
  <c r="G15783" i="10" s="1"/>
  <c r="G15784" i="10" s="1"/>
  <c r="G15785" i="10" s="1"/>
  <c r="G15786" i="10" s="1"/>
  <c r="G15787" i="10" s="1"/>
  <c r="G15788" i="10" s="1"/>
  <c r="G15789" i="10" s="1"/>
  <c r="G15790" i="10" s="1"/>
  <c r="G15791" i="10" s="1"/>
  <c r="G15792" i="10" s="1"/>
  <c r="G15793" i="10" s="1"/>
  <c r="G15794" i="10" s="1"/>
  <c r="G15795" i="10" s="1"/>
  <c r="G15796" i="10" s="1"/>
  <c r="G15797" i="10" s="1"/>
  <c r="G15798" i="10" s="1"/>
  <c r="G15799" i="10" s="1"/>
  <c r="G15800" i="10" s="1"/>
  <c r="G15801" i="10" s="1"/>
  <c r="G15802" i="10" s="1"/>
  <c r="G15803" i="10" s="1"/>
  <c r="G15804" i="10" s="1"/>
  <c r="G15805" i="10" s="1"/>
  <c r="G15806" i="10" s="1"/>
  <c r="G15807" i="10" s="1"/>
  <c r="G15808" i="10" s="1"/>
  <c r="G15809" i="10" s="1"/>
  <c r="G15810" i="10" s="1"/>
  <c r="G15811" i="10" s="1"/>
  <c r="G15812" i="10" s="1"/>
  <c r="G15813" i="10" s="1"/>
  <c r="G15814" i="10" s="1"/>
  <c r="G15815" i="10" s="1"/>
  <c r="G15816" i="10" s="1"/>
  <c r="G15817" i="10" s="1"/>
  <c r="G15818" i="10" s="1"/>
  <c r="G15819" i="10" s="1"/>
  <c r="G15820" i="10" s="1"/>
  <c r="G15821" i="10" s="1"/>
  <c r="G15822" i="10" s="1"/>
  <c r="G15823" i="10" s="1"/>
  <c r="G15824" i="10" s="1"/>
  <c r="G15825" i="10" s="1"/>
  <c r="G15826" i="10" s="1"/>
  <c r="G15827" i="10" s="1"/>
  <c r="G15828" i="10" s="1"/>
  <c r="G15829" i="10" s="1"/>
  <c r="G15830" i="10" s="1"/>
  <c r="G15831" i="10" s="1"/>
  <c r="G15832" i="10" s="1"/>
  <c r="G15833" i="10" s="1"/>
  <c r="G15834" i="10" s="1"/>
  <c r="G15835" i="10" s="1"/>
  <c r="G15836" i="10" s="1"/>
  <c r="G15837" i="10" s="1"/>
  <c r="G15838" i="10" s="1"/>
  <c r="G15839" i="10" s="1"/>
  <c r="G15840" i="10" s="1"/>
  <c r="G15841" i="10" s="1"/>
  <c r="G15842" i="10" s="1"/>
  <c r="G15843" i="10" s="1"/>
  <c r="G15844" i="10" s="1"/>
  <c r="G15845" i="10" s="1"/>
  <c r="G15846" i="10" s="1"/>
  <c r="G15847" i="10" s="1"/>
  <c r="G15848" i="10" s="1"/>
  <c r="G15849" i="10" s="1"/>
  <c r="G15850" i="10" s="1"/>
  <c r="G15851" i="10" s="1"/>
  <c r="G15852" i="10" s="1"/>
  <c r="G15853" i="10" s="1"/>
  <c r="G15854" i="10" s="1"/>
  <c r="G15855" i="10" s="1"/>
  <c r="G15856" i="10" s="1"/>
  <c r="G15857" i="10" s="1"/>
  <c r="G15858" i="10" s="1"/>
  <c r="G15859" i="10" s="1"/>
  <c r="G15860" i="10" s="1"/>
  <c r="G15861" i="10" s="1"/>
  <c r="G15862" i="10" s="1"/>
  <c r="G15863" i="10" s="1"/>
  <c r="G15864" i="10" s="1"/>
  <c r="G15865" i="10" s="1"/>
  <c r="G15866" i="10" s="1"/>
  <c r="G15867" i="10" s="1"/>
  <c r="G15868" i="10" s="1"/>
  <c r="G15869" i="10" s="1"/>
  <c r="G15870" i="10" s="1"/>
  <c r="G15871" i="10" s="1"/>
  <c r="G15872" i="10" s="1"/>
  <c r="G15873" i="10" s="1"/>
  <c r="G15874" i="10" s="1"/>
  <c r="G15875" i="10" s="1"/>
  <c r="G15876" i="10" s="1"/>
  <c r="G15877" i="10" s="1"/>
  <c r="G15878" i="10" s="1"/>
  <c r="G15879" i="10" s="1"/>
  <c r="G15880" i="10" s="1"/>
  <c r="G15881" i="10" s="1"/>
  <c r="G15882" i="10" s="1"/>
  <c r="G15883" i="10" s="1"/>
  <c r="G15884" i="10" s="1"/>
  <c r="G15885" i="10" s="1"/>
  <c r="G15886" i="10" s="1"/>
  <c r="G15887" i="10" s="1"/>
  <c r="G15888" i="10" s="1"/>
  <c r="G15889" i="10" s="1"/>
  <c r="G15890" i="10" s="1"/>
  <c r="G15891" i="10" s="1"/>
  <c r="G15892" i="10" s="1"/>
  <c r="G15893" i="10" s="1"/>
  <c r="G15894" i="10" s="1"/>
  <c r="G15895" i="10" s="1"/>
  <c r="G15896" i="10" s="1"/>
  <c r="G15897" i="10" s="1"/>
  <c r="G15898" i="10" s="1"/>
  <c r="G15899" i="10" s="1"/>
  <c r="G15900" i="10" s="1"/>
  <c r="G15901" i="10" s="1"/>
  <c r="G15902" i="10" s="1"/>
  <c r="G15903" i="10" s="1"/>
  <c r="G15904" i="10" s="1"/>
  <c r="G15905" i="10" s="1"/>
  <c r="G15906" i="10" s="1"/>
  <c r="G15907" i="10" s="1"/>
  <c r="G15908" i="10" s="1"/>
  <c r="G15909" i="10" s="1"/>
  <c r="G15910" i="10" s="1"/>
  <c r="G15911" i="10" s="1"/>
  <c r="G15912" i="10" s="1"/>
  <c r="G15913" i="10" s="1"/>
  <c r="G15914" i="10" s="1"/>
  <c r="G15915" i="10" s="1"/>
  <c r="G15916" i="10" s="1"/>
  <c r="G15917" i="10" s="1"/>
  <c r="G15918" i="10" s="1"/>
  <c r="G15919" i="10" s="1"/>
  <c r="G15920" i="10" s="1"/>
  <c r="G15921" i="10" s="1"/>
  <c r="G15922" i="10" s="1"/>
  <c r="G15923" i="10" s="1"/>
  <c r="G15924" i="10" s="1"/>
  <c r="G15925" i="10" s="1"/>
  <c r="G15926" i="10" s="1"/>
  <c r="G15927" i="10" s="1"/>
  <c r="G15928" i="10" s="1"/>
  <c r="G15929" i="10" s="1"/>
  <c r="G15930" i="10" s="1"/>
  <c r="G15931" i="10" s="1"/>
  <c r="G15932" i="10" s="1"/>
  <c r="G15933" i="10" s="1"/>
  <c r="G15934" i="10" s="1"/>
  <c r="G15935" i="10" s="1"/>
  <c r="G15936" i="10" s="1"/>
  <c r="G15937" i="10" s="1"/>
  <c r="G15938" i="10" s="1"/>
  <c r="G15939" i="10" s="1"/>
  <c r="G15940" i="10" s="1"/>
  <c r="G15941" i="10" s="1"/>
  <c r="G15942" i="10" s="1"/>
  <c r="G15943" i="10" s="1"/>
  <c r="G15944" i="10" s="1"/>
  <c r="G15945" i="10" s="1"/>
  <c r="G15946" i="10" s="1"/>
  <c r="G15947" i="10" s="1"/>
  <c r="G15948" i="10" s="1"/>
  <c r="G15949" i="10" s="1"/>
  <c r="G15950" i="10" s="1"/>
  <c r="G15951" i="10" s="1"/>
  <c r="G15952" i="10" s="1"/>
  <c r="G15953" i="10" s="1"/>
  <c r="G15954" i="10" s="1"/>
  <c r="G15955" i="10" s="1"/>
  <c r="G15956" i="10" s="1"/>
  <c r="G15957" i="10" s="1"/>
  <c r="G15958" i="10" s="1"/>
  <c r="G15959" i="10" s="1"/>
  <c r="G15960" i="10" s="1"/>
  <c r="G15961" i="10" s="1"/>
  <c r="G15962" i="10" s="1"/>
  <c r="G15963" i="10" s="1"/>
  <c r="G15964" i="10" s="1"/>
  <c r="G15965" i="10" s="1"/>
  <c r="G15966" i="10" s="1"/>
  <c r="G15967" i="10" s="1"/>
  <c r="G15968" i="10" s="1"/>
  <c r="G15969" i="10" s="1"/>
  <c r="G15970" i="10" s="1"/>
  <c r="G15971" i="10" s="1"/>
  <c r="G15972" i="10" s="1"/>
  <c r="G15973" i="10" s="1"/>
  <c r="G15974" i="10" s="1"/>
  <c r="G15975" i="10" s="1"/>
  <c r="G15976" i="10" s="1"/>
  <c r="G15977" i="10" s="1"/>
  <c r="G15978" i="10" s="1"/>
  <c r="G15979" i="10" s="1"/>
  <c r="G15980" i="10" s="1"/>
  <c r="G15981" i="10" s="1"/>
  <c r="G15982" i="10" s="1"/>
  <c r="G15983" i="10" s="1"/>
  <c r="G15984" i="10" s="1"/>
  <c r="G15985" i="10" s="1"/>
  <c r="G15986" i="10" s="1"/>
  <c r="G15987" i="10" s="1"/>
  <c r="G15988" i="10" s="1"/>
  <c r="G15989" i="10" s="1"/>
  <c r="G15990" i="10" s="1"/>
  <c r="G15991" i="10" s="1"/>
  <c r="G15992" i="10" s="1"/>
  <c r="G15993" i="10" s="1"/>
  <c r="G15994" i="10" s="1"/>
  <c r="G15995" i="10" s="1"/>
  <c r="G15996" i="10" s="1"/>
  <c r="G15997" i="10" s="1"/>
  <c r="G15998" i="10" s="1"/>
  <c r="G15999" i="10" s="1"/>
  <c r="G16000" i="10" s="1"/>
  <c r="G16001" i="10" s="1"/>
  <c r="G16002" i="10" s="1"/>
  <c r="G16003" i="10" s="1"/>
  <c r="G16004" i="10" s="1"/>
  <c r="G16005" i="10" s="1"/>
  <c r="G16006" i="10" s="1"/>
  <c r="G16007" i="10" s="1"/>
  <c r="G16008" i="10" s="1"/>
  <c r="G16009" i="10" s="1"/>
  <c r="G16010" i="10" s="1"/>
  <c r="G16011" i="10" s="1"/>
  <c r="G16012" i="10" s="1"/>
  <c r="G16013" i="10" s="1"/>
  <c r="G16014" i="10" s="1"/>
  <c r="G16015" i="10" s="1"/>
  <c r="G16016" i="10" s="1"/>
  <c r="G16017" i="10" s="1"/>
  <c r="G16018" i="10" s="1"/>
  <c r="G16019" i="10" s="1"/>
  <c r="G16020" i="10" s="1"/>
  <c r="G16021" i="10" s="1"/>
  <c r="G16022" i="10" s="1"/>
  <c r="G16023" i="10" s="1"/>
  <c r="G16024" i="10" s="1"/>
  <c r="G16025" i="10" s="1"/>
  <c r="G16026" i="10" s="1"/>
  <c r="G16027" i="10" s="1"/>
  <c r="G16028" i="10" s="1"/>
  <c r="G16029" i="10" s="1"/>
  <c r="G16030" i="10" s="1"/>
  <c r="G16031" i="10" s="1"/>
  <c r="G16032" i="10" s="1"/>
  <c r="G16033" i="10" s="1"/>
  <c r="G16034" i="10" s="1"/>
  <c r="G16035" i="10" s="1"/>
  <c r="G16036" i="10" s="1"/>
  <c r="G16037" i="10" s="1"/>
  <c r="G16038" i="10" s="1"/>
  <c r="G16039" i="10" s="1"/>
  <c r="G16040" i="10" s="1"/>
  <c r="G16041" i="10" s="1"/>
  <c r="G16042" i="10" s="1"/>
  <c r="G16043" i="10" s="1"/>
  <c r="G16044" i="10" s="1"/>
  <c r="G16045" i="10" s="1"/>
  <c r="G16046" i="10" s="1"/>
  <c r="G16047" i="10" s="1"/>
  <c r="G16048" i="10" s="1"/>
  <c r="G16049" i="10" s="1"/>
  <c r="G16050" i="10" s="1"/>
  <c r="G16051" i="10" s="1"/>
  <c r="G16052" i="10" s="1"/>
  <c r="G16053" i="10" s="1"/>
  <c r="G16054" i="10" s="1"/>
  <c r="G16055" i="10" s="1"/>
  <c r="G16056" i="10" s="1"/>
  <c r="G16057" i="10" s="1"/>
  <c r="G16058" i="10" s="1"/>
  <c r="G16059" i="10" s="1"/>
  <c r="G16060" i="10" s="1"/>
  <c r="G16061" i="10" s="1"/>
  <c r="G16062" i="10" s="1"/>
  <c r="G16063" i="10" s="1"/>
  <c r="G16064" i="10" s="1"/>
  <c r="G16065" i="10" s="1"/>
  <c r="G16066" i="10" s="1"/>
  <c r="G16067" i="10" s="1"/>
  <c r="G16068" i="10" s="1"/>
  <c r="G16069" i="10" s="1"/>
  <c r="G16070" i="10" s="1"/>
  <c r="G16071" i="10" s="1"/>
  <c r="G16072" i="10" s="1"/>
  <c r="G16073" i="10" s="1"/>
  <c r="G16074" i="10" s="1"/>
  <c r="G16075" i="10" s="1"/>
  <c r="G16076" i="10" s="1"/>
  <c r="G16077" i="10" s="1"/>
  <c r="G16078" i="10" s="1"/>
  <c r="G16079" i="10" s="1"/>
  <c r="G16080" i="10" s="1"/>
  <c r="G16081" i="10" s="1"/>
  <c r="G16082" i="10" s="1"/>
  <c r="G16083" i="10" s="1"/>
  <c r="G16084" i="10" s="1"/>
  <c r="G16085" i="10" s="1"/>
  <c r="G16086" i="10" s="1"/>
  <c r="G16087" i="10" s="1"/>
  <c r="G16088" i="10" s="1"/>
  <c r="G16089" i="10" s="1"/>
  <c r="G16090" i="10" s="1"/>
  <c r="G16091" i="10" s="1"/>
  <c r="G16092" i="10" s="1"/>
  <c r="G16093" i="10" s="1"/>
  <c r="G16094" i="10" s="1"/>
  <c r="G16095" i="10" s="1"/>
  <c r="G16096" i="10" s="1"/>
  <c r="G16097" i="10" s="1"/>
  <c r="G16098" i="10" s="1"/>
  <c r="G16099" i="10" s="1"/>
  <c r="G16100" i="10" s="1"/>
  <c r="G16101" i="10" s="1"/>
  <c r="G16102" i="10" s="1"/>
  <c r="G16103" i="10" s="1"/>
  <c r="G16104" i="10" s="1"/>
  <c r="G16105" i="10" s="1"/>
  <c r="G16106" i="10" s="1"/>
  <c r="G16107" i="10" s="1"/>
  <c r="G16108" i="10" s="1"/>
  <c r="G16109" i="10" s="1"/>
  <c r="G16110" i="10" s="1"/>
  <c r="G16111" i="10" s="1"/>
  <c r="G16112" i="10" s="1"/>
  <c r="G16113" i="10" s="1"/>
  <c r="G16114" i="10" s="1"/>
  <c r="G16115" i="10" s="1"/>
  <c r="G16116" i="10" s="1"/>
  <c r="G16117" i="10" s="1"/>
  <c r="G16118" i="10" s="1"/>
  <c r="G16119" i="10" s="1"/>
  <c r="G16120" i="10" s="1"/>
  <c r="G16121" i="10" s="1"/>
  <c r="G16122" i="10" s="1"/>
  <c r="G16123" i="10" s="1"/>
  <c r="G16124" i="10" s="1"/>
  <c r="G16125" i="10" s="1"/>
  <c r="G16126" i="10" s="1"/>
  <c r="G16127" i="10" s="1"/>
  <c r="G16128" i="10" s="1"/>
  <c r="G16129" i="10" s="1"/>
  <c r="G16130" i="10" s="1"/>
  <c r="G16131" i="10" s="1"/>
  <c r="G16132" i="10" s="1"/>
  <c r="G16133" i="10" s="1"/>
  <c r="G16134" i="10" s="1"/>
  <c r="G16135" i="10" s="1"/>
  <c r="G16136" i="10" s="1"/>
  <c r="G16137" i="10" s="1"/>
  <c r="G16138" i="10" s="1"/>
  <c r="G16139" i="10" s="1"/>
  <c r="G16140" i="10" s="1"/>
  <c r="G16141" i="10" s="1"/>
  <c r="G16142" i="10" s="1"/>
  <c r="G16143" i="10" s="1"/>
  <c r="G16144" i="10" s="1"/>
  <c r="G16145" i="10" s="1"/>
  <c r="G16146" i="10" s="1"/>
  <c r="G16147" i="10" s="1"/>
  <c r="G16148" i="10" s="1"/>
  <c r="G16149" i="10" s="1"/>
  <c r="G16150" i="10" s="1"/>
  <c r="G16151" i="10" s="1"/>
  <c r="G16152" i="10" s="1"/>
  <c r="G16153" i="10" s="1"/>
  <c r="G16154" i="10" s="1"/>
  <c r="G16155" i="10" s="1"/>
  <c r="G16156" i="10" s="1"/>
  <c r="G16157" i="10" s="1"/>
  <c r="Q41" i="10"/>
  <c r="G16158" i="10" l="1"/>
  <c r="G16159" i="10" s="1"/>
  <c r="G16160" i="10" s="1"/>
  <c r="G16161" i="10" s="1"/>
  <c r="G16162" i="10" s="1"/>
  <c r="G16163" i="10" s="1"/>
  <c r="G16164" i="10" s="1"/>
  <c r="G16165" i="10" s="1"/>
  <c r="G16166" i="10" s="1"/>
  <c r="G16167" i="10" s="1"/>
  <c r="G16168" i="10" s="1"/>
  <c r="G16169" i="10" s="1"/>
  <c r="G16170" i="10" s="1"/>
  <c r="G16171" i="10" s="1"/>
  <c r="G16172" i="10" s="1"/>
  <c r="G16173" i="10" s="1"/>
  <c r="G16174" i="10" s="1"/>
  <c r="G16175" i="10" s="1"/>
  <c r="G16176" i="10" s="1"/>
  <c r="G16177" i="10" s="1"/>
  <c r="G16178" i="10" s="1"/>
  <c r="G16179" i="10" s="1"/>
  <c r="G16180" i="10" s="1"/>
  <c r="G16181" i="10" s="1"/>
  <c r="G16182" i="10" s="1"/>
  <c r="G16183" i="10" s="1"/>
  <c r="G16184" i="10" s="1"/>
  <c r="G16185" i="10" s="1"/>
  <c r="G16186" i="10" s="1"/>
  <c r="G16187" i="10" s="1"/>
  <c r="G16188" i="10" s="1"/>
  <c r="G16189" i="10" s="1"/>
  <c r="G16190" i="10" s="1"/>
  <c r="G16191" i="10" s="1"/>
  <c r="G16192" i="10" s="1"/>
  <c r="G16193" i="10" s="1"/>
  <c r="G16194" i="10" s="1"/>
  <c r="G16195" i="10" s="1"/>
  <c r="G16196" i="10" s="1"/>
  <c r="G16197" i="10" s="1"/>
  <c r="G16198" i="10" s="1"/>
  <c r="G16199" i="10" s="1"/>
  <c r="G16200" i="10" s="1"/>
  <c r="G16201" i="10" s="1"/>
  <c r="G16202" i="10" s="1"/>
  <c r="G16203" i="10" s="1"/>
  <c r="G16204" i="10" s="1"/>
  <c r="G16205" i="10" s="1"/>
  <c r="G16206" i="10" s="1"/>
  <c r="G16207" i="10" s="1"/>
  <c r="G16208" i="10" s="1"/>
  <c r="G16209" i="10" s="1"/>
  <c r="G16210" i="10" s="1"/>
  <c r="G16211" i="10" s="1"/>
  <c r="G16212" i="10" s="1"/>
  <c r="G16213" i="10" s="1"/>
  <c r="G16214" i="10" s="1"/>
  <c r="G16215" i="10" s="1"/>
  <c r="G16216" i="10" s="1"/>
  <c r="G16217" i="10" s="1"/>
  <c r="G16218" i="10" s="1"/>
  <c r="G16219" i="10" s="1"/>
  <c r="G16220" i="10" s="1"/>
  <c r="G16221" i="10" s="1"/>
  <c r="G16222" i="10" s="1"/>
  <c r="G16223" i="10" s="1"/>
  <c r="G16224" i="10" s="1"/>
  <c r="G16225" i="10" s="1"/>
  <c r="G16226" i="10" s="1"/>
  <c r="G16227" i="10" s="1"/>
  <c r="G16228" i="10" s="1"/>
  <c r="G16229" i="10" s="1"/>
  <c r="G16230" i="10" s="1"/>
  <c r="G16231" i="10" s="1"/>
  <c r="G16232" i="10" s="1"/>
  <c r="G16233" i="10" s="1"/>
  <c r="G16234" i="10" s="1"/>
  <c r="G16235" i="10" s="1"/>
  <c r="G16236" i="10" s="1"/>
  <c r="G16237" i="10" s="1"/>
  <c r="G16238" i="10" s="1"/>
  <c r="G16239" i="10" s="1"/>
  <c r="G16240" i="10" s="1"/>
  <c r="G16241" i="10" s="1"/>
  <c r="G16242" i="10" s="1"/>
  <c r="G16243" i="10" s="1"/>
  <c r="G16244" i="10" s="1"/>
  <c r="G16245" i="10" s="1"/>
  <c r="G16246" i="10" s="1"/>
  <c r="G16247" i="10" s="1"/>
  <c r="G16248" i="10" s="1"/>
  <c r="G16249" i="10" s="1"/>
  <c r="G16250" i="10" s="1"/>
  <c r="G16251" i="10" s="1"/>
  <c r="G16252" i="10" s="1"/>
  <c r="G16253" i="10" s="1"/>
  <c r="G16254" i="10" s="1"/>
  <c r="G16255" i="10" s="1"/>
  <c r="G16256" i="10" s="1"/>
  <c r="G16257" i="10" s="1"/>
  <c r="G16258" i="10" s="1"/>
  <c r="G16259" i="10" s="1"/>
  <c r="G16260" i="10" s="1"/>
  <c r="G16261" i="10" s="1"/>
  <c r="G16262" i="10" s="1"/>
  <c r="G16263" i="10" s="1"/>
  <c r="G16264" i="10" s="1"/>
  <c r="G16265" i="10" s="1"/>
  <c r="G16266" i="10" s="1"/>
  <c r="G16267" i="10" s="1"/>
  <c r="G16268" i="10" s="1"/>
  <c r="G16269" i="10" s="1"/>
  <c r="G16270" i="10" s="1"/>
  <c r="G16271" i="10" s="1"/>
  <c r="G16272" i="10" s="1"/>
  <c r="G16273" i="10" s="1"/>
  <c r="G16274" i="10" s="1"/>
  <c r="G16275" i="10" s="1"/>
  <c r="G16276" i="10" s="1"/>
  <c r="G16277" i="10" s="1"/>
  <c r="G16278" i="10" s="1"/>
  <c r="G16279" i="10" s="1"/>
  <c r="G16280" i="10" s="1"/>
  <c r="G16281" i="10" s="1"/>
  <c r="G16282" i="10" s="1"/>
  <c r="G16283" i="10" s="1"/>
  <c r="G16284" i="10" s="1"/>
  <c r="G16285" i="10" s="1"/>
  <c r="G16286" i="10" s="1"/>
  <c r="G16287" i="10" s="1"/>
  <c r="G16288" i="10" s="1"/>
  <c r="G16289" i="10" s="1"/>
  <c r="G16290" i="10" s="1"/>
  <c r="G16291" i="10" s="1"/>
  <c r="G16292" i="10" s="1"/>
  <c r="G16293" i="10" s="1"/>
  <c r="G16294" i="10" s="1"/>
  <c r="G16295" i="10" s="1"/>
  <c r="G16296" i="10" s="1"/>
  <c r="G16297" i="10" s="1"/>
  <c r="G16298" i="10" s="1"/>
  <c r="G16299" i="10" s="1"/>
  <c r="G16300" i="10" s="1"/>
  <c r="G16301" i="10" s="1"/>
  <c r="G16302" i="10" s="1"/>
  <c r="G16303" i="10" s="1"/>
  <c r="G16304" i="10" s="1"/>
  <c r="G16305" i="10" s="1"/>
  <c r="G16306" i="10" s="1"/>
  <c r="G16307" i="10" s="1"/>
  <c r="G16308" i="10" s="1"/>
  <c r="G16309" i="10" s="1"/>
  <c r="G16310" i="10" s="1"/>
  <c r="G16311" i="10" s="1"/>
  <c r="G16312" i="10" s="1"/>
  <c r="G16313" i="10" s="1"/>
  <c r="G16314" i="10" s="1"/>
  <c r="G16315" i="10" s="1"/>
  <c r="G16316" i="10" s="1"/>
  <c r="G16317" i="10" s="1"/>
  <c r="G16318" i="10" s="1"/>
  <c r="G16319" i="10" s="1"/>
  <c r="G16320" i="10" s="1"/>
  <c r="G16321" i="10" s="1"/>
  <c r="G16322" i="10" s="1"/>
  <c r="G16323" i="10" s="1"/>
  <c r="G16324" i="10" s="1"/>
  <c r="G16325" i="10" s="1"/>
  <c r="G16326" i="10" s="1"/>
  <c r="G16327" i="10" s="1"/>
  <c r="G16328" i="10" s="1"/>
  <c r="G16329" i="10" s="1"/>
  <c r="G16330" i="10" s="1"/>
  <c r="G16331" i="10" s="1"/>
  <c r="G16332" i="10" s="1"/>
  <c r="G16333" i="10" s="1"/>
  <c r="G16334" i="10" s="1"/>
  <c r="G16335" i="10" s="1"/>
  <c r="G16336" i="10" s="1"/>
  <c r="G16337" i="10" s="1"/>
  <c r="G16338" i="10" s="1"/>
  <c r="G16339" i="10" s="1"/>
  <c r="G16340" i="10" s="1"/>
  <c r="G16341" i="10" s="1"/>
  <c r="G16342" i="10" s="1"/>
  <c r="G16343" i="10" s="1"/>
  <c r="G16344" i="10" s="1"/>
  <c r="G16345" i="10" s="1"/>
  <c r="G16346" i="10" s="1"/>
  <c r="G16347" i="10" s="1"/>
  <c r="G16348" i="10" s="1"/>
  <c r="G16349" i="10" s="1"/>
  <c r="G16350" i="10" s="1"/>
  <c r="G16351" i="10" s="1"/>
  <c r="G16352" i="10" s="1"/>
  <c r="G16353" i="10" s="1"/>
  <c r="G16354" i="10" s="1"/>
  <c r="G16355" i="10" s="1"/>
  <c r="G16356" i="10" s="1"/>
  <c r="G16357" i="10" s="1"/>
  <c r="G16358" i="10" s="1"/>
  <c r="G16359" i="10" s="1"/>
  <c r="G16360" i="10" s="1"/>
  <c r="G16361" i="10" s="1"/>
  <c r="G16362" i="10" s="1"/>
  <c r="G16363" i="10" s="1"/>
  <c r="G16364" i="10" s="1"/>
  <c r="G16365" i="10" s="1"/>
  <c r="G16366" i="10" s="1"/>
  <c r="G16367" i="10" s="1"/>
  <c r="G16368" i="10" s="1"/>
  <c r="G16369" i="10" s="1"/>
  <c r="G16370" i="10" s="1"/>
  <c r="G16371" i="10" s="1"/>
  <c r="G16372" i="10" s="1"/>
  <c r="G16373" i="10" s="1"/>
  <c r="G16374" i="10" s="1"/>
  <c r="G16375" i="10" s="1"/>
  <c r="G16376" i="10" s="1"/>
  <c r="G16377" i="10" s="1"/>
  <c r="G16378" i="10" s="1"/>
  <c r="G16379" i="10" s="1"/>
  <c r="G16380" i="10" s="1"/>
  <c r="G16381" i="10" s="1"/>
  <c r="G16382" i="10" s="1"/>
  <c r="G16383" i="10" s="1"/>
  <c r="G16384" i="10" s="1"/>
  <c r="G16385" i="10" s="1"/>
  <c r="G16386" i="10" s="1"/>
  <c r="G16387" i="10" s="1"/>
  <c r="G16388" i="10" s="1"/>
  <c r="G16389" i="10" s="1"/>
  <c r="G16390" i="10" s="1"/>
  <c r="G16391" i="10" s="1"/>
  <c r="G16392" i="10" s="1"/>
  <c r="G16393" i="10" s="1"/>
  <c r="G16394" i="10" s="1"/>
  <c r="G16395" i="10" s="1"/>
  <c r="G16396" i="10" s="1"/>
  <c r="G16397" i="10" s="1"/>
  <c r="G16398" i="10" s="1"/>
  <c r="G16399" i="10" s="1"/>
  <c r="G16400" i="10" s="1"/>
  <c r="G16401" i="10" s="1"/>
  <c r="G16402" i="10" s="1"/>
  <c r="G16403" i="10" s="1"/>
  <c r="G16404" i="10" s="1"/>
  <c r="G16405" i="10" s="1"/>
  <c r="G16406" i="10" s="1"/>
  <c r="G16407" i="10" s="1"/>
  <c r="G16408" i="10" s="1"/>
  <c r="G16409" i="10" s="1"/>
  <c r="G16410" i="10" s="1"/>
  <c r="G16411" i="10" s="1"/>
  <c r="G16412" i="10" s="1"/>
  <c r="G16413" i="10" s="1"/>
  <c r="G16414" i="10" s="1"/>
  <c r="G16415" i="10" s="1"/>
  <c r="G16416" i="10" s="1"/>
  <c r="G16417" i="10" s="1"/>
  <c r="G16418" i="10" s="1"/>
  <c r="G16419" i="10" s="1"/>
  <c r="G16420" i="10" s="1"/>
  <c r="G16421" i="10" s="1"/>
  <c r="G16422" i="10" s="1"/>
  <c r="G16423" i="10" s="1"/>
  <c r="G16424" i="10" s="1"/>
  <c r="G16425" i="10" s="1"/>
  <c r="G16426" i="10" s="1"/>
  <c r="G16427" i="10" s="1"/>
  <c r="G16428" i="10" s="1"/>
  <c r="G16429" i="10" s="1"/>
  <c r="G16430" i="10" s="1"/>
  <c r="G16431" i="10" s="1"/>
  <c r="G16432" i="10" s="1"/>
  <c r="G16433" i="10" s="1"/>
  <c r="G16434" i="10" s="1"/>
  <c r="G16435" i="10" s="1"/>
  <c r="G16436" i="10" s="1"/>
  <c r="G16437" i="10" s="1"/>
  <c r="G16438" i="10" s="1"/>
  <c r="G16439" i="10" s="1"/>
  <c r="G16440" i="10" s="1"/>
  <c r="G16441" i="10" s="1"/>
  <c r="G16442" i="10" s="1"/>
  <c r="G16443" i="10" s="1"/>
  <c r="G16444" i="10" s="1"/>
  <c r="G16445" i="10" s="1"/>
  <c r="G16446" i="10" s="1"/>
  <c r="G16447" i="10" s="1"/>
  <c r="G16448" i="10" s="1"/>
  <c r="G16449" i="10" s="1"/>
  <c r="G16450" i="10" s="1"/>
  <c r="G16451" i="10" s="1"/>
  <c r="G16452" i="10" s="1"/>
  <c r="G16453" i="10" s="1"/>
  <c r="G16454" i="10" s="1"/>
  <c r="G16455" i="10" s="1"/>
  <c r="G16456" i="10" s="1"/>
  <c r="G16457" i="10" s="1"/>
  <c r="G16458" i="10" s="1"/>
  <c r="G16459" i="10" s="1"/>
  <c r="G16460" i="10" s="1"/>
  <c r="G16461" i="10" s="1"/>
  <c r="G16462" i="10" s="1"/>
  <c r="G16463" i="10" s="1"/>
  <c r="G16464" i="10" s="1"/>
  <c r="G16465" i="10" s="1"/>
  <c r="G16466" i="10" s="1"/>
  <c r="G16467" i="10" s="1"/>
  <c r="G16468" i="10" s="1"/>
  <c r="G16469" i="10" s="1"/>
  <c r="G16470" i="10" s="1"/>
  <c r="G16471" i="10" s="1"/>
  <c r="G16472" i="10" s="1"/>
  <c r="G16473" i="10" s="1"/>
  <c r="G16474" i="10" s="1"/>
  <c r="G16475" i="10" s="1"/>
  <c r="G16476" i="10" s="1"/>
  <c r="G16477" i="10" s="1"/>
  <c r="G16478" i="10" s="1"/>
  <c r="G16479" i="10" s="1"/>
  <c r="G16480" i="10" s="1"/>
  <c r="G16481" i="10" s="1"/>
  <c r="G16482" i="10" s="1"/>
  <c r="G16483" i="10" s="1"/>
  <c r="G16484" i="10" s="1"/>
  <c r="G16485" i="10" s="1"/>
  <c r="G16486" i="10" s="1"/>
  <c r="G16487" i="10" s="1"/>
  <c r="G16488" i="10" s="1"/>
  <c r="G16489" i="10" s="1"/>
  <c r="G16490" i="10" s="1"/>
  <c r="G16491" i="10" s="1"/>
  <c r="G16492" i="10" s="1"/>
  <c r="G16493" i="10" s="1"/>
  <c r="G16494" i="10" s="1"/>
  <c r="G16495" i="10" s="1"/>
  <c r="G16496" i="10" s="1"/>
  <c r="G16497" i="10" s="1"/>
  <c r="G16498" i="10" s="1"/>
  <c r="G16499" i="10" s="1"/>
  <c r="G16500" i="10" s="1"/>
  <c r="G16501" i="10" s="1"/>
  <c r="G16502" i="10" s="1"/>
  <c r="G16503" i="10" s="1"/>
  <c r="G16504" i="10" s="1"/>
  <c r="G16505" i="10" s="1"/>
  <c r="G16506" i="10" s="1"/>
  <c r="G16507" i="10" s="1"/>
  <c r="G16508" i="10" s="1"/>
  <c r="G16509" i="10" s="1"/>
  <c r="G16510" i="10" s="1"/>
  <c r="G16511" i="10" s="1"/>
  <c r="G16512" i="10" s="1"/>
  <c r="G16513" i="10" s="1"/>
  <c r="G16514" i="10" s="1"/>
  <c r="G16515" i="10" s="1"/>
  <c r="G16516" i="10" s="1"/>
  <c r="G16517" i="10" s="1"/>
  <c r="G16518" i="10" s="1"/>
  <c r="G16519" i="10" s="1"/>
  <c r="G16520" i="10" s="1"/>
  <c r="G16521" i="10" s="1"/>
  <c r="G16522" i="10" s="1"/>
  <c r="G16523" i="10" s="1"/>
  <c r="G16524" i="10" s="1"/>
  <c r="G16525" i="10" s="1"/>
  <c r="G16526" i="10" s="1"/>
  <c r="G16527" i="10" s="1"/>
  <c r="G16528" i="10" s="1"/>
  <c r="G16529" i="10" s="1"/>
  <c r="G16530" i="10" s="1"/>
  <c r="G16531" i="10" s="1"/>
  <c r="G16532" i="10" s="1"/>
  <c r="G16533" i="10" s="1"/>
  <c r="G16534" i="10" s="1"/>
  <c r="G16535" i="10" s="1"/>
  <c r="G16536" i="10" s="1"/>
  <c r="G16537" i="10" s="1"/>
  <c r="G16538" i="10" s="1"/>
  <c r="G16539" i="10" s="1"/>
  <c r="G16540" i="10" s="1"/>
  <c r="G16541" i="10" s="1"/>
  <c r="G16542" i="10" s="1"/>
  <c r="G16543" i="10" s="1"/>
  <c r="G16544" i="10" s="1"/>
  <c r="G16545" i="10" s="1"/>
  <c r="G16546" i="10" s="1"/>
  <c r="G16547" i="10" s="1"/>
  <c r="G16548" i="10" s="1"/>
  <c r="G16549" i="10" s="1"/>
  <c r="G16550" i="10" s="1"/>
  <c r="G16551" i="10" s="1"/>
  <c r="G16552" i="10" s="1"/>
  <c r="G16553" i="10" s="1"/>
  <c r="G16554" i="10" s="1"/>
  <c r="G16555" i="10" s="1"/>
  <c r="G16556" i="10" s="1"/>
  <c r="G16557" i="10" s="1"/>
  <c r="G16558" i="10" s="1"/>
  <c r="G16559" i="10" s="1"/>
  <c r="G16560" i="10" s="1"/>
  <c r="G16561" i="10" s="1"/>
  <c r="G16562" i="10" s="1"/>
  <c r="G16563" i="10" s="1"/>
  <c r="G16564" i="10" s="1"/>
  <c r="G16565" i="10" s="1"/>
  <c r="G16566" i="10" s="1"/>
  <c r="G16567" i="10" s="1"/>
  <c r="G16568" i="10" s="1"/>
  <c r="G16569" i="10" s="1"/>
  <c r="G16570" i="10" s="1"/>
  <c r="G16571" i="10" s="1"/>
  <c r="G16572" i="10" s="1"/>
  <c r="G16573" i="10" s="1"/>
  <c r="G16574" i="10" s="1"/>
  <c r="G16575" i="10" s="1"/>
  <c r="G16576" i="10" s="1"/>
  <c r="G16577" i="10" s="1"/>
  <c r="G16578" i="10" s="1"/>
  <c r="G16579" i="10" s="1"/>
  <c r="G16580" i="10" s="1"/>
  <c r="G16581" i="10" s="1"/>
  <c r="G16582" i="10" s="1"/>
  <c r="G16583" i="10" s="1"/>
  <c r="G16584" i="10" s="1"/>
  <c r="G16585" i="10" s="1"/>
  <c r="G16586" i="10" s="1"/>
  <c r="G16587" i="10" s="1"/>
  <c r="G16588" i="10" s="1"/>
  <c r="G16589" i="10" s="1"/>
  <c r="G16590" i="10" s="1"/>
  <c r="G16591" i="10" s="1"/>
  <c r="G16592" i="10" s="1"/>
  <c r="G16593" i="10" s="1"/>
  <c r="G16594" i="10" s="1"/>
  <c r="G16595" i="10" s="1"/>
  <c r="G16596" i="10" s="1"/>
  <c r="G16597" i="10" s="1"/>
  <c r="G16598" i="10" s="1"/>
  <c r="G16599" i="10" s="1"/>
  <c r="G16600" i="10" s="1"/>
  <c r="G16601" i="10" s="1"/>
  <c r="G16602" i="10" s="1"/>
  <c r="G16603" i="10" s="1"/>
  <c r="G16604" i="10" s="1"/>
  <c r="G16605" i="10" s="1"/>
  <c r="G16606" i="10" s="1"/>
  <c r="G16607" i="10" s="1"/>
  <c r="G16608" i="10" s="1"/>
  <c r="G16609" i="10" s="1"/>
  <c r="G16610" i="10" s="1"/>
  <c r="G16611" i="10" s="1"/>
  <c r="G16612" i="10" s="1"/>
  <c r="G16613" i="10" s="1"/>
  <c r="G16614" i="10" s="1"/>
  <c r="G16615" i="10" s="1"/>
  <c r="G16616" i="10" s="1"/>
  <c r="G16617" i="10" s="1"/>
  <c r="G16618" i="10" s="1"/>
  <c r="G16619" i="10" s="1"/>
  <c r="G16620" i="10" s="1"/>
  <c r="G16621" i="10" s="1"/>
  <c r="G16622" i="10" s="1"/>
  <c r="G16623" i="10" s="1"/>
  <c r="G16624" i="10" s="1"/>
  <c r="G16625" i="10" s="1"/>
  <c r="G16626" i="10" s="1"/>
  <c r="G16627" i="10" s="1"/>
  <c r="G16628" i="10" s="1"/>
  <c r="G16629" i="10" s="1"/>
  <c r="G16630" i="10" s="1"/>
  <c r="G16631" i="10" s="1"/>
  <c r="G16632" i="10" s="1"/>
  <c r="G16633" i="10" s="1"/>
  <c r="G16634" i="10" s="1"/>
  <c r="G16635" i="10" s="1"/>
  <c r="G16636" i="10" s="1"/>
  <c r="G16637" i="10" s="1"/>
  <c r="G16638" i="10" s="1"/>
  <c r="G16639" i="10" s="1"/>
  <c r="G16640" i="10" s="1"/>
  <c r="G16641" i="10" s="1"/>
  <c r="G16642" i="10" s="1"/>
  <c r="G16643" i="10" s="1"/>
  <c r="G16644" i="10" s="1"/>
  <c r="G16645" i="10" s="1"/>
  <c r="G16646" i="10" s="1"/>
  <c r="G16647" i="10" s="1"/>
  <c r="G16648" i="10" s="1"/>
  <c r="G16649" i="10" s="1"/>
  <c r="G16650" i="10" s="1"/>
  <c r="G16651" i="10" s="1"/>
  <c r="G16652" i="10" s="1"/>
  <c r="G16653" i="10" s="1"/>
  <c r="G16654" i="10" s="1"/>
  <c r="G16655" i="10" s="1"/>
  <c r="G16656" i="10" s="1"/>
  <c r="G16657" i="10" s="1"/>
  <c r="G16658" i="10" s="1"/>
  <c r="G16659" i="10" s="1"/>
  <c r="G16660" i="10" s="1"/>
  <c r="G16661" i="10" s="1"/>
  <c r="G16662" i="10" s="1"/>
  <c r="G16663" i="10" s="1"/>
  <c r="G16664" i="10" s="1"/>
  <c r="G16665" i="10" s="1"/>
  <c r="G16666" i="10" s="1"/>
  <c r="G16667" i="10" s="1"/>
  <c r="G16668" i="10" s="1"/>
  <c r="G16669" i="10" s="1"/>
  <c r="G16670" i="10" s="1"/>
  <c r="G16671" i="10" s="1"/>
  <c r="G16672" i="10" s="1"/>
  <c r="G16673" i="10" s="1"/>
  <c r="G16674" i="10" s="1"/>
  <c r="G16675" i="10" s="1"/>
  <c r="G16676" i="10" s="1"/>
  <c r="G16677" i="10" s="1"/>
  <c r="G16678" i="10" s="1"/>
  <c r="G16679" i="10" s="1"/>
  <c r="G16680" i="10" s="1"/>
  <c r="G16681" i="10" s="1"/>
  <c r="G16682" i="10" s="1"/>
  <c r="G16683" i="10" s="1"/>
  <c r="G16684" i="10" s="1"/>
  <c r="G16685" i="10" s="1"/>
  <c r="G16686" i="10" s="1"/>
  <c r="G16687" i="10" s="1"/>
  <c r="G16688" i="10" s="1"/>
  <c r="G16689" i="10" s="1"/>
  <c r="G16690" i="10" s="1"/>
  <c r="G16691" i="10" s="1"/>
  <c r="G16692" i="10" s="1"/>
  <c r="G16693" i="10" s="1"/>
  <c r="G16694" i="10" s="1"/>
  <c r="G16695" i="10" s="1"/>
  <c r="G16696" i="10" s="1"/>
  <c r="G16697" i="10" s="1"/>
  <c r="G16698" i="10" s="1"/>
  <c r="G16699" i="10" s="1"/>
  <c r="G16700" i="10" s="1"/>
  <c r="G16701" i="10" s="1"/>
  <c r="G16702" i="10" s="1"/>
  <c r="G16703" i="10" s="1"/>
  <c r="G16704" i="10" s="1"/>
  <c r="G16705" i="10" s="1"/>
  <c r="G16706" i="10" s="1"/>
  <c r="G16707" i="10" s="1"/>
  <c r="G16708" i="10" s="1"/>
  <c r="G16709" i="10" s="1"/>
  <c r="G16710" i="10" s="1"/>
  <c r="G16711" i="10" s="1"/>
  <c r="G16712" i="10" s="1"/>
  <c r="G16713" i="10" s="1"/>
  <c r="G16714" i="10" s="1"/>
  <c r="G16715" i="10" s="1"/>
  <c r="G16716" i="10" s="1"/>
  <c r="G16717" i="10" s="1"/>
  <c r="G16718" i="10" s="1"/>
  <c r="G16719" i="10" s="1"/>
  <c r="G16720" i="10" s="1"/>
  <c r="G16721" i="10" s="1"/>
  <c r="G16722" i="10" s="1"/>
  <c r="G16723" i="10" s="1"/>
  <c r="G16724" i="10" s="1"/>
  <c r="G16725" i="10" s="1"/>
  <c r="G16726" i="10" s="1"/>
  <c r="G16727" i="10" s="1"/>
  <c r="G16728" i="10" s="1"/>
  <c r="G16729" i="10" s="1"/>
  <c r="G16730" i="10" s="1"/>
  <c r="G16731" i="10" s="1"/>
  <c r="G16732" i="10" s="1"/>
  <c r="G16733" i="10" s="1"/>
  <c r="G16734" i="10" s="1"/>
  <c r="G16735" i="10" s="1"/>
  <c r="G16736" i="10" s="1"/>
  <c r="G16737" i="10" s="1"/>
  <c r="G16738" i="10" s="1"/>
  <c r="G16739" i="10" s="1"/>
  <c r="G16740" i="10" s="1"/>
  <c r="G16741" i="10" s="1"/>
  <c r="G16742" i="10" s="1"/>
  <c r="G16743" i="10" s="1"/>
  <c r="G16744" i="10" s="1"/>
  <c r="G16745" i="10" s="1"/>
  <c r="G16746" i="10" s="1"/>
  <c r="G16747" i="10" s="1"/>
  <c r="G16748" i="10" s="1"/>
  <c r="G16749" i="10" s="1"/>
  <c r="G16750" i="10" s="1"/>
  <c r="G16751" i="10" s="1"/>
  <c r="G16752" i="10" s="1"/>
  <c r="G16753" i="10" s="1"/>
  <c r="G16754" i="10" s="1"/>
  <c r="G16755" i="10" s="1"/>
  <c r="G16756" i="10" s="1"/>
  <c r="G16757" i="10" s="1"/>
  <c r="G16758" i="10" s="1"/>
  <c r="G16759" i="10" s="1"/>
  <c r="G16760" i="10" s="1"/>
  <c r="G16761" i="10" s="1"/>
  <c r="G16762" i="10" s="1"/>
  <c r="G16763" i="10" s="1"/>
  <c r="G16764" i="10" s="1"/>
  <c r="G16765" i="10" s="1"/>
  <c r="G16766" i="10" s="1"/>
  <c r="G16767" i="10" s="1"/>
  <c r="G16768" i="10" s="1"/>
  <c r="G16769" i="10" s="1"/>
  <c r="G16770" i="10" s="1"/>
  <c r="G16771" i="10" s="1"/>
  <c r="G16772" i="10" s="1"/>
  <c r="G16773" i="10" s="1"/>
  <c r="G16774" i="10" s="1"/>
  <c r="G16775" i="10" s="1"/>
  <c r="G16776" i="10" s="1"/>
  <c r="G16777" i="10" s="1"/>
  <c r="G16778" i="10" s="1"/>
  <c r="G16779" i="10" s="1"/>
  <c r="G16780" i="10" s="1"/>
  <c r="G16781" i="10" s="1"/>
  <c r="G16782" i="10" s="1"/>
  <c r="G16783" i="10" s="1"/>
  <c r="G16784" i="10" s="1"/>
  <c r="G16785" i="10" s="1"/>
  <c r="G16786" i="10" s="1"/>
  <c r="G16787" i="10" s="1"/>
  <c r="G16788" i="10" s="1"/>
  <c r="G16789" i="10" s="1"/>
  <c r="G16790" i="10" s="1"/>
  <c r="G16791" i="10" s="1"/>
  <c r="G16792" i="10" s="1"/>
  <c r="G16793" i="10" s="1"/>
  <c r="G16794" i="10" s="1"/>
  <c r="G16795" i="10" s="1"/>
  <c r="G16796" i="10" s="1"/>
  <c r="G16797" i="10" s="1"/>
  <c r="G16798" i="10" s="1"/>
  <c r="G16799" i="10" s="1"/>
  <c r="G16800" i="10" s="1"/>
  <c r="G16801" i="10" s="1"/>
  <c r="G16802" i="10" s="1"/>
  <c r="G16803" i="10" s="1"/>
  <c r="G16804" i="10" s="1"/>
  <c r="G16805" i="10" s="1"/>
  <c r="G16806" i="10" s="1"/>
  <c r="G16807" i="10" s="1"/>
  <c r="G16808" i="10" s="1"/>
  <c r="G16809" i="10" s="1"/>
  <c r="G16810" i="10" s="1"/>
  <c r="F28" i="3"/>
  <c r="Q42" i="10"/>
  <c r="G16811" i="10" l="1"/>
  <c r="G16812" i="10" s="1"/>
</calcChain>
</file>

<file path=xl/comments1.xml><?xml version="1.0" encoding="utf-8"?>
<comments xmlns="http://schemas.openxmlformats.org/spreadsheetml/2006/main">
  <authors>
    <author>Gérard</author>
  </authors>
  <commentList>
    <comment ref="A15" authorId="0" shapeId="0">
      <text>
        <r>
          <rPr>
            <b/>
            <sz val="8"/>
            <color indexed="81"/>
            <rFont val="Tahoma"/>
            <family val="2"/>
          </rPr>
          <t>Largeur utile</t>
        </r>
      </text>
    </comment>
    <comment ref="B15" authorId="0" shapeId="0">
      <text>
        <r>
          <rPr>
            <b/>
            <sz val="8"/>
            <color indexed="81"/>
            <rFont val="Tahoma"/>
            <family val="2"/>
          </rPr>
          <t>Epaisseur</t>
        </r>
      </text>
    </comment>
    <comment ref="C15" authorId="0" shapeId="0">
      <text>
        <r>
          <rPr>
            <b/>
            <sz val="8"/>
            <color indexed="81"/>
            <rFont val="Tahoma"/>
            <family val="2"/>
          </rPr>
          <t>Epaisseur dans le plan de l'entaille</t>
        </r>
      </text>
    </comment>
    <comment ref="D15" authorId="0" shapeId="0">
      <text>
        <r>
          <rPr>
            <b/>
            <sz val="8"/>
            <color indexed="81"/>
            <rFont val="Tahoma"/>
            <family val="2"/>
          </rPr>
          <t>Ecartement des couteaux</t>
        </r>
      </text>
    </comment>
    <comment ref="E15" authorId="0" shapeId="0">
      <text>
        <r>
          <rPr>
            <b/>
            <sz val="8"/>
            <color indexed="81"/>
            <rFont val="Tahoma"/>
            <family val="2"/>
          </rPr>
          <t>Ø des trous pour goupille</t>
        </r>
      </text>
    </comment>
    <comment ref="F15" authorId="0" shapeId="0">
      <text>
        <r>
          <rPr>
            <b/>
            <sz val="8"/>
            <color indexed="81"/>
            <rFont val="Tahoma"/>
            <family val="2"/>
          </rPr>
          <t>Distance des axes des trous de goupilles</t>
        </r>
      </text>
    </comment>
    <comment ref="C17" authorId="0" shapeId="0">
      <text>
        <r>
          <rPr>
            <b/>
            <sz val="8"/>
            <color indexed="81"/>
            <rFont val="Tahoma"/>
            <family val="2"/>
          </rPr>
          <t>Distance entre plan de fissure et point d'application de la force</t>
        </r>
      </text>
    </comment>
    <comment ref="D17" authorId="0" shapeId="0">
      <text>
        <r>
          <rPr>
            <b/>
            <sz val="8"/>
            <color indexed="81"/>
            <rFont val="Tahoma"/>
            <family val="2"/>
          </rPr>
          <t>Epaisseur équivalente</t>
        </r>
      </text>
    </comment>
  </commentList>
</comments>
</file>

<file path=xl/comments2.xml><?xml version="1.0" encoding="utf-8"?>
<comments xmlns="http://schemas.openxmlformats.org/spreadsheetml/2006/main">
  <authors>
    <author>Gérard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Complaisance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Ouverture</t>
        </r>
      </text>
    </comment>
    <comment ref="E3" authorId="0" shapeId="0">
      <text>
        <r>
          <rPr>
            <b/>
            <sz val="8"/>
            <color indexed="81"/>
            <rFont val="Tahoma"/>
            <family val="2"/>
          </rPr>
          <t>Angle de rotation de l'éprouvette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(W+a)/2</t>
        </r>
      </text>
    </comment>
    <comment ref="H3" authorId="0" shapeId="0">
      <text>
        <r>
          <rPr>
            <b/>
            <sz val="8"/>
            <color indexed="81"/>
            <rFont val="Tahoma"/>
            <family val="2"/>
          </rPr>
          <t>Complaisance corrigée</t>
        </r>
      </text>
    </comment>
    <comment ref="I3" authorId="0" shapeId="0">
      <text>
        <r>
          <rPr>
            <b/>
            <sz val="8"/>
            <color indexed="81"/>
            <rFont val="Tahoma"/>
            <family val="2"/>
          </rPr>
          <t>Longueur totale du défaut
choisir la décharge pour la caler sur la mesure</t>
        </r>
      </text>
    </comment>
  </commentList>
</comments>
</file>

<file path=xl/comments3.xml><?xml version="1.0" encoding="utf-8"?>
<comments xmlns="http://schemas.openxmlformats.org/spreadsheetml/2006/main">
  <authors>
    <author>EDF</author>
  </authors>
  <commentList>
    <comment ref="D11" authorId="0" shapeId="0">
      <text>
        <r>
          <rPr>
            <b/>
            <sz val="8"/>
            <color indexed="81"/>
            <rFont val="Tahoma"/>
            <family val="2"/>
          </rPr>
          <t>Emoussement à J0,2 :
Cellule à modifier (solveur)</t>
        </r>
      </text>
    </comment>
    <comment ref="D12" authorId="0" shapeId="0">
      <text>
        <r>
          <rPr>
            <b/>
            <sz val="8"/>
            <color indexed="81"/>
            <rFont val="Tahoma"/>
            <family val="2"/>
          </rPr>
          <t>Solveur : cellule à définir
Valeur à atteindre : 200µm</t>
        </r>
      </text>
    </comment>
    <comment ref="D13" authorId="0" shapeId="0">
      <text>
        <r>
          <rPr>
            <b/>
            <sz val="8"/>
            <color indexed="81"/>
            <rFont val="Tahoma"/>
            <family val="2"/>
          </rPr>
          <t>J 0,2</t>
        </r>
      </text>
    </comment>
    <comment ref="D14" authorId="0" shapeId="0">
      <text>
        <r>
          <rPr>
            <b/>
            <sz val="8"/>
            <color indexed="81"/>
            <rFont val="Tahoma"/>
            <family val="2"/>
          </rPr>
          <t xml:space="preserve">Détermination de </t>
        </r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sz val="8"/>
            <color indexed="81"/>
            <rFont val="Tahoma"/>
            <family val="2"/>
          </rPr>
          <t>2</t>
        </r>
      </text>
    </comment>
    <comment ref="D15" authorId="0" shapeId="0">
      <text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sz val="8"/>
            <color indexed="81"/>
            <rFont val="Tahoma"/>
            <family val="2"/>
          </rPr>
          <t>a à J</t>
        </r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Cellule à modifier (solveur)</t>
        </r>
      </text>
    </comment>
    <comment ref="D16" authorId="0" shapeId="0">
      <text>
        <r>
          <rPr>
            <b/>
            <sz val="8"/>
            <color indexed="81"/>
            <rFont val="Tahoma"/>
            <family val="2"/>
          </rPr>
          <t xml:space="preserve">Solveur : cellule à définir
Valeur à atteindre : </t>
        </r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sz val="8"/>
            <color indexed="81"/>
            <rFont val="Tahoma"/>
            <family val="2"/>
          </rPr>
          <t>2 en µm</t>
        </r>
      </text>
    </comment>
    <comment ref="D18" authorId="0" shapeId="0">
      <text>
        <r>
          <rPr>
            <b/>
            <sz val="8"/>
            <color indexed="81"/>
            <rFont val="Tahoma"/>
            <family val="2"/>
          </rPr>
          <t>Valeur de Jmax pour le calcul de dJ/da</t>
        </r>
      </text>
    </comment>
    <comment ref="D19" authorId="0" shapeId="0">
      <text>
        <r>
          <rPr>
            <b/>
            <sz val="8"/>
            <color indexed="81"/>
            <rFont val="Tahoma"/>
            <family val="2"/>
          </rPr>
          <t xml:space="preserve">Valeur de </t>
        </r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sz val="8"/>
            <color indexed="81"/>
            <rFont val="Tahoma"/>
            <family val="2"/>
          </rPr>
          <t>a max pour le calcul de dJ/da</t>
        </r>
      </text>
    </comment>
    <comment ref="D21" authorId="0" shapeId="0">
      <text>
        <r>
          <rPr>
            <b/>
            <sz val="8"/>
            <color indexed="81"/>
            <rFont val="Tahoma"/>
            <family val="2"/>
          </rPr>
          <t>Module de déchirure</t>
        </r>
      </text>
    </comment>
  </commentList>
</comments>
</file>

<file path=xl/sharedStrings.xml><?xml version="1.0" encoding="utf-8"?>
<sst xmlns="http://schemas.openxmlformats.org/spreadsheetml/2006/main" count="277" uniqueCount="205">
  <si>
    <t>Mesures optiques</t>
  </si>
  <si>
    <t>largeur Bn</t>
  </si>
  <si>
    <t>côté opposé</t>
  </si>
  <si>
    <t>a0</t>
  </si>
  <si>
    <t>aF</t>
  </si>
  <si>
    <t>h =</t>
  </si>
  <si>
    <t>a0 =</t>
  </si>
  <si>
    <t>écart type =</t>
  </si>
  <si>
    <t>aF =</t>
  </si>
  <si>
    <t>ao =</t>
  </si>
  <si>
    <t>Valeurs moyennes</t>
  </si>
  <si>
    <t>W</t>
  </si>
  <si>
    <t>B</t>
  </si>
  <si>
    <t>Bn</t>
  </si>
  <si>
    <t>E</t>
  </si>
  <si>
    <t>J
kJ/m²</t>
  </si>
  <si>
    <t>Valide</t>
  </si>
  <si>
    <t>oui</t>
  </si>
  <si>
    <t>Eprouvette compacte de type C.T.</t>
  </si>
  <si>
    <t>n</t>
  </si>
  <si>
    <t>LN C</t>
  </si>
  <si>
    <t>erreur type sur coef.</t>
  </si>
  <si>
    <t>coef. de corrélation</t>
  </si>
  <si>
    <t>écart type sur y (LN J)</t>
  </si>
  <si>
    <t>C moyen :</t>
  </si>
  <si>
    <t>J "m" :</t>
  </si>
  <si>
    <t>T :</t>
  </si>
  <si>
    <t>J max :</t>
  </si>
  <si>
    <t>DJ / Da =</t>
  </si>
  <si>
    <t>Emoussement :</t>
  </si>
  <si>
    <t>J 0,2 =</t>
  </si>
  <si>
    <t>Δ aF =</t>
  </si>
  <si>
    <t>Δ a =</t>
  </si>
  <si>
    <t>Δa max :</t>
  </si>
  <si>
    <t>Δa m :</t>
  </si>
  <si>
    <r>
      <t xml:space="preserve">J </t>
    </r>
    <r>
      <rPr>
        <b/>
        <sz val="12"/>
        <rFont val="Arial"/>
        <family val="2"/>
      </rPr>
      <t>δ 2 :</t>
    </r>
  </si>
  <si>
    <t>δ 2 =</t>
  </si>
  <si>
    <t>δ 2 + émoust. :</t>
  </si>
  <si>
    <r>
      <t>C -1σ</t>
    </r>
    <r>
      <rPr>
        <b/>
        <sz val="10"/>
        <rFont val="Arial"/>
        <family val="2"/>
      </rPr>
      <t xml:space="preserve"> :</t>
    </r>
  </si>
  <si>
    <r>
      <t>C +1σ</t>
    </r>
    <r>
      <rPr>
        <b/>
        <sz val="10"/>
        <rFont val="Arial"/>
        <family val="2"/>
      </rPr>
      <t xml:space="preserve"> :</t>
    </r>
  </si>
  <si>
    <r>
      <t>J 0,2 - 1σ</t>
    </r>
    <r>
      <rPr>
        <b/>
        <sz val="12"/>
        <color indexed="10"/>
        <rFont val="Arial"/>
        <family val="2"/>
      </rPr>
      <t xml:space="preserve"> =</t>
    </r>
  </si>
  <si>
    <r>
      <t>J 0,2 + 1σ</t>
    </r>
    <r>
      <rPr>
        <b/>
        <sz val="12"/>
        <color indexed="10"/>
        <rFont val="Arial"/>
        <family val="2"/>
      </rPr>
      <t xml:space="preserve"> =</t>
    </r>
  </si>
  <si>
    <t>Δa
mm</t>
  </si>
  <si>
    <t>Type d'éprouvette :</t>
  </si>
  <si>
    <t>Force</t>
  </si>
  <si>
    <t>Temps</t>
  </si>
  <si>
    <t>Ouverture</t>
  </si>
  <si>
    <t>Déchargements non pris en compte pour le lissage</t>
  </si>
  <si>
    <t>Validité pour Δa</t>
  </si>
  <si>
    <t>LN Δa</t>
  </si>
  <si>
    <t>déchargement partiel
n°</t>
  </si>
  <si>
    <t>côté repère</t>
  </si>
  <si>
    <t>Paramètres de lissage puissance sur les points valides J ( 2 )</t>
  </si>
  <si>
    <t>C (mm/N)</t>
  </si>
  <si>
    <t>a calculé (mm)</t>
  </si>
  <si>
    <t>d (mm)</t>
  </si>
  <si>
    <t>R (mm)</t>
  </si>
  <si>
    <t>C'</t>
  </si>
  <si>
    <t>e0</t>
  </si>
  <si>
    <t>θ</t>
  </si>
  <si>
    <t>f(θ)</t>
  </si>
  <si>
    <t>Δa (mm)</t>
  </si>
  <si>
    <t>ao mesuré :</t>
  </si>
  <si>
    <t>décalage :</t>
  </si>
  <si>
    <t>D</t>
  </si>
  <si>
    <t>L</t>
  </si>
  <si>
    <t>SANS correction</t>
  </si>
  <si>
    <t>Correction de rotation</t>
  </si>
  <si>
    <t>Observations :</t>
  </si>
  <si>
    <t>0,2 =</t>
  </si>
  <si>
    <t>δ 2 :</t>
  </si>
  <si>
    <t>n° de
décharge</t>
  </si>
  <si>
    <t>MEC…</t>
  </si>
  <si>
    <t>Etude n°</t>
  </si>
  <si>
    <t>Prestation n°</t>
  </si>
  <si>
    <t>Informations sur l'essai</t>
  </si>
  <si>
    <t>Repère de l'éprouvette :</t>
  </si>
  <si>
    <t>Machine utilisée :</t>
  </si>
  <si>
    <t>Température d'essai :</t>
  </si>
  <si>
    <t>Temps de maintien en température :</t>
  </si>
  <si>
    <t>Enregistreur de température utilisé :</t>
  </si>
  <si>
    <t>Extensomètre utilisé :</t>
  </si>
  <si>
    <t>Thermocouples utilisés :</t>
  </si>
  <si>
    <t>MK ?</t>
  </si>
  <si>
    <t>Relevé dimensionnel</t>
  </si>
  <si>
    <t>Calcul de H</t>
  </si>
  <si>
    <t>Calcul de Be</t>
  </si>
  <si>
    <r>
      <t>R</t>
    </r>
    <r>
      <rPr>
        <vertAlign val="subscript"/>
        <sz val="11"/>
        <rFont val="Arial"/>
        <family val="2"/>
      </rPr>
      <t>p</t>
    </r>
    <r>
      <rPr>
        <sz val="11"/>
        <rFont val="Arial"/>
        <family val="2"/>
      </rPr>
      <t>0,2</t>
    </r>
  </si>
  <si>
    <r>
      <t>R</t>
    </r>
    <r>
      <rPr>
        <vertAlign val="subscript"/>
        <sz val="11"/>
        <rFont val="Arial"/>
        <family val="2"/>
      </rPr>
      <t>m</t>
    </r>
  </si>
  <si>
    <r>
      <t>Calcul de R</t>
    </r>
    <r>
      <rPr>
        <vertAlign val="subscript"/>
        <sz val="11"/>
        <rFont val="Arial"/>
        <family val="2"/>
      </rPr>
      <t>ec</t>
    </r>
  </si>
  <si>
    <t>Valeurs de référence de l'essai</t>
  </si>
  <si>
    <t>déplacement</t>
  </si>
  <si>
    <t>Maximum</t>
  </si>
  <si>
    <t>Domaine de validité de l'essai</t>
  </si>
  <si>
    <r>
      <t xml:space="preserve">résultats à  ± 1 écart type
</t>
    </r>
    <r>
      <rPr>
        <sz val="11"/>
        <rFont val="Arial"/>
        <family val="2"/>
      </rPr>
      <t>(avec correction de croissance de fissure)</t>
    </r>
  </si>
  <si>
    <r>
      <t>Lissage puissance : J = C.Δa</t>
    </r>
    <r>
      <rPr>
        <b/>
        <vertAlign val="superscript"/>
        <sz val="11"/>
        <rFont val="Arial"/>
        <family val="2"/>
      </rPr>
      <t>n</t>
    </r>
  </si>
  <si>
    <t>ouverture d</t>
  </si>
  <si>
    <t>Point interrompu</t>
  </si>
  <si>
    <t>Calcul de b0</t>
  </si>
  <si>
    <t xml:space="preserve">Charge à la fin de la denière rampe </t>
  </si>
  <si>
    <t>Charge minimum à la fin de la dernière décharge (indice 2)</t>
  </si>
  <si>
    <t>Relaxation</t>
  </si>
  <si>
    <t>décharge</t>
  </si>
  <si>
    <t>JICStepCount</t>
  </si>
  <si>
    <t xml:space="preserve">Comptage axial de nombre entier </t>
  </si>
  <si>
    <t xml:space="preserve">Temps de l'essai </t>
  </si>
  <si>
    <t xml:space="preserve">Force axiale </t>
  </si>
  <si>
    <t xml:space="preserve">COD axiale </t>
  </si>
  <si>
    <t xml:space="preserve">Déplacement axial </t>
  </si>
  <si>
    <t>cycles</t>
  </si>
  <si>
    <t>sec</t>
  </si>
  <si>
    <t>mm</t>
  </si>
  <si>
    <t>N</t>
  </si>
  <si>
    <t xml:space="preserve"> Force fin rampe (N)</t>
  </si>
  <si>
    <t>Ouverture d_plastique (mm)</t>
  </si>
  <si>
    <t>Energie Upl
(N-mm) ASTM</t>
  </si>
  <si>
    <t>Eta</t>
  </si>
  <si>
    <t>Gamma</t>
  </si>
  <si>
    <t>f(ai/W)</t>
  </si>
  <si>
    <t>Jtotal =</t>
  </si>
  <si>
    <t>tracé de la // à la droite d'émoust. Pour le calcul de J0,2</t>
  </si>
  <si>
    <r>
      <t>tracé de J</t>
    </r>
    <r>
      <rPr>
        <vertAlign val="subscript"/>
        <sz val="11"/>
        <rFont val="Arial"/>
        <family val="2"/>
      </rPr>
      <t>max</t>
    </r>
    <r>
      <rPr>
        <sz val="11"/>
        <rFont val="Arial"/>
        <family val="2"/>
      </rPr>
      <t xml:space="preserve"> et </t>
    </r>
    <r>
      <rPr>
        <sz val="11"/>
        <rFont val="Calibri"/>
        <family val="2"/>
      </rPr>
      <t>Δ</t>
    </r>
    <r>
      <rPr>
        <sz val="11"/>
        <rFont val="Arial"/>
        <family val="2"/>
      </rPr>
      <t xml:space="preserve">a </t>
    </r>
    <r>
      <rPr>
        <vertAlign val="subscript"/>
        <sz val="11"/>
        <rFont val="Arial"/>
        <family val="2"/>
      </rPr>
      <t>max</t>
    </r>
  </si>
  <si>
    <r>
      <t xml:space="preserve">tracé du domaine de vailidité </t>
    </r>
    <r>
      <rPr>
        <sz val="11"/>
        <rFont val="Calibri"/>
        <family val="2"/>
      </rPr>
      <t>pour le lissage</t>
    </r>
  </si>
  <si>
    <r>
      <t>Validité pour
J</t>
    </r>
    <r>
      <rPr>
        <vertAlign val="subscript"/>
        <sz val="10"/>
        <rFont val="Arial"/>
        <family val="2"/>
      </rPr>
      <t>total</t>
    </r>
  </si>
  <si>
    <r>
      <t>J</t>
    </r>
    <r>
      <rPr>
        <vertAlign val="subscript"/>
        <sz val="10"/>
        <rFont val="Arial"/>
        <family val="2"/>
      </rPr>
      <t>pl</t>
    </r>
    <r>
      <rPr>
        <sz val="10"/>
        <rFont val="Arial"/>
        <family val="2"/>
      </rPr>
      <t xml:space="preserve">
kJ/m²</t>
    </r>
  </si>
  <si>
    <r>
      <t>J</t>
    </r>
    <r>
      <rPr>
        <vertAlign val="subscript"/>
        <sz val="10"/>
        <rFont val="Arial"/>
        <family val="2"/>
      </rPr>
      <t>el</t>
    </r>
    <r>
      <rPr>
        <sz val="10"/>
        <rFont val="Arial"/>
        <family val="2"/>
      </rPr>
      <t xml:space="preserve">
kJ/m²</t>
    </r>
  </si>
  <si>
    <r>
      <t>J</t>
    </r>
    <r>
      <rPr>
        <vertAlign val="subscript"/>
        <sz val="10"/>
        <rFont val="Arial"/>
        <family val="2"/>
      </rPr>
      <t>total</t>
    </r>
    <r>
      <rPr>
        <sz val="10"/>
        <rFont val="Arial"/>
        <family val="2"/>
      </rPr>
      <t xml:space="preserve">
kJ / m²</t>
    </r>
  </si>
  <si>
    <t>Domaine de validité ASTM E 1820</t>
  </si>
  <si>
    <t>J limite :</t>
  </si>
  <si>
    <r>
      <t>LN J</t>
    </r>
    <r>
      <rPr>
        <vertAlign val="subscript"/>
        <sz val="10"/>
        <rFont val="Arial"/>
        <family val="2"/>
      </rPr>
      <t>total</t>
    </r>
  </si>
  <si>
    <r>
      <t>J</t>
    </r>
    <r>
      <rPr>
        <vertAlign val="subscript"/>
        <sz val="10"/>
        <rFont val="Arial"/>
        <family val="2"/>
      </rPr>
      <t>total</t>
    </r>
    <r>
      <rPr>
        <sz val="10"/>
        <rFont val="Arial"/>
        <family val="2"/>
      </rPr>
      <t xml:space="preserve"> -1σ
kJ / m²</t>
    </r>
  </si>
  <si>
    <r>
      <t>J</t>
    </r>
    <r>
      <rPr>
        <vertAlign val="subscript"/>
        <sz val="10"/>
        <rFont val="Arial"/>
        <family val="2"/>
      </rPr>
      <t>total</t>
    </r>
    <r>
      <rPr>
        <sz val="10"/>
        <rFont val="Arial"/>
        <family val="2"/>
      </rPr>
      <t xml:space="preserve"> moyen
kJ / m²</t>
    </r>
  </si>
  <si>
    <r>
      <t>J</t>
    </r>
    <r>
      <rPr>
        <vertAlign val="subscript"/>
        <sz val="10"/>
        <rFont val="Arial"/>
        <family val="2"/>
      </rPr>
      <t>total</t>
    </r>
    <r>
      <rPr>
        <sz val="10"/>
        <rFont val="Arial"/>
        <family val="2"/>
      </rPr>
      <t xml:space="preserve"> + 1σ
kJ / m²</t>
    </r>
  </si>
  <si>
    <t>Vitesse d'essai :</t>
  </si>
  <si>
    <t>§ ASTM</t>
  </si>
  <si>
    <t>Conditions de validité ASTM E 1820</t>
  </si>
  <si>
    <t>1.1.2</t>
  </si>
  <si>
    <t>6.2.2</t>
  </si>
  <si>
    <t>6.3.1</t>
  </si>
  <si>
    <t>Classe 1</t>
  </si>
  <si>
    <t>Rapport de W/B pour les éprouvettes de type CT compris entre 2 et 4</t>
  </si>
  <si>
    <t>7.4.2</t>
  </si>
  <si>
    <t>Rapport de a0/W doit être compris entre 0.45 et 0.7</t>
  </si>
  <si>
    <t>7.4.5</t>
  </si>
  <si>
    <t>Précision du capteur d'ouverture : ±1% de la pleine échelle</t>
  </si>
  <si>
    <t>Précision du capteur de force :  ±1% de la pleine échelle</t>
  </si>
  <si>
    <t>La longueur de préfissuration par fatigue doit au minimum de 0.5N (avec N l'épaisseur de l'entaille mécanique) ou 0.25 mm</t>
  </si>
  <si>
    <t>Précision du capteur d'ouverture : ±0.2% par rapport à la régression linéaire</t>
  </si>
  <si>
    <t>Précision du capteur de force : ±0.2% par rapport à la régression linéaire</t>
  </si>
  <si>
    <t>Les entailles latérales ne doivent pas être supérieures à 25% de B.</t>
  </si>
  <si>
    <t>8.2.2.1</t>
  </si>
  <si>
    <t>?</t>
  </si>
  <si>
    <t>8.2.2.2</t>
  </si>
  <si>
    <t>La température de l'éprouvette doit être stable : ± 3°C avec un maintien de 1/2 h/25 mm.
La température ne doit pas varier de plus de 3°C pendant l'essai.</t>
  </si>
  <si>
    <t>écart max =</t>
  </si>
  <si>
    <t>écart min =</t>
  </si>
  <si>
    <t>8.6.2</t>
  </si>
  <si>
    <t>Le temps pour atteindre la force Pm doit être comprise entre 18 et 180 secondes.</t>
  </si>
  <si>
    <t>Pm "début d'essai d'essai"</t>
  </si>
  <si>
    <t>Pm "fin d'essai"</t>
  </si>
  <si>
    <r>
      <t xml:space="preserve">Pf max </t>
    </r>
    <r>
      <rPr>
        <sz val="6"/>
        <rFont val="Arial"/>
        <family val="2"/>
      </rPr>
      <t>(préfissuration)</t>
    </r>
  </si>
  <si>
    <t>Recherche du Pm et temps associé</t>
  </si>
  <si>
    <t>8.6.3</t>
  </si>
  <si>
    <t xml:space="preserve">8.6.3.4 </t>
  </si>
  <si>
    <t>Il faut effectuer 3 cycles de charge/décharge pour l'estimation du a0.</t>
  </si>
  <si>
    <t xml:space="preserve">Les décharges ne doivent pas être supérieur au plus petit des 50% du Pm ou des 50% de la force en cours d'essai. </t>
  </si>
  <si>
    <t>9.1.4.2</t>
  </si>
  <si>
    <t>9.1.5.1</t>
  </si>
  <si>
    <t>9.1.4.1</t>
  </si>
  <si>
    <t>Δ aF min =</t>
  </si>
  <si>
    <t>9.1.5.2</t>
  </si>
  <si>
    <t>A8.3.1</t>
  </si>
  <si>
    <t>Le Jmax doit être inférieur au plus petit de Bo*Rec/10 ou Bn*Rec/10</t>
  </si>
  <si>
    <t>Calculs pour l'essai</t>
  </si>
  <si>
    <t>A8.3.2</t>
  </si>
  <si>
    <t>Le Δa max ne doit pas être supérieur à 0.25*bo</t>
  </si>
  <si>
    <t>A9.4</t>
  </si>
  <si>
    <t>A9.6.2</t>
  </si>
  <si>
    <t>A9.6.4</t>
  </si>
  <si>
    <t>A9.6.6.6</t>
  </si>
  <si>
    <t>A9.10.1</t>
  </si>
  <si>
    <t>A9.10.2</t>
  </si>
  <si>
    <t>L'épaisseur B doit supérieur à 10*J0.2/Rec</t>
  </si>
  <si>
    <t>Le ligament Bo doit être supérieur à 10*J0.2/Rec</t>
  </si>
  <si>
    <t>A9.9.2.1</t>
  </si>
  <si>
    <t>Il faut au minimum 5 points entre la droite 0.15 mm/1.5 mm pour effectuer le lissage.</t>
  </si>
  <si>
    <t>il faut au minimum 1 point entre la droite à 0.15 mm/0.5 mm et au minimum 1 point entre la droite à 0.5 mm/1.5 mm sans dépasser le Jlimit pour effectuer le lissage.</t>
  </si>
  <si>
    <t>Le Δ aF mesuré ne doit pas être différent de 15% du Δ aF calculé par complaisance</t>
  </si>
  <si>
    <t>Chaque point de mesure du Δ aF mesuré ne doit être supérieur ou inférieur à 50% de la valeur moyenne du Δ aF.</t>
  </si>
  <si>
    <t>Chaque point de mesure de aF mesuré ne doit pas être supérieur ou inférieur à 0.05B de la valeur moyenne de aF.</t>
  </si>
  <si>
    <t>Chaque point de mesure de a0 mesuré ne doit pas être supérieur ou inférieur à 0.05B de la valeur moyenne de a0.</t>
  </si>
  <si>
    <t>Le a0 mesuré ne doit être supérieur ou inférieur à la plus grande valeur entre 0.01W ou 0.5 mm de la valeur du a0 calculé par complaisance.</t>
  </si>
  <si>
    <t>Energie_plastique_Upl_ASTM (n.mm)</t>
  </si>
  <si>
    <t xml:space="preserve">Energie
totale (N*mm) </t>
  </si>
  <si>
    <t>Energie totale (n.mm)</t>
  </si>
  <si>
    <t>M7001</t>
  </si>
  <si>
    <t>Caractéristiques de traction d'après la prestation M7454</t>
  </si>
  <si>
    <t>CTJD20</t>
  </si>
  <si>
    <t>MTS2</t>
  </si>
  <si>
    <t>CR18</t>
  </si>
  <si>
    <t>numéro décharge</t>
  </si>
  <si>
    <t>force fin rampe</t>
  </si>
  <si>
    <t>début décharge</t>
  </si>
  <si>
    <t>fin décharge</t>
  </si>
  <si>
    <t>2007-U910-T3-CT20-7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</si>
</sst>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0.000"/>
    <numFmt numFmtId="165" formatCode="0.0000"/>
    <numFmt numFmtId="166" formatCode="0.0"/>
    <numFmt numFmtId="167" formatCode="General\ &quot;°C&quot;"/>
    <numFmt numFmtId="168" formatCode="General\ &quot;min&quot;"/>
    <numFmt numFmtId="169" formatCode="General\ &quot;kJ/m²&quot;"/>
    <numFmt numFmtId="170" formatCode="General\ &quot;mm&quot;"/>
    <numFmt numFmtId="171" formatCode="General\ &quot;MPa&quot;"/>
    <numFmt numFmtId="172" formatCode="General\ &quot;N&quot;"/>
    <numFmt numFmtId="173" formatCode="General\ &quot;mm/min&quot;"/>
    <numFmt numFmtId="174" formatCode="General\ &quot;points&quot;"/>
    <numFmt numFmtId="175" formatCode="General\ &quot;sec&quot;"/>
    <numFmt numFmtId="176" formatCode="&quot;b0 = &quot;General"/>
    <numFmt numFmtId="177" formatCode="0.000E+00"/>
    <numFmt numFmtId="178" formatCode="&quot;k : &quot;General"/>
    <numFmt numFmtId="179" formatCode="General\ &quot;µm&quot;"/>
    <numFmt numFmtId="180" formatCode="#,##0.000"/>
    <numFmt numFmtId="181" formatCode="0.00000"/>
  </numFmts>
  <fonts count="56" x14ac:knownFonts="1">
    <font>
      <sz val="10"/>
      <name val="Helv"/>
    </font>
    <font>
      <sz val="11"/>
      <name val="Calibri"/>
      <family val="2"/>
    </font>
    <font>
      <sz val="10"/>
      <name val="Helv"/>
    </font>
    <font>
      <sz val="8"/>
      <name val="Helv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color indexed="12"/>
      <name val="Arial"/>
      <family val="2"/>
    </font>
    <font>
      <sz val="9"/>
      <name val="Arial"/>
      <family val="2"/>
    </font>
    <font>
      <sz val="9"/>
      <name val="Helv"/>
    </font>
    <font>
      <sz val="9"/>
      <color indexed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Symbol"/>
      <family val="1"/>
      <charset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10"/>
      <color indexed="10"/>
      <name val="Arial"/>
      <family val="2"/>
    </font>
    <font>
      <sz val="10"/>
      <name val="Helv"/>
    </font>
    <font>
      <sz val="12"/>
      <color indexed="10"/>
      <name val="Arial"/>
      <family val="2"/>
    </font>
    <font>
      <b/>
      <sz val="8"/>
      <color indexed="12"/>
      <name val="Arial"/>
      <family val="2"/>
    </font>
    <font>
      <sz val="16"/>
      <name val="Arial"/>
      <family val="2"/>
    </font>
    <font>
      <sz val="16"/>
      <name val="Helv"/>
    </font>
    <font>
      <sz val="16"/>
      <color indexed="12"/>
      <name val="Arial"/>
      <family val="2"/>
    </font>
    <font>
      <sz val="12"/>
      <color indexed="12"/>
      <name val="Arial"/>
      <family val="2"/>
    </font>
    <font>
      <sz val="10"/>
      <name val="Arial Narrow"/>
      <family val="2"/>
    </font>
    <font>
      <sz val="10"/>
      <color indexed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b/>
      <u/>
      <sz val="12"/>
      <color indexed="10"/>
      <name val="Arial"/>
      <family val="2"/>
    </font>
    <font>
      <sz val="11"/>
      <color indexed="12"/>
      <name val="Arial"/>
      <family val="2"/>
    </font>
    <font>
      <vertAlign val="subscript"/>
      <sz val="11"/>
      <name val="Arial"/>
      <family val="2"/>
    </font>
    <font>
      <b/>
      <vertAlign val="superscript"/>
      <sz val="11"/>
      <name val="Arial"/>
      <family val="2"/>
    </font>
    <font>
      <sz val="10"/>
      <color rgb="FF0070C0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color theme="1"/>
      <name val="Arial"/>
      <family val="2"/>
    </font>
    <font>
      <b/>
      <sz val="16"/>
      <name val="Arial"/>
      <family val="2"/>
    </font>
    <font>
      <sz val="14"/>
      <color theme="1"/>
      <name val="Arial"/>
      <family val="2"/>
    </font>
    <font>
      <b/>
      <sz val="10"/>
      <name val="Helv"/>
    </font>
    <font>
      <sz val="10"/>
      <color theme="4"/>
      <name val="Arial"/>
      <family val="2"/>
    </font>
    <font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9"/>
      <color theme="4"/>
      <name val="Arial"/>
      <family val="2"/>
    </font>
    <font>
      <sz val="9"/>
      <color theme="4"/>
      <name val="Helv"/>
    </font>
    <font>
      <b/>
      <sz val="9"/>
      <color theme="4"/>
      <name val="Arial"/>
      <family val="2"/>
    </font>
    <font>
      <sz val="6"/>
      <name val="Arial"/>
      <family val="2"/>
    </font>
    <font>
      <b/>
      <sz val="10"/>
      <color theme="4"/>
      <name val="Helv"/>
    </font>
  </fonts>
  <fills count="2">
    <fill>
      <patternFill patternType="none"/>
    </fill>
    <fill>
      <patternFill patternType="gray125"/>
    </fill>
  </fills>
  <borders count="1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4" fontId="2" fillId="0" borderId="0" applyFont="0" applyFill="0" applyBorder="0" applyAlignment="0" applyProtection="0"/>
    <xf numFmtId="0" fontId="8" fillId="0" borderId="0"/>
    <xf numFmtId="0" fontId="8" fillId="0" borderId="0"/>
    <xf numFmtId="0" fontId="5" fillId="0" borderId="0"/>
  </cellStyleXfs>
  <cellXfs count="542">
    <xf numFmtId="0" fontId="0" fillId="0" borderId="0" xfId="0"/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right" vertical="center"/>
    </xf>
    <xf numFmtId="0" fontId="5" fillId="0" borderId="2" xfId="0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center" vertical="center"/>
    </xf>
    <xf numFmtId="2" fontId="5" fillId="0" borderId="5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2" fontId="5" fillId="0" borderId="6" xfId="0" applyNumberFormat="1" applyFont="1" applyBorder="1" applyAlignment="1">
      <alignment horizontal="left" vertical="center"/>
    </xf>
    <xf numFmtId="0" fontId="5" fillId="0" borderId="7" xfId="0" applyFont="1" applyBorder="1" applyAlignment="1">
      <alignment horizontal="right" vertical="center"/>
    </xf>
    <xf numFmtId="0" fontId="6" fillId="0" borderId="8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2" fontId="5" fillId="0" borderId="0" xfId="0" applyNumberFormat="1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5" fillId="0" borderId="0" xfId="0" applyFont="1"/>
    <xf numFmtId="0" fontId="4" fillId="0" borderId="0" xfId="0" applyFont="1"/>
    <xf numFmtId="0" fontId="5" fillId="0" borderId="0" xfId="0" applyFont="1" applyBorder="1" applyAlignment="1">
      <alignment horizontal="right"/>
    </xf>
    <xf numFmtId="0" fontId="13" fillId="0" borderId="0" xfId="0" applyFont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left" vertical="center"/>
    </xf>
    <xf numFmtId="0" fontId="14" fillId="0" borderId="12" xfId="0" applyFont="1" applyBorder="1" applyAlignment="1">
      <alignment vertical="center"/>
    </xf>
    <xf numFmtId="0" fontId="13" fillId="0" borderId="11" xfId="0" applyFont="1" applyBorder="1" applyAlignment="1">
      <alignment horizontal="right" vertical="center"/>
    </xf>
    <xf numFmtId="0" fontId="14" fillId="0" borderId="11" xfId="0" applyFont="1" applyBorder="1" applyAlignment="1">
      <alignment vertical="center"/>
    </xf>
    <xf numFmtId="2" fontId="13" fillId="0" borderId="12" xfId="0" quotePrefix="1" applyNumberFormat="1" applyFont="1" applyBorder="1" applyAlignment="1">
      <alignment horizontal="left" vertical="center"/>
    </xf>
    <xf numFmtId="170" fontId="13" fillId="0" borderId="12" xfId="0" applyNumberFormat="1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6" fillId="0" borderId="17" xfId="0" applyFont="1" applyBorder="1" applyAlignment="1">
      <alignment horizontal="right" vertical="center"/>
    </xf>
    <xf numFmtId="170" fontId="5" fillId="0" borderId="18" xfId="0" applyNumberFormat="1" applyFont="1" applyBorder="1" applyAlignment="1">
      <alignment horizontal="left" vertical="center"/>
    </xf>
    <xf numFmtId="0" fontId="12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right" vertical="center"/>
    </xf>
    <xf numFmtId="169" fontId="16" fillId="0" borderId="18" xfId="0" applyNumberFormat="1" applyFont="1" applyBorder="1" applyAlignment="1">
      <alignment horizontal="left" vertical="center"/>
    </xf>
    <xf numFmtId="169" fontId="5" fillId="0" borderId="18" xfId="0" applyNumberFormat="1" applyFont="1" applyBorder="1" applyAlignment="1">
      <alignment horizontal="left" vertical="center"/>
    </xf>
    <xf numFmtId="0" fontId="0" fillId="0" borderId="17" xfId="0" applyBorder="1" applyAlignment="1">
      <alignment horizontal="right" vertical="center"/>
    </xf>
    <xf numFmtId="171" fontId="16" fillId="0" borderId="18" xfId="0" applyNumberFormat="1" applyFont="1" applyBorder="1" applyAlignment="1">
      <alignment horizontal="left" vertical="center"/>
    </xf>
    <xf numFmtId="2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2" fontId="5" fillId="0" borderId="23" xfId="0" applyNumberFormat="1" applyFont="1" applyBorder="1" applyAlignment="1">
      <alignment horizontal="center" vertical="center"/>
    </xf>
    <xf numFmtId="2" fontId="5" fillId="0" borderId="25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3"/>
    <xf numFmtId="0" fontId="5" fillId="0" borderId="17" xfId="0" applyFont="1" applyBorder="1" applyAlignment="1">
      <alignment horizontal="right" vertical="center"/>
    </xf>
    <xf numFmtId="0" fontId="18" fillId="0" borderId="17" xfId="0" applyFont="1" applyBorder="1" applyAlignment="1">
      <alignment horizontal="right" vertical="center"/>
    </xf>
    <xf numFmtId="169" fontId="18" fillId="0" borderId="18" xfId="0" applyNumberFormat="1" applyFont="1" applyBorder="1" applyAlignment="1">
      <alignment horizontal="left" vertical="center"/>
    </xf>
    <xf numFmtId="0" fontId="25" fillId="0" borderId="0" xfId="0" applyFont="1" applyAlignment="1">
      <alignment vertical="center"/>
    </xf>
    <xf numFmtId="172" fontId="10" fillId="0" borderId="0" xfId="0" applyNumberFormat="1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vertical="center"/>
    </xf>
    <xf numFmtId="172" fontId="25" fillId="0" borderId="0" xfId="0" applyNumberFormat="1" applyFont="1" applyBorder="1" applyAlignment="1">
      <alignment horizontal="left" vertical="center"/>
    </xf>
    <xf numFmtId="0" fontId="25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72" fontId="5" fillId="0" borderId="0" xfId="0" applyNumberFormat="1" applyFont="1" applyBorder="1" applyAlignment="1">
      <alignment horizontal="left" vertical="center"/>
    </xf>
    <xf numFmtId="0" fontId="26" fillId="0" borderId="0" xfId="0" applyFont="1" applyAlignment="1">
      <alignment vertical="center"/>
    </xf>
    <xf numFmtId="0" fontId="6" fillId="0" borderId="0" xfId="0" applyFont="1" applyBorder="1" applyAlignment="1">
      <alignment horizontal="right" vertical="center"/>
    </xf>
    <xf numFmtId="2" fontId="6" fillId="0" borderId="0" xfId="0" applyNumberFormat="1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2" fontId="17" fillId="0" borderId="23" xfId="0" applyNumberFormat="1" applyFont="1" applyBorder="1" applyAlignment="1">
      <alignment horizontal="center" vertical="center"/>
    </xf>
    <xf numFmtId="166" fontId="17" fillId="0" borderId="24" xfId="0" applyNumberFormat="1" applyFont="1" applyBorder="1" applyAlignment="1">
      <alignment horizontal="center" vertical="center"/>
    </xf>
    <xf numFmtId="2" fontId="17" fillId="0" borderId="25" xfId="0" applyNumberFormat="1" applyFont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2" fontId="17" fillId="0" borderId="31" xfId="0" applyNumberFormat="1" applyFont="1" applyBorder="1" applyAlignment="1">
      <alignment horizontal="left" vertical="center"/>
    </xf>
    <xf numFmtId="0" fontId="17" fillId="0" borderId="32" xfId="0" applyFont="1" applyBorder="1" applyAlignment="1">
      <alignment horizontal="right" vertical="center"/>
    </xf>
    <xf numFmtId="2" fontId="17" fillId="0" borderId="6" xfId="0" applyNumberFormat="1" applyFont="1" applyBorder="1" applyAlignment="1">
      <alignment horizontal="left" vertical="center"/>
    </xf>
    <xf numFmtId="0" fontId="17" fillId="0" borderId="0" xfId="0" applyFont="1" applyAlignment="1">
      <alignment vertical="center" wrapText="1"/>
    </xf>
    <xf numFmtId="2" fontId="5" fillId="0" borderId="24" xfId="0" applyNumberFormat="1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170" fontId="10" fillId="0" borderId="0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vertical="center"/>
    </xf>
    <xf numFmtId="0" fontId="23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30" fillId="0" borderId="0" xfId="0" applyFont="1" applyAlignment="1">
      <alignment vertical="center"/>
    </xf>
    <xf numFmtId="0" fontId="28" fillId="0" borderId="0" xfId="0" applyFont="1" applyAlignment="1">
      <alignment horizontal="right" vertical="center"/>
    </xf>
    <xf numFmtId="2" fontId="5" fillId="0" borderId="22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77" fontId="5" fillId="0" borderId="22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/>
    </xf>
    <xf numFmtId="0" fontId="32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171" fontId="12" fillId="0" borderId="0" xfId="0" applyNumberFormat="1" applyFont="1" applyBorder="1" applyAlignment="1">
      <alignment horizontal="center" vertical="center"/>
    </xf>
    <xf numFmtId="171" fontId="12" fillId="0" borderId="0" xfId="1" applyNumberFormat="1" applyFont="1" applyBorder="1" applyAlignment="1">
      <alignment horizontal="center" vertical="center"/>
    </xf>
    <xf numFmtId="171" fontId="6" fillId="0" borderId="0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70" fontId="12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2" fontId="6" fillId="0" borderId="0" xfId="0" applyNumberFormat="1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8" fillId="0" borderId="0" xfId="3" applyFont="1"/>
    <xf numFmtId="0" fontId="33" fillId="0" borderId="0" xfId="3" applyFont="1"/>
    <xf numFmtId="0" fontId="10" fillId="0" borderId="0" xfId="3" applyFont="1"/>
    <xf numFmtId="1" fontId="6" fillId="0" borderId="22" xfId="0" applyNumberFormat="1" applyFont="1" applyBorder="1" applyAlignment="1">
      <alignment horizontal="center"/>
    </xf>
    <xf numFmtId="172" fontId="13" fillId="0" borderId="12" xfId="0" quotePrefix="1" applyNumberFormat="1" applyFont="1" applyBorder="1" applyAlignment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14" fillId="0" borderId="12" xfId="0" applyFont="1" applyBorder="1" applyAlignment="1">
      <alignment horizontal="left" vertical="center"/>
    </xf>
    <xf numFmtId="179" fontId="10" fillId="0" borderId="18" xfId="0" applyNumberFormat="1" applyFont="1" applyBorder="1" applyAlignment="1">
      <alignment horizontal="left" vertical="center"/>
    </xf>
    <xf numFmtId="0" fontId="0" fillId="0" borderId="0" xfId="0"/>
    <xf numFmtId="14" fontId="0" fillId="0" borderId="0" xfId="0" applyNumberFormat="1"/>
    <xf numFmtId="21" fontId="0" fillId="0" borderId="0" xfId="0" applyNumberFormat="1"/>
    <xf numFmtId="47" fontId="0" fillId="0" borderId="0" xfId="0" applyNumberFormat="1"/>
    <xf numFmtId="0" fontId="5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Continuous" vertical="center"/>
    </xf>
    <xf numFmtId="0" fontId="5" fillId="0" borderId="38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2" fontId="5" fillId="0" borderId="40" xfId="0" applyNumberFormat="1" applyFont="1" applyBorder="1" applyAlignment="1">
      <alignment horizontal="center" vertical="center"/>
    </xf>
    <xf numFmtId="166" fontId="5" fillId="0" borderId="41" xfId="0" applyNumberFormat="1" applyFont="1" applyBorder="1" applyAlignment="1">
      <alignment horizontal="center" vertical="center"/>
    </xf>
    <xf numFmtId="0" fontId="5" fillId="0" borderId="42" xfId="0" applyFont="1" applyBorder="1" applyAlignment="1">
      <alignment horizontal="centerContinuous" vertical="center"/>
    </xf>
    <xf numFmtId="0" fontId="5" fillId="0" borderId="43" xfId="0" applyFont="1" applyBorder="1" applyAlignment="1">
      <alignment horizontal="center" vertical="center"/>
    </xf>
    <xf numFmtId="2" fontId="5" fillId="0" borderId="44" xfId="0" applyNumberFormat="1" applyFont="1" applyBorder="1" applyAlignment="1">
      <alignment horizontal="center" vertical="center"/>
    </xf>
    <xf numFmtId="2" fontId="5" fillId="0" borderId="45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7" xfId="0" applyFont="1" applyBorder="1" applyAlignment="1">
      <alignment horizontal="right" vertical="center"/>
    </xf>
    <xf numFmtId="2" fontId="6" fillId="0" borderId="50" xfId="0" applyNumberFormat="1" applyFont="1" applyBorder="1" applyAlignment="1">
      <alignment horizontal="left" vertical="center"/>
    </xf>
    <xf numFmtId="2" fontId="5" fillId="0" borderId="51" xfId="0" applyNumberFormat="1" applyFont="1" applyBorder="1" applyAlignment="1">
      <alignment horizontal="left" vertical="center"/>
    </xf>
    <xf numFmtId="2" fontId="5" fillId="0" borderId="52" xfId="0" applyNumberFormat="1" applyFont="1" applyBorder="1" applyAlignment="1">
      <alignment horizontal="left" vertical="center"/>
    </xf>
    <xf numFmtId="2" fontId="5" fillId="0" borderId="53" xfId="0" applyNumberFormat="1" applyFont="1" applyBorder="1" applyAlignment="1">
      <alignment horizontal="center" vertical="center"/>
    </xf>
    <xf numFmtId="2" fontId="5" fillId="0" borderId="55" xfId="0" applyNumberFormat="1" applyFont="1" applyBorder="1" applyAlignment="1">
      <alignment horizontal="center" vertical="center"/>
    </xf>
    <xf numFmtId="2" fontId="5" fillId="0" borderId="56" xfId="0" applyNumberFormat="1" applyFont="1" applyBorder="1" applyAlignment="1">
      <alignment horizontal="center" vertical="center"/>
    </xf>
    <xf numFmtId="0" fontId="5" fillId="0" borderId="54" xfId="0" applyFont="1" applyBorder="1" applyAlignment="1">
      <alignment horizontal="right" vertical="center"/>
    </xf>
    <xf numFmtId="2" fontId="5" fillId="0" borderId="57" xfId="0" applyNumberFormat="1" applyFont="1" applyBorder="1" applyAlignment="1">
      <alignment horizontal="left" vertical="center"/>
    </xf>
    <xf numFmtId="0" fontId="31" fillId="0" borderId="0" xfId="0" applyFont="1" applyBorder="1" applyAlignment="1">
      <alignment vertical="center"/>
    </xf>
    <xf numFmtId="0" fontId="17" fillId="0" borderId="49" xfId="0" applyFont="1" applyBorder="1" applyAlignment="1">
      <alignment vertical="center"/>
    </xf>
    <xf numFmtId="0" fontId="34" fillId="0" borderId="59" xfId="0" applyFont="1" applyBorder="1" applyAlignment="1">
      <alignment horizontal="right" vertical="center"/>
    </xf>
    <xf numFmtId="0" fontId="34" fillId="0" borderId="0" xfId="0" applyFont="1" applyBorder="1" applyAlignment="1">
      <alignment horizontal="right" vertical="center"/>
    </xf>
    <xf numFmtId="0" fontId="34" fillId="0" borderId="60" xfId="0" applyFont="1" applyBorder="1" applyAlignment="1">
      <alignment horizontal="right" vertical="center"/>
    </xf>
    <xf numFmtId="0" fontId="34" fillId="0" borderId="61" xfId="0" applyFont="1" applyBorder="1" applyAlignment="1">
      <alignment horizontal="right" vertical="center"/>
    </xf>
    <xf numFmtId="0" fontId="31" fillId="0" borderId="61" xfId="0" applyFont="1" applyBorder="1" applyAlignment="1">
      <alignment vertical="center"/>
    </xf>
    <xf numFmtId="0" fontId="17" fillId="0" borderId="52" xfId="0" applyFont="1" applyBorder="1" applyAlignment="1">
      <alignment vertical="center"/>
    </xf>
    <xf numFmtId="173" fontId="38" fillId="0" borderId="0" xfId="0" applyNumberFormat="1" applyFont="1" applyBorder="1" applyAlignment="1">
      <alignment horizontal="left" vertical="center"/>
    </xf>
    <xf numFmtId="168" fontId="38" fillId="0" borderId="0" xfId="0" quotePrefix="1" applyNumberFormat="1" applyFont="1" applyBorder="1" applyAlignment="1">
      <alignment horizontal="left" vertical="center"/>
    </xf>
    <xf numFmtId="167" fontId="38" fillId="0" borderId="0" xfId="0" applyNumberFormat="1" applyFont="1" applyAlignment="1">
      <alignment horizontal="left" vertical="center"/>
    </xf>
    <xf numFmtId="167" fontId="38" fillId="0" borderId="0" xfId="0" applyNumberFormat="1" applyFont="1" applyBorder="1" applyAlignment="1">
      <alignment horizontal="left" vertical="center"/>
    </xf>
    <xf numFmtId="0" fontId="34" fillId="0" borderId="54" xfId="0" applyFont="1" applyBorder="1" applyAlignment="1">
      <alignment horizontal="center"/>
    </xf>
    <xf numFmtId="170" fontId="10" fillId="0" borderId="65" xfId="0" applyNumberFormat="1" applyFont="1" applyBorder="1" applyAlignment="1">
      <alignment horizontal="center" vertical="top"/>
    </xf>
    <xf numFmtId="0" fontId="34" fillId="0" borderId="58" xfId="0" applyFont="1" applyBorder="1" applyAlignment="1">
      <alignment horizontal="center"/>
    </xf>
    <xf numFmtId="170" fontId="10" fillId="0" borderId="66" xfId="0" applyNumberFormat="1" applyFont="1" applyBorder="1" applyAlignment="1">
      <alignment horizontal="center" vertical="top"/>
    </xf>
    <xf numFmtId="2" fontId="34" fillId="0" borderId="64" xfId="0" applyNumberFormat="1" applyFont="1" applyBorder="1" applyAlignment="1">
      <alignment horizontal="center"/>
    </xf>
    <xf numFmtId="0" fontId="34" fillId="0" borderId="64" xfId="0" applyFont="1" applyBorder="1" applyAlignment="1">
      <alignment horizontal="center"/>
    </xf>
    <xf numFmtId="170" fontId="10" fillId="0" borderId="67" xfId="0" applyNumberFormat="1" applyFont="1" applyBorder="1" applyAlignment="1">
      <alignment horizontal="center" vertical="top"/>
    </xf>
    <xf numFmtId="170" fontId="10" fillId="0" borderId="10" xfId="0" applyNumberFormat="1" applyFont="1" applyBorder="1" applyAlignment="1">
      <alignment horizontal="center" vertical="top"/>
    </xf>
    <xf numFmtId="0" fontId="5" fillId="0" borderId="69" xfId="0" applyFont="1" applyBorder="1" applyAlignment="1">
      <alignment horizontal="center"/>
    </xf>
    <xf numFmtId="170" fontId="5" fillId="0" borderId="71" xfId="0" applyNumberFormat="1" applyFont="1" applyBorder="1" applyAlignment="1">
      <alignment horizontal="center" vertical="top"/>
    </xf>
    <xf numFmtId="0" fontId="34" fillId="0" borderId="73" xfId="0" applyFont="1" applyBorder="1" applyAlignment="1">
      <alignment horizontal="center" vertical="center"/>
    </xf>
    <xf numFmtId="171" fontId="10" fillId="0" borderId="67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172" fontId="10" fillId="0" borderId="0" xfId="0" applyNumberFormat="1" applyFont="1" applyBorder="1" applyAlignment="1">
      <alignment horizontal="center" vertical="center"/>
    </xf>
    <xf numFmtId="172" fontId="12" fillId="0" borderId="0" xfId="0" applyNumberFormat="1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172" fontId="10" fillId="0" borderId="67" xfId="0" applyNumberFormat="1" applyFont="1" applyBorder="1" applyAlignment="1">
      <alignment horizontal="center" vertical="center"/>
    </xf>
    <xf numFmtId="0" fontId="22" fillId="0" borderId="54" xfId="0" applyFont="1" applyBorder="1" applyAlignment="1">
      <alignment horizontal="right" vertical="center"/>
    </xf>
    <xf numFmtId="0" fontId="22" fillId="0" borderId="48" xfId="0" applyFont="1" applyBorder="1" applyAlignment="1">
      <alignment horizontal="right" vertical="center"/>
    </xf>
    <xf numFmtId="0" fontId="5" fillId="0" borderId="48" xfId="0" applyFont="1" applyBorder="1" applyAlignment="1">
      <alignment horizontal="right" vertical="center"/>
    </xf>
    <xf numFmtId="0" fontId="5" fillId="0" borderId="44" xfId="0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4" xfId="0" applyFont="1" applyBorder="1"/>
    <xf numFmtId="0" fontId="4" fillId="0" borderId="57" xfId="0" applyFont="1" applyBorder="1" applyAlignment="1">
      <alignment horizontal="right"/>
    </xf>
    <xf numFmtId="165" fontId="11" fillId="0" borderId="57" xfId="0" applyNumberFormat="1" applyFont="1" applyBorder="1" applyAlignment="1">
      <alignment horizontal="left"/>
    </xf>
    <xf numFmtId="165" fontId="11" fillId="0" borderId="57" xfId="0" applyNumberFormat="1" applyFont="1" applyBorder="1" applyAlignment="1">
      <alignment horizontal="right"/>
    </xf>
    <xf numFmtId="0" fontId="4" fillId="0" borderId="57" xfId="0" applyFont="1" applyBorder="1"/>
    <xf numFmtId="0" fontId="5" fillId="0" borderId="58" xfId="0" applyFont="1" applyBorder="1"/>
    <xf numFmtId="0" fontId="5" fillId="0" borderId="59" xfId="0" applyFont="1" applyBorder="1"/>
    <xf numFmtId="165" fontId="10" fillId="0" borderId="0" xfId="0" applyNumberFormat="1" applyFont="1" applyBorder="1" applyAlignment="1">
      <alignment horizontal="left"/>
    </xf>
    <xf numFmtId="165" fontId="10" fillId="0" borderId="0" xfId="0" applyNumberFormat="1" applyFont="1" applyBorder="1" applyAlignment="1">
      <alignment horizontal="right"/>
    </xf>
    <xf numFmtId="0" fontId="5" fillId="0" borderId="0" xfId="0" applyFont="1" applyBorder="1"/>
    <xf numFmtId="0" fontId="5" fillId="0" borderId="49" xfId="0" applyFont="1" applyBorder="1"/>
    <xf numFmtId="165" fontId="11" fillId="0" borderId="0" xfId="0" applyNumberFormat="1" applyFont="1" applyBorder="1" applyAlignment="1">
      <alignment horizontal="right"/>
    </xf>
    <xf numFmtId="0" fontId="4" fillId="0" borderId="0" xfId="0" applyFont="1" applyBorder="1"/>
    <xf numFmtId="1" fontId="12" fillId="0" borderId="0" xfId="0" applyNumberFormat="1" applyFont="1" applyBorder="1" applyAlignment="1">
      <alignment horizontal="left"/>
    </xf>
    <xf numFmtId="1" fontId="12" fillId="0" borderId="0" xfId="0" applyNumberFormat="1" applyFont="1" applyBorder="1" applyAlignment="1">
      <alignment horizontal="right"/>
    </xf>
    <xf numFmtId="0" fontId="5" fillId="0" borderId="60" xfId="0" applyFont="1" applyBorder="1"/>
    <xf numFmtId="0" fontId="5" fillId="0" borderId="61" xfId="0" applyFont="1" applyBorder="1" applyAlignment="1">
      <alignment horizontal="right"/>
    </xf>
    <xf numFmtId="1" fontId="12" fillId="0" borderId="61" xfId="0" applyNumberFormat="1" applyFont="1" applyBorder="1" applyAlignment="1">
      <alignment horizontal="left"/>
    </xf>
    <xf numFmtId="1" fontId="12" fillId="0" borderId="61" xfId="0" applyNumberFormat="1" applyFont="1" applyBorder="1" applyAlignment="1">
      <alignment horizontal="right"/>
    </xf>
    <xf numFmtId="0" fontId="5" fillId="0" borderId="61" xfId="0" applyFont="1" applyBorder="1"/>
    <xf numFmtId="0" fontId="5" fillId="0" borderId="52" xfId="0" applyFont="1" applyBorder="1"/>
    <xf numFmtId="0" fontId="4" fillId="0" borderId="54" xfId="0" applyFont="1" applyBorder="1" applyAlignment="1">
      <alignment horizontal="right" vertical="center"/>
    </xf>
    <xf numFmtId="2" fontId="4" fillId="0" borderId="79" xfId="0" applyNumberFormat="1" applyFont="1" applyBorder="1" applyAlignment="1">
      <alignment horizontal="left" vertical="center"/>
    </xf>
    <xf numFmtId="0" fontId="4" fillId="0" borderId="62" xfId="0" applyFont="1" applyBorder="1" applyAlignment="1">
      <alignment horizontal="right" vertical="center"/>
    </xf>
    <xf numFmtId="2" fontId="4" fillId="0" borderId="58" xfId="0" applyNumberFormat="1" applyFont="1" applyBorder="1" applyAlignment="1">
      <alignment horizontal="left" vertical="center"/>
    </xf>
    <xf numFmtId="0" fontId="6" fillId="0" borderId="59" xfId="0" applyFont="1" applyBorder="1" applyAlignment="1">
      <alignment horizontal="right" vertical="center"/>
    </xf>
    <xf numFmtId="170" fontId="5" fillId="0" borderId="49" xfId="0" applyNumberFormat="1" applyFont="1" applyBorder="1" applyAlignment="1">
      <alignment horizontal="left" vertical="center"/>
    </xf>
    <xf numFmtId="0" fontId="12" fillId="0" borderId="59" xfId="0" applyFont="1" applyBorder="1" applyAlignment="1">
      <alignment horizontal="right" vertical="center"/>
    </xf>
    <xf numFmtId="179" fontId="10" fillId="0" borderId="49" xfId="0" applyNumberFormat="1" applyFont="1" applyBorder="1" applyAlignment="1">
      <alignment horizontal="left" vertical="center"/>
    </xf>
    <xf numFmtId="0" fontId="16" fillId="0" borderId="59" xfId="0" applyFont="1" applyBorder="1" applyAlignment="1">
      <alignment horizontal="right" vertical="center"/>
    </xf>
    <xf numFmtId="169" fontId="16" fillId="0" borderId="49" xfId="0" applyNumberFormat="1" applyFont="1" applyBorder="1" applyAlignment="1">
      <alignment horizontal="left" vertical="center"/>
    </xf>
    <xf numFmtId="0" fontId="18" fillId="0" borderId="59" xfId="0" applyFont="1" applyBorder="1" applyAlignment="1">
      <alignment horizontal="right" vertical="center"/>
    </xf>
    <xf numFmtId="169" fontId="18" fillId="0" borderId="49" xfId="0" applyNumberFormat="1" applyFont="1" applyBorder="1" applyAlignment="1">
      <alignment horizontal="left" vertical="center"/>
    </xf>
    <xf numFmtId="0" fontId="0" fillId="0" borderId="59" xfId="0" applyBorder="1" applyAlignment="1">
      <alignment horizontal="right" vertical="center"/>
    </xf>
    <xf numFmtId="169" fontId="5" fillId="0" borderId="49" xfId="0" applyNumberFormat="1" applyFont="1" applyBorder="1" applyAlignment="1">
      <alignment horizontal="left" vertical="center"/>
    </xf>
    <xf numFmtId="0" fontId="5" fillId="0" borderId="59" xfId="0" applyFont="1" applyBorder="1" applyAlignment="1">
      <alignment horizontal="right" vertical="center"/>
    </xf>
    <xf numFmtId="171" fontId="16" fillId="0" borderId="49" xfId="0" applyNumberFormat="1" applyFont="1" applyBorder="1" applyAlignment="1">
      <alignment horizontal="left" vertical="center"/>
    </xf>
    <xf numFmtId="0" fontId="5" fillId="0" borderId="60" xfId="0" applyFont="1" applyBorder="1" applyAlignment="1">
      <alignment horizontal="right" vertical="center" wrapText="1"/>
    </xf>
    <xf numFmtId="2" fontId="5" fillId="0" borderId="80" xfId="0" applyNumberFormat="1" applyFont="1" applyBorder="1" applyAlignment="1">
      <alignment horizontal="left" vertical="center"/>
    </xf>
    <xf numFmtId="0" fontId="5" fillId="0" borderId="63" xfId="0" applyFont="1" applyBorder="1" applyAlignment="1">
      <alignment horizontal="right" vertical="center" wrapText="1"/>
    </xf>
    <xf numFmtId="0" fontId="5" fillId="0" borderId="81" xfId="0" applyFont="1" applyBorder="1" applyAlignment="1">
      <alignment horizontal="center" vertical="center" wrapText="1"/>
    </xf>
    <xf numFmtId="0" fontId="5" fillId="0" borderId="82" xfId="0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/>
    </xf>
    <xf numFmtId="1" fontId="6" fillId="0" borderId="67" xfId="0" applyNumberFormat="1" applyFont="1" applyBorder="1" applyAlignment="1">
      <alignment horizontal="center"/>
    </xf>
    <xf numFmtId="1" fontId="6" fillId="0" borderId="76" xfId="0" applyNumberFormat="1" applyFont="1" applyBorder="1" applyAlignment="1">
      <alignment horizontal="center"/>
    </xf>
    <xf numFmtId="1" fontId="6" fillId="0" borderId="13" xfId="0" applyNumberFormat="1" applyFont="1" applyBorder="1" applyAlignment="1">
      <alignment horizontal="center"/>
    </xf>
    <xf numFmtId="1" fontId="6" fillId="0" borderId="83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 vertical="center"/>
    </xf>
    <xf numFmtId="0" fontId="13" fillId="0" borderId="87" xfId="0" applyFont="1" applyBorder="1" applyAlignment="1">
      <alignment horizontal="center" vertical="center"/>
    </xf>
    <xf numFmtId="0" fontId="13" fillId="0" borderId="88" xfId="0" applyFont="1" applyBorder="1" applyAlignment="1">
      <alignment horizontal="center" vertical="center"/>
    </xf>
    <xf numFmtId="0" fontId="14" fillId="0" borderId="88" xfId="0" applyFont="1" applyBorder="1" applyAlignment="1">
      <alignment vertical="center"/>
    </xf>
    <xf numFmtId="0" fontId="13" fillId="0" borderId="70" xfId="0" applyFont="1" applyBorder="1" applyAlignment="1">
      <alignment horizontal="center" vertical="center"/>
    </xf>
    <xf numFmtId="0" fontId="13" fillId="0" borderId="7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92" xfId="0" applyFont="1" applyBorder="1" applyAlignment="1">
      <alignment horizontal="centerContinuous" vertical="center"/>
    </xf>
    <xf numFmtId="0" fontId="4" fillId="0" borderId="93" xfId="0" applyFont="1" applyBorder="1" applyAlignment="1">
      <alignment horizontal="centerContinuous" vertical="center"/>
    </xf>
    <xf numFmtId="0" fontId="4" fillId="0" borderId="94" xfId="0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5" fillId="0" borderId="12" xfId="0" applyFont="1" applyBorder="1" applyAlignment="1">
      <alignment horizontal="left" vertical="center"/>
    </xf>
    <xf numFmtId="178" fontId="24" fillId="0" borderId="73" xfId="0" applyNumberFormat="1" applyFont="1" applyBorder="1" applyAlignment="1">
      <alignment horizontal="center" vertical="center"/>
    </xf>
    <xf numFmtId="0" fontId="5" fillId="0" borderId="73" xfId="0" applyFont="1" applyBorder="1" applyAlignment="1">
      <alignment horizontal="right" vertical="center"/>
    </xf>
    <xf numFmtId="170" fontId="10" fillId="0" borderId="73" xfId="0" applyNumberFormat="1" applyFont="1" applyBorder="1" applyAlignment="1">
      <alignment horizontal="left" vertical="center"/>
    </xf>
    <xf numFmtId="0" fontId="5" fillId="0" borderId="75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67" xfId="0" applyFont="1" applyFill="1" applyBorder="1" applyAlignment="1">
      <alignment horizontal="center" vertical="center"/>
    </xf>
    <xf numFmtId="1" fontId="5" fillId="0" borderId="72" xfId="0" applyNumberFormat="1" applyFont="1" applyFill="1" applyBorder="1" applyAlignment="1">
      <alignment horizontal="center" vertical="center"/>
    </xf>
    <xf numFmtId="165" fontId="5" fillId="0" borderId="73" xfId="0" applyNumberFormat="1" applyFont="1" applyFill="1" applyBorder="1" applyAlignment="1">
      <alignment horizontal="center" vertical="center"/>
    </xf>
    <xf numFmtId="2" fontId="5" fillId="0" borderId="73" xfId="0" applyNumberFormat="1" applyFont="1" applyFill="1" applyBorder="1" applyAlignment="1">
      <alignment horizontal="center" vertical="center"/>
    </xf>
    <xf numFmtId="177" fontId="5" fillId="0" borderId="73" xfId="0" applyNumberFormat="1" applyFont="1" applyFill="1" applyBorder="1" applyAlignment="1">
      <alignment horizontal="center" vertical="center"/>
    </xf>
    <xf numFmtId="1" fontId="5" fillId="0" borderId="78" xfId="0" applyNumberFormat="1" applyFont="1" applyFill="1" applyBorder="1" applyAlignment="1">
      <alignment horizontal="center" vertical="center"/>
    </xf>
    <xf numFmtId="0" fontId="5" fillId="0" borderId="73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5" fillId="0" borderId="45" xfId="0" applyFont="1" applyFill="1" applyBorder="1" applyAlignment="1">
      <alignment horizontal="center" vertical="center"/>
    </xf>
    <xf numFmtId="0" fontId="35" fillId="0" borderId="0" xfId="0" applyFont="1" applyBorder="1" applyAlignment="1">
      <alignment vertical="top"/>
    </xf>
    <xf numFmtId="177" fontId="44" fillId="0" borderId="73" xfId="0" applyNumberFormat="1" applyFont="1" applyFill="1" applyBorder="1" applyAlignment="1">
      <alignment horizontal="center" vertical="center"/>
    </xf>
    <xf numFmtId="177" fontId="44" fillId="0" borderId="22" xfId="0" applyNumberFormat="1" applyFont="1" applyFill="1" applyBorder="1" applyAlignment="1">
      <alignment horizontal="center" vertical="center"/>
    </xf>
    <xf numFmtId="0" fontId="5" fillId="0" borderId="33" xfId="0" applyFont="1" applyBorder="1" applyAlignment="1">
      <alignment horizontal="center"/>
    </xf>
    <xf numFmtId="170" fontId="5" fillId="0" borderId="90" xfId="0" applyNumberFormat="1" applyFont="1" applyBorder="1" applyAlignment="1">
      <alignment horizontal="center" vertical="top"/>
    </xf>
    <xf numFmtId="0" fontId="5" fillId="0" borderId="68" xfId="0" applyFont="1" applyBorder="1" applyAlignment="1">
      <alignment horizontal="center" vertical="center"/>
    </xf>
    <xf numFmtId="170" fontId="5" fillId="0" borderId="7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right" vertical="center"/>
    </xf>
    <xf numFmtId="0" fontId="5" fillId="0" borderId="0" xfId="2" applyFont="1" applyBorder="1" applyAlignment="1">
      <alignment horizontal="right" vertical="center"/>
    </xf>
    <xf numFmtId="4" fontId="41" fillId="0" borderId="98" xfId="1" applyFont="1" applyBorder="1" applyAlignment="1" applyProtection="1">
      <alignment horizontal="center"/>
    </xf>
    <xf numFmtId="0" fontId="8" fillId="0" borderId="0" xfId="3" applyFont="1" applyAlignment="1" applyProtection="1">
      <alignment horizontal="center"/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59" xfId="0" applyFill="1" applyBorder="1" applyProtection="1">
      <protection locked="0"/>
    </xf>
    <xf numFmtId="0" fontId="0" fillId="0" borderId="0" xfId="0" applyFill="1" applyProtection="1">
      <protection locked="0"/>
    </xf>
    <xf numFmtId="0" fontId="34" fillId="0" borderId="59" xfId="0" applyFont="1" applyFill="1" applyBorder="1" applyProtection="1">
      <protection locked="0"/>
    </xf>
    <xf numFmtId="0" fontId="34" fillId="0" borderId="0" xfId="0" applyFont="1" applyFill="1" applyProtection="1">
      <protection locked="0"/>
    </xf>
    <xf numFmtId="0" fontId="42" fillId="0" borderId="0" xfId="0" applyFont="1" applyFill="1" applyProtection="1">
      <protection locked="0"/>
    </xf>
    <xf numFmtId="0" fontId="0" fillId="0" borderId="59" xfId="0" applyBorder="1" applyProtection="1">
      <protection locked="0"/>
    </xf>
    <xf numFmtId="0" fontId="0" fillId="0" borderId="0" xfId="0" applyProtection="1">
      <protection locked="0"/>
    </xf>
    <xf numFmtId="0" fontId="5" fillId="0" borderId="59" xfId="0" applyFont="1" applyBorder="1" applyProtection="1">
      <protection locked="0"/>
    </xf>
    <xf numFmtId="0" fontId="5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25" fillId="0" borderId="59" xfId="0" applyFont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horizontal="right" vertical="center"/>
      <protection locked="0"/>
    </xf>
    <xf numFmtId="0" fontId="5" fillId="0" borderId="0" xfId="2" applyFont="1" applyBorder="1" applyAlignment="1" applyProtection="1">
      <alignment horizontal="right" vertical="center"/>
      <protection locked="0"/>
    </xf>
    <xf numFmtId="172" fontId="5" fillId="0" borderId="0" xfId="0" applyNumberFormat="1" applyFont="1" applyBorder="1" applyAlignment="1" applyProtection="1">
      <alignment horizontal="left" vertical="center"/>
      <protection locked="0"/>
    </xf>
    <xf numFmtId="172" fontId="25" fillId="0" borderId="0" xfId="0" applyNumberFormat="1" applyFont="1" applyBorder="1" applyAlignment="1" applyProtection="1">
      <alignment horizontal="left" vertical="center"/>
      <protection locked="0"/>
    </xf>
    <xf numFmtId="0" fontId="42" fillId="0" borderId="0" xfId="3" applyFont="1" applyBorder="1" applyProtection="1">
      <protection locked="0"/>
    </xf>
    <xf numFmtId="0" fontId="41" fillId="0" borderId="0" xfId="3" applyFont="1" applyBorder="1" applyProtection="1">
      <protection locked="0"/>
    </xf>
    <xf numFmtId="0" fontId="8" fillId="0" borderId="0" xfId="3" applyBorder="1" applyProtection="1">
      <protection locked="0"/>
    </xf>
    <xf numFmtId="0" fontId="33" fillId="0" borderId="0" xfId="3" applyFont="1" applyBorder="1" applyProtection="1">
      <protection locked="0"/>
    </xf>
    <xf numFmtId="0" fontId="10" fillId="0" borderId="0" xfId="3" applyFont="1" applyBorder="1" applyProtection="1">
      <protection locked="0"/>
    </xf>
    <xf numFmtId="0" fontId="8" fillId="0" borderId="0" xfId="3" applyBorder="1"/>
    <xf numFmtId="0" fontId="33" fillId="0" borderId="0" xfId="3" applyFont="1" applyBorder="1"/>
    <xf numFmtId="0" fontId="10" fillId="0" borderId="0" xfId="3" applyFont="1" applyBorder="1"/>
    <xf numFmtId="4" fontId="44" fillId="0" borderId="95" xfId="1" applyFont="1" applyFill="1" applyBorder="1" applyAlignment="1">
      <alignment horizontal="center" vertical="center"/>
    </xf>
    <xf numFmtId="4" fontId="44" fillId="0" borderId="27" xfId="1" applyFont="1" applyFill="1" applyBorder="1" applyAlignment="1">
      <alignment horizontal="center" vertical="center"/>
    </xf>
    <xf numFmtId="4" fontId="44" fillId="0" borderId="73" xfId="1" applyFont="1" applyFill="1" applyBorder="1" applyAlignment="1">
      <alignment horizontal="center" vertical="center"/>
    </xf>
    <xf numFmtId="4" fontId="44" fillId="0" borderId="22" xfId="1" applyFont="1" applyFill="1" applyBorder="1" applyAlignment="1">
      <alignment horizontal="center" vertical="center"/>
    </xf>
    <xf numFmtId="4" fontId="44" fillId="0" borderId="96" xfId="1" applyFont="1" applyFill="1" applyBorder="1" applyAlignment="1">
      <alignment horizontal="center" vertical="center"/>
    </xf>
    <xf numFmtId="4" fontId="5" fillId="0" borderId="73" xfId="0" applyNumberFormat="1" applyFont="1" applyFill="1" applyBorder="1" applyAlignment="1">
      <alignment horizontal="center" vertical="center"/>
    </xf>
    <xf numFmtId="4" fontId="5" fillId="0" borderId="22" xfId="0" applyNumberFormat="1" applyFont="1" applyFill="1" applyBorder="1" applyAlignment="1">
      <alignment horizontal="center" vertical="center"/>
    </xf>
    <xf numFmtId="0" fontId="48" fillId="0" borderId="0" xfId="3" applyFont="1"/>
    <xf numFmtId="164" fontId="5" fillId="0" borderId="59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" fontId="5" fillId="0" borderId="49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/>
    </xf>
    <xf numFmtId="169" fontId="5" fillId="0" borderId="76" xfId="0" applyNumberFormat="1" applyFont="1" applyBorder="1" applyAlignment="1">
      <alignment horizontal="center" vertical="center"/>
    </xf>
    <xf numFmtId="0" fontId="5" fillId="0" borderId="67" xfId="0" applyFont="1" applyFill="1" applyBorder="1" applyAlignment="1">
      <alignment horizontal="center" vertical="center" wrapText="1"/>
    </xf>
    <xf numFmtId="0" fontId="50" fillId="0" borderId="54" xfId="0" applyFont="1" applyBorder="1" applyAlignment="1">
      <alignment horizontal="right" vertical="center"/>
    </xf>
    <xf numFmtId="0" fontId="5" fillId="0" borderId="101" xfId="0" applyFont="1" applyFill="1" applyBorder="1" applyAlignment="1">
      <alignment horizontal="center" vertical="center"/>
    </xf>
    <xf numFmtId="180" fontId="44" fillId="0" borderId="95" xfId="1" applyNumberFormat="1" applyFont="1" applyFill="1" applyBorder="1" applyAlignment="1">
      <alignment horizontal="center" vertical="center"/>
    </xf>
    <xf numFmtId="180" fontId="44" fillId="0" borderId="27" xfId="1" applyNumberFormat="1" applyFont="1" applyFill="1" applyBorder="1" applyAlignment="1">
      <alignment horizontal="center" vertical="center"/>
    </xf>
    <xf numFmtId="2" fontId="17" fillId="0" borderId="0" xfId="0" applyNumberFormat="1" applyFont="1" applyAlignment="1">
      <alignment vertical="center"/>
    </xf>
    <xf numFmtId="181" fontId="44" fillId="0" borderId="22" xfId="0" applyNumberFormat="1" applyFont="1" applyFill="1" applyBorder="1" applyAlignment="1">
      <alignment horizontal="center" vertical="center"/>
    </xf>
    <xf numFmtId="164" fontId="44" fillId="0" borderId="73" xfId="0" applyNumberFormat="1" applyFont="1" applyFill="1" applyBorder="1" applyAlignment="1">
      <alignment horizontal="center" vertical="center"/>
    </xf>
    <xf numFmtId="164" fontId="44" fillId="0" borderId="22" xfId="0" applyNumberFormat="1" applyFont="1" applyFill="1" applyBorder="1" applyAlignment="1">
      <alignment horizontal="center" vertical="center"/>
    </xf>
    <xf numFmtId="0" fontId="51" fillId="0" borderId="0" xfId="0" applyFont="1" applyBorder="1" applyAlignment="1">
      <alignment horizontal="right" vertical="center"/>
    </xf>
    <xf numFmtId="164" fontId="51" fillId="0" borderId="12" xfId="0" quotePrefix="1" applyNumberFormat="1" applyFont="1" applyBorder="1" applyAlignment="1">
      <alignment horizontal="left" vertical="center"/>
    </xf>
    <xf numFmtId="0" fontId="52" fillId="0" borderId="11" xfId="0" applyFont="1" applyBorder="1" applyAlignment="1">
      <alignment vertical="center"/>
    </xf>
    <xf numFmtId="0" fontId="52" fillId="0" borderId="12" xfId="0" applyFont="1" applyBorder="1" applyAlignment="1">
      <alignment horizontal="left" vertical="center"/>
    </xf>
    <xf numFmtId="0" fontId="13" fillId="0" borderId="11" xfId="0" applyFont="1" applyBorder="1" applyAlignment="1">
      <alignment horizontal="left" vertical="top" wrapText="1"/>
    </xf>
    <xf numFmtId="0" fontId="13" fillId="0" borderId="12" xfId="0" applyFont="1" applyBorder="1" applyAlignment="1">
      <alignment horizontal="left" vertical="top" wrapText="1"/>
    </xf>
    <xf numFmtId="0" fontId="0" fillId="0" borderId="88" xfId="0" applyFont="1" applyBorder="1" applyAlignment="1">
      <alignment horizontal="center"/>
    </xf>
    <xf numFmtId="0" fontId="14" fillId="0" borderId="88" xfId="0" applyFont="1" applyBorder="1" applyAlignment="1">
      <alignment horizontal="center" vertical="center"/>
    </xf>
    <xf numFmtId="2" fontId="6" fillId="0" borderId="49" xfId="0" applyNumberFormat="1" applyFont="1" applyBorder="1" applyAlignment="1">
      <alignment horizontal="left" vertical="center"/>
    </xf>
    <xf numFmtId="2" fontId="5" fillId="0" borderId="100" xfId="0" applyNumberFormat="1" applyFont="1" applyBorder="1" applyAlignment="1">
      <alignment horizontal="left" vertical="center"/>
    </xf>
    <xf numFmtId="2" fontId="5" fillId="0" borderId="49" xfId="0" applyNumberFormat="1" applyFont="1" applyBorder="1" applyAlignment="1">
      <alignment horizontal="left" vertical="center"/>
    </xf>
    <xf numFmtId="2" fontId="5" fillId="0" borderId="107" xfId="0" applyNumberFormat="1" applyFont="1" applyBorder="1" applyAlignment="1">
      <alignment horizontal="left" vertical="center"/>
    </xf>
    <xf numFmtId="0" fontId="13" fillId="0" borderId="87" xfId="0" applyFont="1" applyBorder="1" applyAlignment="1">
      <alignment vertical="center"/>
    </xf>
    <xf numFmtId="0" fontId="53" fillId="0" borderId="0" xfId="0" applyFont="1" applyBorder="1" applyAlignment="1">
      <alignment horizontal="center" vertical="center"/>
    </xf>
    <xf numFmtId="0" fontId="51" fillId="0" borderId="101" xfId="0" applyFont="1" applyBorder="1" applyAlignment="1">
      <alignment horizontal="center" vertical="center"/>
    </xf>
    <xf numFmtId="172" fontId="0" fillId="0" borderId="0" xfId="0" applyNumberFormat="1" applyProtection="1">
      <protection locked="0"/>
    </xf>
    <xf numFmtId="2" fontId="5" fillId="0" borderId="0" xfId="0" applyNumberFormat="1" applyFont="1" applyAlignment="1">
      <alignment vertical="center"/>
    </xf>
    <xf numFmtId="0" fontId="5" fillId="0" borderId="60" xfId="0" applyFont="1" applyBorder="1" applyAlignment="1">
      <alignment horizontal="right" vertical="center"/>
    </xf>
    <xf numFmtId="2" fontId="5" fillId="0" borderId="61" xfId="0" applyNumberFormat="1" applyFont="1" applyBorder="1" applyAlignment="1">
      <alignment horizontal="left" vertical="center"/>
    </xf>
    <xf numFmtId="0" fontId="5" fillId="0" borderId="108" xfId="0" applyFont="1" applyBorder="1" applyAlignment="1">
      <alignment horizontal="right" vertical="center"/>
    </xf>
    <xf numFmtId="0" fontId="5" fillId="0" borderId="76" xfId="0" applyFont="1" applyFill="1" applyBorder="1" applyAlignment="1">
      <alignment horizontal="center" vertical="center" wrapText="1"/>
    </xf>
    <xf numFmtId="170" fontId="24" fillId="0" borderId="109" xfId="0" applyNumberFormat="1" applyFont="1" applyBorder="1" applyAlignment="1">
      <alignment horizontal="left" vertical="center"/>
    </xf>
    <xf numFmtId="0" fontId="5" fillId="0" borderId="110" xfId="0" applyFont="1" applyBorder="1" applyAlignment="1">
      <alignment horizontal="center" vertical="center" wrapText="1"/>
    </xf>
    <xf numFmtId="2" fontId="5" fillId="0" borderId="109" xfId="0" applyNumberFormat="1" applyFont="1" applyFill="1" applyBorder="1" applyAlignment="1">
      <alignment horizontal="center" vertical="center"/>
    </xf>
    <xf numFmtId="2" fontId="5" fillId="0" borderId="111" xfId="0" applyNumberFormat="1" applyFont="1" applyFill="1" applyBorder="1" applyAlignment="1">
      <alignment horizontal="center" vertical="center"/>
    </xf>
    <xf numFmtId="4" fontId="44" fillId="0" borderId="101" xfId="1" applyFont="1" applyFill="1" applyBorder="1" applyAlignment="1">
      <alignment horizontal="center" vertical="center"/>
    </xf>
    <xf numFmtId="4" fontId="44" fillId="0" borderId="45" xfId="1" applyFont="1" applyFill="1" applyBorder="1" applyAlignment="1">
      <alignment horizontal="center" vertical="center"/>
    </xf>
    <xf numFmtId="180" fontId="44" fillId="0" borderId="106" xfId="1" applyNumberFormat="1" applyFont="1" applyFill="1" applyBorder="1" applyAlignment="1">
      <alignment horizontal="center" vertical="center"/>
    </xf>
    <xf numFmtId="180" fontId="44" fillId="0" borderId="78" xfId="1" applyNumberFormat="1" applyFont="1" applyFill="1" applyBorder="1" applyAlignment="1">
      <alignment horizontal="center" vertical="center"/>
    </xf>
    <xf numFmtId="0" fontId="53" fillId="0" borderId="0" xfId="0" applyFont="1" applyBorder="1" applyAlignment="1">
      <alignment vertical="center"/>
    </xf>
    <xf numFmtId="0" fontId="53" fillId="0" borderId="0" xfId="0" applyFont="1" applyBorder="1" applyAlignment="1">
      <alignment horizontal="left" vertical="center"/>
    </xf>
    <xf numFmtId="0" fontId="13" fillId="0" borderId="59" xfId="0" applyFont="1" applyBorder="1" applyAlignment="1">
      <alignment horizontal="center" vertical="center"/>
    </xf>
    <xf numFmtId="0" fontId="2" fillId="0" borderId="0" xfId="0" applyFont="1"/>
    <xf numFmtId="0" fontId="5" fillId="0" borderId="0" xfId="3" applyFont="1" applyAlignment="1">
      <alignment horizontal="center"/>
    </xf>
    <xf numFmtId="164" fontId="17" fillId="0" borderId="15" xfId="0" applyNumberFormat="1" applyFont="1" applyBorder="1" applyAlignment="1">
      <alignment horizontal="center" vertical="center"/>
    </xf>
    <xf numFmtId="164" fontId="17" fillId="0" borderId="19" xfId="0" applyNumberFormat="1" applyFont="1" applyBorder="1" applyAlignment="1">
      <alignment horizontal="center" vertical="center"/>
    </xf>
    <xf numFmtId="164" fontId="17" fillId="0" borderId="26" xfId="0" applyNumberFormat="1" applyFont="1" applyBorder="1" applyAlignment="1">
      <alignment horizontal="center" vertical="center"/>
    </xf>
    <xf numFmtId="164" fontId="17" fillId="0" borderId="3" xfId="0" applyNumberFormat="1" applyFont="1" applyBorder="1" applyAlignment="1">
      <alignment horizontal="center" vertical="center"/>
    </xf>
    <xf numFmtId="164" fontId="17" fillId="0" borderId="22" xfId="0" applyNumberFormat="1" applyFont="1" applyBorder="1" applyAlignment="1">
      <alignment horizontal="center" vertical="center"/>
    </xf>
    <xf numFmtId="164" fontId="17" fillId="0" borderId="20" xfId="0" applyNumberFormat="1" applyFont="1" applyBorder="1" applyAlignment="1">
      <alignment horizontal="center" vertical="center"/>
    </xf>
    <xf numFmtId="164" fontId="17" fillId="0" borderId="27" xfId="0" applyNumberFormat="1" applyFont="1" applyBorder="1" applyAlignment="1">
      <alignment horizontal="center" vertical="center"/>
    </xf>
    <xf numFmtId="164" fontId="17" fillId="0" borderId="4" xfId="0" applyNumberFormat="1" applyFont="1" applyBorder="1" applyAlignment="1">
      <alignment horizontal="center" vertical="center"/>
    </xf>
    <xf numFmtId="164" fontId="17" fillId="0" borderId="21" xfId="0" applyNumberFormat="1" applyFont="1" applyBorder="1" applyAlignment="1">
      <alignment horizontal="center" vertical="center"/>
    </xf>
    <xf numFmtId="164" fontId="17" fillId="0" borderId="30" xfId="0" applyNumberFormat="1" applyFont="1" applyBorder="1" applyAlignment="1">
      <alignment horizontal="center" vertical="center"/>
    </xf>
    <xf numFmtId="164" fontId="17" fillId="0" borderId="5" xfId="0" applyNumberFormat="1" applyFont="1" applyBorder="1" applyAlignment="1">
      <alignment horizontal="center" vertical="center"/>
    </xf>
    <xf numFmtId="175" fontId="2" fillId="0" borderId="67" xfId="0" applyNumberFormat="1" applyFont="1" applyBorder="1" applyAlignment="1">
      <alignment horizontal="center" vertical="center"/>
    </xf>
    <xf numFmtId="172" fontId="2" fillId="0" borderId="67" xfId="0" applyNumberFormat="1" applyFont="1" applyBorder="1" applyAlignment="1">
      <alignment horizontal="center" vertical="center"/>
    </xf>
    <xf numFmtId="170" fontId="2" fillId="0" borderId="67" xfId="0" applyNumberFormat="1" applyFont="1" applyBorder="1" applyAlignment="1">
      <alignment horizontal="center" vertical="center"/>
    </xf>
    <xf numFmtId="170" fontId="2" fillId="0" borderId="76" xfId="0" applyNumberFormat="1" applyFont="1" applyBorder="1" applyAlignment="1">
      <alignment horizontal="center" vertical="center"/>
    </xf>
    <xf numFmtId="164" fontId="5" fillId="0" borderId="78" xfId="0" applyNumberFormat="1" applyFont="1" applyBorder="1" applyAlignment="1">
      <alignment horizontal="center" vertical="center"/>
    </xf>
    <xf numFmtId="164" fontId="5" fillId="0" borderId="22" xfId="0" applyNumberFormat="1" applyFont="1" applyBorder="1" applyAlignment="1">
      <alignment horizontal="center" vertical="center"/>
    </xf>
    <xf numFmtId="0" fontId="5" fillId="0" borderId="72" xfId="0" applyFont="1" applyBorder="1" applyAlignment="1">
      <alignment horizontal="center" vertical="center" wrapText="1"/>
    </xf>
    <xf numFmtId="0" fontId="5" fillId="0" borderId="73" xfId="0" applyFont="1" applyBorder="1" applyAlignment="1">
      <alignment horizontal="center" vertical="center" wrapText="1"/>
    </xf>
    <xf numFmtId="0" fontId="34" fillId="0" borderId="73" xfId="0" applyFont="1" applyBorder="1" applyAlignment="1">
      <alignment horizontal="center" vertical="center"/>
    </xf>
    <xf numFmtId="0" fontId="34" fillId="0" borderId="74" xfId="0" applyFont="1" applyBorder="1" applyAlignment="1">
      <alignment horizontal="center" vertical="center"/>
    </xf>
    <xf numFmtId="171" fontId="5" fillId="0" borderId="67" xfId="0" applyNumberFormat="1" applyFont="1" applyBorder="1" applyAlignment="1">
      <alignment horizontal="center" vertical="center"/>
    </xf>
    <xf numFmtId="171" fontId="5" fillId="0" borderId="76" xfId="0" applyNumberFormat="1" applyFont="1" applyBorder="1" applyAlignment="1">
      <alignment horizontal="center" vertical="center"/>
    </xf>
    <xf numFmtId="0" fontId="34" fillId="0" borderId="46" xfId="0" applyFont="1" applyBorder="1" applyAlignment="1">
      <alignment horizontal="center" vertical="center" wrapText="1"/>
    </xf>
    <xf numFmtId="0" fontId="34" fillId="0" borderId="32" xfId="0" applyFont="1" applyBorder="1" applyAlignment="1">
      <alignment horizontal="center" vertical="center" wrapText="1"/>
    </xf>
    <xf numFmtId="0" fontId="34" fillId="0" borderId="47" xfId="0" applyFont="1" applyBorder="1" applyAlignment="1">
      <alignment horizontal="center" vertical="center" wrapText="1"/>
    </xf>
    <xf numFmtId="0" fontId="34" fillId="0" borderId="100" xfId="0" applyFont="1" applyBorder="1" applyAlignment="1">
      <alignment horizontal="center" vertical="center" wrapText="1"/>
    </xf>
    <xf numFmtId="0" fontId="34" fillId="0" borderId="51" xfId="0" applyFont="1" applyBorder="1" applyAlignment="1">
      <alignment horizontal="center" vertical="center" wrapText="1"/>
    </xf>
    <xf numFmtId="0" fontId="5" fillId="0" borderId="7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36" fillId="0" borderId="35" xfId="0" applyFont="1" applyBorder="1" applyAlignment="1">
      <alignment horizontal="center" vertical="center"/>
    </xf>
    <xf numFmtId="0" fontId="36" fillId="0" borderId="36" xfId="0" applyFont="1" applyBorder="1" applyAlignment="1">
      <alignment horizontal="center" vertical="center"/>
    </xf>
    <xf numFmtId="0" fontId="36" fillId="0" borderId="37" xfId="0" applyFont="1" applyBorder="1" applyAlignment="1">
      <alignment horizontal="center" vertical="center"/>
    </xf>
    <xf numFmtId="0" fontId="34" fillId="0" borderId="72" xfId="0" applyFont="1" applyBorder="1" applyAlignment="1">
      <alignment horizontal="center" vertical="center"/>
    </xf>
    <xf numFmtId="0" fontId="34" fillId="0" borderId="75" xfId="0" applyFont="1" applyBorder="1" applyAlignment="1">
      <alignment horizontal="center" vertical="center"/>
    </xf>
    <xf numFmtId="169" fontId="22" fillId="0" borderId="57" xfId="0" applyNumberFormat="1" applyFont="1" applyBorder="1" applyAlignment="1">
      <alignment horizontal="center" vertical="center"/>
    </xf>
    <xf numFmtId="170" fontId="22" fillId="0" borderId="16" xfId="0" applyNumberFormat="1" applyFont="1" applyBorder="1" applyAlignment="1">
      <alignment horizontal="center" vertical="center"/>
    </xf>
    <xf numFmtId="169" fontId="50" fillId="0" borderId="57" xfId="0" applyNumberFormat="1" applyFont="1" applyBorder="1" applyAlignment="1">
      <alignment horizontal="center" vertical="center"/>
    </xf>
    <xf numFmtId="169" fontId="50" fillId="0" borderId="58" xfId="0" applyNumberFormat="1" applyFont="1" applyBorder="1" applyAlignment="1">
      <alignment horizontal="center" vertical="center"/>
    </xf>
    <xf numFmtId="170" fontId="5" fillId="0" borderId="16" xfId="0" applyNumberFormat="1" applyFont="1" applyBorder="1" applyAlignment="1">
      <alignment horizontal="center" vertical="center"/>
    </xf>
    <xf numFmtId="170" fontId="5" fillId="0" borderId="50" xfId="0" applyNumberFormat="1" applyFont="1" applyBorder="1" applyAlignment="1">
      <alignment horizontal="center" vertical="center"/>
    </xf>
    <xf numFmtId="172" fontId="5" fillId="0" borderId="75" xfId="0" quotePrefix="1" applyNumberFormat="1" applyFont="1" applyBorder="1" applyAlignment="1">
      <alignment horizontal="center" vertical="center"/>
    </xf>
    <xf numFmtId="172" fontId="5" fillId="0" borderId="67" xfId="0" quotePrefix="1" applyNumberFormat="1" applyFont="1" applyBorder="1" applyAlignment="1">
      <alignment horizontal="center" vertical="center"/>
    </xf>
    <xf numFmtId="172" fontId="5" fillId="0" borderId="76" xfId="0" quotePrefix="1" applyNumberFormat="1" applyFont="1" applyBorder="1" applyAlignment="1">
      <alignment horizontal="center" vertical="center"/>
    </xf>
    <xf numFmtId="0" fontId="36" fillId="0" borderId="35" xfId="4" applyFont="1" applyBorder="1" applyAlignment="1">
      <alignment horizontal="center" vertical="center"/>
    </xf>
    <xf numFmtId="0" fontId="36" fillId="0" borderId="36" xfId="4" applyFont="1" applyBorder="1" applyAlignment="1">
      <alignment horizontal="center" vertical="center"/>
    </xf>
    <xf numFmtId="0" fontId="36" fillId="0" borderId="37" xfId="4" applyFont="1" applyBorder="1" applyAlignment="1">
      <alignment horizontal="center" vertical="center"/>
    </xf>
    <xf numFmtId="0" fontId="34" fillId="0" borderId="54" xfId="0" applyFont="1" applyBorder="1" applyAlignment="1">
      <alignment horizontal="right" vertical="center"/>
    </xf>
    <xf numFmtId="0" fontId="34" fillId="0" borderId="57" xfId="0" applyFont="1" applyBorder="1" applyAlignment="1">
      <alignment horizontal="right" vertical="center"/>
    </xf>
    <xf numFmtId="0" fontId="38" fillId="0" borderId="57" xfId="0" applyFont="1" applyBorder="1" applyAlignment="1">
      <alignment horizontal="left" vertical="center"/>
    </xf>
    <xf numFmtId="0" fontId="38" fillId="0" borderId="58" xfId="0" applyFont="1" applyBorder="1" applyAlignment="1">
      <alignment horizontal="left" vertical="center"/>
    </xf>
    <xf numFmtId="0" fontId="34" fillId="0" borderId="59" xfId="0" applyFont="1" applyBorder="1" applyAlignment="1">
      <alignment horizontal="right" vertical="center"/>
    </xf>
    <xf numFmtId="0" fontId="34" fillId="0" borderId="0" xfId="0" applyFont="1" applyBorder="1" applyAlignment="1">
      <alignment horizontal="right" vertical="center"/>
    </xf>
    <xf numFmtId="0" fontId="38" fillId="0" borderId="0" xfId="0" applyFont="1" applyBorder="1" applyAlignment="1">
      <alignment horizontal="left" vertical="center"/>
    </xf>
    <xf numFmtId="0" fontId="38" fillId="0" borderId="49" xfId="0" applyFont="1" applyBorder="1" applyAlignment="1">
      <alignment horizontal="left" vertical="center"/>
    </xf>
    <xf numFmtId="171" fontId="10" fillId="0" borderId="75" xfId="1" applyNumberFormat="1" applyFont="1" applyBorder="1" applyAlignment="1">
      <alignment horizontal="center" vertical="center"/>
    </xf>
    <xf numFmtId="171" fontId="10" fillId="0" borderId="67" xfId="1" applyNumberFormat="1" applyFont="1" applyBorder="1" applyAlignment="1">
      <alignment horizontal="center" vertical="center"/>
    </xf>
    <xf numFmtId="164" fontId="5" fillId="0" borderId="75" xfId="0" applyNumberFormat="1" applyFont="1" applyBorder="1" applyAlignment="1">
      <alignment horizontal="center" vertical="center"/>
    </xf>
    <xf numFmtId="164" fontId="5" fillId="0" borderId="67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5" fillId="0" borderId="78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4" fontId="43" fillId="0" borderId="98" xfId="1" applyFont="1" applyBorder="1" applyAlignment="1" applyProtection="1">
      <alignment horizontal="center" vertical="center" wrapText="1"/>
    </xf>
    <xf numFmtId="0" fontId="47" fillId="0" borderId="54" xfId="0" applyFont="1" applyBorder="1" applyAlignment="1" applyProtection="1">
      <alignment horizontal="center" vertical="center" wrapText="1"/>
      <protection locked="0"/>
    </xf>
    <xf numFmtId="0" fontId="47" fillId="0" borderId="57" xfId="0" applyFont="1" applyBorder="1" applyAlignment="1" applyProtection="1">
      <alignment horizontal="center" vertical="center" wrapText="1"/>
      <protection locked="0"/>
    </xf>
    <xf numFmtId="0" fontId="47" fillId="0" borderId="58" xfId="0" applyFont="1" applyBorder="1" applyAlignment="1" applyProtection="1">
      <alignment horizontal="center" vertical="center" wrapText="1"/>
      <protection locked="0"/>
    </xf>
    <xf numFmtId="0" fontId="47" fillId="0" borderId="59" xfId="0" applyFont="1" applyBorder="1" applyAlignment="1" applyProtection="1">
      <alignment horizontal="center" vertical="center" wrapText="1"/>
      <protection locked="0"/>
    </xf>
    <xf numFmtId="0" fontId="47" fillId="0" borderId="0" xfId="0" applyFont="1" applyBorder="1" applyAlignment="1" applyProtection="1">
      <alignment horizontal="center" vertical="center" wrapText="1"/>
      <protection locked="0"/>
    </xf>
    <xf numFmtId="0" fontId="47" fillId="0" borderId="49" xfId="0" applyFont="1" applyBorder="1" applyAlignment="1" applyProtection="1">
      <alignment horizontal="center" vertical="center" wrapText="1"/>
      <protection locked="0"/>
    </xf>
    <xf numFmtId="172" fontId="55" fillId="0" borderId="60" xfId="0" applyNumberFormat="1" applyFont="1" applyBorder="1" applyAlignment="1" applyProtection="1">
      <alignment horizontal="center"/>
      <protection locked="0"/>
    </xf>
    <xf numFmtId="172" fontId="55" fillId="0" borderId="61" xfId="0" applyNumberFormat="1" applyFont="1" applyBorder="1" applyAlignment="1" applyProtection="1">
      <alignment horizontal="center"/>
      <protection locked="0"/>
    </xf>
    <xf numFmtId="172" fontId="55" fillId="0" borderId="52" xfId="0" applyNumberFormat="1" applyFont="1" applyBorder="1" applyAlignment="1" applyProtection="1">
      <alignment horizontal="center"/>
      <protection locked="0"/>
    </xf>
    <xf numFmtId="0" fontId="47" fillId="0" borderId="54" xfId="0" applyFont="1" applyBorder="1" applyAlignment="1" applyProtection="1">
      <alignment horizontal="center" wrapText="1"/>
      <protection locked="0"/>
    </xf>
    <xf numFmtId="0" fontId="47" fillId="0" borderId="57" xfId="0" applyFont="1" applyBorder="1" applyAlignment="1" applyProtection="1">
      <alignment horizontal="center" wrapText="1"/>
      <protection locked="0"/>
    </xf>
    <xf numFmtId="0" fontId="47" fillId="0" borderId="58" xfId="0" applyFont="1" applyBorder="1" applyAlignment="1" applyProtection="1">
      <alignment horizontal="center" wrapText="1"/>
      <protection locked="0"/>
    </xf>
    <xf numFmtId="0" fontId="47" fillId="0" borderId="59" xfId="0" applyFont="1" applyBorder="1" applyAlignment="1" applyProtection="1">
      <alignment horizontal="center" wrapText="1"/>
      <protection locked="0"/>
    </xf>
    <xf numFmtId="0" fontId="47" fillId="0" borderId="0" xfId="0" applyFont="1" applyBorder="1" applyAlignment="1" applyProtection="1">
      <alignment horizontal="center" wrapText="1"/>
      <protection locked="0"/>
    </xf>
    <xf numFmtId="0" fontId="47" fillId="0" borderId="49" xfId="0" applyFont="1" applyBorder="1" applyAlignment="1" applyProtection="1">
      <alignment horizontal="center" wrapText="1"/>
      <protection locked="0"/>
    </xf>
    <xf numFmtId="0" fontId="55" fillId="0" borderId="60" xfId="0" applyFont="1" applyBorder="1" applyAlignment="1" applyProtection="1">
      <alignment horizontal="center"/>
      <protection locked="0"/>
    </xf>
    <xf numFmtId="0" fontId="55" fillId="0" borderId="61" xfId="0" applyFont="1" applyBorder="1" applyAlignment="1" applyProtection="1">
      <alignment horizontal="center"/>
      <protection locked="0"/>
    </xf>
    <xf numFmtId="0" fontId="55" fillId="0" borderId="52" xfId="0" applyFont="1" applyBorder="1" applyAlignment="1" applyProtection="1">
      <alignment horizontal="center"/>
      <protection locked="0"/>
    </xf>
    <xf numFmtId="172" fontId="47" fillId="0" borderId="59" xfId="0" applyNumberFormat="1" applyFont="1" applyBorder="1" applyAlignment="1" applyProtection="1">
      <alignment horizontal="center" vertical="center"/>
      <protection locked="0"/>
    </xf>
    <xf numFmtId="172" fontId="47" fillId="0" borderId="0" xfId="0" applyNumberFormat="1" applyFont="1" applyBorder="1" applyAlignment="1" applyProtection="1">
      <alignment horizontal="center" vertical="center"/>
      <protection locked="0"/>
    </xf>
    <xf numFmtId="172" fontId="47" fillId="0" borderId="49" xfId="0" applyNumberFormat="1" applyFont="1" applyBorder="1" applyAlignment="1" applyProtection="1">
      <alignment horizontal="center" vertical="center"/>
      <protection locked="0"/>
    </xf>
    <xf numFmtId="175" fontId="55" fillId="0" borderId="59" xfId="0" applyNumberFormat="1" applyFont="1" applyBorder="1" applyAlignment="1" applyProtection="1">
      <alignment horizontal="center" vertical="center"/>
      <protection locked="0"/>
    </xf>
    <xf numFmtId="175" fontId="55" fillId="0" borderId="0" xfId="0" applyNumberFormat="1" applyFont="1" applyBorder="1" applyAlignment="1" applyProtection="1">
      <alignment horizontal="center" vertical="center"/>
      <protection locked="0"/>
    </xf>
    <xf numFmtId="175" fontId="55" fillId="0" borderId="49" xfId="0" applyNumberFormat="1" applyFont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35" fillId="0" borderId="0" xfId="0" applyFont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7" fillId="0" borderId="0" xfId="0" applyFont="1" applyAlignment="1">
      <alignment horizontal="right" vertical="top" wrapText="1"/>
    </xf>
    <xf numFmtId="0" fontId="16" fillId="0" borderId="0" xfId="0" applyFont="1" applyAlignment="1">
      <alignment horizontal="left" vertical="top" wrapText="1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6" xfId="0" applyFont="1" applyBorder="1" applyAlignment="1">
      <alignment horizontal="center" vertical="center"/>
    </xf>
    <xf numFmtId="0" fontId="45" fillId="0" borderId="37" xfId="0" applyFont="1" applyBorder="1" applyAlignment="1">
      <alignment horizontal="center" vertical="center"/>
    </xf>
    <xf numFmtId="0" fontId="46" fillId="0" borderId="54" xfId="0" applyFont="1" applyBorder="1" applyAlignment="1">
      <alignment horizontal="right" vertical="center"/>
    </xf>
    <xf numFmtId="0" fontId="46" fillId="0" borderId="60" xfId="0" applyFont="1" applyBorder="1" applyAlignment="1">
      <alignment horizontal="right" vertical="center"/>
    </xf>
    <xf numFmtId="2" fontId="46" fillId="0" borderId="96" xfId="0" applyNumberFormat="1" applyFont="1" applyBorder="1" applyAlignment="1">
      <alignment horizontal="left" vertical="center"/>
    </xf>
    <xf numFmtId="2" fontId="46" fillId="0" borderId="90" xfId="0" applyNumberFormat="1" applyFont="1" applyBorder="1" applyAlignment="1">
      <alignment horizontal="left" vertical="center"/>
    </xf>
    <xf numFmtId="0" fontId="46" fillId="0" borderId="97" xfId="0" applyFont="1" applyBorder="1" applyAlignment="1">
      <alignment horizontal="right" vertical="center"/>
    </xf>
    <xf numFmtId="0" fontId="46" fillId="0" borderId="89" xfId="0" applyFont="1" applyBorder="1" applyAlignment="1">
      <alignment horizontal="right" vertical="center"/>
    </xf>
    <xf numFmtId="0" fontId="7" fillId="0" borderId="97" xfId="0" applyFont="1" applyBorder="1" applyAlignment="1">
      <alignment horizontal="center" vertical="center"/>
    </xf>
    <xf numFmtId="0" fontId="7" fillId="0" borderId="89" xfId="0" applyFont="1" applyBorder="1" applyAlignment="1">
      <alignment horizontal="center" vertical="center"/>
    </xf>
    <xf numFmtId="169" fontId="7" fillId="0" borderId="57" xfId="0" applyNumberFormat="1" applyFont="1" applyBorder="1" applyAlignment="1">
      <alignment horizontal="center" vertical="center"/>
    </xf>
    <xf numFmtId="169" fontId="7" fillId="0" borderId="58" xfId="0" applyNumberFormat="1" applyFont="1" applyBorder="1" applyAlignment="1">
      <alignment horizontal="center" vertical="center"/>
    </xf>
    <xf numFmtId="169" fontId="7" fillId="0" borderId="61" xfId="0" applyNumberFormat="1" applyFont="1" applyBorder="1" applyAlignment="1">
      <alignment horizontal="center" vertical="center"/>
    </xf>
    <xf numFmtId="169" fontId="7" fillId="0" borderId="52" xfId="0" applyNumberFormat="1" applyFont="1" applyBorder="1" applyAlignment="1">
      <alignment horizontal="center" vertical="center"/>
    </xf>
    <xf numFmtId="0" fontId="35" fillId="0" borderId="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167" fontId="13" fillId="0" borderId="11" xfId="0" applyNumberFormat="1" applyFont="1" applyBorder="1" applyAlignment="1">
      <alignment horizontal="center" vertical="center"/>
    </xf>
    <xf numFmtId="167" fontId="13" fillId="0" borderId="12" xfId="0" applyNumberFormat="1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4" fillId="0" borderId="93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0" xfId="0" applyFont="1" applyBorder="1" applyAlignment="1">
      <alignment horizontal="center" vertical="center"/>
    </xf>
    <xf numFmtId="0" fontId="13" fillId="0" borderId="11" xfId="0" applyFont="1" applyBorder="1" applyAlignment="1">
      <alignment horizontal="left" vertical="top" wrapText="1"/>
    </xf>
    <xf numFmtId="0" fontId="13" fillId="0" borderId="12" xfId="0" applyFont="1" applyBorder="1" applyAlignment="1">
      <alignment horizontal="left" vertical="top" wrapText="1"/>
    </xf>
    <xf numFmtId="2" fontId="13" fillId="0" borderId="11" xfId="0" applyNumberFormat="1" applyFont="1" applyBorder="1" applyAlignment="1">
      <alignment horizontal="center" vertical="center"/>
    </xf>
    <xf numFmtId="2" fontId="13" fillId="0" borderId="12" xfId="0" applyNumberFormat="1" applyFont="1" applyBorder="1" applyAlignment="1">
      <alignment horizontal="center" vertical="center"/>
    </xf>
    <xf numFmtId="170" fontId="13" fillId="0" borderId="11" xfId="0" applyNumberFormat="1" applyFont="1" applyBorder="1" applyAlignment="1">
      <alignment horizontal="center" vertical="center"/>
    </xf>
    <xf numFmtId="170" fontId="13" fillId="0" borderId="12" xfId="0" applyNumberFormat="1" applyFont="1" applyBorder="1" applyAlignment="1">
      <alignment horizontal="center" vertical="center"/>
    </xf>
    <xf numFmtId="3" fontId="13" fillId="0" borderId="11" xfId="1" applyNumberFormat="1" applyFont="1" applyBorder="1" applyAlignment="1">
      <alignment horizontal="center"/>
    </xf>
    <xf numFmtId="3" fontId="13" fillId="0" borderId="12" xfId="1" applyNumberFormat="1" applyFont="1" applyBorder="1" applyAlignment="1">
      <alignment horizontal="center"/>
    </xf>
    <xf numFmtId="168" fontId="13" fillId="0" borderId="0" xfId="0" applyNumberFormat="1" applyFont="1" applyAlignment="1">
      <alignment horizontal="center" vertical="center"/>
    </xf>
    <xf numFmtId="174" fontId="15" fillId="0" borderId="89" xfId="0" applyNumberFormat="1" applyFont="1" applyBorder="1" applyAlignment="1">
      <alignment horizontal="center" vertical="center"/>
    </xf>
    <xf numFmtId="174" fontId="15" fillId="0" borderId="90" xfId="0" applyNumberFormat="1" applyFont="1" applyBorder="1" applyAlignment="1">
      <alignment horizontal="center" vertical="center"/>
    </xf>
    <xf numFmtId="0" fontId="13" fillId="0" borderId="89" xfId="0" applyFont="1" applyBorder="1" applyAlignment="1">
      <alignment horizontal="right" vertical="center"/>
    </xf>
    <xf numFmtId="0" fontId="13" fillId="0" borderId="90" xfId="0" applyFont="1" applyBorder="1" applyAlignment="1">
      <alignment horizontal="right" vertical="center"/>
    </xf>
    <xf numFmtId="0" fontId="53" fillId="0" borderId="12" xfId="0" applyFont="1" applyBorder="1" applyAlignment="1">
      <alignment horizontal="center" vertical="center"/>
    </xf>
    <xf numFmtId="172" fontId="13" fillId="0" borderId="11" xfId="0" applyNumberFormat="1" applyFont="1" applyBorder="1" applyAlignment="1">
      <alignment horizontal="center" vertical="center"/>
    </xf>
    <xf numFmtId="172" fontId="13" fillId="0" borderId="12" xfId="0" applyNumberFormat="1" applyFont="1" applyBorder="1" applyAlignment="1">
      <alignment horizontal="center" vertical="center"/>
    </xf>
    <xf numFmtId="167" fontId="53" fillId="0" borderId="11" xfId="0" quotePrefix="1" applyNumberFormat="1" applyFont="1" applyBorder="1" applyAlignment="1">
      <alignment horizontal="center" vertical="center"/>
    </xf>
    <xf numFmtId="167" fontId="53" fillId="0" borderId="12" xfId="0" quotePrefix="1" applyNumberFormat="1" applyFont="1" applyBorder="1" applyAlignment="1">
      <alignment horizontal="center" vertical="center"/>
    </xf>
    <xf numFmtId="168" fontId="53" fillId="0" borderId="11" xfId="0" applyNumberFormat="1" applyFont="1" applyBorder="1" applyAlignment="1">
      <alignment horizontal="center" vertical="center"/>
    </xf>
    <xf numFmtId="168" fontId="53" fillId="0" borderId="12" xfId="0" applyNumberFormat="1" applyFont="1" applyBorder="1" applyAlignment="1">
      <alignment horizontal="center" vertical="center"/>
    </xf>
    <xf numFmtId="175" fontId="13" fillId="0" borderId="11" xfId="0" applyNumberFormat="1" applyFont="1" applyBorder="1" applyAlignment="1">
      <alignment horizontal="center" vertical="center"/>
    </xf>
    <xf numFmtId="175" fontId="13" fillId="0" borderId="12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169" fontId="13" fillId="0" borderId="11" xfId="0" applyNumberFormat="1" applyFont="1" applyBorder="1" applyAlignment="1">
      <alignment horizontal="center" vertical="center"/>
    </xf>
    <xf numFmtId="169" fontId="13" fillId="0" borderId="12" xfId="0" applyNumberFormat="1" applyFont="1" applyBorder="1" applyAlignment="1">
      <alignment horizontal="center" vertical="center"/>
    </xf>
    <xf numFmtId="0" fontId="6" fillId="0" borderId="97" xfId="0" applyFont="1" applyFill="1" applyBorder="1" applyAlignment="1">
      <alignment horizontal="center" vertical="center" wrapText="1"/>
    </xf>
    <xf numFmtId="0" fontId="6" fillId="0" borderId="96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35" fillId="0" borderId="61" xfId="0" applyFont="1" applyBorder="1" applyAlignment="1">
      <alignment horizontal="center" vertical="top"/>
    </xf>
    <xf numFmtId="0" fontId="5" fillId="0" borderId="67" xfId="0" applyFont="1" applyBorder="1" applyAlignment="1">
      <alignment horizontal="center" vertical="center" wrapText="1"/>
    </xf>
    <xf numFmtId="0" fontId="5" fillId="0" borderId="73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2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5" fillId="0" borderId="106" xfId="0" applyFont="1" applyBorder="1" applyAlignment="1">
      <alignment horizontal="center" vertical="center" wrapText="1"/>
    </xf>
    <xf numFmtId="0" fontId="5" fillId="0" borderId="70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0" borderId="99" xfId="0" applyFont="1" applyBorder="1" applyAlignment="1">
      <alignment horizontal="center" vertical="center" wrapText="1"/>
    </xf>
    <xf numFmtId="0" fontId="6" fillId="0" borderId="8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65" xfId="0" applyFont="1" applyBorder="1" applyAlignment="1">
      <alignment horizontal="center"/>
    </xf>
    <xf numFmtId="0" fontId="6" fillId="0" borderId="85" xfId="0" applyFont="1" applyBorder="1" applyAlignment="1">
      <alignment horizontal="center"/>
    </xf>
    <xf numFmtId="0" fontId="6" fillId="0" borderId="86" xfId="0" applyFont="1" applyBorder="1" applyAlignment="1">
      <alignment horizontal="center"/>
    </xf>
    <xf numFmtId="164" fontId="6" fillId="0" borderId="47" xfId="0" applyNumberFormat="1" applyFont="1" applyBorder="1" applyAlignment="1">
      <alignment horizontal="center"/>
    </xf>
    <xf numFmtId="164" fontId="6" fillId="0" borderId="100" xfId="0" applyNumberFormat="1" applyFont="1" applyBorder="1" applyAlignment="1">
      <alignment horizontal="center"/>
    </xf>
    <xf numFmtId="164" fontId="6" fillId="0" borderId="33" xfId="0" applyNumberFormat="1" applyFont="1" applyBorder="1" applyAlignment="1">
      <alignment horizontal="center"/>
    </xf>
    <xf numFmtId="164" fontId="6" fillId="0" borderId="104" xfId="0" applyNumberFormat="1" applyFont="1" applyBorder="1" applyAlignment="1">
      <alignment horizontal="center"/>
    </xf>
    <xf numFmtId="164" fontId="6" fillId="0" borderId="105" xfId="0" applyNumberFormat="1" applyFont="1" applyBorder="1" applyAlignment="1">
      <alignment horizontal="center"/>
    </xf>
    <xf numFmtId="164" fontId="6" fillId="0" borderId="103" xfId="0" applyNumberFormat="1" applyFont="1" applyBorder="1" applyAlignment="1">
      <alignment horizontal="center"/>
    </xf>
    <xf numFmtId="164" fontId="6" fillId="0" borderId="84" xfId="0" applyNumberFormat="1" applyFont="1" applyBorder="1" applyAlignment="1">
      <alignment horizontal="center"/>
    </xf>
    <xf numFmtId="164" fontId="6" fillId="0" borderId="34" xfId="0" applyNumberFormat="1" applyFont="1" applyBorder="1" applyAlignment="1">
      <alignment horizontal="center"/>
    </xf>
    <xf numFmtId="164" fontId="6" fillId="0" borderId="27" xfId="0" applyNumberFormat="1" applyFont="1" applyBorder="1" applyAlignment="1">
      <alignment horizontal="center"/>
    </xf>
    <xf numFmtId="2" fontId="35" fillId="0" borderId="35" xfId="0" applyNumberFormat="1" applyFont="1" applyBorder="1" applyAlignment="1">
      <alignment horizontal="center" vertical="center" wrapText="1"/>
    </xf>
    <xf numFmtId="2" fontId="35" fillId="0" borderId="36" xfId="0" applyNumberFormat="1" applyFont="1" applyBorder="1" applyAlignment="1">
      <alignment horizontal="center" vertical="center" wrapText="1"/>
    </xf>
    <xf numFmtId="2" fontId="35" fillId="0" borderId="37" xfId="0" applyNumberFormat="1" applyFont="1" applyBorder="1" applyAlignment="1">
      <alignment horizontal="center" vertical="center" wrapText="1"/>
    </xf>
    <xf numFmtId="1" fontId="35" fillId="0" borderId="35" xfId="0" applyNumberFormat="1" applyFont="1" applyBorder="1" applyAlignment="1">
      <alignment horizontal="center" vertical="center" wrapText="1"/>
    </xf>
    <xf numFmtId="1" fontId="35" fillId="0" borderId="36" xfId="0" applyNumberFormat="1" applyFont="1" applyBorder="1" applyAlignment="1">
      <alignment horizontal="center" vertical="center" wrapText="1"/>
    </xf>
    <xf numFmtId="1" fontId="35" fillId="0" borderId="37" xfId="0" applyNumberFormat="1" applyFont="1" applyBorder="1" applyAlignment="1">
      <alignment horizontal="center" vertical="center" wrapText="1"/>
    </xf>
    <xf numFmtId="0" fontId="35" fillId="0" borderId="35" xfId="0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 wrapText="1"/>
    </xf>
    <xf numFmtId="0" fontId="5" fillId="0" borderId="57" xfId="0" applyFont="1" applyBorder="1" applyAlignment="1">
      <alignment horizontal="center" vertical="center" wrapText="1"/>
    </xf>
    <xf numFmtId="0" fontId="5" fillId="0" borderId="79" xfId="0" applyFont="1" applyBorder="1" applyAlignment="1">
      <alignment horizontal="center" vertical="center" wrapText="1"/>
    </xf>
  </cellXfs>
  <cellStyles count="5">
    <cellStyle name="Milliers" xfId="1" builtinId="3"/>
    <cellStyle name="Normal" xfId="0" builtinId="0"/>
    <cellStyle name="Normal_1189b9" xfId="4"/>
    <cellStyle name="Normal_M5445_1186 B 34 C_Test Summary" xfId="2"/>
    <cellStyle name="Normal_M5764_1445 C 21_Channels by Step" xfId="3"/>
  </cellStyles>
  <dxfs count="9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560975609756101E-2"/>
          <c:y val="7.3529517362013672E-2"/>
          <c:w val="0.84878048780487803"/>
          <c:h val="0.7147069087587729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</c:spPr>
          </c:marker>
          <c:xVal>
            <c:numRef>
              <c:f>Mesures!$A$5:$A$13</c:f>
              <c:numCache>
                <c:formatCode>0.0</c:formatCode>
                <c:ptCount val="9"/>
                <c:pt idx="0" formatCode="0.00">
                  <c:v>0.19984000000000002</c:v>
                </c:pt>
                <c:pt idx="1">
                  <c:v>1.915375</c:v>
                </c:pt>
                <c:pt idx="2">
                  <c:v>3.8307500000000001</c:v>
                </c:pt>
                <c:pt idx="3">
                  <c:v>5.7461250000000001</c:v>
                </c:pt>
                <c:pt idx="4">
                  <c:v>7.6615000000000002</c:v>
                </c:pt>
                <c:pt idx="5">
                  <c:v>9.5768750000000011</c:v>
                </c:pt>
                <c:pt idx="6">
                  <c:v>11.492250000000002</c:v>
                </c:pt>
                <c:pt idx="7">
                  <c:v>13.407625000000003</c:v>
                </c:pt>
                <c:pt idx="8" formatCode="0.00">
                  <c:v>15.12316</c:v>
                </c:pt>
              </c:numCache>
            </c:numRef>
          </c:xVal>
          <c:yVal>
            <c:numRef>
              <c:f>Mesures!$B$5:$B$13</c:f>
              <c:numCache>
                <c:formatCode>0.00</c:formatCode>
                <c:ptCount val="9"/>
                <c:pt idx="0">
                  <c:v>23.971</c:v>
                </c:pt>
                <c:pt idx="1">
                  <c:v>24.044</c:v>
                </c:pt>
                <c:pt idx="2">
                  <c:v>24.188000000000002</c:v>
                </c:pt>
                <c:pt idx="3">
                  <c:v>24.19</c:v>
                </c:pt>
                <c:pt idx="4">
                  <c:v>24.165000000000003</c:v>
                </c:pt>
                <c:pt idx="5">
                  <c:v>24.123000000000001</c:v>
                </c:pt>
                <c:pt idx="6">
                  <c:v>24.156000000000002</c:v>
                </c:pt>
                <c:pt idx="7">
                  <c:v>24.123000000000001</c:v>
                </c:pt>
                <c:pt idx="8">
                  <c:v>23.992000000000001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  <a:prstDash val="solid"/>
              </a:ln>
            </c:spPr>
          </c:marker>
          <c:xVal>
            <c:numRef>
              <c:f>Mesures!$A$5:$A$13</c:f>
              <c:numCache>
                <c:formatCode>0.0</c:formatCode>
                <c:ptCount val="9"/>
                <c:pt idx="0" formatCode="0.00">
                  <c:v>0.19984000000000002</c:v>
                </c:pt>
                <c:pt idx="1">
                  <c:v>1.915375</c:v>
                </c:pt>
                <c:pt idx="2">
                  <c:v>3.8307500000000001</c:v>
                </c:pt>
                <c:pt idx="3">
                  <c:v>5.7461250000000001</c:v>
                </c:pt>
                <c:pt idx="4">
                  <c:v>7.6615000000000002</c:v>
                </c:pt>
                <c:pt idx="5">
                  <c:v>9.5768750000000011</c:v>
                </c:pt>
                <c:pt idx="6">
                  <c:v>11.492250000000002</c:v>
                </c:pt>
                <c:pt idx="7">
                  <c:v>13.407625000000003</c:v>
                </c:pt>
                <c:pt idx="8" formatCode="0.00">
                  <c:v>15.12316</c:v>
                </c:pt>
              </c:numCache>
            </c:numRef>
          </c:xVal>
          <c:yVal>
            <c:numRef>
              <c:f>Mesures!$C$5:$C$13</c:f>
              <c:numCache>
                <c:formatCode>0.00</c:formatCode>
                <c:ptCount val="9"/>
                <c:pt idx="0">
                  <c:v>26.021000000000001</c:v>
                </c:pt>
                <c:pt idx="1">
                  <c:v>25.855</c:v>
                </c:pt>
                <c:pt idx="2">
                  <c:v>26.415000000000003</c:v>
                </c:pt>
                <c:pt idx="3">
                  <c:v>26.306000000000001</c:v>
                </c:pt>
                <c:pt idx="4">
                  <c:v>26.215000000000003</c:v>
                </c:pt>
                <c:pt idx="5">
                  <c:v>26.461000000000002</c:v>
                </c:pt>
                <c:pt idx="6">
                  <c:v>26.397000000000002</c:v>
                </c:pt>
                <c:pt idx="7">
                  <c:v>26.734999999999999</c:v>
                </c:pt>
                <c:pt idx="8">
                  <c:v>26.944000000000003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xVal>
            <c:numRef>
              <c:f>Mesures!$A$5:$A$13</c:f>
              <c:numCache>
                <c:formatCode>0.0</c:formatCode>
                <c:ptCount val="9"/>
                <c:pt idx="0" formatCode="0.00">
                  <c:v>0.19984000000000002</c:v>
                </c:pt>
                <c:pt idx="1">
                  <c:v>1.915375</c:v>
                </c:pt>
                <c:pt idx="2">
                  <c:v>3.8307500000000001</c:v>
                </c:pt>
                <c:pt idx="3">
                  <c:v>5.7461250000000001</c:v>
                </c:pt>
                <c:pt idx="4">
                  <c:v>7.6615000000000002</c:v>
                </c:pt>
                <c:pt idx="5">
                  <c:v>9.5768750000000011</c:v>
                </c:pt>
                <c:pt idx="6">
                  <c:v>11.492250000000002</c:v>
                </c:pt>
                <c:pt idx="7">
                  <c:v>13.407625000000003</c:v>
                </c:pt>
                <c:pt idx="8" formatCode="0.00">
                  <c:v>15.12316</c:v>
                </c:pt>
              </c:numCache>
            </c:numRef>
          </c:xVal>
          <c:yVal>
            <c:numRef>
              <c:f>Mesures!$D$5:$D$13</c:f>
              <c:numCache>
                <c:formatCode>0.00</c:formatCode>
                <c:ptCount val="9"/>
                <c:pt idx="0">
                  <c:v>24.003</c:v>
                </c:pt>
                <c:pt idx="1">
                  <c:v>24.067</c:v>
                </c:pt>
                <c:pt idx="2">
                  <c:v>24.125</c:v>
                </c:pt>
                <c:pt idx="3">
                  <c:v>24.197000000000003</c:v>
                </c:pt>
                <c:pt idx="4">
                  <c:v>24.220000000000002</c:v>
                </c:pt>
                <c:pt idx="5">
                  <c:v>24.212000000000003</c:v>
                </c:pt>
                <c:pt idx="6">
                  <c:v>24.195</c:v>
                </c:pt>
                <c:pt idx="7">
                  <c:v>24.161000000000001</c:v>
                </c:pt>
                <c:pt idx="8">
                  <c:v>23.990000000000002</c:v>
                </c:pt>
              </c:numCache>
            </c:numRef>
          </c:yVal>
          <c:smooth val="0"/>
        </c:ser>
        <c:ser>
          <c:idx val="3"/>
          <c:order val="3"/>
          <c:spPr>
            <a:ln w="15875">
              <a:noFill/>
            </a:ln>
          </c:spPr>
          <c:marker>
            <c:symbol val="square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  <a:prstDash val="solid"/>
              </a:ln>
            </c:spPr>
          </c:marker>
          <c:xVal>
            <c:numRef>
              <c:f>Mesures!$A$5:$A$13</c:f>
              <c:numCache>
                <c:formatCode>0.0</c:formatCode>
                <c:ptCount val="9"/>
                <c:pt idx="0" formatCode="0.00">
                  <c:v>0.19984000000000002</c:v>
                </c:pt>
                <c:pt idx="1">
                  <c:v>1.915375</c:v>
                </c:pt>
                <c:pt idx="2">
                  <c:v>3.8307500000000001</c:v>
                </c:pt>
                <c:pt idx="3">
                  <c:v>5.7461250000000001</c:v>
                </c:pt>
                <c:pt idx="4">
                  <c:v>7.6615000000000002</c:v>
                </c:pt>
                <c:pt idx="5">
                  <c:v>9.5768750000000011</c:v>
                </c:pt>
                <c:pt idx="6">
                  <c:v>11.492250000000002</c:v>
                </c:pt>
                <c:pt idx="7">
                  <c:v>13.407625000000003</c:v>
                </c:pt>
                <c:pt idx="8" formatCode="0.00">
                  <c:v>15.12316</c:v>
                </c:pt>
              </c:numCache>
            </c:numRef>
          </c:xVal>
          <c:yVal>
            <c:numRef>
              <c:f>Mesures!$E$5:$E$13</c:f>
              <c:numCache>
                <c:formatCode>0.00</c:formatCode>
                <c:ptCount val="9"/>
                <c:pt idx="0">
                  <c:v>25.918000000000003</c:v>
                </c:pt>
                <c:pt idx="1">
                  <c:v>25.918000000000003</c:v>
                </c:pt>
                <c:pt idx="2">
                  <c:v>26.348000000000003</c:v>
                </c:pt>
                <c:pt idx="3">
                  <c:v>26.327000000000002</c:v>
                </c:pt>
                <c:pt idx="4">
                  <c:v>26.11</c:v>
                </c:pt>
                <c:pt idx="5">
                  <c:v>26.616</c:v>
                </c:pt>
                <c:pt idx="6">
                  <c:v>26.577000000000002</c:v>
                </c:pt>
                <c:pt idx="7">
                  <c:v>26.746000000000002</c:v>
                </c:pt>
                <c:pt idx="8">
                  <c:v>26.962000000000003</c:v>
                </c:pt>
              </c:numCache>
            </c:numRef>
          </c:yVal>
          <c:smooth val="0"/>
        </c:ser>
        <c:ser>
          <c:idx val="4"/>
          <c:order val="4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Mesures!$A$5:$A$13</c:f>
              <c:numCache>
                <c:formatCode>0.0</c:formatCode>
                <c:ptCount val="9"/>
                <c:pt idx="0" formatCode="0.00">
                  <c:v>0.19984000000000002</c:v>
                </c:pt>
                <c:pt idx="1">
                  <c:v>1.915375</c:v>
                </c:pt>
                <c:pt idx="2">
                  <c:v>3.8307500000000001</c:v>
                </c:pt>
                <c:pt idx="3">
                  <c:v>5.7461250000000001</c:v>
                </c:pt>
                <c:pt idx="4">
                  <c:v>7.6615000000000002</c:v>
                </c:pt>
                <c:pt idx="5">
                  <c:v>9.5768750000000011</c:v>
                </c:pt>
                <c:pt idx="6">
                  <c:v>11.492250000000002</c:v>
                </c:pt>
                <c:pt idx="7">
                  <c:v>13.407625000000003</c:v>
                </c:pt>
                <c:pt idx="8" formatCode="0.00">
                  <c:v>15.12316</c:v>
                </c:pt>
              </c:numCache>
            </c:numRef>
          </c:xVal>
          <c:yVal>
            <c:numRef>
              <c:f>Mesures!$F$5:$F$13</c:f>
              <c:numCache>
                <c:formatCode>0.00</c:formatCode>
                <c:ptCount val="9"/>
                <c:pt idx="0">
                  <c:v>23.987000000000002</c:v>
                </c:pt>
                <c:pt idx="1">
                  <c:v>24.055500000000002</c:v>
                </c:pt>
                <c:pt idx="2">
                  <c:v>24.156500000000001</c:v>
                </c:pt>
                <c:pt idx="3">
                  <c:v>24.1935</c:v>
                </c:pt>
                <c:pt idx="4">
                  <c:v>24.192500000000003</c:v>
                </c:pt>
                <c:pt idx="5">
                  <c:v>24.167500000000004</c:v>
                </c:pt>
                <c:pt idx="6">
                  <c:v>24.1755</c:v>
                </c:pt>
                <c:pt idx="7">
                  <c:v>24.142000000000003</c:v>
                </c:pt>
                <c:pt idx="8">
                  <c:v>23.991</c:v>
                </c:pt>
              </c:numCache>
            </c:numRef>
          </c:yVal>
          <c:smooth val="0"/>
        </c:ser>
        <c:ser>
          <c:idx val="5"/>
          <c:order val="5"/>
          <c:spPr>
            <a:ln w="19050">
              <a:solidFill>
                <a:schemeClr val="accent6"/>
              </a:solidFill>
              <a:prstDash val="solid"/>
            </a:ln>
          </c:spPr>
          <c:marker>
            <c:symbol val="none"/>
          </c:marker>
          <c:xVal>
            <c:numRef>
              <c:f>Mesures!$A$5:$A$13</c:f>
              <c:numCache>
                <c:formatCode>0.0</c:formatCode>
                <c:ptCount val="9"/>
                <c:pt idx="0" formatCode="0.00">
                  <c:v>0.19984000000000002</c:v>
                </c:pt>
                <c:pt idx="1">
                  <c:v>1.915375</c:v>
                </c:pt>
                <c:pt idx="2">
                  <c:v>3.8307500000000001</c:v>
                </c:pt>
                <c:pt idx="3">
                  <c:v>5.7461250000000001</c:v>
                </c:pt>
                <c:pt idx="4">
                  <c:v>7.6615000000000002</c:v>
                </c:pt>
                <c:pt idx="5">
                  <c:v>9.5768750000000011</c:v>
                </c:pt>
                <c:pt idx="6">
                  <c:v>11.492250000000002</c:v>
                </c:pt>
                <c:pt idx="7">
                  <c:v>13.407625000000003</c:v>
                </c:pt>
                <c:pt idx="8" formatCode="0.00">
                  <c:v>15.12316</c:v>
                </c:pt>
              </c:numCache>
            </c:numRef>
          </c:xVal>
          <c:yVal>
            <c:numRef>
              <c:f>Mesures!$G$5:$G$13</c:f>
              <c:numCache>
                <c:formatCode>0.00</c:formatCode>
                <c:ptCount val="9"/>
                <c:pt idx="0">
                  <c:v>25.969500000000004</c:v>
                </c:pt>
                <c:pt idx="1">
                  <c:v>25.886500000000002</c:v>
                </c:pt>
                <c:pt idx="2">
                  <c:v>26.381500000000003</c:v>
                </c:pt>
                <c:pt idx="3">
                  <c:v>26.316500000000001</c:v>
                </c:pt>
                <c:pt idx="4">
                  <c:v>26.162500000000001</c:v>
                </c:pt>
                <c:pt idx="5">
                  <c:v>26.538499999999999</c:v>
                </c:pt>
                <c:pt idx="6">
                  <c:v>26.487000000000002</c:v>
                </c:pt>
                <c:pt idx="7">
                  <c:v>26.740500000000001</c:v>
                </c:pt>
                <c:pt idx="8">
                  <c:v>26.953000000000003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198592"/>
        <c:axId val="527204080"/>
      </c:scatterChart>
      <c:valAx>
        <c:axId val="527198592"/>
        <c:scaling>
          <c:orientation val="minMax"/>
          <c:max val="16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Helv"/>
                    <a:ea typeface="Helv"/>
                    <a:cs typeface="Helv"/>
                  </a:defRPr>
                </a:pPr>
                <a:r>
                  <a:rPr lang="fr-FR"/>
                  <a:t>Largeur Bn ( mm )</a:t>
                </a:r>
              </a:p>
            </c:rich>
          </c:tx>
          <c:layout>
            <c:manualLayout>
              <c:xMode val="edge"/>
              <c:yMode val="edge"/>
              <c:x val="0.36829268292682926"/>
              <c:y val="0.879413027649683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527204080"/>
        <c:crosses val="autoZero"/>
        <c:crossBetween val="midCat"/>
      </c:valAx>
      <c:valAx>
        <c:axId val="527204080"/>
        <c:scaling>
          <c:orientation val="minMax"/>
          <c:max val="28"/>
          <c:min val="22"/>
        </c:scaling>
        <c:delete val="0"/>
        <c:axPos val="l"/>
        <c:numFmt formatCode="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Helv"/>
                <a:ea typeface="Helv"/>
                <a:cs typeface="Helv"/>
              </a:defRPr>
            </a:pPr>
            <a:endParaRPr lang="fr-FR"/>
          </a:p>
        </c:txPr>
        <c:crossAx val="527198592"/>
        <c:crosses val="autoZero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2222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Helv"/>
          <a:ea typeface="Helv"/>
          <a:cs typeface="Helv"/>
        </a:defRPr>
      </a:pPr>
      <a:endParaRPr lang="fr-FR"/>
    </a:p>
  </c:txPr>
  <c:printSettings>
    <c:headerFooter alignWithMargins="0">
      <c:oddHeader>&amp;F</c:oddHeader>
      <c:oddFooter>Page &amp;P</c:oddFooter>
    </c:headerFooter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98664171885814"/>
          <c:y val="6.1904905842880026E-2"/>
          <c:w val="0.83739948207714321"/>
          <c:h val="0.82619239721074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Calculs_ASTM!$D$4:$D$19</c:f>
              <c:numCache>
                <c:formatCode>0.000</c:formatCode>
                <c:ptCount val="16"/>
                <c:pt idx="0">
                  <c:v>0.10400087921880199</c:v>
                </c:pt>
                <c:pt idx="1">
                  <c:v>0.198233930859715</c:v>
                </c:pt>
                <c:pt idx="2">
                  <c:v>0.29526650905609098</c:v>
                </c:pt>
                <c:pt idx="3">
                  <c:v>0.39780940278433302</c:v>
                </c:pt>
                <c:pt idx="4">
                  <c:v>0.49461697926744802</c:v>
                </c:pt>
                <c:pt idx="5">
                  <c:v>0.59745478210970804</c:v>
                </c:pt>
                <c:pt idx="6">
                  <c:v>0.68829307565465603</c:v>
                </c:pt>
                <c:pt idx="7">
                  <c:v>0.78818487236276302</c:v>
                </c:pt>
                <c:pt idx="8">
                  <c:v>0.88081019930541504</c:v>
                </c:pt>
                <c:pt idx="9">
                  <c:v>0.99510152358561799</c:v>
                </c:pt>
                <c:pt idx="10">
                  <c:v>1.0892396094277501</c:v>
                </c:pt>
                <c:pt idx="11">
                  <c:v>1.1788918636739301</c:v>
                </c:pt>
                <c:pt idx="12">
                  <c:v>1.27904943656176</c:v>
                </c:pt>
                <c:pt idx="13">
                  <c:v>1.3791039818897799</c:v>
                </c:pt>
                <c:pt idx="14">
                  <c:v>1.47903361357749</c:v>
                </c:pt>
                <c:pt idx="15">
                  <c:v>1.5790950274094899</c:v>
                </c:pt>
              </c:numCache>
            </c:numRef>
          </c:xVal>
          <c:yVal>
            <c:numRef>
              <c:f>Calculs_ASTM!$J$4:$J$19</c:f>
              <c:numCache>
                <c:formatCode>0.00</c:formatCode>
                <c:ptCount val="16"/>
                <c:pt idx="0">
                  <c:v>-0.13058530570264892</c:v>
                </c:pt>
                <c:pt idx="1">
                  <c:v>-0.15226784377167135</c:v>
                </c:pt>
                <c:pt idx="2">
                  <c:v>-0.1583364830438434</c:v>
                </c:pt>
                <c:pt idx="3">
                  <c:v>-0.13940021734945773</c:v>
                </c:pt>
                <c:pt idx="4">
                  <c:v>-0.12406261986677336</c:v>
                </c:pt>
                <c:pt idx="5">
                  <c:v>-0.1015770832674221</c:v>
                </c:pt>
                <c:pt idx="6">
                  <c:v>-7.2471502729779758E-2</c:v>
                </c:pt>
                <c:pt idx="7">
                  <c:v>-4.7049121579643582E-2</c:v>
                </c:pt>
                <c:pt idx="8">
                  <c:v>-1.9422500349239868E-2</c:v>
                </c:pt>
                <c:pt idx="9">
                  <c:v>2.3694213720595769E-2</c:v>
                </c:pt>
                <c:pt idx="10">
                  <c:v>7.009427812379343E-2</c:v>
                </c:pt>
                <c:pt idx="11">
                  <c:v>0.11582069188615662</c:v>
                </c:pt>
                <c:pt idx="12">
                  <c:v>0.18518725250664758</c:v>
                </c:pt>
                <c:pt idx="13">
                  <c:v>0.25205559982368797</c:v>
                </c:pt>
                <c:pt idx="14">
                  <c:v>0.31172931007387916</c:v>
                </c:pt>
                <c:pt idx="15">
                  <c:v>0.41478460797880601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200160"/>
        <c:axId val="527205256"/>
      </c:scatterChart>
      <c:valAx>
        <c:axId val="527200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Ouverture (mm)</a:t>
                </a:r>
              </a:p>
            </c:rich>
          </c:tx>
          <c:layout>
            <c:manualLayout>
              <c:xMode val="edge"/>
              <c:yMode val="edge"/>
              <c:x val="0.50542072300125307"/>
              <c:y val="0.9380974193113358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27205256"/>
        <c:crosses val="autoZero"/>
        <c:crossBetween val="midCat"/>
      </c:valAx>
      <c:valAx>
        <c:axId val="527205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Δ</a:t>
                </a:r>
                <a:r>
                  <a:rPr lang="fr-FR"/>
                  <a:t>a (mm)</a:t>
                </a:r>
              </a:p>
            </c:rich>
          </c:tx>
          <c:layout>
            <c:manualLayout>
              <c:xMode val="edge"/>
              <c:yMode val="edge"/>
              <c:x val="3.2520368236005563E-2"/>
              <c:y val="0.4119057196468555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272001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25400"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Relevés!$A$1</c:f>
          <c:strCache>
            <c:ptCount val="1"/>
            <c:pt idx="0">
              <c:v>Etude n° ; Prestation n° : essai J/Δa à 23°C sur la CTJD20 repérée 2007-U910-T3-CT20-7</c:v>
            </c:pt>
          </c:strCache>
        </c:strRef>
      </c:tx>
      <c:layout>
        <c:manualLayout>
          <c:xMode val="edge"/>
          <c:yMode val="edge"/>
          <c:x val="0.17234239472310178"/>
          <c:y val="2.727549758496686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9090973016454115E-2"/>
          <c:y val="9.4069529652351741E-2"/>
          <c:w val="0.85562268689027698"/>
          <c:h val="0.74430617041368086"/>
        </c:manualLayout>
      </c:layout>
      <c:scatterChart>
        <c:scatterStyle val="lineMarker"/>
        <c:varyColors val="0"/>
        <c:ser>
          <c:idx val="0"/>
          <c:order val="0"/>
          <c:tx>
            <c:v>Points non valides</c:v>
          </c:tx>
          <c:spPr>
            <a:ln w="28575">
              <a:noFill/>
            </a:ln>
          </c:spPr>
          <c:marker>
            <c:symbol val="x"/>
            <c:size val="7"/>
            <c:spPr>
              <a:solidFill>
                <a:schemeClr val="bg1"/>
              </a:solidFill>
              <a:ln>
                <a:solidFill>
                  <a:schemeClr val="tx2"/>
                </a:solidFill>
                <a:prstDash val="solid"/>
              </a:ln>
            </c:spPr>
          </c:marker>
          <c:xVal>
            <c:numRef>
              <c:f>Calculs_ASTM!$J$4:$J$18</c:f>
              <c:numCache>
                <c:formatCode>0.00</c:formatCode>
                <c:ptCount val="15"/>
                <c:pt idx="0">
                  <c:v>-0.13058530570264892</c:v>
                </c:pt>
                <c:pt idx="1">
                  <c:v>-0.15226784377167135</c:v>
                </c:pt>
                <c:pt idx="2">
                  <c:v>-0.1583364830438434</c:v>
                </c:pt>
                <c:pt idx="3">
                  <c:v>-0.13940021734945773</c:v>
                </c:pt>
                <c:pt idx="4">
                  <c:v>-0.12406261986677336</c:v>
                </c:pt>
                <c:pt idx="5">
                  <c:v>-0.1015770832674221</c:v>
                </c:pt>
                <c:pt idx="6">
                  <c:v>-7.2471502729779758E-2</c:v>
                </c:pt>
                <c:pt idx="7">
                  <c:v>-4.7049121579643582E-2</c:v>
                </c:pt>
                <c:pt idx="8">
                  <c:v>-1.9422500349239868E-2</c:v>
                </c:pt>
                <c:pt idx="9">
                  <c:v>2.3694213720595769E-2</c:v>
                </c:pt>
                <c:pt idx="10">
                  <c:v>7.009427812379343E-2</c:v>
                </c:pt>
                <c:pt idx="11">
                  <c:v>0.11582069188615662</c:v>
                </c:pt>
                <c:pt idx="12">
                  <c:v>0.18518725250664758</c:v>
                </c:pt>
                <c:pt idx="13">
                  <c:v>0.25205559982368797</c:v>
                </c:pt>
                <c:pt idx="14">
                  <c:v>0.31172931007387916</c:v>
                </c:pt>
              </c:numCache>
            </c:numRef>
          </c:xVal>
          <c:yVal>
            <c:numRef>
              <c:f>Calculs_ASTM!$Q$4:$Q$18</c:f>
              <c:numCache>
                <c:formatCode>#,##0.00</c:formatCode>
                <c:ptCount val="15"/>
                <c:pt idx="0">
                  <c:v>3.2039940264625328</c:v>
                </c:pt>
                <c:pt idx="1">
                  <c:v>10.627825106071779</c:v>
                </c:pt>
                <c:pt idx="2">
                  <c:v>22.124846442906506</c:v>
                </c:pt>
                <c:pt idx="3">
                  <c:v>37.816885653143686</c:v>
                </c:pt>
                <c:pt idx="4">
                  <c:v>55.186834473592185</c:v>
                </c:pt>
                <c:pt idx="5">
                  <c:v>75.509176654607089</c:v>
                </c:pt>
                <c:pt idx="6">
                  <c:v>94.549524806492144</c:v>
                </c:pt>
                <c:pt idx="7">
                  <c:v>116.4225845732546</c:v>
                </c:pt>
                <c:pt idx="8">
                  <c:v>137.25010830410997</c:v>
                </c:pt>
                <c:pt idx="9">
                  <c:v>163.3629190176259</c:v>
                </c:pt>
                <c:pt idx="10">
                  <c:v>185.03904598141347</c:v>
                </c:pt>
                <c:pt idx="11">
                  <c:v>205.86212802531941</c:v>
                </c:pt>
                <c:pt idx="12">
                  <c:v>228.90306961584693</c:v>
                </c:pt>
                <c:pt idx="13">
                  <c:v>252.06023990524332</c:v>
                </c:pt>
                <c:pt idx="14">
                  <c:v>275.39599411303237</c:v>
                </c:pt>
              </c:numCache>
            </c:numRef>
          </c:yVal>
          <c:smooth val="0"/>
        </c:ser>
        <c:ser>
          <c:idx val="1"/>
          <c:order val="1"/>
          <c:tx>
            <c:v>Points valides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Calculs_ASTM!$J$19:$J$43</c:f>
              <c:numCache>
                <c:formatCode>0.00</c:formatCode>
                <c:ptCount val="25"/>
                <c:pt idx="0">
                  <c:v>0.41478460797880601</c:v>
                </c:pt>
                <c:pt idx="1">
                  <c:v>0.52204690697719158</c:v>
                </c:pt>
                <c:pt idx="2">
                  <c:v>0.64256569716004464</c:v>
                </c:pt>
                <c:pt idx="3">
                  <c:v>0.79547022852052507</c:v>
                </c:pt>
                <c:pt idx="4">
                  <c:v>0.9617293829600797</c:v>
                </c:pt>
                <c:pt idx="5">
                  <c:v>1.0850939612600783</c:v>
                </c:pt>
                <c:pt idx="6">
                  <c:v>1.2225530746935256</c:v>
                </c:pt>
                <c:pt idx="7">
                  <c:v>1.3400172394976302</c:v>
                </c:pt>
                <c:pt idx="8">
                  <c:v>1.4601726910871484</c:v>
                </c:pt>
                <c:pt idx="9">
                  <c:v>1.6062368907781561</c:v>
                </c:pt>
                <c:pt idx="10">
                  <c:v>1.7929587715990429</c:v>
                </c:pt>
              </c:numCache>
            </c:numRef>
          </c:xVal>
          <c:yVal>
            <c:numRef>
              <c:f>Calculs_ASTM!$Q$19:$Q$43</c:f>
              <c:numCache>
                <c:formatCode>#,##0.00</c:formatCode>
                <c:ptCount val="25"/>
                <c:pt idx="0">
                  <c:v>297.59724619665081</c:v>
                </c:pt>
                <c:pt idx="1">
                  <c:v>319.51120494117356</c:v>
                </c:pt>
                <c:pt idx="2">
                  <c:v>345.13631148916608</c:v>
                </c:pt>
                <c:pt idx="3">
                  <c:v>362.93101376170802</c:v>
                </c:pt>
                <c:pt idx="4">
                  <c:v>379.43879740699941</c:v>
                </c:pt>
                <c:pt idx="5">
                  <c:v>399.50730545721916</c:v>
                </c:pt>
                <c:pt idx="6">
                  <c:v>421.39654265114376</c:v>
                </c:pt>
                <c:pt idx="7">
                  <c:v>440.06453342661013</c:v>
                </c:pt>
                <c:pt idx="8">
                  <c:v>457.56030722494199</c:v>
                </c:pt>
                <c:pt idx="9">
                  <c:v>479.53194109708289</c:v>
                </c:pt>
                <c:pt idx="10">
                  <c:v>490.60130840262525</c:v>
                </c:pt>
              </c:numCache>
            </c:numRef>
          </c:yVal>
          <c:smooth val="0"/>
        </c:ser>
        <c:ser>
          <c:idx val="2"/>
          <c:order val="2"/>
          <c:tx>
            <c:v>Point mesuré</c:v>
          </c:tx>
          <c:spPr>
            <a:ln w="28575">
              <a:noFill/>
            </a:ln>
          </c:spPr>
          <c:marker>
            <c:symbol val="x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Mesures!$D$28</c:f>
              <c:numCache>
                <c:formatCode>0.00</c:formatCode>
                <c:ptCount val="1"/>
                <c:pt idx="0">
                  <c:v>2.2377812500000029</c:v>
                </c:pt>
              </c:numCache>
            </c:numRef>
          </c:xVal>
          <c:yVal>
            <c:numRef>
              <c:f>Mesures!$F$28</c:f>
              <c:numCache>
                <c:formatCode>General\ "kJ/m²"</c:formatCode>
                <c:ptCount val="1"/>
                <c:pt idx="0">
                  <c:v>491</c:v>
                </c:pt>
              </c:numCache>
            </c:numRef>
          </c:yVal>
          <c:smooth val="0"/>
        </c:ser>
        <c:ser>
          <c:idx val="3"/>
          <c:order val="3"/>
          <c:tx>
            <c:v>Limites de validité : Jmax et Delta a max</c:v>
          </c:tx>
          <c:spPr>
            <a:ln w="28575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Paramètres!$A$35:$A$37</c:f>
              <c:numCache>
                <c:formatCode>0.000</c:formatCode>
                <c:ptCount val="3"/>
                <c:pt idx="0">
                  <c:v>0</c:v>
                </c:pt>
                <c:pt idx="1">
                  <c:v>3.98</c:v>
                </c:pt>
                <c:pt idx="2">
                  <c:v>3.98</c:v>
                </c:pt>
              </c:numCache>
            </c:numRef>
          </c:xVal>
          <c:yVal>
            <c:numRef>
              <c:f>Paramètres!$C$35:$C$37</c:f>
              <c:numCache>
                <c:formatCode>0</c:formatCode>
                <c:ptCount val="3"/>
                <c:pt idx="0" formatCode="General">
                  <c:v>873</c:v>
                </c:pt>
                <c:pt idx="1">
                  <c:v>873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Lissage à - 1 écart type</c:v>
          </c:tx>
          <c:spPr>
            <a:ln w="28575"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lissage_J!$A$25:$A$59</c:f>
              <c:numCache>
                <c:formatCode>0.000</c:formatCode>
                <c:ptCount val="35"/>
                <c:pt idx="0">
                  <c:v>0.46808483136204942</c:v>
                </c:pt>
                <c:pt idx="1">
                  <c:v>0.47267899515302525</c:v>
                </c:pt>
                <c:pt idx="2">
                  <c:v>0.47735935410218094</c:v>
                </c:pt>
                <c:pt idx="3" formatCode="General">
                  <c:v>0.5</c:v>
                </c:pt>
                <c:pt idx="4" formatCode="General">
                  <c:v>0.6</c:v>
                </c:pt>
                <c:pt idx="5" formatCode="General">
                  <c:v>0.7</c:v>
                </c:pt>
                <c:pt idx="6" formatCode="General">
                  <c:v>0.79999999999999993</c:v>
                </c:pt>
                <c:pt idx="7" formatCode="General">
                  <c:v>0.89999999999999991</c:v>
                </c:pt>
                <c:pt idx="8" formatCode="General">
                  <c:v>0.99999999999999989</c:v>
                </c:pt>
                <c:pt idx="9" formatCode="General">
                  <c:v>1.0999999999999999</c:v>
                </c:pt>
                <c:pt idx="10" formatCode="General">
                  <c:v>1.2</c:v>
                </c:pt>
                <c:pt idx="11" formatCode="General">
                  <c:v>1.3</c:v>
                </c:pt>
                <c:pt idx="12" formatCode="General">
                  <c:v>1.4000000000000001</c:v>
                </c:pt>
                <c:pt idx="13" formatCode="General">
                  <c:v>1.5000000000000002</c:v>
                </c:pt>
                <c:pt idx="14" formatCode="General">
                  <c:v>1.6000000000000003</c:v>
                </c:pt>
                <c:pt idx="15" formatCode="General">
                  <c:v>1.7000000000000004</c:v>
                </c:pt>
                <c:pt idx="16" formatCode="General">
                  <c:v>1.8000000000000005</c:v>
                </c:pt>
                <c:pt idx="17" formatCode="General">
                  <c:v>1.9000000000000006</c:v>
                </c:pt>
                <c:pt idx="18" formatCode="General">
                  <c:v>2.0000000000000004</c:v>
                </c:pt>
              </c:numCache>
            </c:numRef>
          </c:xVal>
          <c:yVal>
            <c:numRef>
              <c:f>lissage_J!$D$25:$D$59</c:f>
              <c:numCache>
                <c:formatCode>0</c:formatCode>
                <c:ptCount val="35"/>
                <c:pt idx="0">
                  <c:v>300.32037013687534</c:v>
                </c:pt>
                <c:pt idx="1">
                  <c:v>301.33319938514893</c:v>
                </c:pt>
                <c:pt idx="2">
                  <c:v>302.35841945062555</c:v>
                </c:pt>
                <c:pt idx="3">
                  <c:v>307.22695533139239</c:v>
                </c:pt>
                <c:pt idx="4">
                  <c:v>327.1555715957586</c:v>
                </c:pt>
                <c:pt idx="5">
                  <c:v>345.01018652931907</c:v>
                </c:pt>
                <c:pt idx="6">
                  <c:v>361.26229933993852</c:v>
                </c:pt>
                <c:pt idx="7">
                  <c:v>376.2319814886585</c:v>
                </c:pt>
                <c:pt idx="8">
                  <c:v>390.1476782139261</c:v>
                </c:pt>
                <c:pt idx="9">
                  <c:v>403.17883676351306</c:v>
                </c:pt>
                <c:pt idx="10">
                  <c:v>415.45503888210737</c:v>
                </c:pt>
                <c:pt idx="11">
                  <c:v>427.07786999033084</c:v>
                </c:pt>
                <c:pt idx="12">
                  <c:v>438.12862412861818</c:v>
                </c:pt>
                <c:pt idx="13">
                  <c:v>448.67349601185259</c:v>
                </c:pt>
                <c:pt idx="14">
                  <c:v>458.76719105479998</c:v>
                </c:pt>
                <c:pt idx="15">
                  <c:v>468.45550322008347</c:v>
                </c:pt>
                <c:pt idx="16">
                  <c:v>477.77719858367647</c:v>
                </c:pt>
                <c:pt idx="17">
                  <c:v>486.7654194218149</c:v>
                </c:pt>
                <c:pt idx="18">
                  <c:v>495.44874944820288</c:v>
                </c:pt>
              </c:numCache>
            </c:numRef>
          </c:yVal>
          <c:smooth val="1"/>
        </c:ser>
        <c:ser>
          <c:idx val="5"/>
          <c:order val="5"/>
          <c:tx>
            <c:v>Lissage moyen</c:v>
          </c:tx>
          <c:spPr>
            <a:ln w="28575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lissage_J!$A$26:$A$59</c:f>
              <c:numCache>
                <c:formatCode>0.000</c:formatCode>
                <c:ptCount val="34"/>
                <c:pt idx="0">
                  <c:v>0.47267899515302525</c:v>
                </c:pt>
                <c:pt idx="1">
                  <c:v>0.47735935410218094</c:v>
                </c:pt>
                <c:pt idx="2" formatCode="General">
                  <c:v>0.5</c:v>
                </c:pt>
                <c:pt idx="3" formatCode="General">
                  <c:v>0.6</c:v>
                </c:pt>
                <c:pt idx="4" formatCode="General">
                  <c:v>0.7</c:v>
                </c:pt>
                <c:pt idx="5" formatCode="General">
                  <c:v>0.79999999999999993</c:v>
                </c:pt>
                <c:pt idx="6" formatCode="General">
                  <c:v>0.89999999999999991</c:v>
                </c:pt>
                <c:pt idx="7" formatCode="General">
                  <c:v>0.99999999999999989</c:v>
                </c:pt>
                <c:pt idx="8" formatCode="General">
                  <c:v>1.0999999999999999</c:v>
                </c:pt>
                <c:pt idx="9" formatCode="General">
                  <c:v>1.2</c:v>
                </c:pt>
                <c:pt idx="10" formatCode="General">
                  <c:v>1.3</c:v>
                </c:pt>
                <c:pt idx="11" formatCode="General">
                  <c:v>1.4000000000000001</c:v>
                </c:pt>
                <c:pt idx="12" formatCode="General">
                  <c:v>1.5000000000000002</c:v>
                </c:pt>
                <c:pt idx="13" formatCode="General">
                  <c:v>1.6000000000000003</c:v>
                </c:pt>
                <c:pt idx="14" formatCode="General">
                  <c:v>1.7000000000000004</c:v>
                </c:pt>
                <c:pt idx="15" formatCode="General">
                  <c:v>1.8000000000000005</c:v>
                </c:pt>
                <c:pt idx="16" formatCode="General">
                  <c:v>1.9000000000000006</c:v>
                </c:pt>
                <c:pt idx="17" formatCode="General">
                  <c:v>2.0000000000000004</c:v>
                </c:pt>
              </c:numCache>
            </c:numRef>
          </c:xVal>
          <c:yVal>
            <c:numRef>
              <c:f>lissage_J!$E$26:$E$59</c:f>
              <c:numCache>
                <c:formatCode>0</c:formatCode>
                <c:ptCount val="34"/>
                <c:pt idx="0">
                  <c:v>306.90261967775376</c:v>
                </c:pt>
                <c:pt idx="1">
                  <c:v>307.94678847323661</c:v>
                </c:pt>
                <c:pt idx="2">
                  <c:v>312.90530754399026</c:v>
                </c:pt>
                <c:pt idx="3">
                  <c:v>333.202256405139</c:v>
                </c:pt>
                <c:pt idx="4">
                  <c:v>351.38687100329167</c:v>
                </c:pt>
                <c:pt idx="5">
                  <c:v>367.93936507647982</c:v>
                </c:pt>
                <c:pt idx="6">
                  <c:v>383.18572583778894</c:v>
                </c:pt>
                <c:pt idx="7">
                  <c:v>397.35862078710079</c:v>
                </c:pt>
                <c:pt idx="8">
                  <c:v>410.63062899749616</c:v>
                </c:pt>
                <c:pt idx="9">
                  <c:v>423.13372722091702</c:v>
                </c:pt>
                <c:pt idx="10">
                  <c:v>434.97137844044499</c:v>
                </c:pt>
                <c:pt idx="11">
                  <c:v>446.22637922155815</c:v>
                </c:pt>
                <c:pt idx="12">
                  <c:v>456.96614772942348</c:v>
                </c:pt>
                <c:pt idx="13">
                  <c:v>467.24640047697909</c:v>
                </c:pt>
                <c:pt idx="14">
                  <c:v>477.11377781823563</c:v>
                </c:pt>
                <c:pt idx="15">
                  <c:v>486.60776232695235</c:v>
                </c:pt>
                <c:pt idx="16">
                  <c:v>495.76210883472322</c:v>
                </c:pt>
                <c:pt idx="17">
                  <c:v>504.60592935653301</c:v>
                </c:pt>
              </c:numCache>
            </c:numRef>
          </c:yVal>
          <c:smooth val="1"/>
        </c:ser>
        <c:ser>
          <c:idx val="6"/>
          <c:order val="6"/>
          <c:tx>
            <c:v>Lissage à + 1 écart type</c:v>
          </c:tx>
          <c:spPr>
            <a:ln w="28575"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lissage_J!$A$27:$A$59</c:f>
              <c:numCache>
                <c:formatCode>General</c:formatCode>
                <c:ptCount val="33"/>
                <c:pt idx="0" formatCode="0.000">
                  <c:v>0.47735935410218094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0.79999999999999993</c:v>
                </c:pt>
                <c:pt idx="5">
                  <c:v>0.89999999999999991</c:v>
                </c:pt>
                <c:pt idx="6">
                  <c:v>0.99999999999999989</c:v>
                </c:pt>
                <c:pt idx="7">
                  <c:v>1.0999999999999999</c:v>
                </c:pt>
                <c:pt idx="8">
                  <c:v>1.2</c:v>
                </c:pt>
                <c:pt idx="9">
                  <c:v>1.3</c:v>
                </c:pt>
                <c:pt idx="10">
                  <c:v>1.4000000000000001</c:v>
                </c:pt>
                <c:pt idx="11">
                  <c:v>1.5000000000000002</c:v>
                </c:pt>
                <c:pt idx="12">
                  <c:v>1.6000000000000003</c:v>
                </c:pt>
                <c:pt idx="13">
                  <c:v>1.7000000000000004</c:v>
                </c:pt>
                <c:pt idx="14">
                  <c:v>1.8000000000000005</c:v>
                </c:pt>
                <c:pt idx="15">
                  <c:v>1.9000000000000006</c:v>
                </c:pt>
                <c:pt idx="16">
                  <c:v>2.0000000000000004</c:v>
                </c:pt>
              </c:numCache>
            </c:numRef>
          </c:xVal>
          <c:yVal>
            <c:numRef>
              <c:f>lissage_J!$F$27:$F$59</c:f>
              <c:numCache>
                <c:formatCode>0</c:formatCode>
                <c:ptCount val="33"/>
                <c:pt idx="0">
                  <c:v>313.63844507219363</c:v>
                </c:pt>
                <c:pt idx="1">
                  <c:v>318.6886104560329</c:v>
                </c:pt>
                <c:pt idx="2">
                  <c:v>339.36069965716371</c:v>
                </c:pt>
                <c:pt idx="3">
                  <c:v>357.88141317094471</c:v>
                </c:pt>
                <c:pt idx="4">
                  <c:v>374.73984033272887</c:v>
                </c:pt>
                <c:pt idx="5">
                  <c:v>390.26799344611095</c:v>
                </c:pt>
                <c:pt idx="6">
                  <c:v>404.70284031076676</c:v>
                </c:pt>
                <c:pt idx="7">
                  <c:v>418.22014970935322</c:v>
                </c:pt>
                <c:pt idx="8">
                  <c:v>430.95433766702183</c:v>
                </c:pt>
                <c:pt idx="9">
                  <c:v>443.0107794315457</c:v>
                </c:pt>
                <c:pt idx="10">
                  <c:v>454.47380186401193</c:v>
                </c:pt>
                <c:pt idx="11">
                  <c:v>465.41206919241091</c:v>
                </c:pt>
                <c:pt idx="12">
                  <c:v>475.88232771557364</c:v>
                </c:pt>
                <c:pt idx="13">
                  <c:v>485.93207982240966</c:v>
                </c:pt>
                <c:pt idx="14">
                  <c:v>495.60153782720454</c:v>
                </c:pt>
                <c:pt idx="15">
                  <c:v>504.92508043852439</c:v>
                </c:pt>
                <c:pt idx="16">
                  <c:v>513.93235773701463</c:v>
                </c:pt>
              </c:numCache>
            </c:numRef>
          </c:yVal>
          <c:smooth val="1"/>
        </c:ser>
        <c:ser>
          <c:idx val="7"/>
          <c:order val="7"/>
          <c:tx>
            <c:v>droite d'émoussement à 0.2 mm</c:v>
          </c:tx>
          <c:spPr>
            <a:ln w="28575">
              <a:solidFill>
                <a:srgbClr val="7030A0"/>
              </a:solidFill>
            </a:ln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7030A0"/>
                </a:solidFill>
                <a:prstDash val="dashDot"/>
              </a:ln>
            </c:spPr>
          </c:dPt>
          <c:xVal>
            <c:numRef>
              <c:f>Paramètres!$A$41:$A$42</c:f>
              <c:numCache>
                <c:formatCode>0.000</c:formatCode>
                <c:ptCount val="2"/>
                <c:pt idx="0" formatCode="General">
                  <c:v>0.2</c:v>
                </c:pt>
                <c:pt idx="1">
                  <c:v>1.2605263157894737</c:v>
                </c:pt>
              </c:numCache>
            </c:numRef>
          </c:xVal>
          <c:yVal>
            <c:numRef>
              <c:f>Paramètres!$C$41:$C$42</c:f>
              <c:numCache>
                <c:formatCode>General\ "kJ/m²"</c:formatCode>
                <c:ptCount val="2"/>
                <c:pt idx="0" formatCode="General">
                  <c:v>0</c:v>
                </c:pt>
                <c:pt idx="1">
                  <c:v>1209</c:v>
                </c:pt>
              </c:numCache>
            </c:numRef>
          </c:yVal>
          <c:smooth val="0"/>
        </c:ser>
        <c:ser>
          <c:idx val="8"/>
          <c:order val="8"/>
          <c:tx>
            <c:v>domaine de validité pour le lissage</c:v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xVal>
            <c:numRef>
              <c:f>Paramètres!$D$35:$D$38</c:f>
              <c:numCache>
                <c:formatCode>0.000</c:formatCode>
                <c:ptCount val="4"/>
                <c:pt idx="0">
                  <c:v>0.15</c:v>
                </c:pt>
                <c:pt idx="1">
                  <c:v>1.2105263157894737</c:v>
                </c:pt>
                <c:pt idx="2">
                  <c:v>2.560526315789474</c:v>
                </c:pt>
                <c:pt idx="3">
                  <c:v>1.5</c:v>
                </c:pt>
              </c:numCache>
            </c:numRef>
          </c:xVal>
          <c:yVal>
            <c:numRef>
              <c:f>Paramètres!$F$35:$F$38</c:f>
              <c:numCache>
                <c:formatCode>0</c:formatCode>
                <c:ptCount val="4"/>
                <c:pt idx="0">
                  <c:v>0</c:v>
                </c:pt>
                <c:pt idx="1">
                  <c:v>1209</c:v>
                </c:pt>
                <c:pt idx="2">
                  <c:v>1209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199376"/>
        <c:axId val="527205648"/>
      </c:scatterChart>
      <c:valAx>
        <c:axId val="527199376"/>
        <c:scaling>
          <c:orientation val="minMax"/>
          <c:max val="4.2"/>
          <c:min val="-0.5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Δ</a:t>
                </a:r>
                <a:r>
                  <a:rPr lang="fr-FR"/>
                  <a:t>a (mm)</a:t>
                </a:r>
              </a:p>
            </c:rich>
          </c:tx>
          <c:layout>
            <c:manualLayout>
              <c:xMode val="edge"/>
              <c:yMode val="edge"/>
              <c:x val="0.48110726805114595"/>
              <c:y val="0.8659777269827483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27205648"/>
        <c:crosses val="autoZero"/>
        <c:crossBetween val="midCat"/>
      </c:valAx>
      <c:valAx>
        <c:axId val="527205648"/>
        <c:scaling>
          <c:orientation val="minMax"/>
          <c:max val="14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J avec correction de croissance de fissure (kJ/m²)</a:t>
                </a:r>
              </a:p>
            </c:rich>
          </c:tx>
          <c:layout>
            <c:manualLayout>
              <c:xMode val="edge"/>
              <c:yMode val="edge"/>
              <c:x val="2.4485552499340882E-2"/>
              <c:y val="0.3282208588957055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271993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4"/>
        <c:delete val="1"/>
      </c:legendEntry>
      <c:legendEntry>
        <c:idx val="6"/>
        <c:delete val="1"/>
      </c:legendEntry>
      <c:layout>
        <c:manualLayout>
          <c:xMode val="edge"/>
          <c:yMode val="edge"/>
          <c:x val="6.0027623983283949E-2"/>
          <c:y val="0.89494479578767916"/>
          <c:w val="0.90203465196535593"/>
          <c:h val="8.6174044195395816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Relevés!$A$1</c:f>
          <c:strCache>
            <c:ptCount val="1"/>
            <c:pt idx="0">
              <c:v>Etude n° ; Prestation n° : essai J/Δa à 23°C sur la CTJD20 repérée 2007-U910-T3-CT20-7</c:v>
            </c:pt>
          </c:strCache>
        </c:strRef>
      </c:tx>
      <c:layout>
        <c:manualLayout>
          <c:xMode val="edge"/>
          <c:yMode val="edge"/>
          <c:x val="0.19127633407969449"/>
          <c:y val="2.587343681207620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270142180094788"/>
          <c:y val="8.4780388151174668E-2"/>
          <c:w val="0.83412322274881512"/>
          <c:h val="0.84882533197139942"/>
        </c:manualLayout>
      </c:layout>
      <c:scatterChart>
        <c:scatterStyle val="smoothMarker"/>
        <c:varyColors val="0"/>
        <c:ser>
          <c:idx val="0"/>
          <c:order val="0"/>
          <c:spPr>
            <a:ln w="28575">
              <a:solidFill>
                <a:schemeClr val="accent6"/>
              </a:solidFill>
              <a:prstDash val="solid"/>
            </a:ln>
          </c:spPr>
          <c:marker>
            <c:symbol val="none"/>
          </c:marker>
          <c:xVal>
            <c:numRef>
              <c:f>'Channels by Ste'!$E$4:$E$20000</c:f>
              <c:numCache>
                <c:formatCode>General</c:formatCode>
                <c:ptCount val="19997"/>
                <c:pt idx="0">
                  <c:v>-9.5267591859737898E-4</c:v>
                </c:pt>
                <c:pt idx="1">
                  <c:v>6.4752995854178207E-5</c:v>
                </c:pt>
                <c:pt idx="2">
                  <c:v>1.2193843303975899E-3</c:v>
                </c:pt>
                <c:pt idx="3">
                  <c:v>2.5462509256613001E-3</c:v>
                </c:pt>
                <c:pt idx="4">
                  <c:v>3.9906130950839698E-3</c:v>
                </c:pt>
                <c:pt idx="5">
                  <c:v>5.5618656915612501E-3</c:v>
                </c:pt>
                <c:pt idx="6">
                  <c:v>7.2081948019331304E-3</c:v>
                </c:pt>
                <c:pt idx="7">
                  <c:v>8.8662654889049008E-3</c:v>
                </c:pt>
                <c:pt idx="8">
                  <c:v>1.0541700248722899E-2</c:v>
                </c:pt>
                <c:pt idx="9">
                  <c:v>1.2182962564111201E-2</c:v>
                </c:pt>
                <c:pt idx="10">
                  <c:v>1.3785109331365701E-2</c:v>
                </c:pt>
                <c:pt idx="11">
                  <c:v>1.5403113138745501E-2</c:v>
                </c:pt>
                <c:pt idx="12">
                  <c:v>1.70956845977344E-2</c:v>
                </c:pt>
                <c:pt idx="13">
                  <c:v>1.8081782400258799E-2</c:v>
                </c:pt>
                <c:pt idx="14">
                  <c:v>1.87607765838038E-2</c:v>
                </c:pt>
                <c:pt idx="15">
                  <c:v>2.03596482606372E-2</c:v>
                </c:pt>
                <c:pt idx="16">
                  <c:v>2.1944812033325399E-2</c:v>
                </c:pt>
                <c:pt idx="17">
                  <c:v>2.3612881705048501E-2</c:v>
                </c:pt>
                <c:pt idx="18">
                  <c:v>2.52840472967364E-2</c:v>
                </c:pt>
                <c:pt idx="19">
                  <c:v>2.6843235900741998E-2</c:v>
                </c:pt>
                <c:pt idx="20">
                  <c:v>2.8496880986494898E-2</c:v>
                </c:pt>
                <c:pt idx="21">
                  <c:v>3.0130702725728001E-2</c:v>
                </c:pt>
                <c:pt idx="22">
                  <c:v>3.1699641112936702E-2</c:v>
                </c:pt>
                <c:pt idx="23">
                  <c:v>3.3322074159514201E-2</c:v>
                </c:pt>
                <c:pt idx="24">
                  <c:v>3.4948727261507898E-2</c:v>
                </c:pt>
                <c:pt idx="25">
                  <c:v>3.6681522033177302E-2</c:v>
                </c:pt>
                <c:pt idx="26">
                  <c:v>3.8083086110418697E-2</c:v>
                </c:pt>
                <c:pt idx="27">
                  <c:v>3.8243862945819301E-2</c:v>
                </c:pt>
                <c:pt idx="28">
                  <c:v>3.98536358261481E-2</c:v>
                </c:pt>
                <c:pt idx="29">
                  <c:v>4.1526396671542898E-2</c:v>
                </c:pt>
                <c:pt idx="30">
                  <c:v>4.3136260501341901E-2</c:v>
                </c:pt>
                <c:pt idx="31">
                  <c:v>4.4780339521821602E-2</c:v>
                </c:pt>
                <c:pt idx="32">
                  <c:v>4.6383946028072401E-2</c:v>
                </c:pt>
                <c:pt idx="33">
                  <c:v>4.8023284762166399E-2</c:v>
                </c:pt>
                <c:pt idx="34">
                  <c:v>4.9625596147961901E-2</c:v>
                </c:pt>
                <c:pt idx="35">
                  <c:v>5.1298200560268001E-2</c:v>
                </c:pt>
                <c:pt idx="36">
                  <c:v>5.29389144503511E-2</c:v>
                </c:pt>
                <c:pt idx="37">
                  <c:v>5.4621457820758203E-2</c:v>
                </c:pt>
                <c:pt idx="38">
                  <c:v>5.6259268603753299E-2</c:v>
                </c:pt>
                <c:pt idx="39">
                  <c:v>5.7901605032384403E-2</c:v>
                </c:pt>
                <c:pt idx="40">
                  <c:v>5.8089412050321698E-2</c:v>
                </c:pt>
                <c:pt idx="41">
                  <c:v>5.9506386605789899E-2</c:v>
                </c:pt>
                <c:pt idx="42">
                  <c:v>6.1145561630837598E-2</c:v>
                </c:pt>
                <c:pt idx="43">
                  <c:v>6.2746737967245295E-2</c:v>
                </c:pt>
                <c:pt idx="44">
                  <c:v>6.4379259129054803E-2</c:v>
                </c:pt>
                <c:pt idx="45">
                  <c:v>6.6040964156854898E-2</c:v>
                </c:pt>
                <c:pt idx="46">
                  <c:v>6.7671280703507405E-2</c:v>
                </c:pt>
                <c:pt idx="47">
                  <c:v>6.9273221015464501E-2</c:v>
                </c:pt>
                <c:pt idx="48">
                  <c:v>7.0917994889896405E-2</c:v>
                </c:pt>
                <c:pt idx="49">
                  <c:v>7.2554721555206897E-2</c:v>
                </c:pt>
                <c:pt idx="50">
                  <c:v>7.4188756116200197E-2</c:v>
                </c:pt>
                <c:pt idx="51">
                  <c:v>7.5824398663826301E-2</c:v>
                </c:pt>
                <c:pt idx="52">
                  <c:v>7.7398217399604605E-2</c:v>
                </c:pt>
                <c:pt idx="53">
                  <c:v>7.8126337029971196E-2</c:v>
                </c:pt>
                <c:pt idx="54">
                  <c:v>7.9041776189114898E-2</c:v>
                </c:pt>
                <c:pt idx="55">
                  <c:v>8.0665544373914599E-2</c:v>
                </c:pt>
                <c:pt idx="56">
                  <c:v>8.2357029896229506E-2</c:v>
                </c:pt>
                <c:pt idx="57">
                  <c:v>8.4028593846596805E-2</c:v>
                </c:pt>
                <c:pt idx="58">
                  <c:v>8.56244878377765E-2</c:v>
                </c:pt>
                <c:pt idx="59">
                  <c:v>8.7294320110231596E-2</c:v>
                </c:pt>
                <c:pt idx="60">
                  <c:v>8.8913307990878807E-2</c:v>
                </c:pt>
                <c:pt idx="61">
                  <c:v>9.0612244093790706E-2</c:v>
                </c:pt>
                <c:pt idx="62">
                  <c:v>9.2302325356286005E-2</c:v>
                </c:pt>
                <c:pt idx="63">
                  <c:v>9.3836235464550596E-2</c:v>
                </c:pt>
                <c:pt idx="64">
                  <c:v>9.5507217338308706E-2</c:v>
                </c:pt>
                <c:pt idx="65">
                  <c:v>9.7151008958462598E-2</c:v>
                </c:pt>
                <c:pt idx="66">
                  <c:v>9.8134878498967695E-2</c:v>
                </c:pt>
                <c:pt idx="67">
                  <c:v>9.8842050647363094E-2</c:v>
                </c:pt>
                <c:pt idx="68">
                  <c:v>0.100378245406318</c:v>
                </c:pt>
                <c:pt idx="69">
                  <c:v>0.10209023457719001</c:v>
                </c:pt>
                <c:pt idx="70">
                  <c:v>0.10370468226028599</c:v>
                </c:pt>
                <c:pt idx="71">
                  <c:v>0.105514824099373</c:v>
                </c:pt>
                <c:pt idx="72">
                  <c:v>0.10400087921880199</c:v>
                </c:pt>
                <c:pt idx="73">
                  <c:v>0.10285124881193</c:v>
                </c:pt>
                <c:pt idx="74">
                  <c:v>0.101291603641585</c:v>
                </c:pt>
                <c:pt idx="75">
                  <c:v>9.9579679954331396E-2</c:v>
                </c:pt>
                <c:pt idx="76">
                  <c:v>9.7968280897475807E-2</c:v>
                </c:pt>
                <c:pt idx="77">
                  <c:v>9.6353811386507004E-2</c:v>
                </c:pt>
                <c:pt idx="78">
                  <c:v>9.4774150056764497E-2</c:v>
                </c:pt>
                <c:pt idx="79">
                  <c:v>9.3209186161402599E-2</c:v>
                </c:pt>
                <c:pt idx="80">
                  <c:v>9.1580026492010802E-2</c:v>
                </c:pt>
                <c:pt idx="81">
                  <c:v>8.9919027232099297E-2</c:v>
                </c:pt>
                <c:pt idx="82">
                  <c:v>8.8313761807512506E-2</c:v>
                </c:pt>
                <c:pt idx="83">
                  <c:v>8.6644038674421595E-2</c:v>
                </c:pt>
                <c:pt idx="84">
                  <c:v>8.5045852756593404E-2</c:v>
                </c:pt>
                <c:pt idx="85">
                  <c:v>8.3417675341479494E-2</c:v>
                </c:pt>
                <c:pt idx="86">
                  <c:v>8.18361440906301E-2</c:v>
                </c:pt>
                <c:pt idx="87">
                  <c:v>8.0192672612611204E-2</c:v>
                </c:pt>
                <c:pt idx="88">
                  <c:v>7.8544653661083402E-2</c:v>
                </c:pt>
                <c:pt idx="89">
                  <c:v>7.8113895142450901E-2</c:v>
                </c:pt>
                <c:pt idx="90">
                  <c:v>7.6879186963196802E-2</c:v>
                </c:pt>
                <c:pt idx="91">
                  <c:v>7.52381674828939E-2</c:v>
                </c:pt>
                <c:pt idx="92">
                  <c:v>7.3631214036140605E-2</c:v>
                </c:pt>
                <c:pt idx="93">
                  <c:v>7.19985036994331E-2</c:v>
                </c:pt>
                <c:pt idx="94">
                  <c:v>7.0349924499169006E-2</c:v>
                </c:pt>
                <c:pt idx="95">
                  <c:v>6.8734705564565998E-2</c:v>
                </c:pt>
                <c:pt idx="96">
                  <c:v>6.7096552811563001E-2</c:v>
                </c:pt>
                <c:pt idx="97">
                  <c:v>6.5462292695883703E-2</c:v>
                </c:pt>
                <c:pt idx="98">
                  <c:v>6.3838160713203307E-2</c:v>
                </c:pt>
                <c:pt idx="99">
                  <c:v>6.2221959524322301E-2</c:v>
                </c:pt>
                <c:pt idx="100">
                  <c:v>6.0599973949138103E-2</c:v>
                </c:pt>
                <c:pt idx="101">
                  <c:v>5.8951380196958801E-2</c:v>
                </c:pt>
                <c:pt idx="102">
                  <c:v>5.8110112149734099E-2</c:v>
                </c:pt>
                <c:pt idx="103">
                  <c:v>5.7433975598541999E-2</c:v>
                </c:pt>
                <c:pt idx="104">
                  <c:v>5.8916142734233297E-2</c:v>
                </c:pt>
                <c:pt idx="105">
                  <c:v>6.0481928812805598E-2</c:v>
                </c:pt>
                <c:pt idx="106">
                  <c:v>6.2055303715169402E-2</c:v>
                </c:pt>
                <c:pt idx="107">
                  <c:v>6.36182594462298E-2</c:v>
                </c:pt>
                <c:pt idx="108">
                  <c:v>6.5316555264871595E-2</c:v>
                </c:pt>
                <c:pt idx="109">
                  <c:v>6.6989356128033306E-2</c:v>
                </c:pt>
                <c:pt idx="110">
                  <c:v>6.8594919866882306E-2</c:v>
                </c:pt>
                <c:pt idx="111">
                  <c:v>7.0192290877457694E-2</c:v>
                </c:pt>
                <c:pt idx="112">
                  <c:v>7.1825772465672302E-2</c:v>
                </c:pt>
                <c:pt idx="113">
                  <c:v>7.3490802606102107E-2</c:v>
                </c:pt>
                <c:pt idx="114">
                  <c:v>7.5066891440655995E-2</c:v>
                </c:pt>
                <c:pt idx="115">
                  <c:v>7.6709438872057903E-2</c:v>
                </c:pt>
                <c:pt idx="116">
                  <c:v>7.8135642979759695E-2</c:v>
                </c:pt>
                <c:pt idx="117">
                  <c:v>7.8336728620342896E-2</c:v>
                </c:pt>
                <c:pt idx="118">
                  <c:v>7.9999925219453899E-2</c:v>
                </c:pt>
                <c:pt idx="119">
                  <c:v>8.1583086284808801E-2</c:v>
                </c:pt>
                <c:pt idx="120">
                  <c:v>8.3231607277411995E-2</c:v>
                </c:pt>
                <c:pt idx="121">
                  <c:v>8.4817467723041801E-2</c:v>
                </c:pt>
                <c:pt idx="122">
                  <c:v>8.6423417087644297E-2</c:v>
                </c:pt>
                <c:pt idx="123">
                  <c:v>8.8059481640811996E-2</c:v>
                </c:pt>
                <c:pt idx="124">
                  <c:v>8.9623201347421896E-2</c:v>
                </c:pt>
                <c:pt idx="125">
                  <c:v>9.1354915639385595E-2</c:v>
                </c:pt>
                <c:pt idx="126">
                  <c:v>9.2891124950256199E-2</c:v>
                </c:pt>
                <c:pt idx="127">
                  <c:v>9.4538874691352207E-2</c:v>
                </c:pt>
                <c:pt idx="128">
                  <c:v>9.6094256150536198E-2</c:v>
                </c:pt>
                <c:pt idx="129">
                  <c:v>9.78041862254031E-2</c:v>
                </c:pt>
                <c:pt idx="130">
                  <c:v>9.8140735644847196E-2</c:v>
                </c:pt>
                <c:pt idx="131">
                  <c:v>9.9404795037116897E-2</c:v>
                </c:pt>
                <c:pt idx="132">
                  <c:v>0.10105791443493201</c:v>
                </c:pt>
                <c:pt idx="133">
                  <c:v>0.102674457593821</c:v>
                </c:pt>
                <c:pt idx="134">
                  <c:v>0.10421738261357</c:v>
                </c:pt>
                <c:pt idx="135">
                  <c:v>0.10280471178703</c:v>
                </c:pt>
                <c:pt idx="136">
                  <c:v>0.10117988131241901</c:v>
                </c:pt>
                <c:pt idx="137">
                  <c:v>9.9543169199023396E-2</c:v>
                </c:pt>
                <c:pt idx="138">
                  <c:v>9.7889838798437295E-2</c:v>
                </c:pt>
                <c:pt idx="139">
                  <c:v>9.6333118563052295E-2</c:v>
                </c:pt>
                <c:pt idx="140">
                  <c:v>9.4709648692514706E-2</c:v>
                </c:pt>
                <c:pt idx="141">
                  <c:v>9.30830210563727E-2</c:v>
                </c:pt>
                <c:pt idx="142">
                  <c:v>9.1556532424874604E-2</c:v>
                </c:pt>
                <c:pt idx="143">
                  <c:v>8.9775239757727804E-2</c:v>
                </c:pt>
                <c:pt idx="144">
                  <c:v>8.8178443547803895E-2</c:v>
                </c:pt>
                <c:pt idx="145">
                  <c:v>8.6535299487877596E-2</c:v>
                </c:pt>
                <c:pt idx="146">
                  <c:v>8.4899547800887404E-2</c:v>
                </c:pt>
                <c:pt idx="147">
                  <c:v>8.3284510765224695E-2</c:v>
                </c:pt>
                <c:pt idx="148">
                  <c:v>8.1616592069622101E-2</c:v>
                </c:pt>
                <c:pt idx="149">
                  <c:v>8.0058052844833597E-2</c:v>
                </c:pt>
                <c:pt idx="150">
                  <c:v>7.8325421782210497E-2</c:v>
                </c:pt>
                <c:pt idx="151">
                  <c:v>7.8133118222467601E-2</c:v>
                </c:pt>
                <c:pt idx="152">
                  <c:v>7.6698866905644494E-2</c:v>
                </c:pt>
                <c:pt idx="153">
                  <c:v>7.5146315793972504E-2</c:v>
                </c:pt>
                <c:pt idx="154">
                  <c:v>7.3503433668520302E-2</c:v>
                </c:pt>
                <c:pt idx="155">
                  <c:v>7.1886446676217006E-2</c:v>
                </c:pt>
                <c:pt idx="156">
                  <c:v>7.0236892497632694E-2</c:v>
                </c:pt>
                <c:pt idx="157">
                  <c:v>6.8629204179160297E-2</c:v>
                </c:pt>
                <c:pt idx="158">
                  <c:v>6.6997228714171797E-2</c:v>
                </c:pt>
                <c:pt idx="159">
                  <c:v>6.5382184402551502E-2</c:v>
                </c:pt>
                <c:pt idx="160">
                  <c:v>6.37675984762609E-2</c:v>
                </c:pt>
                <c:pt idx="161">
                  <c:v>6.21453073108569E-2</c:v>
                </c:pt>
                <c:pt idx="162">
                  <c:v>6.0528182075358899E-2</c:v>
                </c:pt>
                <c:pt idx="163">
                  <c:v>5.8975972933694699E-2</c:v>
                </c:pt>
                <c:pt idx="164">
                  <c:v>5.8114437706535703E-2</c:v>
                </c:pt>
                <c:pt idx="165">
                  <c:v>5.7290555560030001E-2</c:v>
                </c:pt>
                <c:pt idx="166">
                  <c:v>5.8737230574479299E-2</c:v>
                </c:pt>
                <c:pt idx="167">
                  <c:v>6.0377016779966701E-2</c:v>
                </c:pt>
                <c:pt idx="168">
                  <c:v>6.20686914771795E-2</c:v>
                </c:pt>
                <c:pt idx="169">
                  <c:v>6.3567727920599296E-2</c:v>
                </c:pt>
                <c:pt idx="170">
                  <c:v>6.5279586124233902E-2</c:v>
                </c:pt>
                <c:pt idx="171">
                  <c:v>6.6876011260319501E-2</c:v>
                </c:pt>
                <c:pt idx="172">
                  <c:v>6.8507390096783596E-2</c:v>
                </c:pt>
                <c:pt idx="173">
                  <c:v>7.0149326347745997E-2</c:v>
                </c:pt>
                <c:pt idx="174">
                  <c:v>7.1770307840779396E-2</c:v>
                </c:pt>
                <c:pt idx="175">
                  <c:v>7.3324095865245895E-2</c:v>
                </c:pt>
                <c:pt idx="176">
                  <c:v>7.4985138780903099E-2</c:v>
                </c:pt>
                <c:pt idx="177">
                  <c:v>7.6548647484742105E-2</c:v>
                </c:pt>
                <c:pt idx="178">
                  <c:v>7.8121222031768398E-2</c:v>
                </c:pt>
                <c:pt idx="179">
                  <c:v>7.8156081144698006E-2</c:v>
                </c:pt>
                <c:pt idx="180">
                  <c:v>7.9879355325829196E-2</c:v>
                </c:pt>
                <c:pt idx="181">
                  <c:v>8.1466911069583106E-2</c:v>
                </c:pt>
                <c:pt idx="182">
                  <c:v>8.3123239164706306E-2</c:v>
                </c:pt>
                <c:pt idx="183">
                  <c:v>8.4725681517738793E-2</c:v>
                </c:pt>
                <c:pt idx="184">
                  <c:v>8.6354062659665901E-2</c:v>
                </c:pt>
                <c:pt idx="185">
                  <c:v>8.7916298070922494E-2</c:v>
                </c:pt>
                <c:pt idx="186">
                  <c:v>8.9659901277627796E-2</c:v>
                </c:pt>
                <c:pt idx="187">
                  <c:v>9.1185858764220001E-2</c:v>
                </c:pt>
                <c:pt idx="188">
                  <c:v>9.2873422545380904E-2</c:v>
                </c:pt>
                <c:pt idx="189">
                  <c:v>9.4473005447071004E-2</c:v>
                </c:pt>
                <c:pt idx="190">
                  <c:v>9.6161762485280605E-2</c:v>
                </c:pt>
                <c:pt idx="191">
                  <c:v>9.7754746093414696E-2</c:v>
                </c:pt>
                <c:pt idx="192">
                  <c:v>9.8122611234430196E-2</c:v>
                </c:pt>
                <c:pt idx="193">
                  <c:v>9.9375400168355596E-2</c:v>
                </c:pt>
                <c:pt idx="194">
                  <c:v>0.100985707831569</c:v>
                </c:pt>
                <c:pt idx="195">
                  <c:v>0.102612670161761</c:v>
                </c:pt>
                <c:pt idx="196">
                  <c:v>0.104225255199708</c:v>
                </c:pt>
                <c:pt idx="197">
                  <c:v>0.102685757155996</c:v>
                </c:pt>
                <c:pt idx="198">
                  <c:v>0.101125064247753</c:v>
                </c:pt>
                <c:pt idx="199">
                  <c:v>9.9537326605059206E-2</c:v>
                </c:pt>
                <c:pt idx="200">
                  <c:v>9.7890821052715196E-2</c:v>
                </c:pt>
                <c:pt idx="201">
                  <c:v>9.6259085694328006E-2</c:v>
                </c:pt>
                <c:pt idx="202">
                  <c:v>9.4627750513609499E-2</c:v>
                </c:pt>
                <c:pt idx="203">
                  <c:v>9.3028764240443707E-2</c:v>
                </c:pt>
                <c:pt idx="204">
                  <c:v>9.1427238658070606E-2</c:v>
                </c:pt>
                <c:pt idx="205">
                  <c:v>8.9768313046079101E-2</c:v>
                </c:pt>
                <c:pt idx="206">
                  <c:v>8.8111504737753393E-2</c:v>
                </c:pt>
                <c:pt idx="207">
                  <c:v>8.6481850303243804E-2</c:v>
                </c:pt>
                <c:pt idx="208">
                  <c:v>8.48947165650316E-2</c:v>
                </c:pt>
                <c:pt idx="209">
                  <c:v>8.3314938819967196E-2</c:v>
                </c:pt>
                <c:pt idx="210">
                  <c:v>8.1626370956655606E-2</c:v>
                </c:pt>
                <c:pt idx="211">
                  <c:v>8.0024481576401699E-2</c:v>
                </c:pt>
                <c:pt idx="212">
                  <c:v>7.8394892625510706E-2</c:v>
                </c:pt>
                <c:pt idx="213">
                  <c:v>7.8119963291101199E-2</c:v>
                </c:pt>
                <c:pt idx="214">
                  <c:v>7.6737742347177104E-2</c:v>
                </c:pt>
                <c:pt idx="215">
                  <c:v>7.5144111178815406E-2</c:v>
                </c:pt>
                <c:pt idx="216">
                  <c:v>7.3470815550535903E-2</c:v>
                </c:pt>
                <c:pt idx="217">
                  <c:v>7.1880487666931003E-2</c:v>
                </c:pt>
                <c:pt idx="218">
                  <c:v>7.0217174652498202E-2</c:v>
                </c:pt>
                <c:pt idx="219">
                  <c:v>6.8605113483499694E-2</c:v>
                </c:pt>
                <c:pt idx="220">
                  <c:v>6.7015309468843001E-2</c:v>
                </c:pt>
                <c:pt idx="221">
                  <c:v>6.5301283029839396E-2</c:v>
                </c:pt>
                <c:pt idx="222">
                  <c:v>6.3688377849757699E-2</c:v>
                </c:pt>
                <c:pt idx="223">
                  <c:v>6.21199287706986E-2</c:v>
                </c:pt>
                <c:pt idx="224">
                  <c:v>6.0414960898924598E-2</c:v>
                </c:pt>
                <c:pt idx="225">
                  <c:v>5.8814064686885097E-2</c:v>
                </c:pt>
                <c:pt idx="226">
                  <c:v>5.8117970183957403E-2</c:v>
                </c:pt>
                <c:pt idx="227">
                  <c:v>5.7201439631171497E-2</c:v>
                </c:pt>
                <c:pt idx="228">
                  <c:v>5.8710902521852397E-2</c:v>
                </c:pt>
                <c:pt idx="229">
                  <c:v>6.0285849031060899E-2</c:v>
                </c:pt>
                <c:pt idx="230">
                  <c:v>6.19668790022843E-2</c:v>
                </c:pt>
                <c:pt idx="231">
                  <c:v>6.3538820540998103E-2</c:v>
                </c:pt>
                <c:pt idx="232">
                  <c:v>6.5182692196685793E-2</c:v>
                </c:pt>
                <c:pt idx="233">
                  <c:v>6.6803062509279698E-2</c:v>
                </c:pt>
                <c:pt idx="234">
                  <c:v>6.8421024479903295E-2</c:v>
                </c:pt>
                <c:pt idx="235">
                  <c:v>7.0042922743596095E-2</c:v>
                </c:pt>
                <c:pt idx="236">
                  <c:v>7.1674687205813797E-2</c:v>
                </c:pt>
                <c:pt idx="237">
                  <c:v>7.3315961344633307E-2</c:v>
                </c:pt>
                <c:pt idx="238">
                  <c:v>7.4915114964824198E-2</c:v>
                </c:pt>
                <c:pt idx="239">
                  <c:v>7.65358927310444E-2</c:v>
                </c:pt>
                <c:pt idx="240">
                  <c:v>7.81209455453791E-2</c:v>
                </c:pt>
                <c:pt idx="241">
                  <c:v>7.8170414781197906E-2</c:v>
                </c:pt>
                <c:pt idx="242">
                  <c:v>7.9846606240607798E-2</c:v>
                </c:pt>
                <c:pt idx="243">
                  <c:v>8.1433710874989601E-2</c:v>
                </c:pt>
                <c:pt idx="244">
                  <c:v>8.3075203292537494E-2</c:v>
                </c:pt>
                <c:pt idx="245">
                  <c:v>8.4642379079014105E-2</c:v>
                </c:pt>
                <c:pt idx="246">
                  <c:v>8.6288848251570002E-2</c:v>
                </c:pt>
                <c:pt idx="247">
                  <c:v>8.7921966041903901E-2</c:v>
                </c:pt>
                <c:pt idx="248">
                  <c:v>8.9564266090746997E-2</c:v>
                </c:pt>
                <c:pt idx="249">
                  <c:v>9.1269837867002906E-2</c:v>
                </c:pt>
                <c:pt idx="250">
                  <c:v>9.2865004262421294E-2</c:v>
                </c:pt>
                <c:pt idx="251">
                  <c:v>9.4504932349082096E-2</c:v>
                </c:pt>
                <c:pt idx="252">
                  <c:v>9.6219839178957003E-2</c:v>
                </c:pt>
                <c:pt idx="253">
                  <c:v>9.7839292720891494E-2</c:v>
                </c:pt>
                <c:pt idx="254">
                  <c:v>9.8133641586173298E-2</c:v>
                </c:pt>
                <c:pt idx="255">
                  <c:v>9.9501427030190798E-2</c:v>
                </c:pt>
                <c:pt idx="256">
                  <c:v>0.101146048109513</c:v>
                </c:pt>
                <c:pt idx="257">
                  <c:v>0.10278497938998001</c:v>
                </c:pt>
                <c:pt idx="258">
                  <c:v>0.104386541352142</c:v>
                </c:pt>
                <c:pt idx="259">
                  <c:v>0.10602217662381</c:v>
                </c:pt>
                <c:pt idx="260">
                  <c:v>0.107624247903004</c:v>
                </c:pt>
                <c:pt idx="261">
                  <c:v>0.109352149593178</c:v>
                </c:pt>
                <c:pt idx="262">
                  <c:v>0.111040855699684</c:v>
                </c:pt>
                <c:pt idx="263">
                  <c:v>0.112791043648031</c:v>
                </c:pt>
                <c:pt idx="264">
                  <c:v>0.11454493505880201</c:v>
                </c:pt>
                <c:pt idx="265">
                  <c:v>0.11622181773418599</c:v>
                </c:pt>
                <c:pt idx="266">
                  <c:v>0.117975148896221</c:v>
                </c:pt>
                <c:pt idx="267">
                  <c:v>0.11815883044619099</c:v>
                </c:pt>
                <c:pt idx="268">
                  <c:v>0.119700598588679</c:v>
                </c:pt>
                <c:pt idx="269">
                  <c:v>0.121506971481722</c:v>
                </c:pt>
                <c:pt idx="270">
                  <c:v>0.123370380606502</c:v>
                </c:pt>
                <c:pt idx="271">
                  <c:v>0.12514075206127001</c:v>
                </c:pt>
                <c:pt idx="272">
                  <c:v>0.126987812109292</c:v>
                </c:pt>
                <c:pt idx="273">
                  <c:v>0.12883066665381199</c:v>
                </c:pt>
                <c:pt idx="274">
                  <c:v>0.13055987074039899</c:v>
                </c:pt>
                <c:pt idx="275">
                  <c:v>0.132425600895658</c:v>
                </c:pt>
                <c:pt idx="276">
                  <c:v>0.13426857185550001</c:v>
                </c:pt>
                <c:pt idx="277">
                  <c:v>0.13618633965961599</c:v>
                </c:pt>
                <c:pt idx="278">
                  <c:v>0.138137780595571</c:v>
                </c:pt>
                <c:pt idx="279">
                  <c:v>0.13818735897075399</c:v>
                </c:pt>
                <c:pt idx="280">
                  <c:v>0.13992603635415399</c:v>
                </c:pt>
                <c:pt idx="281">
                  <c:v>0.141868746140972</c:v>
                </c:pt>
                <c:pt idx="282">
                  <c:v>0.143763987580314</c:v>
                </c:pt>
                <c:pt idx="283">
                  <c:v>0.14567558537237299</c:v>
                </c:pt>
                <c:pt idx="284">
                  <c:v>0.147562561323866</c:v>
                </c:pt>
                <c:pt idx="285">
                  <c:v>0.14951989578548799</c:v>
                </c:pt>
                <c:pt idx="286">
                  <c:v>0.151378830196336</c:v>
                </c:pt>
                <c:pt idx="287">
                  <c:v>0.15336232900153801</c:v>
                </c:pt>
                <c:pt idx="288">
                  <c:v>0.15530500968452501</c:v>
                </c:pt>
                <c:pt idx="289">
                  <c:v>0.15728097059764001</c:v>
                </c:pt>
                <c:pt idx="290">
                  <c:v>0.15818983956705801</c:v>
                </c:pt>
                <c:pt idx="291">
                  <c:v>0.15923062164802099</c:v>
                </c:pt>
                <c:pt idx="292">
                  <c:v>0.161190560902469</c:v>
                </c:pt>
                <c:pt idx="293">
                  <c:v>0.163187563885003</c:v>
                </c:pt>
                <c:pt idx="294">
                  <c:v>0.16518923803232599</c:v>
                </c:pt>
                <c:pt idx="295">
                  <c:v>0.16705768939573301</c:v>
                </c:pt>
                <c:pt idx="296">
                  <c:v>0.16904443327803201</c:v>
                </c:pt>
                <c:pt idx="297">
                  <c:v>0.17112675413955</c:v>
                </c:pt>
                <c:pt idx="298">
                  <c:v>0.173093227203935</c:v>
                </c:pt>
                <c:pt idx="299">
                  <c:v>0.17504408606328101</c:v>
                </c:pt>
                <c:pt idx="300">
                  <c:v>0.17713365377858301</c:v>
                </c:pt>
                <c:pt idx="301">
                  <c:v>0.178192174644209</c:v>
                </c:pt>
                <c:pt idx="302">
                  <c:v>0.17913848569151</c:v>
                </c:pt>
                <c:pt idx="303">
                  <c:v>0.1812377886381</c:v>
                </c:pt>
                <c:pt idx="304">
                  <c:v>0.18331724277231801</c:v>
                </c:pt>
                <c:pt idx="305">
                  <c:v>0.18533947877585899</c:v>
                </c:pt>
                <c:pt idx="306">
                  <c:v>0.18749081937130499</c:v>
                </c:pt>
                <c:pt idx="307">
                  <c:v>0.18948185606859599</c:v>
                </c:pt>
                <c:pt idx="308">
                  <c:v>0.19154891197103999</c:v>
                </c:pt>
                <c:pt idx="309">
                  <c:v>0.193573330761865</c:v>
                </c:pt>
                <c:pt idx="310">
                  <c:v>0.19570707809179999</c:v>
                </c:pt>
                <c:pt idx="311">
                  <c:v>0.197769099031575</c:v>
                </c:pt>
                <c:pt idx="312">
                  <c:v>0.198193098185584</c:v>
                </c:pt>
                <c:pt idx="313">
                  <c:v>0.198233930859715</c:v>
                </c:pt>
                <c:pt idx="314">
                  <c:v>0.19718214753083901</c:v>
                </c:pt>
                <c:pt idx="315">
                  <c:v>0.19559109932742999</c:v>
                </c:pt>
                <c:pt idx="316">
                  <c:v>0.19396719289943601</c:v>
                </c:pt>
                <c:pt idx="317">
                  <c:v>0.192335995961912</c:v>
                </c:pt>
                <c:pt idx="318">
                  <c:v>0.19074550073128199</c:v>
                </c:pt>
                <c:pt idx="319">
                  <c:v>0.189144731848501</c:v>
                </c:pt>
                <c:pt idx="320">
                  <c:v>0.18754997290670899</c:v>
                </c:pt>
                <c:pt idx="321">
                  <c:v>0.185910321306437</c:v>
                </c:pt>
                <c:pt idx="322">
                  <c:v>0.18429804185870999</c:v>
                </c:pt>
                <c:pt idx="323">
                  <c:v>0.18266651022713601</c:v>
                </c:pt>
                <c:pt idx="324">
                  <c:v>0.181137002073228</c:v>
                </c:pt>
                <c:pt idx="325">
                  <c:v>0.179508177097887</c:v>
                </c:pt>
                <c:pt idx="326">
                  <c:v>0.17818456399254501</c:v>
                </c:pt>
                <c:pt idx="327">
                  <c:v>0.177755297045223</c:v>
                </c:pt>
                <c:pt idx="328">
                  <c:v>0.176203247974627</c:v>
                </c:pt>
                <c:pt idx="329">
                  <c:v>0.17463379481341701</c:v>
                </c:pt>
                <c:pt idx="330">
                  <c:v>0.17298769671469899</c:v>
                </c:pt>
                <c:pt idx="331">
                  <c:v>0.171266408869997</c:v>
                </c:pt>
                <c:pt idx="332">
                  <c:v>0.16971873992588399</c:v>
                </c:pt>
                <c:pt idx="333">
                  <c:v>0.16808754298836001</c:v>
                </c:pt>
                <c:pt idx="334">
                  <c:v>0.16641768161207399</c:v>
                </c:pt>
                <c:pt idx="335">
                  <c:v>0.16486269305460199</c:v>
                </c:pt>
                <c:pt idx="336">
                  <c:v>0.163238757522777</c:v>
                </c:pt>
                <c:pt idx="337">
                  <c:v>0.161628544447012</c:v>
                </c:pt>
                <c:pt idx="338">
                  <c:v>0.159899558639154</c:v>
                </c:pt>
                <c:pt idx="339">
                  <c:v>0.15840395644772801</c:v>
                </c:pt>
                <c:pt idx="340">
                  <c:v>0.15814766811672601</c:v>
                </c:pt>
                <c:pt idx="341">
                  <c:v>0.15666389663238101</c:v>
                </c:pt>
                <c:pt idx="342">
                  <c:v>0.15503700706176499</c:v>
                </c:pt>
                <c:pt idx="343">
                  <c:v>0.15341925609391199</c:v>
                </c:pt>
                <c:pt idx="344">
                  <c:v>0.15181323396973301</c:v>
                </c:pt>
                <c:pt idx="345">
                  <c:v>0.15324403648264701</c:v>
                </c:pt>
                <c:pt idx="346">
                  <c:v>0.15488844655919801</c:v>
                </c:pt>
                <c:pt idx="347">
                  <c:v>0.15648340922780299</c:v>
                </c:pt>
                <c:pt idx="348">
                  <c:v>0.15797045489307501</c:v>
                </c:pt>
                <c:pt idx="349">
                  <c:v>0.159694827743806</c:v>
                </c:pt>
                <c:pt idx="350">
                  <c:v>0.16131985466927301</c:v>
                </c:pt>
                <c:pt idx="351">
                  <c:v>0.16290598432533401</c:v>
                </c:pt>
                <c:pt idx="352">
                  <c:v>0.16460954793728899</c:v>
                </c:pt>
                <c:pt idx="353">
                  <c:v>0.166173849720508</c:v>
                </c:pt>
                <c:pt idx="354">
                  <c:v>0.16776085249148301</c:v>
                </c:pt>
                <c:pt idx="355">
                  <c:v>0.16943908121902501</c:v>
                </c:pt>
                <c:pt idx="356">
                  <c:v>0.17100421246141201</c:v>
                </c:pt>
                <c:pt idx="357">
                  <c:v>0.17258983280043999</c:v>
                </c:pt>
                <c:pt idx="358">
                  <c:v>0.174212749698199</c:v>
                </c:pt>
                <c:pt idx="359">
                  <c:v>0.17587428737897401</c:v>
                </c:pt>
                <c:pt idx="360">
                  <c:v>0.17743128410074899</c:v>
                </c:pt>
                <c:pt idx="361">
                  <c:v>0.178169939317741</c:v>
                </c:pt>
                <c:pt idx="362">
                  <c:v>0.17905946879182</c:v>
                </c:pt>
                <c:pt idx="363">
                  <c:v>0.180716509930789</c:v>
                </c:pt>
                <c:pt idx="364">
                  <c:v>0.18236752657685401</c:v>
                </c:pt>
                <c:pt idx="365">
                  <c:v>0.18396043742541199</c:v>
                </c:pt>
                <c:pt idx="366">
                  <c:v>0.18564808124210699</c:v>
                </c:pt>
                <c:pt idx="367">
                  <c:v>0.18729161820374399</c:v>
                </c:pt>
                <c:pt idx="368">
                  <c:v>0.18886337056756</c:v>
                </c:pt>
                <c:pt idx="369">
                  <c:v>0.19050926493946499</c:v>
                </c:pt>
                <c:pt idx="370">
                  <c:v>0.19216162036173001</c:v>
                </c:pt>
                <c:pt idx="371">
                  <c:v>0.19376406271476301</c:v>
                </c:pt>
                <c:pt idx="372">
                  <c:v>0.19538453489076299</c:v>
                </c:pt>
                <c:pt idx="373">
                  <c:v>0.19698498363141001</c:v>
                </c:pt>
                <c:pt idx="374">
                  <c:v>0.19817292923107699</c:v>
                </c:pt>
                <c:pt idx="375">
                  <c:v>0.195600601728074</c:v>
                </c:pt>
                <c:pt idx="376">
                  <c:v>0.19400271412450801</c:v>
                </c:pt>
                <c:pt idx="377">
                  <c:v>0.192402309039608</c:v>
                </c:pt>
                <c:pt idx="378">
                  <c:v>0.19076747412327699</c:v>
                </c:pt>
                <c:pt idx="379">
                  <c:v>0.18914055544882999</c:v>
                </c:pt>
                <c:pt idx="380">
                  <c:v>0.18754160555545199</c:v>
                </c:pt>
                <c:pt idx="381">
                  <c:v>0.18591737898532301</c:v>
                </c:pt>
                <c:pt idx="382">
                  <c:v>0.18429594638291699</c:v>
                </c:pt>
                <c:pt idx="383">
                  <c:v>0.18263619858771599</c:v>
                </c:pt>
                <c:pt idx="384">
                  <c:v>0.181003924808465</c:v>
                </c:pt>
                <c:pt idx="385">
                  <c:v>0.179434777237475</c:v>
                </c:pt>
                <c:pt idx="386">
                  <c:v>0.1781657920219</c:v>
                </c:pt>
                <c:pt idx="387">
                  <c:v>0.17779906920623001</c:v>
                </c:pt>
                <c:pt idx="388">
                  <c:v>0.17617073899600699</c:v>
                </c:pt>
                <c:pt idx="389">
                  <c:v>0.17454093904234499</c:v>
                </c:pt>
                <c:pt idx="390">
                  <c:v>0.17297595331911</c:v>
                </c:pt>
                <c:pt idx="391">
                  <c:v>0.17127385945059401</c:v>
                </c:pt>
                <c:pt idx="392">
                  <c:v>0.16967946430668199</c:v>
                </c:pt>
                <c:pt idx="393">
                  <c:v>0.16814193804748401</c:v>
                </c:pt>
                <c:pt idx="394">
                  <c:v>0.166446989169344</c:v>
                </c:pt>
                <c:pt idx="395">
                  <c:v>0.16482103092130301</c:v>
                </c:pt>
                <c:pt idx="396">
                  <c:v>0.163254357175902</c:v>
                </c:pt>
                <c:pt idx="397">
                  <c:v>0.16154917830135701</c:v>
                </c:pt>
                <c:pt idx="398">
                  <c:v>0.159913688548841</c:v>
                </c:pt>
                <c:pt idx="399">
                  <c:v>0.15824958973098499</c:v>
                </c:pt>
                <c:pt idx="400">
                  <c:v>0.15814432117622301</c:v>
                </c:pt>
                <c:pt idx="401">
                  <c:v>0.15664126840420101</c:v>
                </c:pt>
                <c:pt idx="402">
                  <c:v>0.15502938185818499</c:v>
                </c:pt>
                <c:pt idx="403">
                  <c:v>0.153309549205005</c:v>
                </c:pt>
                <c:pt idx="404">
                  <c:v>0.15176010492723399</c:v>
                </c:pt>
                <c:pt idx="405">
                  <c:v>0.15316596545744701</c:v>
                </c:pt>
                <c:pt idx="406">
                  <c:v>0.154876266606152</c:v>
                </c:pt>
                <c:pt idx="407">
                  <c:v>0.15647296095266899</c:v>
                </c:pt>
                <c:pt idx="408">
                  <c:v>0.158064751303755</c:v>
                </c:pt>
                <c:pt idx="409">
                  <c:v>0.15974872803781201</c:v>
                </c:pt>
                <c:pt idx="410">
                  <c:v>0.16140050138346901</c:v>
                </c:pt>
                <c:pt idx="411">
                  <c:v>0.16293801309075201</c:v>
                </c:pt>
                <c:pt idx="412">
                  <c:v>0.164507000590675</c:v>
                </c:pt>
                <c:pt idx="413">
                  <c:v>0.166172860190272</c:v>
                </c:pt>
                <c:pt idx="414">
                  <c:v>0.167789636179805</c:v>
                </c:pt>
                <c:pt idx="415">
                  <c:v>0.16937658074311901</c:v>
                </c:pt>
                <c:pt idx="416">
                  <c:v>0.17104101425502399</c:v>
                </c:pt>
                <c:pt idx="417">
                  <c:v>0.17260253662243499</c:v>
                </c:pt>
                <c:pt idx="418">
                  <c:v>0.174167900695466</c:v>
                </c:pt>
                <c:pt idx="419">
                  <c:v>0.175817694980651</c:v>
                </c:pt>
                <c:pt idx="420">
                  <c:v>0.177441979758441</c:v>
                </c:pt>
                <c:pt idx="421">
                  <c:v>0.17814739840105201</c:v>
                </c:pt>
                <c:pt idx="422">
                  <c:v>0.17899414524436</c:v>
                </c:pt>
                <c:pt idx="423">
                  <c:v>0.18070024088956399</c:v>
                </c:pt>
                <c:pt idx="424">
                  <c:v>0.18233564333058899</c:v>
                </c:pt>
                <c:pt idx="425">
                  <c:v>0.183940734132193</c:v>
                </c:pt>
                <c:pt idx="426">
                  <c:v>0.185649609193206</c:v>
                </c:pt>
                <c:pt idx="427">
                  <c:v>0.18728988652583201</c:v>
                </c:pt>
                <c:pt idx="428">
                  <c:v>0.18891913350671499</c:v>
                </c:pt>
                <c:pt idx="429">
                  <c:v>0.19055766460951401</c:v>
                </c:pt>
                <c:pt idx="430">
                  <c:v>0.19214260100852701</c:v>
                </c:pt>
                <c:pt idx="431">
                  <c:v>0.19376662385184301</c:v>
                </c:pt>
                <c:pt idx="432">
                  <c:v>0.19549024000298201</c:v>
                </c:pt>
                <c:pt idx="433">
                  <c:v>0.19711595086846501</c:v>
                </c:pt>
                <c:pt idx="434">
                  <c:v>0.198155583348125</c:v>
                </c:pt>
                <c:pt idx="435">
                  <c:v>0.19568839343264699</c:v>
                </c:pt>
                <c:pt idx="436">
                  <c:v>0.19410061941016499</c:v>
                </c:pt>
                <c:pt idx="437">
                  <c:v>0.192450315807946</c:v>
                </c:pt>
                <c:pt idx="438">
                  <c:v>0.190825128811412</c:v>
                </c:pt>
                <c:pt idx="439">
                  <c:v>0.189196114661172</c:v>
                </c:pt>
                <c:pt idx="440">
                  <c:v>0.187560057383962</c:v>
                </c:pt>
                <c:pt idx="441">
                  <c:v>0.185917146154679</c:v>
                </c:pt>
                <c:pt idx="442">
                  <c:v>0.18428888870403201</c:v>
                </c:pt>
                <c:pt idx="443">
                  <c:v>0.182684394530952</c:v>
                </c:pt>
                <c:pt idx="444">
                  <c:v>0.18110203382093501</c:v>
                </c:pt>
                <c:pt idx="445">
                  <c:v>0.17950024630408701</c:v>
                </c:pt>
                <c:pt idx="446">
                  <c:v>0.178150861756876</c:v>
                </c:pt>
                <c:pt idx="447">
                  <c:v>0.17786967509891799</c:v>
                </c:pt>
                <c:pt idx="448">
                  <c:v>0.176179761183448</c:v>
                </c:pt>
                <c:pt idx="449">
                  <c:v>0.17455359920859301</c:v>
                </c:pt>
                <c:pt idx="450">
                  <c:v>0.173000094946474</c:v>
                </c:pt>
                <c:pt idx="451">
                  <c:v>0.171229839907028</c:v>
                </c:pt>
                <c:pt idx="452">
                  <c:v>0.169736056705005</c:v>
                </c:pt>
                <c:pt idx="453">
                  <c:v>0.16803875041659899</c:v>
                </c:pt>
                <c:pt idx="454">
                  <c:v>0.166531855938956</c:v>
                </c:pt>
                <c:pt idx="455">
                  <c:v>0.16484696243423999</c:v>
                </c:pt>
                <c:pt idx="456">
                  <c:v>0.163286327733658</c:v>
                </c:pt>
                <c:pt idx="457">
                  <c:v>0.161618620040827</c:v>
                </c:pt>
                <c:pt idx="458">
                  <c:v>0.16006146324798501</c:v>
                </c:pt>
                <c:pt idx="459">
                  <c:v>0.158420705702156</c:v>
                </c:pt>
                <c:pt idx="460">
                  <c:v>0.15814932703506199</c:v>
                </c:pt>
                <c:pt idx="461">
                  <c:v>0.15681140939705099</c:v>
                </c:pt>
                <c:pt idx="462">
                  <c:v>0.155175584950484</c:v>
                </c:pt>
                <c:pt idx="463">
                  <c:v>0.15354818606283499</c:v>
                </c:pt>
                <c:pt idx="464">
                  <c:v>0.15194881416391601</c:v>
                </c:pt>
                <c:pt idx="465">
                  <c:v>0.153368615428917</c:v>
                </c:pt>
                <c:pt idx="466">
                  <c:v>0.154957830091007</c:v>
                </c:pt>
                <c:pt idx="467">
                  <c:v>0.156580412294716</c:v>
                </c:pt>
                <c:pt idx="468">
                  <c:v>0.15818930114619401</c:v>
                </c:pt>
                <c:pt idx="469">
                  <c:v>0.15993186389096101</c:v>
                </c:pt>
                <c:pt idx="470">
                  <c:v>0.161521908012219</c:v>
                </c:pt>
                <c:pt idx="471">
                  <c:v>0.163167511345819</c:v>
                </c:pt>
                <c:pt idx="472">
                  <c:v>0.16475122538395201</c:v>
                </c:pt>
                <c:pt idx="473">
                  <c:v>0.16636565851513299</c:v>
                </c:pt>
                <c:pt idx="474">
                  <c:v>0.16803303151391399</c:v>
                </c:pt>
                <c:pt idx="475">
                  <c:v>0.16957307525444801</c:v>
                </c:pt>
                <c:pt idx="476">
                  <c:v>0.17116781964432401</c:v>
                </c:pt>
                <c:pt idx="477">
                  <c:v>0.17282199405599399</c:v>
                </c:pt>
                <c:pt idx="478">
                  <c:v>0.17448067956138399</c:v>
                </c:pt>
                <c:pt idx="479">
                  <c:v>0.17611047951504599</c:v>
                </c:pt>
                <c:pt idx="480">
                  <c:v>0.177780093508773</c:v>
                </c:pt>
                <c:pt idx="481">
                  <c:v>0.17817202024161799</c:v>
                </c:pt>
                <c:pt idx="482">
                  <c:v>0.179404916707426</c:v>
                </c:pt>
                <c:pt idx="483">
                  <c:v>0.18104416085407099</c:v>
                </c:pt>
                <c:pt idx="484">
                  <c:v>0.18259474018123001</c:v>
                </c:pt>
                <c:pt idx="485">
                  <c:v>0.18421643471811</c:v>
                </c:pt>
                <c:pt idx="486">
                  <c:v>0.18588101374916699</c:v>
                </c:pt>
                <c:pt idx="487">
                  <c:v>0.18745944544207299</c:v>
                </c:pt>
                <c:pt idx="488">
                  <c:v>0.189095313544385</c:v>
                </c:pt>
                <c:pt idx="489">
                  <c:v>0.19072595750912999</c:v>
                </c:pt>
                <c:pt idx="490">
                  <c:v>0.19239050743635699</c:v>
                </c:pt>
                <c:pt idx="491">
                  <c:v>0.194078806089237</c:v>
                </c:pt>
                <c:pt idx="492">
                  <c:v>0.19568022980820399</c:v>
                </c:pt>
                <c:pt idx="493">
                  <c:v>0.19726734899450099</c:v>
                </c:pt>
                <c:pt idx="494">
                  <c:v>0.19822463218588399</c:v>
                </c:pt>
                <c:pt idx="495">
                  <c:v>0.198866575374268</c:v>
                </c:pt>
                <c:pt idx="496">
                  <c:v>0.20061877148691601</c:v>
                </c:pt>
                <c:pt idx="497">
                  <c:v>0.20229705842211801</c:v>
                </c:pt>
                <c:pt idx="498">
                  <c:v>0.20404324459377701</c:v>
                </c:pt>
                <c:pt idx="499">
                  <c:v>0.205811171326786</c:v>
                </c:pt>
                <c:pt idx="500">
                  <c:v>0.20759948529303099</c:v>
                </c:pt>
                <c:pt idx="501">
                  <c:v>0.209452715353109</c:v>
                </c:pt>
                <c:pt idx="502">
                  <c:v>0.21148464293219099</c:v>
                </c:pt>
                <c:pt idx="503">
                  <c:v>0.21358323283493499</c:v>
                </c:pt>
                <c:pt idx="504">
                  <c:v>0.215618551010266</c:v>
                </c:pt>
                <c:pt idx="505">
                  <c:v>0.21759975061286199</c:v>
                </c:pt>
                <c:pt idx="506">
                  <c:v>0.218247805605643</c:v>
                </c:pt>
                <c:pt idx="507">
                  <c:v>0.21970590751152499</c:v>
                </c:pt>
                <c:pt idx="508">
                  <c:v>0.22180537052918201</c:v>
                </c:pt>
                <c:pt idx="509">
                  <c:v>0.224020448513329</c:v>
                </c:pt>
                <c:pt idx="510">
                  <c:v>0.226177187869325</c:v>
                </c:pt>
                <c:pt idx="511">
                  <c:v>0.22836092102807001</c:v>
                </c:pt>
                <c:pt idx="512">
                  <c:v>0.23046949354466101</c:v>
                </c:pt>
                <c:pt idx="513">
                  <c:v>0.232757782214321</c:v>
                </c:pt>
                <c:pt idx="514">
                  <c:v>0.234917795751244</c:v>
                </c:pt>
                <c:pt idx="515">
                  <c:v>0.23718402371741801</c:v>
                </c:pt>
                <c:pt idx="516">
                  <c:v>0.23826572578400401</c:v>
                </c:pt>
                <c:pt idx="517">
                  <c:v>0.23938706726767101</c:v>
                </c:pt>
                <c:pt idx="518">
                  <c:v>0.241565430769697</c:v>
                </c:pt>
                <c:pt idx="519">
                  <c:v>0.243944916292094</c:v>
                </c:pt>
                <c:pt idx="520">
                  <c:v>0.24619029136374601</c:v>
                </c:pt>
                <c:pt idx="521">
                  <c:v>0.24863134603947401</c:v>
                </c:pt>
                <c:pt idx="522">
                  <c:v>0.25092335999943299</c:v>
                </c:pt>
                <c:pt idx="523">
                  <c:v>0.253314763540402</c:v>
                </c:pt>
                <c:pt idx="524">
                  <c:v>0.25567450211383402</c:v>
                </c:pt>
                <c:pt idx="525">
                  <c:v>0.257959793088958</c:v>
                </c:pt>
                <c:pt idx="526">
                  <c:v>0.25827038916759198</c:v>
                </c:pt>
                <c:pt idx="527">
                  <c:v>0.26034549227915699</c:v>
                </c:pt>
                <c:pt idx="528">
                  <c:v>0.262719811871648</c:v>
                </c:pt>
                <c:pt idx="529">
                  <c:v>0.265064765699208</c:v>
                </c:pt>
                <c:pt idx="530">
                  <c:v>0.267549301497638</c:v>
                </c:pt>
                <c:pt idx="531">
                  <c:v>0.26996945962309798</c:v>
                </c:pt>
                <c:pt idx="532">
                  <c:v>0.27246342506259702</c:v>
                </c:pt>
                <c:pt idx="533">
                  <c:v>0.27489391504786898</c:v>
                </c:pt>
                <c:pt idx="534">
                  <c:v>0.27731643058359601</c:v>
                </c:pt>
                <c:pt idx="535">
                  <c:v>0.27827918529510498</c:v>
                </c:pt>
                <c:pt idx="536">
                  <c:v>0.27981691528111702</c:v>
                </c:pt>
                <c:pt idx="537">
                  <c:v>0.282390363281593</c:v>
                </c:pt>
                <c:pt idx="538">
                  <c:v>0.28493220452219198</c:v>
                </c:pt>
                <c:pt idx="539">
                  <c:v>0.28740952257066998</c:v>
                </c:pt>
                <c:pt idx="540">
                  <c:v>0.29002630617469499</c:v>
                </c:pt>
                <c:pt idx="541">
                  <c:v>0.29259451548568899</c:v>
                </c:pt>
                <c:pt idx="542">
                  <c:v>0.29526650905609098</c:v>
                </c:pt>
                <c:pt idx="543">
                  <c:v>0.29791647102683799</c:v>
                </c:pt>
                <c:pt idx="544">
                  <c:v>0.29828847618773602</c:v>
                </c:pt>
                <c:pt idx="545">
                  <c:v>0.29817136237397801</c:v>
                </c:pt>
                <c:pt idx="546">
                  <c:v>0.29820925556123301</c:v>
                </c:pt>
                <c:pt idx="547">
                  <c:v>0.29793265275657199</c:v>
                </c:pt>
                <c:pt idx="548">
                  <c:v>0.29629815253429098</c:v>
                </c:pt>
                <c:pt idx="549">
                  <c:v>0.29473606264218699</c:v>
                </c:pt>
                <c:pt idx="550">
                  <c:v>0.29312734841369098</c:v>
                </c:pt>
                <c:pt idx="551">
                  <c:v>0.29158566030673699</c:v>
                </c:pt>
                <c:pt idx="552">
                  <c:v>0.28996894252486499</c:v>
                </c:pt>
                <c:pt idx="553">
                  <c:v>0.28834928525611803</c:v>
                </c:pt>
                <c:pt idx="554">
                  <c:v>0.28672334155999102</c:v>
                </c:pt>
                <c:pt idx="555">
                  <c:v>0.28511186246760201</c:v>
                </c:pt>
                <c:pt idx="556">
                  <c:v>0.28355309041216997</c:v>
                </c:pt>
                <c:pt idx="557">
                  <c:v>0.28198197833262401</c:v>
                </c:pt>
                <c:pt idx="558">
                  <c:v>0.280276173725724</c:v>
                </c:pt>
                <c:pt idx="559">
                  <c:v>0.27871396741829801</c:v>
                </c:pt>
                <c:pt idx="560">
                  <c:v>0.27828520978801002</c:v>
                </c:pt>
                <c:pt idx="561">
                  <c:v>0.27713278541341402</c:v>
                </c:pt>
                <c:pt idx="562">
                  <c:v>0.275486963801086</c:v>
                </c:pt>
                <c:pt idx="563">
                  <c:v>0.27391751063987602</c:v>
                </c:pt>
                <c:pt idx="564">
                  <c:v>0.27228204999118999</c:v>
                </c:pt>
                <c:pt idx="565">
                  <c:v>0.27056614635512199</c:v>
                </c:pt>
                <c:pt idx="566">
                  <c:v>0.26901724049821502</c:v>
                </c:pt>
                <c:pt idx="567">
                  <c:v>0.26728995726443799</c:v>
                </c:pt>
                <c:pt idx="568">
                  <c:v>0.265759299509227</c:v>
                </c:pt>
                <c:pt idx="569">
                  <c:v>0.26411478756926998</c:v>
                </c:pt>
                <c:pt idx="570">
                  <c:v>0.26251352392137101</c:v>
                </c:pt>
                <c:pt idx="571">
                  <c:v>0.26087931473739401</c:v>
                </c:pt>
                <c:pt idx="572">
                  <c:v>0.25927391834557101</c:v>
                </c:pt>
                <c:pt idx="573">
                  <c:v>0.25826459750533098</c:v>
                </c:pt>
                <c:pt idx="574">
                  <c:v>0.25758170522749402</c:v>
                </c:pt>
                <c:pt idx="575">
                  <c:v>0.25600768276490299</c:v>
                </c:pt>
                <c:pt idx="576">
                  <c:v>0.25440298486501001</c:v>
                </c:pt>
                <c:pt idx="577">
                  <c:v>0.25277404347434601</c:v>
                </c:pt>
                <c:pt idx="578">
                  <c:v>0.251073623076081</c:v>
                </c:pt>
                <c:pt idx="579">
                  <c:v>0.249438890023157</c:v>
                </c:pt>
                <c:pt idx="580">
                  <c:v>0.24781373213045299</c:v>
                </c:pt>
                <c:pt idx="581">
                  <c:v>0.24930795188993199</c:v>
                </c:pt>
                <c:pt idx="582">
                  <c:v>0.25081622879952198</c:v>
                </c:pt>
                <c:pt idx="583">
                  <c:v>0.25244077551178601</c:v>
                </c:pt>
                <c:pt idx="584">
                  <c:v>0.25412428658455599</c:v>
                </c:pt>
                <c:pt idx="585">
                  <c:v>0.25573547463864099</c:v>
                </c:pt>
                <c:pt idx="586">
                  <c:v>0.257287611020729</c:v>
                </c:pt>
                <c:pt idx="587">
                  <c:v>0.25885220384225199</c:v>
                </c:pt>
                <c:pt idx="588">
                  <c:v>0.260477099800482</c:v>
                </c:pt>
                <c:pt idx="589">
                  <c:v>0.26209990028291902</c:v>
                </c:pt>
                <c:pt idx="590">
                  <c:v>0.26368728140369102</c:v>
                </c:pt>
                <c:pt idx="591">
                  <c:v>0.26535097276791902</c:v>
                </c:pt>
                <c:pt idx="592">
                  <c:v>0.26689871447160801</c:v>
                </c:pt>
                <c:pt idx="593">
                  <c:v>0.26857637567445602</c:v>
                </c:pt>
                <c:pt idx="594">
                  <c:v>0.27021596906706702</c:v>
                </c:pt>
                <c:pt idx="595">
                  <c:v>0.27180922916159</c:v>
                </c:pt>
                <c:pt idx="596">
                  <c:v>0.27341546956449703</c:v>
                </c:pt>
                <c:pt idx="597">
                  <c:v>0.275026191957295</c:v>
                </c:pt>
                <c:pt idx="598">
                  <c:v>0.276676059002057</c:v>
                </c:pt>
                <c:pt idx="599">
                  <c:v>0.27826963923871501</c:v>
                </c:pt>
                <c:pt idx="600">
                  <c:v>0.27834044885821602</c:v>
                </c:pt>
                <c:pt idx="601">
                  <c:v>0.27992206742055697</c:v>
                </c:pt>
                <c:pt idx="602">
                  <c:v>0.28151751030236499</c:v>
                </c:pt>
                <c:pt idx="603">
                  <c:v>0.28317183023318598</c:v>
                </c:pt>
                <c:pt idx="604">
                  <c:v>0.28479757020250002</c:v>
                </c:pt>
                <c:pt idx="605">
                  <c:v>0.28639443917200003</c:v>
                </c:pt>
                <c:pt idx="606">
                  <c:v>0.28801657026633598</c:v>
                </c:pt>
                <c:pt idx="607">
                  <c:v>0.28962575015611902</c:v>
                </c:pt>
                <c:pt idx="608">
                  <c:v>0.29129887116141601</c:v>
                </c:pt>
                <c:pt idx="609">
                  <c:v>0.29296980937942901</c:v>
                </c:pt>
                <c:pt idx="610">
                  <c:v>0.29458646895363899</c:v>
                </c:pt>
                <c:pt idx="611">
                  <c:v>0.29626680770888902</c:v>
                </c:pt>
                <c:pt idx="612">
                  <c:v>0.29779944452457102</c:v>
                </c:pt>
                <c:pt idx="613">
                  <c:v>0.29828003607690301</c:v>
                </c:pt>
                <c:pt idx="614">
                  <c:v>0.29636942781508002</c:v>
                </c:pt>
                <c:pt idx="615">
                  <c:v>0.294836208922789</c:v>
                </c:pt>
                <c:pt idx="616">
                  <c:v>0.29322988120839</c:v>
                </c:pt>
                <c:pt idx="617">
                  <c:v>0.29166031163185802</c:v>
                </c:pt>
                <c:pt idx="618">
                  <c:v>0.29003733652643898</c:v>
                </c:pt>
                <c:pt idx="619">
                  <c:v>0.28844334883615402</c:v>
                </c:pt>
                <c:pt idx="620">
                  <c:v>0.28682890115305798</c:v>
                </c:pt>
                <c:pt idx="621">
                  <c:v>0.28525400557555303</c:v>
                </c:pt>
                <c:pt idx="622">
                  <c:v>0.28369267238304002</c:v>
                </c:pt>
                <c:pt idx="623">
                  <c:v>0.28211230528540898</c:v>
                </c:pt>
                <c:pt idx="624">
                  <c:v>0.28049407410435401</c:v>
                </c:pt>
                <c:pt idx="625">
                  <c:v>0.27885081362910602</c:v>
                </c:pt>
                <c:pt idx="626">
                  <c:v>0.27826783480122702</c:v>
                </c:pt>
                <c:pt idx="627">
                  <c:v>0.27724847313947998</c:v>
                </c:pt>
                <c:pt idx="628">
                  <c:v>0.27557177236303698</c:v>
                </c:pt>
                <c:pt idx="629">
                  <c:v>0.27391908224672101</c:v>
                </c:pt>
                <c:pt idx="630">
                  <c:v>0.272386678261682</c:v>
                </c:pt>
                <c:pt idx="631">
                  <c:v>0.270762597210705</c:v>
                </c:pt>
                <c:pt idx="632">
                  <c:v>0.26918397634290198</c:v>
                </c:pt>
                <c:pt idx="633">
                  <c:v>0.26755730505101399</c:v>
                </c:pt>
                <c:pt idx="634">
                  <c:v>0.26590461493469802</c:v>
                </c:pt>
                <c:pt idx="635">
                  <c:v>0.264376518316567</c:v>
                </c:pt>
                <c:pt idx="636">
                  <c:v>0.262709683738649</c:v>
                </c:pt>
                <c:pt idx="637">
                  <c:v>0.26103723212145302</c:v>
                </c:pt>
                <c:pt idx="638">
                  <c:v>0.25948829716071498</c:v>
                </c:pt>
                <c:pt idx="639">
                  <c:v>0.25826570345088801</c:v>
                </c:pt>
                <c:pt idx="640">
                  <c:v>0.25784183526411703</c:v>
                </c:pt>
                <c:pt idx="641">
                  <c:v>0.25627732975408402</c:v>
                </c:pt>
                <c:pt idx="642">
                  <c:v>0.254646380199119</c:v>
                </c:pt>
                <c:pt idx="643">
                  <c:v>0.25297931279055802</c:v>
                </c:pt>
                <c:pt idx="644">
                  <c:v>0.25131457368843302</c:v>
                </c:pt>
                <c:pt idx="645">
                  <c:v>0.24970172671601201</c:v>
                </c:pt>
                <c:pt idx="646">
                  <c:v>0.24812508490867899</c:v>
                </c:pt>
                <c:pt idx="647">
                  <c:v>0.249575328780338</c:v>
                </c:pt>
                <c:pt idx="648">
                  <c:v>0.25117729092016799</c:v>
                </c:pt>
                <c:pt idx="649">
                  <c:v>0.25275116786360702</c:v>
                </c:pt>
                <c:pt idx="650">
                  <c:v>0.25435563293285701</c:v>
                </c:pt>
                <c:pt idx="651">
                  <c:v>0.25595989427529298</c:v>
                </c:pt>
                <c:pt idx="652">
                  <c:v>0.25759002892300498</c:v>
                </c:pt>
                <c:pt idx="653">
                  <c:v>0.25920115876942901</c:v>
                </c:pt>
                <c:pt idx="654">
                  <c:v>0.26085739955306098</c:v>
                </c:pt>
                <c:pt idx="655">
                  <c:v>0.26241436717100403</c:v>
                </c:pt>
                <c:pt idx="656">
                  <c:v>0.26410573627799699</c:v>
                </c:pt>
                <c:pt idx="657">
                  <c:v>0.26575624360702899</c:v>
                </c:pt>
                <c:pt idx="658">
                  <c:v>0.26733518461696798</c:v>
                </c:pt>
                <c:pt idx="659">
                  <c:v>0.26894791517406702</c:v>
                </c:pt>
                <c:pt idx="660">
                  <c:v>0.27052752557210602</c:v>
                </c:pt>
                <c:pt idx="661">
                  <c:v>0.27211752603761902</c:v>
                </c:pt>
                <c:pt idx="662">
                  <c:v>0.27382021653465899</c:v>
                </c:pt>
                <c:pt idx="663">
                  <c:v>0.275425118161365</c:v>
                </c:pt>
                <c:pt idx="664">
                  <c:v>0.27705528191290801</c:v>
                </c:pt>
                <c:pt idx="665">
                  <c:v>0.278270425042138</c:v>
                </c:pt>
                <c:pt idx="666">
                  <c:v>0.27861402486450998</c:v>
                </c:pt>
                <c:pt idx="667">
                  <c:v>0.28027634834870702</c:v>
                </c:pt>
                <c:pt idx="668">
                  <c:v>0.28187414864078197</c:v>
                </c:pt>
                <c:pt idx="669">
                  <c:v>0.28347512125037599</c:v>
                </c:pt>
                <c:pt idx="670">
                  <c:v>0.28511413256637802</c:v>
                </c:pt>
                <c:pt idx="671">
                  <c:v>0.286764610791579</c:v>
                </c:pt>
                <c:pt idx="672">
                  <c:v>0.28831805684603801</c:v>
                </c:pt>
                <c:pt idx="673">
                  <c:v>0.289984891423956</c:v>
                </c:pt>
                <c:pt idx="674">
                  <c:v>0.291607779217884</c:v>
                </c:pt>
                <c:pt idx="675">
                  <c:v>0.29320319299586101</c:v>
                </c:pt>
                <c:pt idx="676">
                  <c:v>0.29489549342542898</c:v>
                </c:pt>
                <c:pt idx="677">
                  <c:v>0.29651288059540098</c:v>
                </c:pt>
                <c:pt idx="678">
                  <c:v>0.298178842058405</c:v>
                </c:pt>
                <c:pt idx="679">
                  <c:v>0.29829831328243001</c:v>
                </c:pt>
                <c:pt idx="680">
                  <c:v>0.29670729418285202</c:v>
                </c:pt>
                <c:pt idx="681">
                  <c:v>0.295109348371625</c:v>
                </c:pt>
                <c:pt idx="682">
                  <c:v>0.29346282826736603</c:v>
                </c:pt>
                <c:pt idx="683">
                  <c:v>0.29189186170697201</c:v>
                </c:pt>
                <c:pt idx="684">
                  <c:v>0.29025648836977802</c:v>
                </c:pt>
                <c:pt idx="685">
                  <c:v>0.28867332730442302</c:v>
                </c:pt>
                <c:pt idx="686">
                  <c:v>0.28712960192933701</c:v>
                </c:pt>
                <c:pt idx="687">
                  <c:v>0.28544847737066398</c:v>
                </c:pt>
                <c:pt idx="688">
                  <c:v>0.28388120699673902</c:v>
                </c:pt>
                <c:pt idx="689">
                  <c:v>0.28221801039762801</c:v>
                </c:pt>
                <c:pt idx="690">
                  <c:v>0.28065306833013898</c:v>
                </c:pt>
                <c:pt idx="691">
                  <c:v>0.27900619897991402</c:v>
                </c:pt>
                <c:pt idx="692">
                  <c:v>0.27828224119730299</c:v>
                </c:pt>
                <c:pt idx="693">
                  <c:v>0.27745947591029102</c:v>
                </c:pt>
                <c:pt idx="694">
                  <c:v>0.27583027258515402</c:v>
                </c:pt>
                <c:pt idx="695">
                  <c:v>0.27418768149800599</c:v>
                </c:pt>
                <c:pt idx="696">
                  <c:v>0.27251517167314898</c:v>
                </c:pt>
                <c:pt idx="697">
                  <c:v>0.270946911768988</c:v>
                </c:pt>
                <c:pt idx="698">
                  <c:v>0.26940484531223802</c:v>
                </c:pt>
                <c:pt idx="699">
                  <c:v>0.267758878180757</c:v>
                </c:pt>
                <c:pt idx="700">
                  <c:v>0.26615255046635899</c:v>
                </c:pt>
                <c:pt idx="701">
                  <c:v>0.26456461637280898</c:v>
                </c:pt>
                <c:pt idx="702">
                  <c:v>0.26294181589037202</c:v>
                </c:pt>
                <c:pt idx="703">
                  <c:v>0.26133697247132698</c:v>
                </c:pt>
                <c:pt idx="704">
                  <c:v>0.25972735602408598</c:v>
                </c:pt>
                <c:pt idx="705">
                  <c:v>0.25827644276432699</c:v>
                </c:pt>
                <c:pt idx="706">
                  <c:v>0.258159911027178</c:v>
                </c:pt>
                <c:pt idx="707">
                  <c:v>0.25649330927990399</c:v>
                </c:pt>
                <c:pt idx="708">
                  <c:v>0.25492170243523998</c:v>
                </c:pt>
                <c:pt idx="709">
                  <c:v>0.25325105525553199</c:v>
                </c:pt>
                <c:pt idx="710">
                  <c:v>0.251574645517394</c:v>
                </c:pt>
                <c:pt idx="711">
                  <c:v>0.250015029450879</c:v>
                </c:pt>
                <c:pt idx="712">
                  <c:v>0.248383439611644</c:v>
                </c:pt>
                <c:pt idx="713">
                  <c:v>0.24975914857350301</c:v>
                </c:pt>
                <c:pt idx="714">
                  <c:v>0.25142153026536102</c:v>
                </c:pt>
                <c:pt idx="715">
                  <c:v>0.25298437685705699</c:v>
                </c:pt>
                <c:pt idx="716">
                  <c:v>0.25471311528235702</c:v>
                </c:pt>
                <c:pt idx="717">
                  <c:v>0.25624831323511899</c:v>
                </c:pt>
                <c:pt idx="718">
                  <c:v>0.257816252997145</c:v>
                </c:pt>
                <c:pt idx="719">
                  <c:v>0.25942063075490301</c:v>
                </c:pt>
                <c:pt idx="720">
                  <c:v>0.26104689459316399</c:v>
                </c:pt>
                <c:pt idx="721">
                  <c:v>0.26264422922395197</c:v>
                </c:pt>
                <c:pt idx="722">
                  <c:v>0.26422471273690501</c:v>
                </c:pt>
                <c:pt idx="723">
                  <c:v>0.26590601191856</c:v>
                </c:pt>
                <c:pt idx="724">
                  <c:v>0.26743777561932802</c:v>
                </c:pt>
                <c:pt idx="725">
                  <c:v>0.26909276493825002</c:v>
                </c:pt>
                <c:pt idx="726">
                  <c:v>0.27074632816948002</c:v>
                </c:pt>
                <c:pt idx="727">
                  <c:v>0.27225975645706102</c:v>
                </c:pt>
                <c:pt idx="728">
                  <c:v>0.27379608945921102</c:v>
                </c:pt>
                <c:pt idx="729">
                  <c:v>0.27545343618840001</c:v>
                </c:pt>
                <c:pt idx="730">
                  <c:v>0.27710213907994302</c:v>
                </c:pt>
                <c:pt idx="731">
                  <c:v>0.278298568446189</c:v>
                </c:pt>
                <c:pt idx="732">
                  <c:v>0.27871673228219201</c:v>
                </c:pt>
                <c:pt idx="733">
                  <c:v>0.28028633096255401</c:v>
                </c:pt>
                <c:pt idx="734">
                  <c:v>0.281963555607945</c:v>
                </c:pt>
                <c:pt idx="735">
                  <c:v>0.28352739172987601</c:v>
                </c:pt>
                <c:pt idx="736">
                  <c:v>0.28517225291580001</c:v>
                </c:pt>
                <c:pt idx="737">
                  <c:v>0.28675809153355702</c:v>
                </c:pt>
                <c:pt idx="738">
                  <c:v>0.28830289375036999</c:v>
                </c:pt>
                <c:pt idx="739">
                  <c:v>0.28991946601308899</c:v>
                </c:pt>
                <c:pt idx="740">
                  <c:v>0.29157678363844802</c:v>
                </c:pt>
                <c:pt idx="741">
                  <c:v>0.29323427588678902</c:v>
                </c:pt>
                <c:pt idx="742">
                  <c:v>0.29482840909622599</c:v>
                </c:pt>
                <c:pt idx="743">
                  <c:v>0.29653095407411501</c:v>
                </c:pt>
                <c:pt idx="744">
                  <c:v>0.298177648801357</c:v>
                </c:pt>
                <c:pt idx="745">
                  <c:v>0.29833416920155298</c:v>
                </c:pt>
                <c:pt idx="746">
                  <c:v>0.299878825899214</c:v>
                </c:pt>
                <c:pt idx="747">
                  <c:v>0.30158105073496699</c:v>
                </c:pt>
                <c:pt idx="748">
                  <c:v>0.30324608087539701</c:v>
                </c:pt>
                <c:pt idx="749">
                  <c:v>0.30507543124258502</c:v>
                </c:pt>
                <c:pt idx="750">
                  <c:v>0.306976435240358</c:v>
                </c:pt>
                <c:pt idx="751">
                  <c:v>0.30906373285688499</c:v>
                </c:pt>
                <c:pt idx="752">
                  <c:v>0.31125586247071602</c:v>
                </c:pt>
                <c:pt idx="753">
                  <c:v>0.31357948319055101</c:v>
                </c:pt>
                <c:pt idx="754">
                  <c:v>0.31597979250364</c:v>
                </c:pt>
                <c:pt idx="755">
                  <c:v>0.31834142282605199</c:v>
                </c:pt>
                <c:pt idx="756">
                  <c:v>0.318376056384295</c:v>
                </c:pt>
                <c:pt idx="757">
                  <c:v>0.32107456354424402</c:v>
                </c:pt>
                <c:pt idx="758">
                  <c:v>0.32375383307226002</c:v>
                </c:pt>
                <c:pt idx="759">
                  <c:v>0.326399895129725</c:v>
                </c:pt>
                <c:pt idx="760">
                  <c:v>0.32928196014836397</c:v>
                </c:pt>
                <c:pt idx="761">
                  <c:v>0.33208081731572697</c:v>
                </c:pt>
                <c:pt idx="762">
                  <c:v>0.33499149139970502</c:v>
                </c:pt>
                <c:pt idx="763">
                  <c:v>0.33797736978158399</c:v>
                </c:pt>
                <c:pt idx="764">
                  <c:v>0.33834180794656299</c:v>
                </c:pt>
                <c:pt idx="765">
                  <c:v>0.34084459184669003</c:v>
                </c:pt>
                <c:pt idx="766">
                  <c:v>0.34391300869174302</c:v>
                </c:pt>
                <c:pt idx="767">
                  <c:v>0.34698145464062702</c:v>
                </c:pt>
                <c:pt idx="768">
                  <c:v>0.349950132658705</c:v>
                </c:pt>
                <c:pt idx="769">
                  <c:v>0.35317114088684298</c:v>
                </c:pt>
                <c:pt idx="770">
                  <c:v>0.35643376759253398</c:v>
                </c:pt>
                <c:pt idx="771">
                  <c:v>0.3583540674299</c:v>
                </c:pt>
                <c:pt idx="772">
                  <c:v>0.35956755164079401</c:v>
                </c:pt>
                <c:pt idx="773">
                  <c:v>0.36304144305177</c:v>
                </c:pt>
                <c:pt idx="774">
                  <c:v>0.36623454070650002</c:v>
                </c:pt>
                <c:pt idx="775">
                  <c:v>0.36959626595489697</c:v>
                </c:pt>
                <c:pt idx="776">
                  <c:v>0.372883834643289</c:v>
                </c:pt>
                <c:pt idx="777">
                  <c:v>0.37634445470757799</c:v>
                </c:pt>
                <c:pt idx="778">
                  <c:v>0.37836952833458798</c:v>
                </c:pt>
                <c:pt idx="779">
                  <c:v>0.37974547012709098</c:v>
                </c:pt>
                <c:pt idx="780">
                  <c:v>0.383331294870004</c:v>
                </c:pt>
                <c:pt idx="781">
                  <c:v>0.38689203211106399</c:v>
                </c:pt>
                <c:pt idx="782">
                  <c:v>0.39046333404257899</c:v>
                </c:pt>
                <c:pt idx="783">
                  <c:v>0.39412791375070799</c:v>
                </c:pt>
                <c:pt idx="784">
                  <c:v>0.39780940278433302</c:v>
                </c:pt>
                <c:pt idx="785">
                  <c:v>0.39837716030888298</c:v>
                </c:pt>
                <c:pt idx="786">
                  <c:v>0.39853405905887501</c:v>
                </c:pt>
                <c:pt idx="787">
                  <c:v>0.39849578752182402</c:v>
                </c:pt>
                <c:pt idx="788">
                  <c:v>0.39847765583544997</c:v>
                </c:pt>
                <c:pt idx="789">
                  <c:v>0.398478383431211</c:v>
                </c:pt>
                <c:pt idx="790">
                  <c:v>0.39717199979349999</c:v>
                </c:pt>
                <c:pt idx="791">
                  <c:v>0.39559640572406402</c:v>
                </c:pt>
                <c:pt idx="792">
                  <c:v>0.39391318568959799</c:v>
                </c:pt>
                <c:pt idx="793">
                  <c:v>0.39238159661181299</c:v>
                </c:pt>
                <c:pt idx="794">
                  <c:v>0.39058463880792299</c:v>
                </c:pt>
                <c:pt idx="795">
                  <c:v>0.38909999420866398</c:v>
                </c:pt>
                <c:pt idx="796">
                  <c:v>0.38746738573536299</c:v>
                </c:pt>
                <c:pt idx="797">
                  <c:v>0.38577092345803998</c:v>
                </c:pt>
                <c:pt idx="798">
                  <c:v>0.38418962503783399</c:v>
                </c:pt>
                <c:pt idx="799">
                  <c:v>0.38257942651398502</c:v>
                </c:pt>
                <c:pt idx="800">
                  <c:v>0.38100164965726402</c:v>
                </c:pt>
                <c:pt idx="801">
                  <c:v>0.37936246371827997</c:v>
                </c:pt>
                <c:pt idx="802">
                  <c:v>0.37837625131942298</c:v>
                </c:pt>
                <c:pt idx="803">
                  <c:v>0.377874355763197</c:v>
                </c:pt>
                <c:pt idx="804">
                  <c:v>0.37619806244038001</c:v>
                </c:pt>
                <c:pt idx="805">
                  <c:v>0.37456152494996803</c:v>
                </c:pt>
                <c:pt idx="806">
                  <c:v>0.37295906804501999</c:v>
                </c:pt>
                <c:pt idx="807">
                  <c:v>0.37131799035705598</c:v>
                </c:pt>
                <c:pt idx="808">
                  <c:v>0.369705783668906</c:v>
                </c:pt>
                <c:pt idx="809">
                  <c:v>0.36806834395974902</c:v>
                </c:pt>
                <c:pt idx="810">
                  <c:v>0.36649740650318602</c:v>
                </c:pt>
                <c:pt idx="811">
                  <c:v>0.36487268516793803</c:v>
                </c:pt>
                <c:pt idx="812">
                  <c:v>0.36323899985291103</c:v>
                </c:pt>
                <c:pt idx="813">
                  <c:v>0.36161061143502599</c:v>
                </c:pt>
                <c:pt idx="814">
                  <c:v>0.35992331686429702</c:v>
                </c:pt>
                <c:pt idx="815">
                  <c:v>0.358352350303903</c:v>
                </c:pt>
                <c:pt idx="816">
                  <c:v>0.35828942782245599</c:v>
                </c:pt>
                <c:pt idx="817">
                  <c:v>0.35661167930811599</c:v>
                </c:pt>
                <c:pt idx="818">
                  <c:v>0.355054711690173</c:v>
                </c:pt>
                <c:pt idx="819">
                  <c:v>0.353387353243306</c:v>
                </c:pt>
                <c:pt idx="820">
                  <c:v>0.35179566475562801</c:v>
                </c:pt>
                <c:pt idx="821">
                  <c:v>0.35018147900700602</c:v>
                </c:pt>
                <c:pt idx="822">
                  <c:v>0.34857212449424002</c:v>
                </c:pt>
                <c:pt idx="823">
                  <c:v>0.34687350853346299</c:v>
                </c:pt>
                <c:pt idx="824">
                  <c:v>0.34522131318226501</c:v>
                </c:pt>
                <c:pt idx="825">
                  <c:v>0.34362310543656299</c:v>
                </c:pt>
                <c:pt idx="826">
                  <c:v>0.34196881460957201</c:v>
                </c:pt>
                <c:pt idx="827">
                  <c:v>0.34029438393190498</c:v>
                </c:pt>
                <c:pt idx="828">
                  <c:v>0.33871692721732</c:v>
                </c:pt>
                <c:pt idx="829">
                  <c:v>0.33835179056040898</c:v>
                </c:pt>
                <c:pt idx="830">
                  <c:v>0.34014703123830298</c:v>
                </c:pt>
                <c:pt idx="831">
                  <c:v>0.34170443541370299</c:v>
                </c:pt>
                <c:pt idx="832">
                  <c:v>0.34340337151661499</c:v>
                </c:pt>
                <c:pt idx="833">
                  <c:v>0.34505585790611798</c:v>
                </c:pt>
                <c:pt idx="834">
                  <c:v>0.34662763937376401</c:v>
                </c:pt>
                <c:pt idx="835">
                  <c:v>0.34823160967789601</c:v>
                </c:pt>
                <c:pt idx="836">
                  <c:v>0.34985507954843298</c:v>
                </c:pt>
                <c:pt idx="837">
                  <c:v>0.35152252530679101</c:v>
                </c:pt>
                <c:pt idx="838">
                  <c:v>0.35307268262840802</c:v>
                </c:pt>
                <c:pt idx="839">
                  <c:v>0.35478430800139898</c:v>
                </c:pt>
                <c:pt idx="840">
                  <c:v>0.35631450009532301</c:v>
                </c:pt>
                <c:pt idx="841">
                  <c:v>0.35797207965515598</c:v>
                </c:pt>
                <c:pt idx="842">
                  <c:v>0.35838963231071802</c:v>
                </c:pt>
                <c:pt idx="843">
                  <c:v>0.35952823236584702</c:v>
                </c:pt>
                <c:pt idx="844">
                  <c:v>0.36114806425757701</c:v>
                </c:pt>
                <c:pt idx="845">
                  <c:v>0.362732796929777</c:v>
                </c:pt>
                <c:pt idx="846">
                  <c:v>0.364339502993971</c:v>
                </c:pt>
                <c:pt idx="847">
                  <c:v>0.36600808380171701</c:v>
                </c:pt>
                <c:pt idx="848">
                  <c:v>0.36759243812412001</c:v>
                </c:pt>
                <c:pt idx="849">
                  <c:v>0.36926940083503701</c:v>
                </c:pt>
                <c:pt idx="850">
                  <c:v>0.37087913369759901</c:v>
                </c:pt>
                <c:pt idx="851">
                  <c:v>0.37240970414131902</c:v>
                </c:pt>
                <c:pt idx="852">
                  <c:v>0.37413099198602101</c:v>
                </c:pt>
                <c:pt idx="853">
                  <c:v>0.37570047425106201</c:v>
                </c:pt>
                <c:pt idx="854">
                  <c:v>0.37734038778580697</c:v>
                </c:pt>
                <c:pt idx="855">
                  <c:v>0.37839045398868598</c:v>
                </c:pt>
                <c:pt idx="856">
                  <c:v>0.37885442725382701</c:v>
                </c:pt>
                <c:pt idx="857">
                  <c:v>0.380500190658495</c:v>
                </c:pt>
                <c:pt idx="858">
                  <c:v>0.38214476080611298</c:v>
                </c:pt>
                <c:pt idx="859">
                  <c:v>0.38385661900974799</c:v>
                </c:pt>
                <c:pt idx="860">
                  <c:v>0.38541352842003102</c:v>
                </c:pt>
                <c:pt idx="861">
                  <c:v>0.38711365777999202</c:v>
                </c:pt>
                <c:pt idx="862">
                  <c:v>0.388654676498845</c:v>
                </c:pt>
                <c:pt idx="863">
                  <c:v>0.39026717422530099</c:v>
                </c:pt>
                <c:pt idx="864">
                  <c:v>0.39189663948491199</c:v>
                </c:pt>
                <c:pt idx="865">
                  <c:v>0.39367593126371497</c:v>
                </c:pt>
                <c:pt idx="866">
                  <c:v>0.395262177335098</c:v>
                </c:pt>
                <c:pt idx="867">
                  <c:v>0.39694129372946901</c:v>
                </c:pt>
                <c:pt idx="868">
                  <c:v>0.39839270175434599</c:v>
                </c:pt>
                <c:pt idx="869">
                  <c:v>0.39860457764007201</c:v>
                </c:pt>
                <c:pt idx="870">
                  <c:v>0.39715596358291799</c:v>
                </c:pt>
                <c:pt idx="871">
                  <c:v>0.39559247670695202</c:v>
                </c:pt>
                <c:pt idx="872">
                  <c:v>0.39403178379871001</c:v>
                </c:pt>
                <c:pt idx="873">
                  <c:v>0.39247790118679399</c:v>
                </c:pt>
                <c:pt idx="874">
                  <c:v>0.39083391311578503</c:v>
                </c:pt>
                <c:pt idx="875">
                  <c:v>0.38928628782741698</c:v>
                </c:pt>
                <c:pt idx="876">
                  <c:v>0.38762856274843199</c:v>
                </c:pt>
                <c:pt idx="877">
                  <c:v>0.38596280501224101</c:v>
                </c:pt>
                <c:pt idx="878">
                  <c:v>0.38433290319517299</c:v>
                </c:pt>
                <c:pt idx="879">
                  <c:v>0.38270311779342597</c:v>
                </c:pt>
                <c:pt idx="880">
                  <c:v>0.38112312904559098</c:v>
                </c:pt>
                <c:pt idx="881">
                  <c:v>0.37953589344397198</c:v>
                </c:pt>
                <c:pt idx="882">
                  <c:v>0.37837281706742898</c:v>
                </c:pt>
                <c:pt idx="883">
                  <c:v>0.377953285351396</c:v>
                </c:pt>
                <c:pt idx="884">
                  <c:v>0.37634297041222498</c:v>
                </c:pt>
                <c:pt idx="885">
                  <c:v>0.37477066507563001</c:v>
                </c:pt>
                <c:pt idx="886">
                  <c:v>0.37305866135284299</c:v>
                </c:pt>
                <c:pt idx="887">
                  <c:v>0.37148557021282602</c:v>
                </c:pt>
                <c:pt idx="888">
                  <c:v>0.36976602859795099</c:v>
                </c:pt>
                <c:pt idx="889">
                  <c:v>0.36820658715441801</c:v>
                </c:pt>
                <c:pt idx="890">
                  <c:v>0.366602354915813</c:v>
                </c:pt>
                <c:pt idx="891">
                  <c:v>0.36493671359494301</c:v>
                </c:pt>
                <c:pt idx="892">
                  <c:v>0.363331957487389</c:v>
                </c:pt>
                <c:pt idx="893">
                  <c:v>0.36175586865283499</c:v>
                </c:pt>
                <c:pt idx="894">
                  <c:v>0.36011176416650398</c:v>
                </c:pt>
                <c:pt idx="895">
                  <c:v>0.35847804974764602</c:v>
                </c:pt>
                <c:pt idx="896">
                  <c:v>0.35836506867781298</c:v>
                </c:pt>
                <c:pt idx="897">
                  <c:v>0.35680495784617999</c:v>
                </c:pt>
                <c:pt idx="898">
                  <c:v>0.35526565625332301</c:v>
                </c:pt>
                <c:pt idx="899">
                  <c:v>0.35357158049009701</c:v>
                </c:pt>
                <c:pt idx="900">
                  <c:v>0.35200981074012799</c:v>
                </c:pt>
                <c:pt idx="901">
                  <c:v>0.35039169597439501</c:v>
                </c:pt>
                <c:pt idx="902">
                  <c:v>0.34872288233600601</c:v>
                </c:pt>
                <c:pt idx="903">
                  <c:v>0.34712129854597201</c:v>
                </c:pt>
                <c:pt idx="904">
                  <c:v>0.34541790955700002</c:v>
                </c:pt>
                <c:pt idx="905">
                  <c:v>0.34376280382275598</c:v>
                </c:pt>
                <c:pt idx="906">
                  <c:v>0.342145998729393</c:v>
                </c:pt>
                <c:pt idx="907">
                  <c:v>0.34049156238324901</c:v>
                </c:pt>
                <c:pt idx="908">
                  <c:v>0.338909158017486</c:v>
                </c:pt>
                <c:pt idx="909">
                  <c:v>0.33836258808150899</c:v>
                </c:pt>
                <c:pt idx="910">
                  <c:v>0.34037782461382399</c:v>
                </c:pt>
                <c:pt idx="911">
                  <c:v>0.34204885014332798</c:v>
                </c:pt>
                <c:pt idx="912">
                  <c:v>0.34352223156020001</c:v>
                </c:pt>
                <c:pt idx="913">
                  <c:v>0.34513519494794298</c:v>
                </c:pt>
                <c:pt idx="914">
                  <c:v>0.34682403202168599</c:v>
                </c:pt>
                <c:pt idx="915">
                  <c:v>0.348361296346411</c:v>
                </c:pt>
                <c:pt idx="916">
                  <c:v>0.35004239180125302</c:v>
                </c:pt>
                <c:pt idx="917">
                  <c:v>0.35161242703907197</c:v>
                </c:pt>
                <c:pt idx="918">
                  <c:v>0.35324203781783597</c:v>
                </c:pt>
                <c:pt idx="919">
                  <c:v>0.35483628744259499</c:v>
                </c:pt>
                <c:pt idx="920">
                  <c:v>0.35635055974125901</c:v>
                </c:pt>
                <c:pt idx="921">
                  <c:v>0.35798756289295902</c:v>
                </c:pt>
                <c:pt idx="922">
                  <c:v>0.35838165786117299</c:v>
                </c:pt>
                <c:pt idx="923">
                  <c:v>0.359668949386105</c:v>
                </c:pt>
                <c:pt idx="924">
                  <c:v>0.36122638266533602</c:v>
                </c:pt>
                <c:pt idx="925">
                  <c:v>0.36287354305386499</c:v>
                </c:pt>
                <c:pt idx="926">
                  <c:v>0.364444887964055</c:v>
                </c:pt>
                <c:pt idx="927">
                  <c:v>0.36610072129406002</c:v>
                </c:pt>
                <c:pt idx="928">
                  <c:v>0.36762742092832901</c:v>
                </c:pt>
                <c:pt idx="929">
                  <c:v>0.36929210182279298</c:v>
                </c:pt>
                <c:pt idx="930">
                  <c:v>0.370904250303283</c:v>
                </c:pt>
                <c:pt idx="931">
                  <c:v>0.37247771979309602</c:v>
                </c:pt>
                <c:pt idx="932">
                  <c:v>0.37416277336887999</c:v>
                </c:pt>
                <c:pt idx="933">
                  <c:v>0.37584698293358099</c:v>
                </c:pt>
                <c:pt idx="934">
                  <c:v>0.37742851418443002</c:v>
                </c:pt>
                <c:pt idx="935">
                  <c:v>0.37838297430425899</c:v>
                </c:pt>
                <c:pt idx="936">
                  <c:v>0.37910658284090498</c:v>
                </c:pt>
                <c:pt idx="937">
                  <c:v>0.38065656553953903</c:v>
                </c:pt>
                <c:pt idx="938">
                  <c:v>0.382289261324331</c:v>
                </c:pt>
                <c:pt idx="939">
                  <c:v>0.38390688132494699</c:v>
                </c:pt>
                <c:pt idx="940">
                  <c:v>0.385454419301823</c:v>
                </c:pt>
                <c:pt idx="941">
                  <c:v>0.38718272116966501</c:v>
                </c:pt>
                <c:pt idx="942">
                  <c:v>0.38884536479599802</c:v>
                </c:pt>
                <c:pt idx="943">
                  <c:v>0.39043425931595299</c:v>
                </c:pt>
                <c:pt idx="944">
                  <c:v>0.39205365465022601</c:v>
                </c:pt>
                <c:pt idx="945">
                  <c:v>0.39378722431138202</c:v>
                </c:pt>
                <c:pt idx="946">
                  <c:v>0.39538758574053601</c:v>
                </c:pt>
                <c:pt idx="947">
                  <c:v>0.39702549111098101</c:v>
                </c:pt>
                <c:pt idx="948">
                  <c:v>0.39842928526923099</c:v>
                </c:pt>
                <c:pt idx="949">
                  <c:v>0.39871840272098802</c:v>
                </c:pt>
                <c:pt idx="950">
                  <c:v>0.39729665149934601</c:v>
                </c:pt>
                <c:pt idx="951">
                  <c:v>0.39563488098792698</c:v>
                </c:pt>
                <c:pt idx="952">
                  <c:v>0.39404787821695197</c:v>
                </c:pt>
                <c:pt idx="953">
                  <c:v>0.39233197458088398</c:v>
                </c:pt>
                <c:pt idx="954">
                  <c:v>0.39077640394680202</c:v>
                </c:pt>
                <c:pt idx="955">
                  <c:v>0.38923646206967499</c:v>
                </c:pt>
                <c:pt idx="956">
                  <c:v>0.38755757850594802</c:v>
                </c:pt>
                <c:pt idx="957">
                  <c:v>0.386051193345338</c:v>
                </c:pt>
                <c:pt idx="958">
                  <c:v>0.38437734474427998</c:v>
                </c:pt>
                <c:pt idx="959">
                  <c:v>0.38281176239252102</c:v>
                </c:pt>
                <c:pt idx="960">
                  <c:v>0.38122956175357098</c:v>
                </c:pt>
                <c:pt idx="961">
                  <c:v>0.37963656359352199</c:v>
                </c:pt>
                <c:pt idx="962">
                  <c:v>0.37841353332623801</c:v>
                </c:pt>
                <c:pt idx="963">
                  <c:v>0.37802848964929597</c:v>
                </c:pt>
                <c:pt idx="964">
                  <c:v>0.37636942579410998</c:v>
                </c:pt>
                <c:pt idx="965">
                  <c:v>0.37474624696187703</c:v>
                </c:pt>
                <c:pt idx="966">
                  <c:v>0.37314349901862398</c:v>
                </c:pt>
                <c:pt idx="967">
                  <c:v>0.37153612356632898</c:v>
                </c:pt>
                <c:pt idx="968">
                  <c:v>0.36985939368605603</c:v>
                </c:pt>
                <c:pt idx="969">
                  <c:v>0.36835554055869602</c:v>
                </c:pt>
                <c:pt idx="970">
                  <c:v>0.366706808563322</c:v>
                </c:pt>
                <c:pt idx="971">
                  <c:v>0.36511279176920702</c:v>
                </c:pt>
                <c:pt idx="972">
                  <c:v>0.363510625902563</c:v>
                </c:pt>
                <c:pt idx="973">
                  <c:v>0.36194044514559198</c:v>
                </c:pt>
                <c:pt idx="974">
                  <c:v>0.36029619514010802</c:v>
                </c:pt>
                <c:pt idx="975">
                  <c:v>0.35868384293280497</c:v>
                </c:pt>
                <c:pt idx="976">
                  <c:v>0.35839134943671502</c:v>
                </c:pt>
                <c:pt idx="977">
                  <c:v>0.35695833503268698</c:v>
                </c:pt>
                <c:pt idx="978">
                  <c:v>0.35542470868676901</c:v>
                </c:pt>
                <c:pt idx="979">
                  <c:v>0.35378220491111301</c:v>
                </c:pt>
                <c:pt idx="980">
                  <c:v>0.35216804826632098</c:v>
                </c:pt>
                <c:pt idx="981">
                  <c:v>0.350593240000308</c:v>
                </c:pt>
                <c:pt idx="982">
                  <c:v>0.34897172008641097</c:v>
                </c:pt>
                <c:pt idx="983">
                  <c:v>0.347327557392418</c:v>
                </c:pt>
                <c:pt idx="984">
                  <c:v>0.345749402185902</c:v>
                </c:pt>
                <c:pt idx="985">
                  <c:v>0.34403213066980198</c:v>
                </c:pt>
                <c:pt idx="986">
                  <c:v>0.34235700150020398</c:v>
                </c:pt>
                <c:pt idx="987">
                  <c:v>0.340742437401786</c:v>
                </c:pt>
                <c:pt idx="988">
                  <c:v>0.33916110987775</c:v>
                </c:pt>
                <c:pt idx="989">
                  <c:v>0.33837917726486899</c:v>
                </c:pt>
                <c:pt idx="990">
                  <c:v>0.34066816442646097</c:v>
                </c:pt>
                <c:pt idx="991">
                  <c:v>0.34218272776342901</c:v>
                </c:pt>
                <c:pt idx="992">
                  <c:v>0.34376466646790499</c:v>
                </c:pt>
                <c:pt idx="993">
                  <c:v>0.34548339317552701</c:v>
                </c:pt>
                <c:pt idx="994">
                  <c:v>0.34711873740889099</c:v>
                </c:pt>
                <c:pt idx="995">
                  <c:v>0.34874497214332201</c:v>
                </c:pt>
                <c:pt idx="996">
                  <c:v>0.35033083986490998</c:v>
                </c:pt>
                <c:pt idx="997">
                  <c:v>0.35197989200241903</c:v>
                </c:pt>
                <c:pt idx="998">
                  <c:v>0.35350711550563602</c:v>
                </c:pt>
                <c:pt idx="999">
                  <c:v>0.35515415947884299</c:v>
                </c:pt>
                <c:pt idx="1000">
                  <c:v>0.35673074307851499</c:v>
                </c:pt>
                <c:pt idx="1001">
                  <c:v>0.35835488233715301</c:v>
                </c:pt>
                <c:pt idx="1002">
                  <c:v>0.35839559859596198</c:v>
                </c:pt>
                <c:pt idx="1003">
                  <c:v>0.35991921322420201</c:v>
                </c:pt>
                <c:pt idx="1004">
                  <c:v>0.36158069269731602</c:v>
                </c:pt>
                <c:pt idx="1005">
                  <c:v>0.36317497142590599</c:v>
                </c:pt>
                <c:pt idx="1006">
                  <c:v>0.364766048733145</c:v>
                </c:pt>
                <c:pt idx="1007">
                  <c:v>0.36644120700657401</c:v>
                </c:pt>
                <c:pt idx="1008">
                  <c:v>0.36796246422454698</c:v>
                </c:pt>
                <c:pt idx="1009">
                  <c:v>0.369597633834928</c:v>
                </c:pt>
                <c:pt idx="1010">
                  <c:v>0.37126280949451002</c:v>
                </c:pt>
                <c:pt idx="1011">
                  <c:v>0.37292306660674501</c:v>
                </c:pt>
                <c:pt idx="1012">
                  <c:v>0.374463968910277</c:v>
                </c:pt>
                <c:pt idx="1013">
                  <c:v>0.37611334118992101</c:v>
                </c:pt>
                <c:pt idx="1014">
                  <c:v>0.37770543713122601</c:v>
                </c:pt>
                <c:pt idx="1015">
                  <c:v>0.37839857395738402</c:v>
                </c:pt>
                <c:pt idx="1016">
                  <c:v>0.37935320870019501</c:v>
                </c:pt>
                <c:pt idx="1017">
                  <c:v>0.38085313281044397</c:v>
                </c:pt>
                <c:pt idx="1018">
                  <c:v>0.38255861727520801</c:v>
                </c:pt>
                <c:pt idx="1019">
                  <c:v>0.38411546847783001</c:v>
                </c:pt>
                <c:pt idx="1020">
                  <c:v>0.38570785545744002</c:v>
                </c:pt>
                <c:pt idx="1021">
                  <c:v>0.38739276351407198</c:v>
                </c:pt>
                <c:pt idx="1022">
                  <c:v>0.38903183303773398</c:v>
                </c:pt>
                <c:pt idx="1023">
                  <c:v>0.39069217746146001</c:v>
                </c:pt>
                <c:pt idx="1024">
                  <c:v>0.392304267734289</c:v>
                </c:pt>
                <c:pt idx="1025">
                  <c:v>0.39394033956341401</c:v>
                </c:pt>
                <c:pt idx="1026">
                  <c:v>0.39560606819577498</c:v>
                </c:pt>
                <c:pt idx="1027">
                  <c:v>0.39718658081255898</c:v>
                </c:pt>
                <c:pt idx="1028">
                  <c:v>0.39841060061007699</c:v>
                </c:pt>
                <c:pt idx="1029">
                  <c:v>0.398989126551896</c:v>
                </c:pt>
                <c:pt idx="1030">
                  <c:v>0.40069452370517</c:v>
                </c:pt>
                <c:pt idx="1031">
                  <c:v>0.40240681846626097</c:v>
                </c:pt>
                <c:pt idx="1032">
                  <c:v>0.40421509766019897</c:v>
                </c:pt>
                <c:pt idx="1033">
                  <c:v>0.40614089812152099</c:v>
                </c:pt>
                <c:pt idx="1034">
                  <c:v>0.40807272307574699</c:v>
                </c:pt>
                <c:pt idx="1035">
                  <c:v>0.41038612835109201</c:v>
                </c:pt>
                <c:pt idx="1036">
                  <c:v>0.41290203807875497</c:v>
                </c:pt>
                <c:pt idx="1037">
                  <c:v>0.41549207526259102</c:v>
                </c:pt>
                <c:pt idx="1038">
                  <c:v>0.41841214988380698</c:v>
                </c:pt>
                <c:pt idx="1039">
                  <c:v>0.41873779264278699</c:v>
                </c:pt>
                <c:pt idx="1040">
                  <c:v>0.42219783063046601</c:v>
                </c:pt>
                <c:pt idx="1041">
                  <c:v>0.425907783210278</c:v>
                </c:pt>
                <c:pt idx="1042">
                  <c:v>0.42974177631549498</c:v>
                </c:pt>
                <c:pt idx="1043">
                  <c:v>0.43362635187804699</c:v>
                </c:pt>
                <c:pt idx="1044">
                  <c:v>0.43801480205729598</c:v>
                </c:pt>
                <c:pt idx="1045">
                  <c:v>0.43841739534400398</c:v>
                </c:pt>
                <c:pt idx="1046">
                  <c:v>0.44234583037905401</c:v>
                </c:pt>
                <c:pt idx="1047">
                  <c:v>0.44640290434472302</c:v>
                </c:pt>
                <c:pt idx="1048">
                  <c:v>0.45098358532413801</c:v>
                </c:pt>
                <c:pt idx="1049">
                  <c:v>0.45548105845227799</c:v>
                </c:pt>
                <c:pt idx="1050">
                  <c:v>0.458424416137859</c:v>
                </c:pt>
                <c:pt idx="1051">
                  <c:v>0.45994922402314797</c:v>
                </c:pt>
                <c:pt idx="1052">
                  <c:v>0.46464981278404599</c:v>
                </c:pt>
                <c:pt idx="1053">
                  <c:v>0.469530117698014</c:v>
                </c:pt>
                <c:pt idx="1054">
                  <c:v>0.47440381604246801</c:v>
                </c:pt>
                <c:pt idx="1055">
                  <c:v>0.478435045806691</c:v>
                </c:pt>
                <c:pt idx="1056">
                  <c:v>0.47932431334629699</c:v>
                </c:pt>
                <c:pt idx="1057">
                  <c:v>0.48433273332193499</c:v>
                </c:pt>
                <c:pt idx="1058">
                  <c:v>0.48940186388790602</c:v>
                </c:pt>
                <c:pt idx="1059">
                  <c:v>0.49461697926744802</c:v>
                </c:pt>
                <c:pt idx="1060">
                  <c:v>0.49843534361571101</c:v>
                </c:pt>
                <c:pt idx="1061">
                  <c:v>0.498590175993741</c:v>
                </c:pt>
                <c:pt idx="1062">
                  <c:v>0.49854983808472803</c:v>
                </c:pt>
                <c:pt idx="1063">
                  <c:v>0.49852638039737901</c:v>
                </c:pt>
                <c:pt idx="1064">
                  <c:v>0.498559908010066</c:v>
                </c:pt>
                <c:pt idx="1065">
                  <c:v>0.49802043940871998</c:v>
                </c:pt>
                <c:pt idx="1066">
                  <c:v>0.49650686560198698</c:v>
                </c:pt>
                <c:pt idx="1067">
                  <c:v>0.49493496771901802</c:v>
                </c:pt>
                <c:pt idx="1068">
                  <c:v>0.49328827299177602</c:v>
                </c:pt>
                <c:pt idx="1069">
                  <c:v>0.49172207945957802</c:v>
                </c:pt>
                <c:pt idx="1070">
                  <c:v>0.49002806190401299</c:v>
                </c:pt>
                <c:pt idx="1071">
                  <c:v>0.48841338139027402</c:v>
                </c:pt>
                <c:pt idx="1072">
                  <c:v>0.48678705934435101</c:v>
                </c:pt>
                <c:pt idx="1073">
                  <c:v>0.48515840899199197</c:v>
                </c:pt>
                <c:pt idx="1074">
                  <c:v>0.483545300085098</c:v>
                </c:pt>
                <c:pt idx="1075">
                  <c:v>0.48204028280451899</c:v>
                </c:pt>
                <c:pt idx="1076">
                  <c:v>0.48040004912763801</c:v>
                </c:pt>
                <c:pt idx="1077">
                  <c:v>0.47872430877760103</c:v>
                </c:pt>
                <c:pt idx="1078">
                  <c:v>0.47843126230873201</c:v>
                </c:pt>
                <c:pt idx="1079">
                  <c:v>0.47708759666420503</c:v>
                </c:pt>
                <c:pt idx="1080">
                  <c:v>0.47548132715746799</c:v>
                </c:pt>
                <c:pt idx="1081">
                  <c:v>0.47384257777594002</c:v>
                </c:pt>
                <c:pt idx="1082">
                  <c:v>0.47221116255968798</c:v>
                </c:pt>
                <c:pt idx="1083">
                  <c:v>0.470592523925006</c:v>
                </c:pt>
                <c:pt idx="1084">
                  <c:v>0.46894664410501702</c:v>
                </c:pt>
                <c:pt idx="1085">
                  <c:v>0.46728455345146402</c:v>
                </c:pt>
                <c:pt idx="1086">
                  <c:v>0.46569871483370701</c:v>
                </c:pt>
                <c:pt idx="1087">
                  <c:v>0.46402867883443799</c:v>
                </c:pt>
                <c:pt idx="1088">
                  <c:v>0.46247124555520702</c:v>
                </c:pt>
                <c:pt idx="1089">
                  <c:v>0.460833834949881</c:v>
                </c:pt>
                <c:pt idx="1090">
                  <c:v>0.45918795512989202</c:v>
                </c:pt>
                <c:pt idx="1091">
                  <c:v>0.458424416137859</c:v>
                </c:pt>
                <c:pt idx="1092">
                  <c:v>0.45760153443552598</c:v>
                </c:pt>
                <c:pt idx="1093">
                  <c:v>0.455991830676794</c:v>
                </c:pt>
                <c:pt idx="1094">
                  <c:v>0.45442575355991699</c:v>
                </c:pt>
                <c:pt idx="1095">
                  <c:v>0.45274832518771302</c:v>
                </c:pt>
                <c:pt idx="1096">
                  <c:v>0.451080792117864</c:v>
                </c:pt>
                <c:pt idx="1097">
                  <c:v>0.44935994083061798</c:v>
                </c:pt>
                <c:pt idx="1098">
                  <c:v>0.447822356363758</c:v>
                </c:pt>
                <c:pt idx="1099">
                  <c:v>0.44613101636059599</c:v>
                </c:pt>
                <c:pt idx="1100">
                  <c:v>0.44454273302107999</c:v>
                </c:pt>
                <c:pt idx="1101">
                  <c:v>0.44288567733019601</c:v>
                </c:pt>
                <c:pt idx="1102">
                  <c:v>0.441226555267349</c:v>
                </c:pt>
                <c:pt idx="1103">
                  <c:v>0.43964083306491403</c:v>
                </c:pt>
                <c:pt idx="1104">
                  <c:v>0.43841998558491502</c:v>
                </c:pt>
                <c:pt idx="1105">
                  <c:v>0.43802976142615102</c:v>
                </c:pt>
                <c:pt idx="1106">
                  <c:v>0.43630594154819802</c:v>
                </c:pt>
                <c:pt idx="1107">
                  <c:v>0.43468966032378398</c:v>
                </c:pt>
                <c:pt idx="1108">
                  <c:v>0.432970118708909</c:v>
                </c:pt>
                <c:pt idx="1109">
                  <c:v>0.431342865340412</c:v>
                </c:pt>
                <c:pt idx="1110">
                  <c:v>0.43282951810397202</c:v>
                </c:pt>
                <c:pt idx="1111">
                  <c:v>0.43438150896690803</c:v>
                </c:pt>
                <c:pt idx="1112">
                  <c:v>0.43604601523838898</c:v>
                </c:pt>
                <c:pt idx="1113">
                  <c:v>0.437612383393571</c:v>
                </c:pt>
                <c:pt idx="1114">
                  <c:v>0.439155148342252</c:v>
                </c:pt>
                <c:pt idx="1115">
                  <c:v>0.44081537635065599</c:v>
                </c:pt>
                <c:pt idx="1116">
                  <c:v>0.44248058111406902</c:v>
                </c:pt>
                <c:pt idx="1117">
                  <c:v>0.44403329957276599</c:v>
                </c:pt>
                <c:pt idx="1118">
                  <c:v>0.445704499725252</c:v>
                </c:pt>
                <c:pt idx="1119">
                  <c:v>0.44728038483299298</c:v>
                </c:pt>
                <c:pt idx="1120">
                  <c:v>0.44898499618284399</c:v>
                </c:pt>
                <c:pt idx="1121">
                  <c:v>0.45056396629661299</c:v>
                </c:pt>
                <c:pt idx="1122">
                  <c:v>0.45219270396046302</c:v>
                </c:pt>
                <c:pt idx="1123">
                  <c:v>0.453814369393513</c:v>
                </c:pt>
                <c:pt idx="1124">
                  <c:v>0.455473986221477</c:v>
                </c:pt>
                <c:pt idx="1125">
                  <c:v>0.45699134352616999</c:v>
                </c:pt>
                <c:pt idx="1126">
                  <c:v>0.45842168037779601</c:v>
                </c:pt>
                <c:pt idx="1127">
                  <c:v>0.45860273530706802</c:v>
                </c:pt>
                <c:pt idx="1128">
                  <c:v>0.46025772462599002</c:v>
                </c:pt>
                <c:pt idx="1129">
                  <c:v>0.46187403495423501</c:v>
                </c:pt>
                <c:pt idx="1130">
                  <c:v>0.46346712042577598</c:v>
                </c:pt>
                <c:pt idx="1131">
                  <c:v>0.46511692926287701</c:v>
                </c:pt>
                <c:pt idx="1132">
                  <c:v>0.46672319876961399</c:v>
                </c:pt>
                <c:pt idx="1133">
                  <c:v>0.468330079456791</c:v>
                </c:pt>
                <c:pt idx="1134">
                  <c:v>0.46993646537885098</c:v>
                </c:pt>
                <c:pt idx="1135">
                  <c:v>0.47158496454358101</c:v>
                </c:pt>
                <c:pt idx="1136">
                  <c:v>0.47322703176177999</c:v>
                </c:pt>
                <c:pt idx="1137">
                  <c:v>0.47482724767178303</c:v>
                </c:pt>
                <c:pt idx="1138">
                  <c:v>0.476399174658582</c:v>
                </c:pt>
                <c:pt idx="1139">
                  <c:v>0.47813280252739798</c:v>
                </c:pt>
                <c:pt idx="1140">
                  <c:v>0.47842419007793102</c:v>
                </c:pt>
                <c:pt idx="1141">
                  <c:v>0.47982719843275801</c:v>
                </c:pt>
                <c:pt idx="1142">
                  <c:v>0.481505994684994</c:v>
                </c:pt>
                <c:pt idx="1143">
                  <c:v>0.48308906843885802</c:v>
                </c:pt>
                <c:pt idx="1144">
                  <c:v>0.484792049974203</c:v>
                </c:pt>
                <c:pt idx="1145">
                  <c:v>0.48634246923029401</c:v>
                </c:pt>
                <c:pt idx="1146">
                  <c:v>0.48805851838551501</c:v>
                </c:pt>
                <c:pt idx="1147">
                  <c:v>0.48973434604704402</c:v>
                </c:pt>
                <c:pt idx="1148">
                  <c:v>0.49140787450596701</c:v>
                </c:pt>
                <c:pt idx="1149">
                  <c:v>0.49302447587251702</c:v>
                </c:pt>
                <c:pt idx="1150">
                  <c:v>0.49471808597445499</c:v>
                </c:pt>
                <c:pt idx="1151">
                  <c:v>0.496367574669421</c:v>
                </c:pt>
                <c:pt idx="1152">
                  <c:v>0.498032837640494</c:v>
                </c:pt>
                <c:pt idx="1153">
                  <c:v>0.49843150191009</c:v>
                </c:pt>
                <c:pt idx="1154">
                  <c:v>0.49666658742353298</c:v>
                </c:pt>
                <c:pt idx="1155">
                  <c:v>0.495129788760096</c:v>
                </c:pt>
                <c:pt idx="1156">
                  <c:v>0.49357814714312598</c:v>
                </c:pt>
                <c:pt idx="1157">
                  <c:v>0.49190857680514499</c:v>
                </c:pt>
                <c:pt idx="1158">
                  <c:v>0.49025734188035103</c:v>
                </c:pt>
                <c:pt idx="1159">
                  <c:v>0.488689111080021</c:v>
                </c:pt>
                <c:pt idx="1160">
                  <c:v>0.48706689267419301</c:v>
                </c:pt>
                <c:pt idx="1161">
                  <c:v>0.485517928609625</c:v>
                </c:pt>
                <c:pt idx="1162">
                  <c:v>0.48389504081569601</c:v>
                </c:pt>
                <c:pt idx="1163">
                  <c:v>0.48231723485514499</c:v>
                </c:pt>
                <c:pt idx="1164">
                  <c:v>0.48075459199026199</c:v>
                </c:pt>
                <c:pt idx="1165">
                  <c:v>0.47923033707775198</c:v>
                </c:pt>
                <c:pt idx="1166">
                  <c:v>0.478424655739218</c:v>
                </c:pt>
                <c:pt idx="1167">
                  <c:v>0.477484340080991</c:v>
                </c:pt>
                <c:pt idx="1168">
                  <c:v>0.47586785512976298</c:v>
                </c:pt>
                <c:pt idx="1169">
                  <c:v>0.47421109047718302</c:v>
                </c:pt>
                <c:pt idx="1170">
                  <c:v>0.47256523976102499</c:v>
                </c:pt>
                <c:pt idx="1171">
                  <c:v>0.47093161265365802</c:v>
                </c:pt>
                <c:pt idx="1172">
                  <c:v>0.46938256127759798</c:v>
                </c:pt>
                <c:pt idx="1173">
                  <c:v>0.46773199574090502</c:v>
                </c:pt>
                <c:pt idx="1174">
                  <c:v>0.466064724605531</c:v>
                </c:pt>
                <c:pt idx="1175">
                  <c:v>0.46445013140328201</c:v>
                </c:pt>
                <c:pt idx="1176">
                  <c:v>0.462848140159622</c:v>
                </c:pt>
                <c:pt idx="1177">
                  <c:v>0.46125517110340303</c:v>
                </c:pt>
                <c:pt idx="1178">
                  <c:v>0.45965478057041798</c:v>
                </c:pt>
                <c:pt idx="1179">
                  <c:v>0.458414142485708</c:v>
                </c:pt>
                <c:pt idx="1180">
                  <c:v>0.45803957618773</c:v>
                </c:pt>
                <c:pt idx="1181">
                  <c:v>0.45635082642547797</c:v>
                </c:pt>
                <c:pt idx="1182">
                  <c:v>0.45482511632144501</c:v>
                </c:pt>
                <c:pt idx="1183">
                  <c:v>0.45315816532820502</c:v>
                </c:pt>
                <c:pt idx="1184">
                  <c:v>0.451579166110605</c:v>
                </c:pt>
                <c:pt idx="1185">
                  <c:v>0.44992068433202798</c:v>
                </c:pt>
                <c:pt idx="1186">
                  <c:v>0.44826685916632403</c:v>
                </c:pt>
                <c:pt idx="1187">
                  <c:v>0.44652490760199698</c:v>
                </c:pt>
                <c:pt idx="1188">
                  <c:v>0.44501211959868697</c:v>
                </c:pt>
                <c:pt idx="1189">
                  <c:v>0.44334161793813098</c:v>
                </c:pt>
                <c:pt idx="1190">
                  <c:v>0.44176861410960599</c:v>
                </c:pt>
                <c:pt idx="1191">
                  <c:v>0.44014820014126599</c:v>
                </c:pt>
                <c:pt idx="1192">
                  <c:v>0.43847251799888898</c:v>
                </c:pt>
                <c:pt idx="1193">
                  <c:v>0.438405346358195</c:v>
                </c:pt>
                <c:pt idx="1194">
                  <c:v>0.436847709352151</c:v>
                </c:pt>
                <c:pt idx="1195">
                  <c:v>0.43519845348782799</c:v>
                </c:pt>
                <c:pt idx="1196">
                  <c:v>0.43360772542655501</c:v>
                </c:pt>
                <c:pt idx="1197">
                  <c:v>0.431921129347757</c:v>
                </c:pt>
                <c:pt idx="1198">
                  <c:v>0.43339133844710898</c:v>
                </c:pt>
                <c:pt idx="1199">
                  <c:v>0.43498308514244899</c:v>
                </c:pt>
                <c:pt idx="1200">
                  <c:v>0.43662867392413302</c:v>
                </c:pt>
                <c:pt idx="1201">
                  <c:v>0.43821678264066599</c:v>
                </c:pt>
                <c:pt idx="1202">
                  <c:v>0.43981394264847001</c:v>
                </c:pt>
                <c:pt idx="1203">
                  <c:v>0.44138336670584999</c:v>
                </c:pt>
                <c:pt idx="1204">
                  <c:v>0.44304793118499203</c:v>
                </c:pt>
                <c:pt idx="1205">
                  <c:v>0.44470833381637898</c:v>
                </c:pt>
                <c:pt idx="1206">
                  <c:v>0.44626172166317701</c:v>
                </c:pt>
                <c:pt idx="1207">
                  <c:v>0.447890895884484</c:v>
                </c:pt>
                <c:pt idx="1208">
                  <c:v>0.44949332368560102</c:v>
                </c:pt>
                <c:pt idx="1209">
                  <c:v>0.45110395876690701</c:v>
                </c:pt>
                <c:pt idx="1210">
                  <c:v>0.45268246321938899</c:v>
                </c:pt>
                <c:pt idx="1211">
                  <c:v>0.45436085201799897</c:v>
                </c:pt>
                <c:pt idx="1212">
                  <c:v>0.45601639430969998</c:v>
                </c:pt>
                <c:pt idx="1213">
                  <c:v>0.45753130689263299</c:v>
                </c:pt>
                <c:pt idx="1214">
                  <c:v>0.45840675011277199</c:v>
                </c:pt>
                <c:pt idx="1215">
                  <c:v>0.45919642434455499</c:v>
                </c:pt>
                <c:pt idx="1216">
                  <c:v>0.460791459772736</c:v>
                </c:pt>
                <c:pt idx="1217">
                  <c:v>0.46236376510933003</c:v>
                </c:pt>
                <c:pt idx="1218">
                  <c:v>0.46391092473640999</c:v>
                </c:pt>
                <c:pt idx="1219">
                  <c:v>0.465561082819477</c:v>
                </c:pt>
                <c:pt idx="1220">
                  <c:v>0.46724814455956198</c:v>
                </c:pt>
                <c:pt idx="1221">
                  <c:v>0.468890037154779</c:v>
                </c:pt>
                <c:pt idx="1222">
                  <c:v>0.47049846034497</c:v>
                </c:pt>
                <c:pt idx="1223">
                  <c:v>0.47208071919158101</c:v>
                </c:pt>
                <c:pt idx="1224">
                  <c:v>0.47368832747452</c:v>
                </c:pt>
                <c:pt idx="1225">
                  <c:v>0.47533994074910901</c:v>
                </c:pt>
                <c:pt idx="1226">
                  <c:v>0.47692650696262701</c:v>
                </c:pt>
                <c:pt idx="1227">
                  <c:v>0.47842832282185599</c:v>
                </c:pt>
                <c:pt idx="1228">
                  <c:v>0.47860157792456398</c:v>
                </c:pt>
                <c:pt idx="1229">
                  <c:v>0.48011797480285201</c:v>
                </c:pt>
                <c:pt idx="1230">
                  <c:v>0.48184351180680102</c:v>
                </c:pt>
                <c:pt idx="1231">
                  <c:v>0.483476760564372</c:v>
                </c:pt>
                <c:pt idx="1232">
                  <c:v>0.48508660984225599</c:v>
                </c:pt>
                <c:pt idx="1233">
                  <c:v>0.48676814185455403</c:v>
                </c:pt>
                <c:pt idx="1234">
                  <c:v>0.48836565110832503</c:v>
                </c:pt>
                <c:pt idx="1235">
                  <c:v>0.49000605940818798</c:v>
                </c:pt>
                <c:pt idx="1236">
                  <c:v>0.49165409291163098</c:v>
                </c:pt>
                <c:pt idx="1237">
                  <c:v>0.493281113449484</c:v>
                </c:pt>
                <c:pt idx="1238">
                  <c:v>0.494915060698986</c:v>
                </c:pt>
                <c:pt idx="1239">
                  <c:v>0.49663567915558798</c:v>
                </c:pt>
                <c:pt idx="1240">
                  <c:v>0.49833214143291099</c:v>
                </c:pt>
                <c:pt idx="1241">
                  <c:v>0.498431094456464</c:v>
                </c:pt>
                <c:pt idx="1242">
                  <c:v>0.496930966619402</c:v>
                </c:pt>
                <c:pt idx="1243">
                  <c:v>0.49531063996255398</c:v>
                </c:pt>
                <c:pt idx="1244">
                  <c:v>0.493769766762853</c:v>
                </c:pt>
                <c:pt idx="1245">
                  <c:v>0.49210281576961301</c:v>
                </c:pt>
                <c:pt idx="1246">
                  <c:v>0.49055943964049198</c:v>
                </c:pt>
                <c:pt idx="1247">
                  <c:v>0.48889807658270001</c:v>
                </c:pt>
                <c:pt idx="1248">
                  <c:v>0.48741727368906101</c:v>
                </c:pt>
                <c:pt idx="1249">
                  <c:v>0.48580861766822597</c:v>
                </c:pt>
                <c:pt idx="1250">
                  <c:v>0.48420429811812898</c:v>
                </c:pt>
                <c:pt idx="1251">
                  <c:v>0.482609204482287</c:v>
                </c:pt>
                <c:pt idx="1252">
                  <c:v>0.48096114187501399</c:v>
                </c:pt>
                <c:pt idx="1253">
                  <c:v>0.479422480566427</c:v>
                </c:pt>
                <c:pt idx="1254">
                  <c:v>0.47842916683293901</c:v>
                </c:pt>
                <c:pt idx="1255">
                  <c:v>0.47785197966732101</c:v>
                </c:pt>
                <c:pt idx="1256">
                  <c:v>0.47616381198167801</c:v>
                </c:pt>
                <c:pt idx="1257">
                  <c:v>0.47461807844228998</c:v>
                </c:pt>
                <c:pt idx="1258">
                  <c:v>0.47295761760324201</c:v>
                </c:pt>
                <c:pt idx="1259">
                  <c:v>0.47138886293396398</c:v>
                </c:pt>
                <c:pt idx="1260">
                  <c:v>0.46974097494967298</c:v>
                </c:pt>
                <c:pt idx="1261">
                  <c:v>0.46815079986117802</c:v>
                </c:pt>
                <c:pt idx="1262">
                  <c:v>0.46652078162878802</c:v>
                </c:pt>
                <c:pt idx="1263">
                  <c:v>0.46486643259413502</c:v>
                </c:pt>
                <c:pt idx="1264">
                  <c:v>0.46329610631801199</c:v>
                </c:pt>
                <c:pt idx="1265">
                  <c:v>0.46168666449375501</c:v>
                </c:pt>
                <c:pt idx="1266">
                  <c:v>0.46004049363546101</c:v>
                </c:pt>
                <c:pt idx="1267">
                  <c:v>0.45846620923839498</c:v>
                </c:pt>
                <c:pt idx="1268">
                  <c:v>0.458414549939334</c:v>
                </c:pt>
                <c:pt idx="1269">
                  <c:v>0.45681159826926898</c:v>
                </c:pt>
                <c:pt idx="1270">
                  <c:v>0.45521600986830901</c:v>
                </c:pt>
                <c:pt idx="1271">
                  <c:v>0.45361314550973503</c:v>
                </c:pt>
                <c:pt idx="1272">
                  <c:v>0.45192235847935103</c:v>
                </c:pt>
                <c:pt idx="1273">
                  <c:v>0.45034039067104498</c:v>
                </c:pt>
                <c:pt idx="1274">
                  <c:v>0.44864666415378501</c:v>
                </c:pt>
                <c:pt idx="1275">
                  <c:v>0.44703792082145799</c:v>
                </c:pt>
                <c:pt idx="1276">
                  <c:v>0.44545889250002801</c:v>
                </c:pt>
                <c:pt idx="1277">
                  <c:v>0.44381440966390101</c:v>
                </c:pt>
                <c:pt idx="1278">
                  <c:v>0.44215901289135201</c:v>
                </c:pt>
                <c:pt idx="1279">
                  <c:v>0.44058435014449099</c:v>
                </c:pt>
                <c:pt idx="1280">
                  <c:v>0.43892167741432803</c:v>
                </c:pt>
                <c:pt idx="1281">
                  <c:v>0.43840697617270102</c:v>
                </c:pt>
                <c:pt idx="1282">
                  <c:v>0.43727090815082198</c:v>
                </c:pt>
                <c:pt idx="1283">
                  <c:v>0.43566021486185502</c:v>
                </c:pt>
                <c:pt idx="1284">
                  <c:v>0.434040295658633</c:v>
                </c:pt>
                <c:pt idx="1285">
                  <c:v>0.43242625542916402</c:v>
                </c:pt>
                <c:pt idx="1286">
                  <c:v>0.43385598110035101</c:v>
                </c:pt>
                <c:pt idx="1287">
                  <c:v>0.43543943320401002</c:v>
                </c:pt>
                <c:pt idx="1288">
                  <c:v>0.43708115117624402</c:v>
                </c:pt>
                <c:pt idx="1289">
                  <c:v>0.4387000517454</c:v>
                </c:pt>
                <c:pt idx="1290">
                  <c:v>0.44033274753019203</c:v>
                </c:pt>
                <c:pt idx="1291">
                  <c:v>0.44184937723912299</c:v>
                </c:pt>
                <c:pt idx="1292">
                  <c:v>0.44357369188219298</c:v>
                </c:pt>
                <c:pt idx="1293">
                  <c:v>0.44517274363897702</c:v>
                </c:pt>
                <c:pt idx="1294">
                  <c:v>0.44673978118225899</c:v>
                </c:pt>
                <c:pt idx="1295">
                  <c:v>0.44841144699603303</c:v>
                </c:pt>
                <c:pt idx="1296">
                  <c:v>0.44997551594860902</c:v>
                </c:pt>
                <c:pt idx="1297">
                  <c:v>0.451576255727559</c:v>
                </c:pt>
                <c:pt idx="1298">
                  <c:v>0.45325688552111398</c:v>
                </c:pt>
                <c:pt idx="1299">
                  <c:v>0.45495660742744798</c:v>
                </c:pt>
                <c:pt idx="1300">
                  <c:v>0.45653191045857999</c:v>
                </c:pt>
                <c:pt idx="1301">
                  <c:v>0.45814400073140898</c:v>
                </c:pt>
                <c:pt idx="1302">
                  <c:v>0.45841748942621102</c:v>
                </c:pt>
                <c:pt idx="1303">
                  <c:v>0.45973158557899302</c:v>
                </c:pt>
                <c:pt idx="1304">
                  <c:v>0.46134999138303101</c:v>
                </c:pt>
                <c:pt idx="1305">
                  <c:v>0.46295675565488598</c:v>
                </c:pt>
                <c:pt idx="1306">
                  <c:v>0.46461951569653998</c:v>
                </c:pt>
                <c:pt idx="1307">
                  <c:v>0.466162076918408</c:v>
                </c:pt>
                <c:pt idx="1308">
                  <c:v>0.46781633864156902</c:v>
                </c:pt>
                <c:pt idx="1309">
                  <c:v>0.46940930769778799</c:v>
                </c:pt>
                <c:pt idx="1310">
                  <c:v>0.47101094969548302</c:v>
                </c:pt>
                <c:pt idx="1311">
                  <c:v>0.47263750457204901</c:v>
                </c:pt>
                <c:pt idx="1312">
                  <c:v>0.47429310507141098</c:v>
                </c:pt>
                <c:pt idx="1313">
                  <c:v>0.475896173156798</c:v>
                </c:pt>
                <c:pt idx="1314">
                  <c:v>0.47752022510394498</c:v>
                </c:pt>
                <c:pt idx="1315">
                  <c:v>0.47843641368672302</c:v>
                </c:pt>
                <c:pt idx="1316">
                  <c:v>0.47919611097313503</c:v>
                </c:pt>
                <c:pt idx="1317">
                  <c:v>0.48083340516313899</c:v>
                </c:pt>
                <c:pt idx="1318">
                  <c:v>0.48251613043248698</c:v>
                </c:pt>
                <c:pt idx="1319">
                  <c:v>0.48411719035357198</c:v>
                </c:pt>
                <c:pt idx="1320">
                  <c:v>0.48570442595519098</c:v>
                </c:pt>
                <c:pt idx="1321">
                  <c:v>0.487404089653865</c:v>
                </c:pt>
                <c:pt idx="1322">
                  <c:v>0.48908032476902003</c:v>
                </c:pt>
                <c:pt idx="1323">
                  <c:v>0.49070786917582199</c:v>
                </c:pt>
                <c:pt idx="1324">
                  <c:v>0.492347637191415</c:v>
                </c:pt>
                <c:pt idx="1325">
                  <c:v>0.49392983783036498</c:v>
                </c:pt>
                <c:pt idx="1326">
                  <c:v>0.49563049105927298</c:v>
                </c:pt>
                <c:pt idx="1327">
                  <c:v>0.49732218030840197</c:v>
                </c:pt>
                <c:pt idx="1328">
                  <c:v>0.49845629837364003</c:v>
                </c:pt>
                <c:pt idx="1329">
                  <c:v>0.49895478878170302</c:v>
                </c:pt>
                <c:pt idx="1330">
                  <c:v>0.50081440713256598</c:v>
                </c:pt>
                <c:pt idx="1331">
                  <c:v>0.50260516582056902</c:v>
                </c:pt>
                <c:pt idx="1332">
                  <c:v>0.50440570339560498</c:v>
                </c:pt>
                <c:pt idx="1333">
                  <c:v>0.50634198123589202</c:v>
                </c:pt>
                <c:pt idx="1334">
                  <c:v>0.50846760859713003</c:v>
                </c:pt>
                <c:pt idx="1335">
                  <c:v>0.51078549586236499</c:v>
                </c:pt>
                <c:pt idx="1336">
                  <c:v>0.513455306645483</c:v>
                </c:pt>
                <c:pt idx="1337">
                  <c:v>0.51670370157808099</c:v>
                </c:pt>
                <c:pt idx="1338">
                  <c:v>0.51846186397597205</c:v>
                </c:pt>
                <c:pt idx="1339">
                  <c:v>0.52056100685149398</c:v>
                </c:pt>
                <c:pt idx="1340">
                  <c:v>0.52515632705763005</c:v>
                </c:pt>
                <c:pt idx="1341">
                  <c:v>0.53040665807202503</c:v>
                </c:pt>
                <c:pt idx="1342">
                  <c:v>0.53621135884895899</c:v>
                </c:pt>
                <c:pt idx="1343">
                  <c:v>0.53846853552386198</c:v>
                </c:pt>
                <c:pt idx="1344">
                  <c:v>0.54219202138483502</c:v>
                </c:pt>
                <c:pt idx="1345">
                  <c:v>0.54860219825059198</c:v>
                </c:pt>
                <c:pt idx="1346">
                  <c:v>0.55476004490628805</c:v>
                </c:pt>
                <c:pt idx="1347">
                  <c:v>0.55847899056971095</c:v>
                </c:pt>
                <c:pt idx="1348">
                  <c:v>0.56134135229513005</c:v>
                </c:pt>
                <c:pt idx="1349">
                  <c:v>0.56828552624210704</c:v>
                </c:pt>
                <c:pt idx="1350">
                  <c:v>0.57480478426441595</c:v>
                </c:pt>
                <c:pt idx="1351">
                  <c:v>0.57848758297041103</c:v>
                </c:pt>
                <c:pt idx="1352">
                  <c:v>0.58215897297486696</c:v>
                </c:pt>
                <c:pt idx="1353">
                  <c:v>0.589736620895565</c:v>
                </c:pt>
                <c:pt idx="1354">
                  <c:v>0.59745478210970804</c:v>
                </c:pt>
                <c:pt idx="1355">
                  <c:v>0.59832463739439801</c:v>
                </c:pt>
                <c:pt idx="1356">
                  <c:v>0.598293845541775</c:v>
                </c:pt>
                <c:pt idx="1357">
                  <c:v>0.59824844356626306</c:v>
                </c:pt>
                <c:pt idx="1358">
                  <c:v>0.59828470693901203</c:v>
                </c:pt>
                <c:pt idx="1359">
                  <c:v>0.59828720986843098</c:v>
                </c:pt>
                <c:pt idx="1360">
                  <c:v>0.5982635775581</c:v>
                </c:pt>
                <c:pt idx="1361">
                  <c:v>0.59683847939595602</c:v>
                </c:pt>
                <c:pt idx="1362">
                  <c:v>0.59527042321860801</c:v>
                </c:pt>
                <c:pt idx="1363">
                  <c:v>0.59365434572100595</c:v>
                </c:pt>
                <c:pt idx="1364">
                  <c:v>0.59202616102993499</c:v>
                </c:pt>
                <c:pt idx="1365">
                  <c:v>0.59038109611719802</c:v>
                </c:pt>
                <c:pt idx="1366">
                  <c:v>0.58883719611912999</c:v>
                </c:pt>
                <c:pt idx="1367">
                  <c:v>0.58710225857794296</c:v>
                </c:pt>
                <c:pt idx="1368">
                  <c:v>0.58547081425785996</c:v>
                </c:pt>
                <c:pt idx="1369">
                  <c:v>0.58383838040754199</c:v>
                </c:pt>
                <c:pt idx="1370">
                  <c:v>0.58226706460118305</c:v>
                </c:pt>
                <c:pt idx="1371">
                  <c:v>0.58070808881893798</c:v>
                </c:pt>
                <c:pt idx="1372">
                  <c:v>0.57901634136214897</c:v>
                </c:pt>
                <c:pt idx="1373">
                  <c:v>0.57745957747101795</c:v>
                </c:pt>
                <c:pt idx="1374">
                  <c:v>0.57578808628022704</c:v>
                </c:pt>
                <c:pt idx="1375">
                  <c:v>0.57422334793955099</c:v>
                </c:pt>
                <c:pt idx="1376">
                  <c:v>0.57257019216194704</c:v>
                </c:pt>
                <c:pt idx="1377">
                  <c:v>0.57102279970422398</c:v>
                </c:pt>
                <c:pt idx="1378">
                  <c:v>0.56934391614049695</c:v>
                </c:pt>
                <c:pt idx="1379">
                  <c:v>0.56765961926430497</c:v>
                </c:pt>
                <c:pt idx="1380">
                  <c:v>0.56600826792419001</c:v>
                </c:pt>
                <c:pt idx="1381">
                  <c:v>0.56442403001710795</c:v>
                </c:pt>
                <c:pt idx="1382">
                  <c:v>0.56280969874933395</c:v>
                </c:pt>
                <c:pt idx="1383">
                  <c:v>0.56110438890755199</c:v>
                </c:pt>
                <c:pt idx="1384">
                  <c:v>0.55961834732443105</c:v>
                </c:pt>
                <c:pt idx="1385">
                  <c:v>0.55848178453743502</c:v>
                </c:pt>
                <c:pt idx="1386">
                  <c:v>0.55787211749702703</c:v>
                </c:pt>
                <c:pt idx="1387">
                  <c:v>0.55626995163038395</c:v>
                </c:pt>
                <c:pt idx="1388">
                  <c:v>0.554616504814476</c:v>
                </c:pt>
                <c:pt idx="1389">
                  <c:v>0.55303750559687603</c:v>
                </c:pt>
                <c:pt idx="1390">
                  <c:v>0.551488075871021</c:v>
                </c:pt>
                <c:pt idx="1391">
                  <c:v>0.54983678273856595</c:v>
                </c:pt>
                <c:pt idx="1392">
                  <c:v>0.54819678189232901</c:v>
                </c:pt>
                <c:pt idx="1393">
                  <c:v>0.546559516806155</c:v>
                </c:pt>
                <c:pt idx="1394">
                  <c:v>0.54490525508299503</c:v>
                </c:pt>
                <c:pt idx="1395">
                  <c:v>0.54325128439813897</c:v>
                </c:pt>
                <c:pt idx="1396">
                  <c:v>0.54152234224602602</c:v>
                </c:pt>
                <c:pt idx="1397">
                  <c:v>0.53987686987966299</c:v>
                </c:pt>
                <c:pt idx="1398">
                  <c:v>0.53847057279199395</c:v>
                </c:pt>
                <c:pt idx="1399">
                  <c:v>0.53822546033188701</c:v>
                </c:pt>
                <c:pt idx="1400">
                  <c:v>0.53651159396395098</c:v>
                </c:pt>
                <c:pt idx="1401">
                  <c:v>0.53485686657950304</c:v>
                </c:pt>
                <c:pt idx="1402">
                  <c:v>0.53318589925766002</c:v>
                </c:pt>
                <c:pt idx="1403">
                  <c:v>0.53155753994360599</c:v>
                </c:pt>
                <c:pt idx="1404">
                  <c:v>0.52982120541855704</c:v>
                </c:pt>
                <c:pt idx="1405">
                  <c:v>0.52816420793533303</c:v>
                </c:pt>
                <c:pt idx="1406">
                  <c:v>0.52652653539553296</c:v>
                </c:pt>
                <c:pt idx="1407">
                  <c:v>0.52799721015617296</c:v>
                </c:pt>
                <c:pt idx="1408">
                  <c:v>0.52960193715989601</c:v>
                </c:pt>
                <c:pt idx="1409">
                  <c:v>0.53113239118829403</c:v>
                </c:pt>
                <c:pt idx="1410">
                  <c:v>0.53279369603842497</c:v>
                </c:pt>
                <c:pt idx="1411">
                  <c:v>0.534427585080266</c:v>
                </c:pt>
                <c:pt idx="1412">
                  <c:v>0.53602847037836898</c:v>
                </c:pt>
                <c:pt idx="1413">
                  <c:v>0.53769542137160897</c:v>
                </c:pt>
                <c:pt idx="1414">
                  <c:v>0.53931662114337098</c:v>
                </c:pt>
                <c:pt idx="1415">
                  <c:v>0.54092280333861698</c:v>
                </c:pt>
                <c:pt idx="1416">
                  <c:v>0.54243876365944699</c:v>
                </c:pt>
                <c:pt idx="1417">
                  <c:v>0.54411875316873204</c:v>
                </c:pt>
                <c:pt idx="1418">
                  <c:v>0.54573104716837395</c:v>
                </c:pt>
                <c:pt idx="1419">
                  <c:v>0.54730608826503202</c:v>
                </c:pt>
                <c:pt idx="1420">
                  <c:v>0.54896983783692099</c:v>
                </c:pt>
                <c:pt idx="1421">
                  <c:v>0.55054586846381404</c:v>
                </c:pt>
                <c:pt idx="1422">
                  <c:v>0.552179873920977</c:v>
                </c:pt>
                <c:pt idx="1423">
                  <c:v>0.55371824419125903</c:v>
                </c:pt>
                <c:pt idx="1424">
                  <c:v>0.55539584718644597</c:v>
                </c:pt>
                <c:pt idx="1425">
                  <c:v>0.55699050426483199</c:v>
                </c:pt>
                <c:pt idx="1426">
                  <c:v>0.55847229668870602</c:v>
                </c:pt>
                <c:pt idx="1427">
                  <c:v>0.55861094733700201</c:v>
                </c:pt>
                <c:pt idx="1428">
                  <c:v>0.560242391657084</c:v>
                </c:pt>
                <c:pt idx="1429">
                  <c:v>0.56188245071098197</c:v>
                </c:pt>
                <c:pt idx="1430">
                  <c:v>0.56351034436374903</c:v>
                </c:pt>
                <c:pt idx="1431">
                  <c:v>0.56516076438128904</c:v>
                </c:pt>
                <c:pt idx="1432">
                  <c:v>0.56673394283279799</c:v>
                </c:pt>
                <c:pt idx="1433">
                  <c:v>0.56837173178792</c:v>
                </c:pt>
                <c:pt idx="1434">
                  <c:v>0.56996563216671303</c:v>
                </c:pt>
                <c:pt idx="1435">
                  <c:v>0.57162664597853996</c:v>
                </c:pt>
                <c:pt idx="1436">
                  <c:v>0.57334324810653903</c:v>
                </c:pt>
                <c:pt idx="1437">
                  <c:v>0.57495350483804897</c:v>
                </c:pt>
                <c:pt idx="1438">
                  <c:v>0.57662453036755301</c:v>
                </c:pt>
                <c:pt idx="1439">
                  <c:v>0.57829084107652295</c:v>
                </c:pt>
                <c:pt idx="1440">
                  <c:v>0.57849969016388103</c:v>
                </c:pt>
                <c:pt idx="1441">
                  <c:v>0.57993741938844301</c:v>
                </c:pt>
                <c:pt idx="1442">
                  <c:v>0.58154755970463201</c:v>
                </c:pt>
                <c:pt idx="1443">
                  <c:v>0.58322335826232996</c:v>
                </c:pt>
                <c:pt idx="1444">
                  <c:v>0.58484717737883296</c:v>
                </c:pt>
                <c:pt idx="1445">
                  <c:v>0.58654317399486899</c:v>
                </c:pt>
                <c:pt idx="1446">
                  <c:v>0.58824341977015104</c:v>
                </c:pt>
                <c:pt idx="1447">
                  <c:v>0.58992812409996997</c:v>
                </c:pt>
                <c:pt idx="1448">
                  <c:v>0.59156079078093204</c:v>
                </c:pt>
                <c:pt idx="1449">
                  <c:v>0.59318554122000899</c:v>
                </c:pt>
                <c:pt idx="1450">
                  <c:v>0.59497810434550003</c:v>
                </c:pt>
                <c:pt idx="1451">
                  <c:v>0.59668748872354604</c:v>
                </c:pt>
                <c:pt idx="1452">
                  <c:v>0.59837423032149695</c:v>
                </c:pt>
                <c:pt idx="1453">
                  <c:v>0.59850281104445502</c:v>
                </c:pt>
                <c:pt idx="1454">
                  <c:v>0.59699465055018697</c:v>
                </c:pt>
                <c:pt idx="1455">
                  <c:v>0.59532758314162504</c:v>
                </c:pt>
                <c:pt idx="1456">
                  <c:v>0.59380196034908295</c:v>
                </c:pt>
                <c:pt idx="1457">
                  <c:v>0.59226388111710504</c:v>
                </c:pt>
                <c:pt idx="1458">
                  <c:v>0.59073447482660402</c:v>
                </c:pt>
                <c:pt idx="1459">
                  <c:v>0.58909785002470005</c:v>
                </c:pt>
                <c:pt idx="1460">
                  <c:v>0.58745226124301597</c:v>
                </c:pt>
                <c:pt idx="1461">
                  <c:v>0.58583094505593203</c:v>
                </c:pt>
                <c:pt idx="1462">
                  <c:v>0.58418716071173504</c:v>
                </c:pt>
                <c:pt idx="1463">
                  <c:v>0.58261002413928498</c:v>
                </c:pt>
                <c:pt idx="1464">
                  <c:v>0.58095407439395796</c:v>
                </c:pt>
                <c:pt idx="1465">
                  <c:v>0.57940772967413101</c:v>
                </c:pt>
                <c:pt idx="1466">
                  <c:v>0.57849934091791499</c:v>
                </c:pt>
                <c:pt idx="1467">
                  <c:v>0.57773583102971304</c:v>
                </c:pt>
                <c:pt idx="1468">
                  <c:v>0.57605351321399201</c:v>
                </c:pt>
                <c:pt idx="1469">
                  <c:v>0.57442154502496101</c:v>
                </c:pt>
                <c:pt idx="1470">
                  <c:v>0.572880322579294</c:v>
                </c:pt>
                <c:pt idx="1471">
                  <c:v>0.57127041509374998</c:v>
                </c:pt>
                <c:pt idx="1472">
                  <c:v>0.56959624635055695</c:v>
                </c:pt>
                <c:pt idx="1473">
                  <c:v>0.56799489539116599</c:v>
                </c:pt>
                <c:pt idx="1474">
                  <c:v>0.56636868976056598</c:v>
                </c:pt>
                <c:pt idx="1475">
                  <c:v>0.56481442879885402</c:v>
                </c:pt>
                <c:pt idx="1476">
                  <c:v>0.56326336925849296</c:v>
                </c:pt>
                <c:pt idx="1477">
                  <c:v>0.56158239021897305</c:v>
                </c:pt>
                <c:pt idx="1478">
                  <c:v>0.56002958444878503</c:v>
                </c:pt>
                <c:pt idx="1479">
                  <c:v>0.55849913042038701</c:v>
                </c:pt>
                <c:pt idx="1480">
                  <c:v>0.55834127124398902</c:v>
                </c:pt>
                <c:pt idx="1481">
                  <c:v>0.55679073557257697</c:v>
                </c:pt>
                <c:pt idx="1482">
                  <c:v>0.55514683481305804</c:v>
                </c:pt>
                <c:pt idx="1483">
                  <c:v>0.55348745081573703</c:v>
                </c:pt>
                <c:pt idx="1484">
                  <c:v>0.551863049622625</c:v>
                </c:pt>
                <c:pt idx="1485">
                  <c:v>0.55021798470988903</c:v>
                </c:pt>
                <c:pt idx="1486">
                  <c:v>0.54859695956110999</c:v>
                </c:pt>
                <c:pt idx="1487">
                  <c:v>0.54696056758984901</c:v>
                </c:pt>
                <c:pt idx="1488">
                  <c:v>0.54532266221940495</c:v>
                </c:pt>
                <c:pt idx="1489">
                  <c:v>0.543725793249905</c:v>
                </c:pt>
                <c:pt idx="1490">
                  <c:v>0.542121706530452</c:v>
                </c:pt>
                <c:pt idx="1491">
                  <c:v>0.54045655997469999</c:v>
                </c:pt>
                <c:pt idx="1492">
                  <c:v>0.53881946951150905</c:v>
                </c:pt>
                <c:pt idx="1493">
                  <c:v>0.53845578804612204</c:v>
                </c:pt>
                <c:pt idx="1494">
                  <c:v>0.53722521988674998</c:v>
                </c:pt>
                <c:pt idx="1495">
                  <c:v>0.53556420607492305</c:v>
                </c:pt>
                <c:pt idx="1496">
                  <c:v>0.53396454313769903</c:v>
                </c:pt>
                <c:pt idx="1497">
                  <c:v>0.53233571816235803</c:v>
                </c:pt>
                <c:pt idx="1498">
                  <c:v>0.53063925588503502</c:v>
                </c:pt>
                <c:pt idx="1499">
                  <c:v>0.52895443513989404</c:v>
                </c:pt>
                <c:pt idx="1500">
                  <c:v>0.52735465578734897</c:v>
                </c:pt>
                <c:pt idx="1501">
                  <c:v>0.52572856657207001</c:v>
                </c:pt>
                <c:pt idx="1502">
                  <c:v>0.52721268730238102</c:v>
                </c:pt>
                <c:pt idx="1503">
                  <c:v>0.52871735533699404</c:v>
                </c:pt>
                <c:pt idx="1504">
                  <c:v>0.53034140728414103</c:v>
                </c:pt>
                <c:pt idx="1505">
                  <c:v>0.53196575026959203</c:v>
                </c:pt>
                <c:pt idx="1506">
                  <c:v>0.53362757898867097</c:v>
                </c:pt>
                <c:pt idx="1507">
                  <c:v>0.53521018708124801</c:v>
                </c:pt>
                <c:pt idx="1508">
                  <c:v>0.53681526333093599</c:v>
                </c:pt>
                <c:pt idx="1509">
                  <c:v>0.53840561304241397</c:v>
                </c:pt>
                <c:pt idx="1510">
                  <c:v>0.54006202844902895</c:v>
                </c:pt>
                <c:pt idx="1511">
                  <c:v>0.54164690664038095</c:v>
                </c:pt>
                <c:pt idx="1512">
                  <c:v>0.54328201804310094</c:v>
                </c:pt>
                <c:pt idx="1513">
                  <c:v>0.54496375378221296</c:v>
                </c:pt>
                <c:pt idx="1514">
                  <c:v>0.54658076260238897</c:v>
                </c:pt>
                <c:pt idx="1515">
                  <c:v>0.54815283510834001</c:v>
                </c:pt>
                <c:pt idx="1516">
                  <c:v>0.54978876141831301</c:v>
                </c:pt>
                <c:pt idx="1517">
                  <c:v>0.55143662029877305</c:v>
                </c:pt>
                <c:pt idx="1518">
                  <c:v>0.552953744772822</c:v>
                </c:pt>
                <c:pt idx="1519">
                  <c:v>0.55457628332078501</c:v>
                </c:pt>
                <c:pt idx="1520">
                  <c:v>0.55619515478611004</c:v>
                </c:pt>
                <c:pt idx="1521">
                  <c:v>0.55787077872082602</c:v>
                </c:pt>
                <c:pt idx="1522">
                  <c:v>0.55846368195489005</c:v>
                </c:pt>
                <c:pt idx="1523">
                  <c:v>0.55956287542357996</c:v>
                </c:pt>
                <c:pt idx="1524">
                  <c:v>0.56114391190931201</c:v>
                </c:pt>
                <c:pt idx="1525">
                  <c:v>0.56275248061865601</c:v>
                </c:pt>
                <c:pt idx="1526">
                  <c:v>0.564344692975283</c:v>
                </c:pt>
                <c:pt idx="1527">
                  <c:v>0.56593870976939797</c:v>
                </c:pt>
                <c:pt idx="1528">
                  <c:v>0.56750775547698096</c:v>
                </c:pt>
                <c:pt idx="1529">
                  <c:v>0.569218245800585</c:v>
                </c:pt>
                <c:pt idx="1530">
                  <c:v>0.57081150589510798</c:v>
                </c:pt>
                <c:pt idx="1531">
                  <c:v>0.572428514715284</c:v>
                </c:pt>
                <c:pt idx="1532">
                  <c:v>0.57405588449910305</c:v>
                </c:pt>
                <c:pt idx="1533">
                  <c:v>0.57575380196794901</c:v>
                </c:pt>
                <c:pt idx="1534">
                  <c:v>0.57730625849217199</c:v>
                </c:pt>
                <c:pt idx="1535">
                  <c:v>0.57849375298246697</c:v>
                </c:pt>
                <c:pt idx="1536">
                  <c:v>0.57895021745935105</c:v>
                </c:pt>
                <c:pt idx="1537">
                  <c:v>0.58065995108336199</c:v>
                </c:pt>
                <c:pt idx="1538">
                  <c:v>0.58220257051289104</c:v>
                </c:pt>
                <c:pt idx="1539">
                  <c:v>0.58392382925376296</c:v>
                </c:pt>
                <c:pt idx="1540">
                  <c:v>0.58553100097924504</c:v>
                </c:pt>
                <c:pt idx="1541">
                  <c:v>0.58718491345643997</c:v>
                </c:pt>
                <c:pt idx="1542">
                  <c:v>0.58885518228635203</c:v>
                </c:pt>
                <c:pt idx="1543">
                  <c:v>0.59048132970929101</c:v>
                </c:pt>
                <c:pt idx="1544">
                  <c:v>0.592195894569159</c:v>
                </c:pt>
                <c:pt idx="1545">
                  <c:v>0.59382955078035604</c:v>
                </c:pt>
                <c:pt idx="1546">
                  <c:v>0.59558323118835699</c:v>
                </c:pt>
                <c:pt idx="1547">
                  <c:v>0.59727270854637005</c:v>
                </c:pt>
                <c:pt idx="1548">
                  <c:v>0.59849681565538004</c:v>
                </c:pt>
                <c:pt idx="1549">
                  <c:v>0.59898645849898502</c:v>
                </c:pt>
                <c:pt idx="1550">
                  <c:v>0.59756595874205198</c:v>
                </c:pt>
                <c:pt idx="1551">
                  <c:v>0.59602345572784499</c:v>
                </c:pt>
                <c:pt idx="1552">
                  <c:v>0.59445563238114096</c:v>
                </c:pt>
                <c:pt idx="1553">
                  <c:v>0.59285445604473397</c:v>
                </c:pt>
                <c:pt idx="1554">
                  <c:v>0.59125031111761905</c:v>
                </c:pt>
                <c:pt idx="1555">
                  <c:v>0.58964721392840103</c:v>
                </c:pt>
                <c:pt idx="1556">
                  <c:v>0.58804906439036098</c:v>
                </c:pt>
                <c:pt idx="1557">
                  <c:v>0.58639177586883295</c:v>
                </c:pt>
                <c:pt idx="1558">
                  <c:v>0.58480282314121701</c:v>
                </c:pt>
                <c:pt idx="1559">
                  <c:v>0.58318400988355301</c:v>
                </c:pt>
                <c:pt idx="1560">
                  <c:v>0.58152852579951297</c:v>
                </c:pt>
                <c:pt idx="1561">
                  <c:v>0.57994446251541398</c:v>
                </c:pt>
                <c:pt idx="1562">
                  <c:v>0.57849491713568602</c:v>
                </c:pt>
                <c:pt idx="1563">
                  <c:v>0.57839701185002901</c:v>
                </c:pt>
                <c:pt idx="1564">
                  <c:v>0.576715799979866</c:v>
                </c:pt>
                <c:pt idx="1565">
                  <c:v>0.57513010688126098</c:v>
                </c:pt>
                <c:pt idx="1566">
                  <c:v>0.57356141041964304</c:v>
                </c:pt>
                <c:pt idx="1567">
                  <c:v>0.57194550754502405</c:v>
                </c:pt>
                <c:pt idx="1568">
                  <c:v>0.57028734590858199</c:v>
                </c:pt>
                <c:pt idx="1569">
                  <c:v>0.56869297986850098</c:v>
                </c:pt>
                <c:pt idx="1570">
                  <c:v>0.56707963813096296</c:v>
                </c:pt>
                <c:pt idx="1571">
                  <c:v>0.56548556312918696</c:v>
                </c:pt>
                <c:pt idx="1572">
                  <c:v>0.56391023099422499</c:v>
                </c:pt>
                <c:pt idx="1573">
                  <c:v>0.562259054277092</c:v>
                </c:pt>
                <c:pt idx="1574">
                  <c:v>0.56061666691675804</c:v>
                </c:pt>
                <c:pt idx="1575">
                  <c:v>0.55898289429023895</c:v>
                </c:pt>
                <c:pt idx="1576">
                  <c:v>0.55846589384600498</c:v>
                </c:pt>
                <c:pt idx="1577">
                  <c:v>0.55740633979439702</c:v>
                </c:pt>
                <c:pt idx="1578">
                  <c:v>0.55580894695594896</c:v>
                </c:pt>
                <c:pt idx="1579">
                  <c:v>0.55414374219253704</c:v>
                </c:pt>
                <c:pt idx="1580">
                  <c:v>0.55255176266655304</c:v>
                </c:pt>
                <c:pt idx="1581">
                  <c:v>0.55094773415476095</c:v>
                </c:pt>
                <c:pt idx="1582">
                  <c:v>0.54932851344347</c:v>
                </c:pt>
                <c:pt idx="1583">
                  <c:v>0.547615753021091</c:v>
                </c:pt>
                <c:pt idx="1584">
                  <c:v>0.546037976164371</c:v>
                </c:pt>
                <c:pt idx="1585">
                  <c:v>0.544394424650818</c:v>
                </c:pt>
                <c:pt idx="1586">
                  <c:v>0.54280011681839802</c:v>
                </c:pt>
                <c:pt idx="1587">
                  <c:v>0.54112711222842302</c:v>
                </c:pt>
                <c:pt idx="1588">
                  <c:v>0.53947226842865303</c:v>
                </c:pt>
                <c:pt idx="1589">
                  <c:v>0.53845474030822504</c:v>
                </c:pt>
                <c:pt idx="1590">
                  <c:v>0.53787708748132002</c:v>
                </c:pt>
                <c:pt idx="1591">
                  <c:v>0.53630239563062798</c:v>
                </c:pt>
                <c:pt idx="1592">
                  <c:v>0.53459027549251903</c:v>
                </c:pt>
                <c:pt idx="1593">
                  <c:v>0.53297053091227997</c:v>
                </c:pt>
                <c:pt idx="1594">
                  <c:v>0.53132459288462996</c:v>
                </c:pt>
                <c:pt idx="1595">
                  <c:v>0.52964047063142095</c:v>
                </c:pt>
                <c:pt idx="1596">
                  <c:v>0.52800495177507401</c:v>
                </c:pt>
                <c:pt idx="1597">
                  <c:v>0.52636873442679599</c:v>
                </c:pt>
                <c:pt idx="1598">
                  <c:v>0.52781531121581804</c:v>
                </c:pt>
                <c:pt idx="1599">
                  <c:v>0.52942277397960402</c:v>
                </c:pt>
                <c:pt idx="1600">
                  <c:v>0.53099880460649695</c:v>
                </c:pt>
                <c:pt idx="1601">
                  <c:v>0.53262262372299995</c:v>
                </c:pt>
                <c:pt idx="1602">
                  <c:v>0.53418515017256096</c:v>
                </c:pt>
                <c:pt idx="1603">
                  <c:v>0.53580699022859302</c:v>
                </c:pt>
                <c:pt idx="1604">
                  <c:v>0.53736008703708604</c:v>
                </c:pt>
                <c:pt idx="1605">
                  <c:v>0.53897395264357295</c:v>
                </c:pt>
                <c:pt idx="1606">
                  <c:v>0.54059590911492705</c:v>
                </c:pt>
                <c:pt idx="1607">
                  <c:v>0.54229749366641</c:v>
                </c:pt>
                <c:pt idx="1608">
                  <c:v>0.54381025256589099</c:v>
                </c:pt>
                <c:pt idx="1609">
                  <c:v>0.54540898418053996</c:v>
                </c:pt>
                <c:pt idx="1610">
                  <c:v>0.54712640121579204</c:v>
                </c:pt>
                <c:pt idx="1611">
                  <c:v>0.54869806626811601</c:v>
                </c:pt>
                <c:pt idx="1612">
                  <c:v>0.55041169980540905</c:v>
                </c:pt>
                <c:pt idx="1613">
                  <c:v>0.55189599515870202</c:v>
                </c:pt>
                <c:pt idx="1614">
                  <c:v>0.55354431970045004</c:v>
                </c:pt>
                <c:pt idx="1615">
                  <c:v>0.55514217820018497</c:v>
                </c:pt>
                <c:pt idx="1616">
                  <c:v>0.55680278455838605</c:v>
                </c:pt>
                <c:pt idx="1617">
                  <c:v>0.558327010367066</c:v>
                </c:pt>
                <c:pt idx="1618">
                  <c:v>0.55846571922302202</c:v>
                </c:pt>
                <c:pt idx="1619">
                  <c:v>0.56002091150730804</c:v>
                </c:pt>
                <c:pt idx="1620">
                  <c:v>0.56157098151743401</c:v>
                </c:pt>
                <c:pt idx="1621">
                  <c:v>0.56324474280700099</c:v>
                </c:pt>
                <c:pt idx="1622">
                  <c:v>0.56476501049473904</c:v>
                </c:pt>
                <c:pt idx="1623">
                  <c:v>0.56633644271642003</c:v>
                </c:pt>
                <c:pt idx="1624">
                  <c:v>0.56801963364705399</c:v>
                </c:pt>
                <c:pt idx="1625">
                  <c:v>0.56961254449561205</c:v>
                </c:pt>
                <c:pt idx="1626">
                  <c:v>0.57131715584546305</c:v>
                </c:pt>
                <c:pt idx="1627">
                  <c:v>0.57291501434519898</c:v>
                </c:pt>
                <c:pt idx="1628">
                  <c:v>0.57456491049379099</c:v>
                </c:pt>
                <c:pt idx="1629">
                  <c:v>0.57618191931396701</c:v>
                </c:pt>
                <c:pt idx="1630">
                  <c:v>0.57786918478086602</c:v>
                </c:pt>
                <c:pt idx="1631">
                  <c:v>0.57847495190799203</c:v>
                </c:pt>
                <c:pt idx="1632">
                  <c:v>0.579425075557083</c:v>
                </c:pt>
                <c:pt idx="1633">
                  <c:v>0.58110733516514301</c:v>
                </c:pt>
                <c:pt idx="1634">
                  <c:v>0.58269052533432797</c:v>
                </c:pt>
                <c:pt idx="1635">
                  <c:v>0.58434944367036201</c:v>
                </c:pt>
                <c:pt idx="1636">
                  <c:v>0.58598391478881195</c:v>
                </c:pt>
                <c:pt idx="1637">
                  <c:v>0.58770732721313801</c:v>
                </c:pt>
                <c:pt idx="1638">
                  <c:v>0.58932870160788298</c:v>
                </c:pt>
                <c:pt idx="1639">
                  <c:v>0.59104553656652603</c:v>
                </c:pt>
                <c:pt idx="1640">
                  <c:v>0.59261574642732695</c:v>
                </c:pt>
                <c:pt idx="1641">
                  <c:v>0.59420982142910395</c:v>
                </c:pt>
                <c:pt idx="1642">
                  <c:v>0.5959058762528</c:v>
                </c:pt>
                <c:pt idx="1643">
                  <c:v>0.59763656463474002</c:v>
                </c:pt>
                <c:pt idx="1644">
                  <c:v>0.59850112302228797</c:v>
                </c:pt>
                <c:pt idx="1645">
                  <c:v>0.59936201432719804</c:v>
                </c:pt>
                <c:pt idx="1646">
                  <c:v>0.60112582286819805</c:v>
                </c:pt>
                <c:pt idx="1647">
                  <c:v>0.60291402041912101</c:v>
                </c:pt>
                <c:pt idx="1648">
                  <c:v>0.60478365048766103</c:v>
                </c:pt>
                <c:pt idx="1649">
                  <c:v>0.60687086079269603</c:v>
                </c:pt>
                <c:pt idx="1650">
                  <c:v>0.60910603497177396</c:v>
                </c:pt>
                <c:pt idx="1651">
                  <c:v>0.61165244551375497</c:v>
                </c:pt>
                <c:pt idx="1652">
                  <c:v>0.61465485487133298</c:v>
                </c:pt>
                <c:pt idx="1653">
                  <c:v>0.61835529049858495</c:v>
                </c:pt>
                <c:pt idx="1654">
                  <c:v>0.618530379142612</c:v>
                </c:pt>
                <c:pt idx="1655">
                  <c:v>0.62374310800805699</c:v>
                </c:pt>
                <c:pt idx="1656">
                  <c:v>0.63028529984876502</c:v>
                </c:pt>
                <c:pt idx="1657">
                  <c:v>0.63854904146864999</c:v>
                </c:pt>
                <c:pt idx="1658">
                  <c:v>0.63857197528705001</c:v>
                </c:pt>
                <c:pt idx="1659">
                  <c:v>0.64722093520685997</c:v>
                </c:pt>
                <c:pt idx="1660">
                  <c:v>0.65670598996803198</c:v>
                </c:pt>
                <c:pt idx="1661">
                  <c:v>0.65856118453666601</c:v>
                </c:pt>
                <c:pt idx="1662">
                  <c:v>0.66664838232099999</c:v>
                </c:pt>
                <c:pt idx="1663">
                  <c:v>0.67730451701208905</c:v>
                </c:pt>
                <c:pt idx="1664">
                  <c:v>0.67857728572562304</c:v>
                </c:pt>
                <c:pt idx="1665">
                  <c:v>0.68829307565465603</c:v>
                </c:pt>
                <c:pt idx="1666">
                  <c:v>0.69858977803960398</c:v>
                </c:pt>
                <c:pt idx="1667">
                  <c:v>0.698578776791692</c:v>
                </c:pt>
                <c:pt idx="1668">
                  <c:v>0.69854856701567802</c:v>
                </c:pt>
                <c:pt idx="1669">
                  <c:v>0.69852848537266299</c:v>
                </c:pt>
                <c:pt idx="1670">
                  <c:v>0.69855409674346403</c:v>
                </c:pt>
                <c:pt idx="1671">
                  <c:v>0.69855380570516001</c:v>
                </c:pt>
                <c:pt idx="1672">
                  <c:v>0.69855945184826895</c:v>
                </c:pt>
                <c:pt idx="1673">
                  <c:v>0.69696357240900397</c:v>
                </c:pt>
                <c:pt idx="1674">
                  <c:v>0.69539720425382301</c:v>
                </c:pt>
                <c:pt idx="1675">
                  <c:v>0.69383881054818597</c:v>
                </c:pt>
                <c:pt idx="1676">
                  <c:v>0.69219456054270301</c:v>
                </c:pt>
                <c:pt idx="1677">
                  <c:v>0.69057254586368799</c:v>
                </c:pt>
                <c:pt idx="1678">
                  <c:v>0.68895431468263302</c:v>
                </c:pt>
                <c:pt idx="1679">
                  <c:v>0.68735762033611503</c:v>
                </c:pt>
                <c:pt idx="1680">
                  <c:v>0.68572664167732</c:v>
                </c:pt>
                <c:pt idx="1681">
                  <c:v>0.68411696702241898</c:v>
                </c:pt>
                <c:pt idx="1682">
                  <c:v>0.68246561568230402</c:v>
                </c:pt>
                <c:pt idx="1683">
                  <c:v>0.680858851410449</c:v>
                </c:pt>
                <c:pt idx="1684">
                  <c:v>0.67917141132056702</c:v>
                </c:pt>
                <c:pt idx="1685">
                  <c:v>0.67856896203011297</c:v>
                </c:pt>
                <c:pt idx="1686">
                  <c:v>0.67751767346635505</c:v>
                </c:pt>
                <c:pt idx="1687">
                  <c:v>0.67585206124931596</c:v>
                </c:pt>
                <c:pt idx="1688">
                  <c:v>0.67426776513457298</c:v>
                </c:pt>
                <c:pt idx="1689">
                  <c:v>0.67260669311508503</c:v>
                </c:pt>
                <c:pt idx="1690">
                  <c:v>0.67096715793013595</c:v>
                </c:pt>
                <c:pt idx="1691">
                  <c:v>0.66932855406776104</c:v>
                </c:pt>
                <c:pt idx="1692">
                  <c:v>0.66770717967301596</c:v>
                </c:pt>
                <c:pt idx="1693">
                  <c:v>0.66610251087695405</c:v>
                </c:pt>
                <c:pt idx="1694">
                  <c:v>0.66448707366362203</c:v>
                </c:pt>
                <c:pt idx="1695">
                  <c:v>0.66293217241764102</c:v>
                </c:pt>
                <c:pt idx="1696">
                  <c:v>0.66127249738201499</c:v>
                </c:pt>
                <c:pt idx="1697">
                  <c:v>0.65959233324974798</c:v>
                </c:pt>
                <c:pt idx="1698">
                  <c:v>0.65855740103870597</c:v>
                </c:pt>
                <c:pt idx="1699">
                  <c:v>0.65797165734693397</c:v>
                </c:pt>
                <c:pt idx="1700">
                  <c:v>0.65633340273052498</c:v>
                </c:pt>
                <c:pt idx="1701">
                  <c:v>0.65457826713100098</c:v>
                </c:pt>
                <c:pt idx="1702">
                  <c:v>0.65291789360344399</c:v>
                </c:pt>
                <c:pt idx="1703">
                  <c:v>0.651254900731146</c:v>
                </c:pt>
                <c:pt idx="1704">
                  <c:v>0.64967706566676497</c:v>
                </c:pt>
                <c:pt idx="1705">
                  <c:v>0.64798747189342998</c:v>
                </c:pt>
                <c:pt idx="1706">
                  <c:v>0.64629415282979596</c:v>
                </c:pt>
                <c:pt idx="1707">
                  <c:v>0.64470130018889904</c:v>
                </c:pt>
                <c:pt idx="1708">
                  <c:v>0.64304587431252003</c:v>
                </c:pt>
                <c:pt idx="1709">
                  <c:v>0.64140139147639297</c:v>
                </c:pt>
                <c:pt idx="1710">
                  <c:v>0.63971040071919605</c:v>
                </c:pt>
                <c:pt idx="1711">
                  <c:v>0.63854665495455298</c:v>
                </c:pt>
                <c:pt idx="1712">
                  <c:v>0.63806591788306799</c:v>
                </c:pt>
                <c:pt idx="1713">
                  <c:v>0.63640379812568404</c:v>
                </c:pt>
                <c:pt idx="1714">
                  <c:v>0.63461356330662999</c:v>
                </c:pt>
                <c:pt idx="1715">
                  <c:v>0.63301390036940597</c:v>
                </c:pt>
                <c:pt idx="1716">
                  <c:v>0.63136732205748602</c:v>
                </c:pt>
                <c:pt idx="1717">
                  <c:v>0.62975619221106205</c:v>
                </c:pt>
                <c:pt idx="1718">
                  <c:v>0.62799791339784905</c:v>
                </c:pt>
                <c:pt idx="1719">
                  <c:v>0.62639935640618205</c:v>
                </c:pt>
                <c:pt idx="1720">
                  <c:v>0.62472320860251795</c:v>
                </c:pt>
                <c:pt idx="1721">
                  <c:v>0.62308309134095896</c:v>
                </c:pt>
                <c:pt idx="1722">
                  <c:v>0.62452489510178599</c:v>
                </c:pt>
                <c:pt idx="1723">
                  <c:v>0.62616862123832095</c:v>
                </c:pt>
                <c:pt idx="1724">
                  <c:v>0.627770437858999</c:v>
                </c:pt>
                <c:pt idx="1725">
                  <c:v>0.62936905305832602</c:v>
                </c:pt>
                <c:pt idx="1726">
                  <c:v>0.631033617537469</c:v>
                </c:pt>
                <c:pt idx="1727">
                  <c:v>0.63262693583965302</c:v>
                </c:pt>
                <c:pt idx="1728">
                  <c:v>0.63419906655326497</c:v>
                </c:pt>
                <c:pt idx="1729">
                  <c:v>0.63587515614926804</c:v>
                </c:pt>
                <c:pt idx="1730">
                  <c:v>0.63744449289515603</c:v>
                </c:pt>
                <c:pt idx="1731">
                  <c:v>0.63911749748513103</c:v>
                </c:pt>
                <c:pt idx="1732">
                  <c:v>0.640746264252812</c:v>
                </c:pt>
                <c:pt idx="1733">
                  <c:v>0.64237433252856102</c:v>
                </c:pt>
                <c:pt idx="1734">
                  <c:v>0.64397364621982001</c:v>
                </c:pt>
                <c:pt idx="1735">
                  <c:v>0.64552086405456099</c:v>
                </c:pt>
                <c:pt idx="1736">
                  <c:v>0.64722856041043997</c:v>
                </c:pt>
                <c:pt idx="1737">
                  <c:v>0.64878357807174303</c:v>
                </c:pt>
                <c:pt idx="1738">
                  <c:v>0.65048516262322698</c:v>
                </c:pt>
                <c:pt idx="1739">
                  <c:v>0.65217009978368901</c:v>
                </c:pt>
                <c:pt idx="1740">
                  <c:v>0.65370230004191399</c:v>
                </c:pt>
                <c:pt idx="1741">
                  <c:v>0.65529491985216703</c:v>
                </c:pt>
                <c:pt idx="1742">
                  <c:v>0.65699132392182902</c:v>
                </c:pt>
                <c:pt idx="1743">
                  <c:v>0.65856863511726305</c:v>
                </c:pt>
                <c:pt idx="1744">
                  <c:v>0.65859971800818995</c:v>
                </c:pt>
                <c:pt idx="1745">
                  <c:v>0.66018564393743895</c:v>
                </c:pt>
                <c:pt idx="1746">
                  <c:v>0.66186190815642498</c:v>
                </c:pt>
                <c:pt idx="1747">
                  <c:v>0.66344253718852997</c:v>
                </c:pt>
                <c:pt idx="1748">
                  <c:v>0.66510372562333897</c:v>
                </c:pt>
                <c:pt idx="1749">
                  <c:v>0.66668412182480097</c:v>
                </c:pt>
                <c:pt idx="1750">
                  <c:v>0.66835072357207503</c:v>
                </c:pt>
                <c:pt idx="1751">
                  <c:v>0.67001912975683797</c:v>
                </c:pt>
                <c:pt idx="1752">
                  <c:v>0.67166035296395399</c:v>
                </c:pt>
                <c:pt idx="1753">
                  <c:v>0.67334878258407105</c:v>
                </c:pt>
                <c:pt idx="1754">
                  <c:v>0.67506451159715697</c:v>
                </c:pt>
                <c:pt idx="1755">
                  <c:v>0.67661143839359295</c:v>
                </c:pt>
                <c:pt idx="1756">
                  <c:v>0.67831558408215598</c:v>
                </c:pt>
                <c:pt idx="1757">
                  <c:v>0.678596145007759</c:v>
                </c:pt>
                <c:pt idx="1758">
                  <c:v>0.67993160337209702</c:v>
                </c:pt>
                <c:pt idx="1759">
                  <c:v>0.68157294299453497</c:v>
                </c:pt>
                <c:pt idx="1760">
                  <c:v>0.68325316533446301</c:v>
                </c:pt>
                <c:pt idx="1761">
                  <c:v>0.68492442369461104</c:v>
                </c:pt>
                <c:pt idx="1762">
                  <c:v>0.68669090978801295</c:v>
                </c:pt>
                <c:pt idx="1763">
                  <c:v>0.68829004885628797</c:v>
                </c:pt>
                <c:pt idx="1764">
                  <c:v>0.68989821011200503</c:v>
                </c:pt>
                <c:pt idx="1765">
                  <c:v>0.69166399771347598</c:v>
                </c:pt>
                <c:pt idx="1766">
                  <c:v>0.69347902899608005</c:v>
                </c:pt>
                <c:pt idx="1767">
                  <c:v>0.69509888999164104</c:v>
                </c:pt>
                <c:pt idx="1768">
                  <c:v>0.69683766923844803</c:v>
                </c:pt>
                <c:pt idx="1769">
                  <c:v>0.698587973602116</c:v>
                </c:pt>
                <c:pt idx="1770">
                  <c:v>0.69860887015238404</c:v>
                </c:pt>
                <c:pt idx="1771">
                  <c:v>0.69721724139526497</c:v>
                </c:pt>
                <c:pt idx="1772">
                  <c:v>0.69563149008899905</c:v>
                </c:pt>
                <c:pt idx="1773">
                  <c:v>0.69405569229274999</c:v>
                </c:pt>
                <c:pt idx="1774">
                  <c:v>0.69248757790774096</c:v>
                </c:pt>
                <c:pt idx="1775">
                  <c:v>0.69092522608116302</c:v>
                </c:pt>
                <c:pt idx="1776">
                  <c:v>0.68921339698135897</c:v>
                </c:pt>
                <c:pt idx="1777">
                  <c:v>0.68762950832024194</c:v>
                </c:pt>
                <c:pt idx="1778">
                  <c:v>0.68602460669353604</c:v>
                </c:pt>
                <c:pt idx="1779">
                  <c:v>0.684383849147707</c:v>
                </c:pt>
                <c:pt idx="1780">
                  <c:v>0.68281177664175596</c:v>
                </c:pt>
                <c:pt idx="1781">
                  <c:v>0.68116444163024403</c:v>
                </c:pt>
                <c:pt idx="1782">
                  <c:v>0.67955075064673998</c:v>
                </c:pt>
                <c:pt idx="1783">
                  <c:v>0.67860237322747696</c:v>
                </c:pt>
                <c:pt idx="1784">
                  <c:v>0.67789934109896399</c:v>
                </c:pt>
                <c:pt idx="1785">
                  <c:v>0.67625148221850395</c:v>
                </c:pt>
                <c:pt idx="1786">
                  <c:v>0.67467964254319701</c:v>
                </c:pt>
                <c:pt idx="1787">
                  <c:v>0.67303486866876505</c:v>
                </c:pt>
                <c:pt idx="1788">
                  <c:v>0.67142158513888694</c:v>
                </c:pt>
                <c:pt idx="1789">
                  <c:v>0.66971557680517402</c:v>
                </c:pt>
                <c:pt idx="1790">
                  <c:v>0.66809623967856202</c:v>
                </c:pt>
                <c:pt idx="1791">
                  <c:v>0.666513689793646</c:v>
                </c:pt>
                <c:pt idx="1792">
                  <c:v>0.664904597215354</c:v>
                </c:pt>
                <c:pt idx="1793">
                  <c:v>0.66324742510914803</c:v>
                </c:pt>
                <c:pt idx="1794">
                  <c:v>0.66160626010969303</c:v>
                </c:pt>
                <c:pt idx="1795">
                  <c:v>0.65994169563055005</c:v>
                </c:pt>
                <c:pt idx="1796">
                  <c:v>0.65859255846589804</c:v>
                </c:pt>
                <c:pt idx="1797">
                  <c:v>0.65831781830638603</c:v>
                </c:pt>
                <c:pt idx="1798">
                  <c:v>0.65668835304677498</c:v>
                </c:pt>
                <c:pt idx="1799">
                  <c:v>0.65504701342433702</c:v>
                </c:pt>
                <c:pt idx="1800">
                  <c:v>0.65341970184817899</c:v>
                </c:pt>
                <c:pt idx="1801">
                  <c:v>0.65182824619114399</c:v>
                </c:pt>
                <c:pt idx="1802">
                  <c:v>0.65021554473787502</c:v>
                </c:pt>
                <c:pt idx="1803">
                  <c:v>0.64856663811951898</c:v>
                </c:pt>
                <c:pt idx="1804">
                  <c:v>0.64694334287196398</c:v>
                </c:pt>
                <c:pt idx="1805">
                  <c:v>0.64525572815910004</c:v>
                </c:pt>
                <c:pt idx="1806">
                  <c:v>0.64365094294771596</c:v>
                </c:pt>
                <c:pt idx="1807">
                  <c:v>0.64203818328678597</c:v>
                </c:pt>
                <c:pt idx="1808">
                  <c:v>0.64039806602522698</c:v>
                </c:pt>
                <c:pt idx="1809">
                  <c:v>0.63875503838062297</c:v>
                </c:pt>
                <c:pt idx="1810">
                  <c:v>0.63857401255518198</c:v>
                </c:pt>
                <c:pt idx="1811">
                  <c:v>0.63712144037708596</c:v>
                </c:pt>
                <c:pt idx="1812">
                  <c:v>0.63545920420438096</c:v>
                </c:pt>
                <c:pt idx="1813">
                  <c:v>0.63381291693076502</c:v>
                </c:pt>
                <c:pt idx="1814">
                  <c:v>0.63217390561476405</c:v>
                </c:pt>
                <c:pt idx="1815">
                  <c:v>0.63053774647414695</c:v>
                </c:pt>
                <c:pt idx="1816">
                  <c:v>0.62884710496291496</c:v>
                </c:pt>
                <c:pt idx="1817">
                  <c:v>0.62720169080421295</c:v>
                </c:pt>
                <c:pt idx="1818">
                  <c:v>0.62553986208513401</c:v>
                </c:pt>
                <c:pt idx="1819">
                  <c:v>0.62387151410803199</c:v>
                </c:pt>
                <c:pt idx="1820">
                  <c:v>0.62532210722565695</c:v>
                </c:pt>
                <c:pt idx="1821">
                  <c:v>0.62687502941116702</c:v>
                </c:pt>
                <c:pt idx="1822">
                  <c:v>0.62851316761225495</c:v>
                </c:pt>
                <c:pt idx="1823">
                  <c:v>0.63011154998093799</c:v>
                </c:pt>
                <c:pt idx="1824">
                  <c:v>0.63173426315188397</c:v>
                </c:pt>
                <c:pt idx="1825">
                  <c:v>0.63329015392810095</c:v>
                </c:pt>
                <c:pt idx="1826">
                  <c:v>0.63491764012724194</c:v>
                </c:pt>
                <c:pt idx="1827">
                  <c:v>0.63654052792117</c:v>
                </c:pt>
                <c:pt idx="1828">
                  <c:v>0.638107245322317</c:v>
                </c:pt>
                <c:pt idx="1829">
                  <c:v>0.63979410333558895</c:v>
                </c:pt>
                <c:pt idx="1830">
                  <c:v>0.64135558204725396</c:v>
                </c:pt>
                <c:pt idx="1831">
                  <c:v>0.64301746897399403</c:v>
                </c:pt>
                <c:pt idx="1832">
                  <c:v>0.64459460554644499</c:v>
                </c:pt>
                <c:pt idx="1833">
                  <c:v>0.64622168429195903</c:v>
                </c:pt>
                <c:pt idx="1834">
                  <c:v>0.64786599250510302</c:v>
                </c:pt>
                <c:pt idx="1835">
                  <c:v>0.64943736651912298</c:v>
                </c:pt>
                <c:pt idx="1836">
                  <c:v>0.65105152316391501</c:v>
                </c:pt>
                <c:pt idx="1837">
                  <c:v>0.65271696075797103</c:v>
                </c:pt>
                <c:pt idx="1838">
                  <c:v>0.65430498216301203</c:v>
                </c:pt>
                <c:pt idx="1839">
                  <c:v>0.65595802152529403</c:v>
                </c:pt>
                <c:pt idx="1840">
                  <c:v>0.65761461155489098</c:v>
                </c:pt>
                <c:pt idx="1841">
                  <c:v>0.658586679492146</c:v>
                </c:pt>
                <c:pt idx="1842">
                  <c:v>0.65921182977035597</c:v>
                </c:pt>
                <c:pt idx="1843">
                  <c:v>0.66095660440623805</c:v>
                </c:pt>
                <c:pt idx="1844">
                  <c:v>0.662535836454481</c:v>
                </c:pt>
                <c:pt idx="1845">
                  <c:v>0.66416297340765595</c:v>
                </c:pt>
                <c:pt idx="1846">
                  <c:v>0.66577625693753395</c:v>
                </c:pt>
                <c:pt idx="1847">
                  <c:v>0.66744768992066394</c:v>
                </c:pt>
                <c:pt idx="1848">
                  <c:v>0.66908367443829797</c:v>
                </c:pt>
                <c:pt idx="1849">
                  <c:v>0.67070848308503594</c:v>
                </c:pt>
                <c:pt idx="1850">
                  <c:v>0.67234830930829004</c:v>
                </c:pt>
                <c:pt idx="1851">
                  <c:v>0.67398563260212496</c:v>
                </c:pt>
                <c:pt idx="1852">
                  <c:v>0.67568698432296503</c:v>
                </c:pt>
                <c:pt idx="1853">
                  <c:v>0.67730911541730199</c:v>
                </c:pt>
                <c:pt idx="1854">
                  <c:v>0.67859579576179396</c:v>
                </c:pt>
                <c:pt idx="1855">
                  <c:v>0.67890080390497998</c:v>
                </c:pt>
                <c:pt idx="1856">
                  <c:v>0.680524681229144</c:v>
                </c:pt>
                <c:pt idx="1857">
                  <c:v>0.68215624196454905</c:v>
                </c:pt>
                <c:pt idx="1858">
                  <c:v>0.68389635998755705</c:v>
                </c:pt>
                <c:pt idx="1859">
                  <c:v>0.68552198354154803</c:v>
                </c:pt>
                <c:pt idx="1860">
                  <c:v>0.687213090714067</c:v>
                </c:pt>
                <c:pt idx="1861">
                  <c:v>0.68882369669154297</c:v>
                </c:pt>
                <c:pt idx="1862">
                  <c:v>0.69056858774274599</c:v>
                </c:pt>
                <c:pt idx="1863">
                  <c:v>0.69218879798427202</c:v>
                </c:pt>
                <c:pt idx="1864">
                  <c:v>0.69386488758027598</c:v>
                </c:pt>
                <c:pt idx="1865">
                  <c:v>0.69561548298224796</c:v>
                </c:pt>
                <c:pt idx="1866">
                  <c:v>0.69728662492707405</c:v>
                </c:pt>
                <c:pt idx="1867">
                  <c:v>0.698597985319793</c:v>
                </c:pt>
                <c:pt idx="1868">
                  <c:v>0.69893075851723596</c:v>
                </c:pt>
                <c:pt idx="1869">
                  <c:v>0.69754262221977104</c:v>
                </c:pt>
                <c:pt idx="1870">
                  <c:v>0.69593021180480696</c:v>
                </c:pt>
                <c:pt idx="1871">
                  <c:v>0.69435243494808696</c:v>
                </c:pt>
                <c:pt idx="1872">
                  <c:v>0.69274345878511701</c:v>
                </c:pt>
                <c:pt idx="1873">
                  <c:v>0.69117359817028001</c:v>
                </c:pt>
                <c:pt idx="1874">
                  <c:v>0.68954867310821999</c:v>
                </c:pt>
                <c:pt idx="1875">
                  <c:v>0.68791559897363197</c:v>
                </c:pt>
                <c:pt idx="1876">
                  <c:v>0.68630714667961001</c:v>
                </c:pt>
                <c:pt idx="1877">
                  <c:v>0.68464945070445504</c:v>
                </c:pt>
                <c:pt idx="1878">
                  <c:v>0.68311195354908705</c:v>
                </c:pt>
                <c:pt idx="1879">
                  <c:v>0.68142084637656797</c:v>
                </c:pt>
                <c:pt idx="1880">
                  <c:v>0.67987845977768302</c:v>
                </c:pt>
                <c:pt idx="1881">
                  <c:v>0.67858467809855905</c:v>
                </c:pt>
                <c:pt idx="1882">
                  <c:v>0.67827408201992501</c:v>
                </c:pt>
                <c:pt idx="1883">
                  <c:v>0.67658390616998099</c:v>
                </c:pt>
                <c:pt idx="1884">
                  <c:v>0.67494058748707197</c:v>
                </c:pt>
                <c:pt idx="1885">
                  <c:v>0.67328527802601501</c:v>
                </c:pt>
                <c:pt idx="1886">
                  <c:v>0.67163794301450297</c:v>
                </c:pt>
                <c:pt idx="1887">
                  <c:v>0.67001924617216002</c:v>
                </c:pt>
                <c:pt idx="1888">
                  <c:v>0.66846742993220698</c:v>
                </c:pt>
                <c:pt idx="1889">
                  <c:v>0.66681619500741396</c:v>
                </c:pt>
                <c:pt idx="1890">
                  <c:v>0.66516682272776995</c:v>
                </c:pt>
                <c:pt idx="1891">
                  <c:v>0.66353031434118703</c:v>
                </c:pt>
                <c:pt idx="1892">
                  <c:v>0.66194380633533001</c:v>
                </c:pt>
                <c:pt idx="1893">
                  <c:v>0.66025933483615495</c:v>
                </c:pt>
                <c:pt idx="1894">
                  <c:v>0.65866205841302905</c:v>
                </c:pt>
                <c:pt idx="1895">
                  <c:v>0.65856170840561401</c:v>
                </c:pt>
                <c:pt idx="1896">
                  <c:v>0.65707339672371701</c:v>
                </c:pt>
                <c:pt idx="1897">
                  <c:v>0.65542216179892399</c:v>
                </c:pt>
                <c:pt idx="1898">
                  <c:v>0.65378780709579598</c:v>
                </c:pt>
                <c:pt idx="1899">
                  <c:v>0.65214169444516301</c:v>
                </c:pt>
                <c:pt idx="1900">
                  <c:v>0.65055681625381101</c:v>
                </c:pt>
                <c:pt idx="1901">
                  <c:v>0.648937711957842</c:v>
                </c:pt>
                <c:pt idx="1902">
                  <c:v>0.64730847952887405</c:v>
                </c:pt>
                <c:pt idx="1903">
                  <c:v>0.64563716296106599</c:v>
                </c:pt>
                <c:pt idx="1904">
                  <c:v>0.64401031704619505</c:v>
                </c:pt>
                <c:pt idx="1905">
                  <c:v>0.64246036345139101</c:v>
                </c:pt>
                <c:pt idx="1906">
                  <c:v>0.64076296985149395</c:v>
                </c:pt>
                <c:pt idx="1907">
                  <c:v>0.63915894133970097</c:v>
                </c:pt>
                <c:pt idx="1908">
                  <c:v>0.63855270855128798</c:v>
                </c:pt>
                <c:pt idx="1909">
                  <c:v>0.63756410963833299</c:v>
                </c:pt>
                <c:pt idx="1910">
                  <c:v>0.63587975455447998</c:v>
                </c:pt>
                <c:pt idx="1911">
                  <c:v>0.63419196521863297</c:v>
                </c:pt>
                <c:pt idx="1912">
                  <c:v>0.63257321016863</c:v>
                </c:pt>
                <c:pt idx="1913">
                  <c:v>0.63099758699536301</c:v>
                </c:pt>
                <c:pt idx="1914">
                  <c:v>0.62935455935075901</c:v>
                </c:pt>
                <c:pt idx="1915">
                  <c:v>0.62766164774075195</c:v>
                </c:pt>
                <c:pt idx="1916">
                  <c:v>0.62602845719084099</c:v>
                </c:pt>
                <c:pt idx="1917">
                  <c:v>0.62432157574221503</c:v>
                </c:pt>
                <c:pt idx="1918">
                  <c:v>0.62581268139183499</c:v>
                </c:pt>
                <c:pt idx="1919">
                  <c:v>0.62734185485169303</c:v>
                </c:pt>
                <c:pt idx="1920">
                  <c:v>0.62894524307921496</c:v>
                </c:pt>
                <c:pt idx="1921">
                  <c:v>0.630615744739771</c:v>
                </c:pt>
                <c:pt idx="1922">
                  <c:v>0.63216080889105797</c:v>
                </c:pt>
                <c:pt idx="1923">
                  <c:v>0.63381140353158105</c:v>
                </c:pt>
                <c:pt idx="1924">
                  <c:v>0.63542765565216497</c:v>
                </c:pt>
                <c:pt idx="1925">
                  <c:v>0.63701230101287398</c:v>
                </c:pt>
                <c:pt idx="1926">
                  <c:v>0.63867558492347598</c:v>
                </c:pt>
                <c:pt idx="1927">
                  <c:v>0.64031674992293097</c:v>
                </c:pt>
                <c:pt idx="1928">
                  <c:v>0.64179464243352402</c:v>
                </c:pt>
                <c:pt idx="1929">
                  <c:v>0.64343569101765796</c:v>
                </c:pt>
                <c:pt idx="1930">
                  <c:v>0.64511044183746002</c:v>
                </c:pt>
                <c:pt idx="1931">
                  <c:v>0.64668891718611099</c:v>
                </c:pt>
                <c:pt idx="1932">
                  <c:v>0.64826227026060201</c:v>
                </c:pt>
                <c:pt idx="1933">
                  <c:v>0.649907102342695</c:v>
                </c:pt>
                <c:pt idx="1934">
                  <c:v>0.65151194576173999</c:v>
                </c:pt>
                <c:pt idx="1935">
                  <c:v>0.65314956009388003</c:v>
                </c:pt>
                <c:pt idx="1936">
                  <c:v>0.65480149351060402</c:v>
                </c:pt>
                <c:pt idx="1937">
                  <c:v>0.65637996885925498</c:v>
                </c:pt>
                <c:pt idx="1938">
                  <c:v>0.65793946851044904</c:v>
                </c:pt>
                <c:pt idx="1939">
                  <c:v>0.65856520086526904</c:v>
                </c:pt>
                <c:pt idx="1940">
                  <c:v>0.65958697814494405</c:v>
                </c:pt>
                <c:pt idx="1941">
                  <c:v>0.66120893461629704</c:v>
                </c:pt>
                <c:pt idx="1942">
                  <c:v>0.66285399952903401</c:v>
                </c:pt>
                <c:pt idx="1943">
                  <c:v>0.66453206818550803</c:v>
                </c:pt>
                <c:pt idx="1944">
                  <c:v>0.66617876291275002</c:v>
                </c:pt>
                <c:pt idx="1945">
                  <c:v>0.66779745975509297</c:v>
                </c:pt>
                <c:pt idx="1946">
                  <c:v>0.669382920023054</c:v>
                </c:pt>
                <c:pt idx="1947">
                  <c:v>0.67107391078025103</c:v>
                </c:pt>
                <c:pt idx="1948">
                  <c:v>0.67266769474372301</c:v>
                </c:pt>
                <c:pt idx="1949">
                  <c:v>0.67429512273520198</c:v>
                </c:pt>
                <c:pt idx="1950">
                  <c:v>0.67590456455946002</c:v>
                </c:pt>
                <c:pt idx="1951">
                  <c:v>0.67753024632111203</c:v>
                </c:pt>
                <c:pt idx="1952">
                  <c:v>0.67857198882848002</c:v>
                </c:pt>
                <c:pt idx="1953">
                  <c:v>0.67919935099780604</c:v>
                </c:pt>
                <c:pt idx="1954">
                  <c:v>0.68085925886407495</c:v>
                </c:pt>
                <c:pt idx="1955">
                  <c:v>0.68253360223025095</c:v>
                </c:pt>
                <c:pt idx="1956">
                  <c:v>0.68420264869928404</c:v>
                </c:pt>
                <c:pt idx="1957">
                  <c:v>0.68580819061025999</c:v>
                </c:pt>
                <c:pt idx="1958">
                  <c:v>0.68743433803319898</c:v>
                </c:pt>
                <c:pt idx="1959">
                  <c:v>0.68908912362530805</c:v>
                </c:pt>
                <c:pt idx="1960">
                  <c:v>0.69082621484994899</c:v>
                </c:pt>
                <c:pt idx="1961">
                  <c:v>0.69249753141775705</c:v>
                </c:pt>
                <c:pt idx="1962">
                  <c:v>0.69408590206876397</c:v>
                </c:pt>
                <c:pt idx="1963">
                  <c:v>0.69582520518451896</c:v>
                </c:pt>
                <c:pt idx="1964">
                  <c:v>0.69749634712934505</c:v>
                </c:pt>
                <c:pt idx="1965">
                  <c:v>0.69858890492469095</c:v>
                </c:pt>
                <c:pt idx="1966">
                  <c:v>0.69918087683618102</c:v>
                </c:pt>
                <c:pt idx="1967">
                  <c:v>0.700961740221828</c:v>
                </c:pt>
                <c:pt idx="1968">
                  <c:v>0.70278259227052298</c:v>
                </c:pt>
                <c:pt idx="1969">
                  <c:v>0.70477969711646404</c:v>
                </c:pt>
                <c:pt idx="1970">
                  <c:v>0.70675829192623496</c:v>
                </c:pt>
                <c:pt idx="1971">
                  <c:v>0.70898351259529602</c:v>
                </c:pt>
                <c:pt idx="1972">
                  <c:v>0.71152887539938103</c:v>
                </c:pt>
                <c:pt idx="1973">
                  <c:v>0.71456364821642604</c:v>
                </c:pt>
                <c:pt idx="1974">
                  <c:v>0.71859045419842005</c:v>
                </c:pt>
                <c:pt idx="1975">
                  <c:v>0.72420644573867299</c:v>
                </c:pt>
                <c:pt idx="1976">
                  <c:v>0.73310837615281299</c:v>
                </c:pt>
                <c:pt idx="1977">
                  <c:v>0.73859904659912001</c:v>
                </c:pt>
                <c:pt idx="1978">
                  <c:v>0.74513186700642098</c:v>
                </c:pt>
                <c:pt idx="1979">
                  <c:v>0.758607697207481</c:v>
                </c:pt>
                <c:pt idx="1980">
                  <c:v>0.75876392656937197</c:v>
                </c:pt>
                <c:pt idx="1981">
                  <c:v>0.77371799852698997</c:v>
                </c:pt>
                <c:pt idx="1982">
                  <c:v>0.77863282058387995</c:v>
                </c:pt>
                <c:pt idx="1983">
                  <c:v>0.78818487236276302</c:v>
                </c:pt>
                <c:pt idx="1984">
                  <c:v>0.79863495193421796</c:v>
                </c:pt>
                <c:pt idx="1985">
                  <c:v>0.79853704664856195</c:v>
                </c:pt>
                <c:pt idx="1986">
                  <c:v>0.79850904876366302</c:v>
                </c:pt>
                <c:pt idx="1987">
                  <c:v>0.79847825691103902</c:v>
                </c:pt>
                <c:pt idx="1988">
                  <c:v>0.79846725566312704</c:v>
                </c:pt>
                <c:pt idx="1989">
                  <c:v>0.798480061348528</c:v>
                </c:pt>
                <c:pt idx="1990">
                  <c:v>0.798464519903064</c:v>
                </c:pt>
                <c:pt idx="1991">
                  <c:v>0.79809152521193005</c:v>
                </c:pt>
                <c:pt idx="1992">
                  <c:v>0.79650391126051501</c:v>
                </c:pt>
                <c:pt idx="1993">
                  <c:v>0.79489219933748201</c:v>
                </c:pt>
                <c:pt idx="1994">
                  <c:v>0.79330324660986695</c:v>
                </c:pt>
                <c:pt idx="1995">
                  <c:v>0.79163984628394202</c:v>
                </c:pt>
                <c:pt idx="1996">
                  <c:v>0.79001771518960595</c:v>
                </c:pt>
                <c:pt idx="1997">
                  <c:v>0.78836560714989901</c:v>
                </c:pt>
                <c:pt idx="1998">
                  <c:v>0.78685139305889595</c:v>
                </c:pt>
                <c:pt idx="1999">
                  <c:v>0.78517326619476102</c:v>
                </c:pt>
                <c:pt idx="2000">
                  <c:v>0.78358821338042595</c:v>
                </c:pt>
                <c:pt idx="2001">
                  <c:v>0.78193034278228901</c:v>
                </c:pt>
                <c:pt idx="2002">
                  <c:v>0.780316768214107</c:v>
                </c:pt>
                <c:pt idx="2003">
                  <c:v>0.77871402027085401</c:v>
                </c:pt>
                <c:pt idx="2004">
                  <c:v>0.77858217991888501</c:v>
                </c:pt>
                <c:pt idx="2005">
                  <c:v>0.77710219193249896</c:v>
                </c:pt>
                <c:pt idx="2006">
                  <c:v>0.77553949085995599</c:v>
                </c:pt>
                <c:pt idx="2007">
                  <c:v>0.77387032797560096</c:v>
                </c:pt>
                <c:pt idx="2008">
                  <c:v>0.77221699757501505</c:v>
                </c:pt>
                <c:pt idx="2009">
                  <c:v>0.77059277100488499</c:v>
                </c:pt>
                <c:pt idx="2010">
                  <c:v>0.768964237067848</c:v>
                </c:pt>
                <c:pt idx="2011">
                  <c:v>0.76728151179850101</c:v>
                </c:pt>
                <c:pt idx="2012">
                  <c:v>0.76563470065593697</c:v>
                </c:pt>
                <c:pt idx="2013">
                  <c:v>0.76404394349083304</c:v>
                </c:pt>
                <c:pt idx="2014">
                  <c:v>0.76243886724114396</c:v>
                </c:pt>
                <c:pt idx="2015">
                  <c:v>0.76082005398347996</c:v>
                </c:pt>
                <c:pt idx="2016">
                  <c:v>0.759203161578625</c:v>
                </c:pt>
                <c:pt idx="2017">
                  <c:v>0.758569280151278</c:v>
                </c:pt>
                <c:pt idx="2018">
                  <c:v>0.75748772360384498</c:v>
                </c:pt>
                <c:pt idx="2019">
                  <c:v>0.755868968553841</c:v>
                </c:pt>
                <c:pt idx="2020">
                  <c:v>0.75419474160298705</c:v>
                </c:pt>
                <c:pt idx="2021">
                  <c:v>0.75252936221659195</c:v>
                </c:pt>
                <c:pt idx="2022">
                  <c:v>0.75094314524903905</c:v>
                </c:pt>
                <c:pt idx="2023">
                  <c:v>0.749285274650902</c:v>
                </c:pt>
                <c:pt idx="2024">
                  <c:v>0.74761314317584004</c:v>
                </c:pt>
                <c:pt idx="2025">
                  <c:v>0.74598094215616595</c:v>
                </c:pt>
                <c:pt idx="2026">
                  <c:v>0.74425322236493197</c:v>
                </c:pt>
                <c:pt idx="2027">
                  <c:v>0.74260903056711003</c:v>
                </c:pt>
                <c:pt idx="2028">
                  <c:v>0.74095587478950597</c:v>
                </c:pt>
                <c:pt idx="2029">
                  <c:v>0.73928228812292196</c:v>
                </c:pt>
                <c:pt idx="2030">
                  <c:v>0.73856749804690502</c:v>
                </c:pt>
                <c:pt idx="2031">
                  <c:v>0.73765334673225902</c:v>
                </c:pt>
                <c:pt idx="2032">
                  <c:v>0.73607778176665295</c:v>
                </c:pt>
                <c:pt idx="2033">
                  <c:v>0.73439418338239204</c:v>
                </c:pt>
                <c:pt idx="2034">
                  <c:v>0.73271780274808396</c:v>
                </c:pt>
                <c:pt idx="2035">
                  <c:v>0.73101004818454396</c:v>
                </c:pt>
                <c:pt idx="2036">
                  <c:v>0.72941702092066396</c:v>
                </c:pt>
                <c:pt idx="2037">
                  <c:v>0.72770059341564797</c:v>
                </c:pt>
                <c:pt idx="2038">
                  <c:v>0.72598585393279802</c:v>
                </c:pt>
                <c:pt idx="2039">
                  <c:v>0.72440045187249802</c:v>
                </c:pt>
                <c:pt idx="2040">
                  <c:v>0.72265649214386896</c:v>
                </c:pt>
                <c:pt idx="2041">
                  <c:v>0.72105991421267401</c:v>
                </c:pt>
                <c:pt idx="2042">
                  <c:v>0.71938068140298095</c:v>
                </c:pt>
                <c:pt idx="2043">
                  <c:v>0.72090863250196002</c:v>
                </c:pt>
                <c:pt idx="2044">
                  <c:v>0.72246982017532002</c:v>
                </c:pt>
                <c:pt idx="2045">
                  <c:v>0.72416523471474603</c:v>
                </c:pt>
                <c:pt idx="2046">
                  <c:v>0.72571786586195197</c:v>
                </c:pt>
                <c:pt idx="2047">
                  <c:v>0.727326492778957</c:v>
                </c:pt>
                <c:pt idx="2048">
                  <c:v>0.72894268669188</c:v>
                </c:pt>
                <c:pt idx="2049">
                  <c:v>0.73059456190094396</c:v>
                </c:pt>
                <c:pt idx="2050">
                  <c:v>0.73220935883000504</c:v>
                </c:pt>
                <c:pt idx="2051">
                  <c:v>0.733802560716867</c:v>
                </c:pt>
                <c:pt idx="2052">
                  <c:v>0.73543161852285299</c:v>
                </c:pt>
                <c:pt idx="2053">
                  <c:v>0.73700142093002796</c:v>
                </c:pt>
                <c:pt idx="2054">
                  <c:v>0.73863763827830597</c:v>
                </c:pt>
                <c:pt idx="2055">
                  <c:v>0.74026209767907902</c:v>
                </c:pt>
                <c:pt idx="2056">
                  <c:v>0.74193911859765604</c:v>
                </c:pt>
                <c:pt idx="2057">
                  <c:v>0.74352516094222698</c:v>
                </c:pt>
                <c:pt idx="2058">
                  <c:v>0.74516132008284297</c:v>
                </c:pt>
                <c:pt idx="2059">
                  <c:v>0.746815465390682</c:v>
                </c:pt>
                <c:pt idx="2060">
                  <c:v>0.74841885361820504</c:v>
                </c:pt>
                <c:pt idx="2061">
                  <c:v>0.75006409315392397</c:v>
                </c:pt>
                <c:pt idx="2062">
                  <c:v>0.75167132308706597</c:v>
                </c:pt>
                <c:pt idx="2063">
                  <c:v>0.75333827408030596</c:v>
                </c:pt>
                <c:pt idx="2064">
                  <c:v>0.75496145291253902</c:v>
                </c:pt>
                <c:pt idx="2065">
                  <c:v>0.75653981184586905</c:v>
                </c:pt>
                <c:pt idx="2066">
                  <c:v>0.75830426067113899</c:v>
                </c:pt>
                <c:pt idx="2067">
                  <c:v>0.75857935007661603</c:v>
                </c:pt>
                <c:pt idx="2068">
                  <c:v>0.75994950020685803</c:v>
                </c:pt>
                <c:pt idx="2069">
                  <c:v>0.76157081639394197</c:v>
                </c:pt>
                <c:pt idx="2070">
                  <c:v>0.76317868661135402</c:v>
                </c:pt>
                <c:pt idx="2071">
                  <c:v>0.76479709241539195</c:v>
                </c:pt>
                <c:pt idx="2072">
                  <c:v>0.76639256440103098</c:v>
                </c:pt>
                <c:pt idx="2073">
                  <c:v>0.76804752461612202</c:v>
                </c:pt>
                <c:pt idx="2074">
                  <c:v>0.76969910878688097</c:v>
                </c:pt>
                <c:pt idx="2075">
                  <c:v>0.77129818964749597</c:v>
                </c:pt>
                <c:pt idx="2076">
                  <c:v>0.77302928548306205</c:v>
                </c:pt>
                <c:pt idx="2077">
                  <c:v>0.774638261646032</c:v>
                </c:pt>
                <c:pt idx="2078">
                  <c:v>0.77628582948818803</c:v>
                </c:pt>
                <c:pt idx="2079">
                  <c:v>0.777910638134927</c:v>
                </c:pt>
                <c:pt idx="2080">
                  <c:v>0.778619258198887</c:v>
                </c:pt>
                <c:pt idx="2081">
                  <c:v>0.779541558586061</c:v>
                </c:pt>
                <c:pt idx="2082">
                  <c:v>0.78116770600900098</c:v>
                </c:pt>
                <c:pt idx="2083">
                  <c:v>0.782830233220011</c:v>
                </c:pt>
                <c:pt idx="2084">
                  <c:v>0.78447296982631098</c:v>
                </c:pt>
                <c:pt idx="2085">
                  <c:v>0.78618037514388595</c:v>
                </c:pt>
                <c:pt idx="2086">
                  <c:v>0.78781705815345004</c:v>
                </c:pt>
                <c:pt idx="2087">
                  <c:v>0.78948138980194904</c:v>
                </c:pt>
                <c:pt idx="2088">
                  <c:v>0.791220110841095</c:v>
                </c:pt>
                <c:pt idx="2089">
                  <c:v>0.79291820293292403</c:v>
                </c:pt>
                <c:pt idx="2090">
                  <c:v>0.79463020665571105</c:v>
                </c:pt>
                <c:pt idx="2091">
                  <c:v>0.79634186113253203</c:v>
                </c:pt>
                <c:pt idx="2092">
                  <c:v>0.79818314407020796</c:v>
                </c:pt>
                <c:pt idx="2093">
                  <c:v>0.79862884012982205</c:v>
                </c:pt>
                <c:pt idx="2094">
                  <c:v>0.79681916395202301</c:v>
                </c:pt>
                <c:pt idx="2095">
                  <c:v>0.795194006059319</c:v>
                </c:pt>
                <c:pt idx="2096">
                  <c:v>0.79362106043845404</c:v>
                </c:pt>
                <c:pt idx="2097">
                  <c:v>0.79206650843843796</c:v>
                </c:pt>
                <c:pt idx="2098">
                  <c:v>0.79040636774152495</c:v>
                </c:pt>
                <c:pt idx="2099">
                  <c:v>0.78877410851419005</c:v>
                </c:pt>
                <c:pt idx="2100">
                  <c:v>0.78724487684667099</c:v>
                </c:pt>
                <c:pt idx="2101">
                  <c:v>0.78559241956099901</c:v>
                </c:pt>
                <c:pt idx="2102">
                  <c:v>0.78402872895821896</c:v>
                </c:pt>
                <c:pt idx="2103">
                  <c:v>0.78239140566438403</c:v>
                </c:pt>
                <c:pt idx="2104">
                  <c:v>0.78075088094919898</c:v>
                </c:pt>
                <c:pt idx="2105">
                  <c:v>0.77915540896356095</c:v>
                </c:pt>
                <c:pt idx="2106">
                  <c:v>0.77860261080786597</c:v>
                </c:pt>
                <c:pt idx="2107">
                  <c:v>0.77759340638294805</c:v>
                </c:pt>
                <c:pt idx="2108">
                  <c:v>0.77597459312528405</c:v>
                </c:pt>
                <c:pt idx="2109">
                  <c:v>0.77427062205970298</c:v>
                </c:pt>
                <c:pt idx="2110">
                  <c:v>0.77270722249522805</c:v>
                </c:pt>
                <c:pt idx="2111">
                  <c:v>0.77110162237659097</c:v>
                </c:pt>
                <c:pt idx="2112">
                  <c:v>0.76946464832872197</c:v>
                </c:pt>
                <c:pt idx="2113">
                  <c:v>0.767807476222515</c:v>
                </c:pt>
                <c:pt idx="2114">
                  <c:v>0.766237091738731</c:v>
                </c:pt>
                <c:pt idx="2115">
                  <c:v>0.76460727723315403</c:v>
                </c:pt>
                <c:pt idx="2116">
                  <c:v>0.76295388862490698</c:v>
                </c:pt>
                <c:pt idx="2117">
                  <c:v>0.76132448157295596</c:v>
                </c:pt>
                <c:pt idx="2118">
                  <c:v>0.75971998739987601</c:v>
                </c:pt>
                <c:pt idx="2119">
                  <c:v>0.75860117794945803</c:v>
                </c:pt>
                <c:pt idx="2120">
                  <c:v>0.75803697109222401</c:v>
                </c:pt>
                <c:pt idx="2121">
                  <c:v>0.75641827424988195</c:v>
                </c:pt>
                <c:pt idx="2122">
                  <c:v>0.75473322067409798</c:v>
                </c:pt>
                <c:pt idx="2123">
                  <c:v>0.75309275416657295</c:v>
                </c:pt>
                <c:pt idx="2124">
                  <c:v>0.75145275332033601</c:v>
                </c:pt>
                <c:pt idx="2125">
                  <c:v>0.74987841071561001</c:v>
                </c:pt>
                <c:pt idx="2126">
                  <c:v>0.74821885209530603</c:v>
                </c:pt>
                <c:pt idx="2127">
                  <c:v>0.74658350786194205</c:v>
                </c:pt>
                <c:pt idx="2128">
                  <c:v>0.74498995672911394</c:v>
                </c:pt>
                <c:pt idx="2129">
                  <c:v>0.74333953671157404</c:v>
                </c:pt>
                <c:pt idx="2130">
                  <c:v>0.74176379712298501</c:v>
                </c:pt>
                <c:pt idx="2131">
                  <c:v>0.74010505340993404</c:v>
                </c:pt>
                <c:pt idx="2132">
                  <c:v>0.73858583346009299</c:v>
                </c:pt>
                <c:pt idx="2133">
                  <c:v>0.73842564597725902</c:v>
                </c:pt>
                <c:pt idx="2134">
                  <c:v>0.73677505133673504</c:v>
                </c:pt>
                <c:pt idx="2135">
                  <c:v>0.73517370037734497</c:v>
                </c:pt>
                <c:pt idx="2136">
                  <c:v>0.73350931052118495</c:v>
                </c:pt>
                <c:pt idx="2137">
                  <c:v>0.73185563087463401</c:v>
                </c:pt>
                <c:pt idx="2138">
                  <c:v>0.73023710865527403</c:v>
                </c:pt>
                <c:pt idx="2139">
                  <c:v>0.72854949394240998</c:v>
                </c:pt>
                <c:pt idx="2140">
                  <c:v>0.72688324144110095</c:v>
                </c:pt>
                <c:pt idx="2141">
                  <c:v>0.725242716725916</c:v>
                </c:pt>
                <c:pt idx="2142">
                  <c:v>0.72352361166849699</c:v>
                </c:pt>
                <c:pt idx="2143">
                  <c:v>0.72187074692919895</c:v>
                </c:pt>
                <c:pt idx="2144">
                  <c:v>0.72019087383523595</c:v>
                </c:pt>
                <c:pt idx="2145">
                  <c:v>0.72172959335148301</c:v>
                </c:pt>
                <c:pt idx="2146">
                  <c:v>0.72341208579018701</c:v>
                </c:pt>
                <c:pt idx="2147">
                  <c:v>0.72505319258198098</c:v>
                </c:pt>
                <c:pt idx="2148">
                  <c:v>0.72670530062168803</c:v>
                </c:pt>
                <c:pt idx="2149">
                  <c:v>0.72832388104870904</c:v>
                </c:pt>
                <c:pt idx="2150">
                  <c:v>0.72993832873180498</c:v>
                </c:pt>
                <c:pt idx="2151">
                  <c:v>0.73157122824341103</c:v>
                </c:pt>
                <c:pt idx="2152">
                  <c:v>0.73324202094227098</c:v>
                </c:pt>
                <c:pt idx="2153">
                  <c:v>0.73483004234731197</c:v>
                </c:pt>
                <c:pt idx="2154">
                  <c:v>0.73650199919938997</c:v>
                </c:pt>
                <c:pt idx="2155">
                  <c:v>0.73799013625830401</c:v>
                </c:pt>
                <c:pt idx="2156">
                  <c:v>0.73964172042906295</c:v>
                </c:pt>
                <c:pt idx="2157">
                  <c:v>0.74133975431323096</c:v>
                </c:pt>
                <c:pt idx="2158">
                  <c:v>0.74296927778050303</c:v>
                </c:pt>
                <c:pt idx="2159">
                  <c:v>0.74465543730184403</c:v>
                </c:pt>
                <c:pt idx="2160">
                  <c:v>0.74618391226977099</c:v>
                </c:pt>
                <c:pt idx="2161">
                  <c:v>0.74785773176699899</c:v>
                </c:pt>
                <c:pt idx="2162">
                  <c:v>0.74949837289750598</c:v>
                </c:pt>
                <c:pt idx="2163">
                  <c:v>0.751099083572626</c:v>
                </c:pt>
                <c:pt idx="2164">
                  <c:v>0.75262680184096098</c:v>
                </c:pt>
                <c:pt idx="2165">
                  <c:v>0.75428094714880001</c:v>
                </c:pt>
                <c:pt idx="2166">
                  <c:v>0.75596634997054901</c:v>
                </c:pt>
                <c:pt idx="2167">
                  <c:v>0.75755151920020602</c:v>
                </c:pt>
                <c:pt idx="2168">
                  <c:v>0.75861671939492203</c:v>
                </c:pt>
                <c:pt idx="2169">
                  <c:v>0.75918587390333403</c:v>
                </c:pt>
                <c:pt idx="2170">
                  <c:v>0.76082639861851897</c:v>
                </c:pt>
                <c:pt idx="2171">
                  <c:v>0.76247780816629496</c:v>
                </c:pt>
                <c:pt idx="2172">
                  <c:v>0.76416193041950498</c:v>
                </c:pt>
                <c:pt idx="2173">
                  <c:v>0.76573126716539297</c:v>
                </c:pt>
                <c:pt idx="2174">
                  <c:v>0.76747610000893496</c:v>
                </c:pt>
                <c:pt idx="2175">
                  <c:v>0.76918432023376204</c:v>
                </c:pt>
                <c:pt idx="2176">
                  <c:v>0.77085784869268503</c:v>
                </c:pt>
                <c:pt idx="2177">
                  <c:v>0.77247113222256303</c:v>
                </c:pt>
                <c:pt idx="2178">
                  <c:v>0.77413249528035499</c:v>
                </c:pt>
                <c:pt idx="2179">
                  <c:v>0.77579508069902703</c:v>
                </c:pt>
                <c:pt idx="2180">
                  <c:v>0.77738403342664197</c:v>
                </c:pt>
                <c:pt idx="2181">
                  <c:v>0.77862723264843203</c:v>
                </c:pt>
                <c:pt idx="2182">
                  <c:v>0.77893858542665795</c:v>
                </c:pt>
                <c:pt idx="2183">
                  <c:v>0.780689879320562</c:v>
                </c:pt>
                <c:pt idx="2184">
                  <c:v>0.78231148654594995</c:v>
                </c:pt>
                <c:pt idx="2185">
                  <c:v>0.783908588346094</c:v>
                </c:pt>
                <c:pt idx="2186">
                  <c:v>0.78561645932495605</c:v>
                </c:pt>
                <c:pt idx="2187">
                  <c:v>0.78723748447373498</c:v>
                </c:pt>
                <c:pt idx="2188">
                  <c:v>0.78894104808568999</c:v>
                </c:pt>
                <c:pt idx="2189">
                  <c:v>0.79067260958254304</c:v>
                </c:pt>
                <c:pt idx="2190">
                  <c:v>0.79232850112021003</c:v>
                </c:pt>
                <c:pt idx="2191">
                  <c:v>0.79401663970202196</c:v>
                </c:pt>
                <c:pt idx="2192">
                  <c:v>0.79572125105187297</c:v>
                </c:pt>
                <c:pt idx="2193">
                  <c:v>0.79744675895199202</c:v>
                </c:pt>
                <c:pt idx="2194">
                  <c:v>0.798642926383764</c:v>
                </c:pt>
                <c:pt idx="2195">
                  <c:v>0.799199216999114</c:v>
                </c:pt>
                <c:pt idx="2196">
                  <c:v>0.79777266364544597</c:v>
                </c:pt>
                <c:pt idx="2197">
                  <c:v>0.79616473522037301</c:v>
                </c:pt>
                <c:pt idx="2198">
                  <c:v>0.79455459490418401</c:v>
                </c:pt>
                <c:pt idx="2199">
                  <c:v>0.79298374475911304</c:v>
                </c:pt>
                <c:pt idx="2200">
                  <c:v>0.79137907596305002</c:v>
                </c:pt>
                <c:pt idx="2201">
                  <c:v>0.78971905168145895</c:v>
                </c:pt>
                <c:pt idx="2202">
                  <c:v>0.78812189167365398</c:v>
                </c:pt>
                <c:pt idx="2203">
                  <c:v>0.78654108801856604</c:v>
                </c:pt>
                <c:pt idx="2204">
                  <c:v>0.78485911944881104</c:v>
                </c:pt>
                <c:pt idx="2205">
                  <c:v>0.78328675590455499</c:v>
                </c:pt>
                <c:pt idx="2206">
                  <c:v>0.78168459003791202</c:v>
                </c:pt>
                <c:pt idx="2207">
                  <c:v>0.78000966459512699</c:v>
                </c:pt>
                <c:pt idx="2208">
                  <c:v>0.77863555634394299</c:v>
                </c:pt>
                <c:pt idx="2209">
                  <c:v>0.77842333121225205</c:v>
                </c:pt>
                <c:pt idx="2210">
                  <c:v>0.77688565943390098</c:v>
                </c:pt>
                <c:pt idx="2211">
                  <c:v>0.77526259701698996</c:v>
                </c:pt>
                <c:pt idx="2212">
                  <c:v>0.77364558819681395</c:v>
                </c:pt>
                <c:pt idx="2213">
                  <c:v>0.77202363172545996</c:v>
                </c:pt>
                <c:pt idx="2214">
                  <c:v>0.770437531173229</c:v>
                </c:pt>
                <c:pt idx="2215">
                  <c:v>0.76880358392372705</c:v>
                </c:pt>
                <c:pt idx="2216">
                  <c:v>0.76718011405318998</c:v>
                </c:pt>
                <c:pt idx="2217">
                  <c:v>0.76557882130146004</c:v>
                </c:pt>
                <c:pt idx="2218">
                  <c:v>0.76388724846765399</c:v>
                </c:pt>
                <c:pt idx="2219">
                  <c:v>0.76228368561714899</c:v>
                </c:pt>
                <c:pt idx="2220">
                  <c:v>0.76069444185122803</c:v>
                </c:pt>
                <c:pt idx="2221">
                  <c:v>0.75900129741057798</c:v>
                </c:pt>
                <c:pt idx="2222">
                  <c:v>0.75863546226173595</c:v>
                </c:pt>
                <c:pt idx="2223">
                  <c:v>0.75738906161859598</c:v>
                </c:pt>
                <c:pt idx="2224">
                  <c:v>0.75578643009066604</c:v>
                </c:pt>
                <c:pt idx="2225">
                  <c:v>0.75412011938169599</c:v>
                </c:pt>
                <c:pt idx="2226">
                  <c:v>0.75251812813803598</c:v>
                </c:pt>
                <c:pt idx="2227">
                  <c:v>0.75092626502737403</c:v>
                </c:pt>
                <c:pt idx="2228">
                  <c:v>0.74930727714672696</c:v>
                </c:pt>
                <c:pt idx="2229">
                  <c:v>0.74759731069207203</c:v>
                </c:pt>
                <c:pt idx="2230">
                  <c:v>0.746019999496639</c:v>
                </c:pt>
                <c:pt idx="2231">
                  <c:v>0.74436404975131198</c:v>
                </c:pt>
                <c:pt idx="2232">
                  <c:v>0.74275204678997397</c:v>
                </c:pt>
                <c:pt idx="2233">
                  <c:v>0.74115185998380195</c:v>
                </c:pt>
                <c:pt idx="2234">
                  <c:v>0.73946558404713902</c:v>
                </c:pt>
                <c:pt idx="2235">
                  <c:v>0.73862576391547896</c:v>
                </c:pt>
                <c:pt idx="2236">
                  <c:v>0.73782121762633301</c:v>
                </c:pt>
                <c:pt idx="2237">
                  <c:v>0.73621096089482296</c:v>
                </c:pt>
                <c:pt idx="2238">
                  <c:v>0.73458941187709603</c:v>
                </c:pt>
                <c:pt idx="2239">
                  <c:v>0.73301786324009299</c:v>
                </c:pt>
                <c:pt idx="2240">
                  <c:v>0.73134049307555005</c:v>
                </c:pt>
                <c:pt idx="2241">
                  <c:v>0.72968780295923397</c:v>
                </c:pt>
                <c:pt idx="2242">
                  <c:v>0.72799983900040399</c:v>
                </c:pt>
                <c:pt idx="2243">
                  <c:v>0.72639447171241001</c:v>
                </c:pt>
                <c:pt idx="2244">
                  <c:v>0.72467332938686002</c:v>
                </c:pt>
                <c:pt idx="2245">
                  <c:v>0.72306278161704496</c:v>
                </c:pt>
                <c:pt idx="2246">
                  <c:v>0.721399846952409</c:v>
                </c:pt>
                <c:pt idx="2247">
                  <c:v>0.72284258203580998</c:v>
                </c:pt>
                <c:pt idx="2248">
                  <c:v>0.72439690120518196</c:v>
                </c:pt>
                <c:pt idx="2249">
                  <c:v>0.72605803143233105</c:v>
                </c:pt>
                <c:pt idx="2250">
                  <c:v>0.72764582000672795</c:v>
                </c:pt>
                <c:pt idx="2251">
                  <c:v>0.72929874295368802</c:v>
                </c:pt>
                <c:pt idx="2252">
                  <c:v>0.73085684562102005</c:v>
                </c:pt>
                <c:pt idx="2253">
                  <c:v>0.73251483263447903</c:v>
                </c:pt>
                <c:pt idx="2254">
                  <c:v>0.73410128243267503</c:v>
                </c:pt>
                <c:pt idx="2255">
                  <c:v>0.73573307599872395</c:v>
                </c:pt>
                <c:pt idx="2256">
                  <c:v>0.73735381010919798</c:v>
                </c:pt>
                <c:pt idx="2257">
                  <c:v>0.73891854844987404</c:v>
                </c:pt>
                <c:pt idx="2258">
                  <c:v>0.74049818795174405</c:v>
                </c:pt>
                <c:pt idx="2259">
                  <c:v>0.74214895721524998</c:v>
                </c:pt>
                <c:pt idx="2260">
                  <c:v>0.74376497650519002</c:v>
                </c:pt>
                <c:pt idx="2261">
                  <c:v>0.74540212517604199</c:v>
                </c:pt>
                <c:pt idx="2262">
                  <c:v>0.74707402382045995</c:v>
                </c:pt>
                <c:pt idx="2263">
                  <c:v>0.74874609708786</c:v>
                </c:pt>
                <c:pt idx="2264">
                  <c:v>0.75030548032373201</c:v>
                </c:pt>
                <c:pt idx="2265">
                  <c:v>0.75187976472079798</c:v>
                </c:pt>
                <c:pt idx="2266">
                  <c:v>0.75352052226662602</c:v>
                </c:pt>
                <c:pt idx="2267">
                  <c:v>0.75515231583267495</c:v>
                </c:pt>
                <c:pt idx="2268">
                  <c:v>0.75664452742785204</c:v>
                </c:pt>
                <c:pt idx="2269">
                  <c:v>0.758431910071522</c:v>
                </c:pt>
                <c:pt idx="2270">
                  <c:v>0.75862964149564505</c:v>
                </c:pt>
                <c:pt idx="2271">
                  <c:v>0.76009240001440004</c:v>
                </c:pt>
                <c:pt idx="2272">
                  <c:v>0.76174014247953903</c:v>
                </c:pt>
                <c:pt idx="2273">
                  <c:v>0.76337996870279301</c:v>
                </c:pt>
                <c:pt idx="2274">
                  <c:v>0.76499313581734896</c:v>
                </c:pt>
                <c:pt idx="2275">
                  <c:v>0.76655932934954796</c:v>
                </c:pt>
                <c:pt idx="2276">
                  <c:v>0.76813413761556104</c:v>
                </c:pt>
                <c:pt idx="2277">
                  <c:v>0.769875477999449</c:v>
                </c:pt>
                <c:pt idx="2278">
                  <c:v>0.771475082729012</c:v>
                </c:pt>
                <c:pt idx="2279">
                  <c:v>0.77316752867773197</c:v>
                </c:pt>
                <c:pt idx="2280">
                  <c:v>0.77479128958657395</c:v>
                </c:pt>
                <c:pt idx="2281">
                  <c:v>0.776499160565436</c:v>
                </c:pt>
                <c:pt idx="2282">
                  <c:v>0.77809375943615999</c:v>
                </c:pt>
                <c:pt idx="2283">
                  <c:v>0.77863456681370702</c:v>
                </c:pt>
                <c:pt idx="2284">
                  <c:v>0.77981513459235396</c:v>
                </c:pt>
                <c:pt idx="2285">
                  <c:v>0.78134814975783196</c:v>
                </c:pt>
                <c:pt idx="2286">
                  <c:v>0.78302423935383603</c:v>
                </c:pt>
                <c:pt idx="2287">
                  <c:v>0.78476802445948102</c:v>
                </c:pt>
                <c:pt idx="2288">
                  <c:v>0.78640825813636195</c:v>
                </c:pt>
                <c:pt idx="2289">
                  <c:v>0.78804313670843795</c:v>
                </c:pt>
                <c:pt idx="2290">
                  <c:v>0.78974606003612302</c:v>
                </c:pt>
                <c:pt idx="2291">
                  <c:v>0.79142831964418303</c:v>
                </c:pt>
                <c:pt idx="2292">
                  <c:v>0.79309713328257203</c:v>
                </c:pt>
                <c:pt idx="2293">
                  <c:v>0.79476385144516803</c:v>
                </c:pt>
                <c:pt idx="2294">
                  <c:v>0.79635530710220304</c:v>
                </c:pt>
                <c:pt idx="2295">
                  <c:v>0.79813454067334499</c:v>
                </c:pt>
                <c:pt idx="2296">
                  <c:v>0.79864781582727995</c:v>
                </c:pt>
                <c:pt idx="2297">
                  <c:v>0.79986028140410803</c:v>
                </c:pt>
                <c:pt idx="2298">
                  <c:v>0.80172996968030896</c:v>
                </c:pt>
                <c:pt idx="2299">
                  <c:v>0.80367556074634205</c:v>
                </c:pt>
                <c:pt idx="2300">
                  <c:v>0.80553756561130296</c:v>
                </c:pt>
                <c:pt idx="2301">
                  <c:v>0.80767989857122302</c:v>
                </c:pt>
                <c:pt idx="2302">
                  <c:v>0.810103607363999</c:v>
                </c:pt>
                <c:pt idx="2303">
                  <c:v>0.81295799463987395</c:v>
                </c:pt>
                <c:pt idx="2304">
                  <c:v>0.81643514567986097</c:v>
                </c:pt>
                <c:pt idx="2305">
                  <c:v>0.81866409163922105</c:v>
                </c:pt>
                <c:pt idx="2306">
                  <c:v>0.82102179294452104</c:v>
                </c:pt>
                <c:pt idx="2307">
                  <c:v>0.82894961815327395</c:v>
                </c:pt>
                <c:pt idx="2308">
                  <c:v>0.83867006469517902</c:v>
                </c:pt>
                <c:pt idx="2309">
                  <c:v>0.84272446110844601</c:v>
                </c:pt>
                <c:pt idx="2310">
                  <c:v>0.85867336019873597</c:v>
                </c:pt>
                <c:pt idx="2311">
                  <c:v>0.86024019401520502</c:v>
                </c:pt>
                <c:pt idx="2312">
                  <c:v>0.87868806440383196</c:v>
                </c:pt>
                <c:pt idx="2313">
                  <c:v>0.88081019930541504</c:v>
                </c:pt>
                <c:pt idx="2314">
                  <c:v>0.89843379100784704</c:v>
                </c:pt>
                <c:pt idx="2315">
                  <c:v>0.89828576892614398</c:v>
                </c:pt>
                <c:pt idx="2316">
                  <c:v>0.89832651428878296</c:v>
                </c:pt>
                <c:pt idx="2317">
                  <c:v>0.89832185767591</c:v>
                </c:pt>
                <c:pt idx="2318">
                  <c:v>0.89835101971402798</c:v>
                </c:pt>
                <c:pt idx="2319">
                  <c:v>0.89834863319992997</c:v>
                </c:pt>
                <c:pt idx="2320">
                  <c:v>0.89814362581819296</c:v>
                </c:pt>
                <c:pt idx="2321">
                  <c:v>0.896569108590484</c:v>
                </c:pt>
                <c:pt idx="2322">
                  <c:v>0.89490233222022697</c:v>
                </c:pt>
                <c:pt idx="2323">
                  <c:v>0.89334766380488895</c:v>
                </c:pt>
                <c:pt idx="2324">
                  <c:v>0.89171022409573197</c:v>
                </c:pt>
                <c:pt idx="2325">
                  <c:v>0.89003558969125196</c:v>
                </c:pt>
                <c:pt idx="2326">
                  <c:v>0.88844785932451498</c:v>
                </c:pt>
                <c:pt idx="2327">
                  <c:v>0.88684610091149796</c:v>
                </c:pt>
                <c:pt idx="2328">
                  <c:v>0.88520074496045698</c:v>
                </c:pt>
                <c:pt idx="2329">
                  <c:v>0.88362762471661005</c:v>
                </c:pt>
                <c:pt idx="2330">
                  <c:v>0.88193058036267802</c:v>
                </c:pt>
                <c:pt idx="2331">
                  <c:v>0.88029820472001996</c:v>
                </c:pt>
                <c:pt idx="2332">
                  <c:v>0.87865645764395595</c:v>
                </c:pt>
                <c:pt idx="2333">
                  <c:v>0.87706750491634</c:v>
                </c:pt>
                <c:pt idx="2334">
                  <c:v>0.87545503629371502</c:v>
                </c:pt>
                <c:pt idx="2335">
                  <c:v>0.87381945922970805</c:v>
                </c:pt>
                <c:pt idx="2336">
                  <c:v>0.87216694373637405</c:v>
                </c:pt>
                <c:pt idx="2337">
                  <c:v>0.87055726908147302</c:v>
                </c:pt>
                <c:pt idx="2338">
                  <c:v>0.86897087749093804</c:v>
                </c:pt>
                <c:pt idx="2339">
                  <c:v>0.86731812916696105</c:v>
                </c:pt>
                <c:pt idx="2340">
                  <c:v>0.86563039803877495</c:v>
                </c:pt>
                <c:pt idx="2341">
                  <c:v>0.864002213347703</c:v>
                </c:pt>
                <c:pt idx="2342">
                  <c:v>0.86227839346975099</c:v>
                </c:pt>
                <c:pt idx="2343">
                  <c:v>0.86072308477014303</c:v>
                </c:pt>
                <c:pt idx="2344">
                  <c:v>0.85903203580528498</c:v>
                </c:pt>
                <c:pt idx="2345">
                  <c:v>0.85868727182969495</c:v>
                </c:pt>
                <c:pt idx="2346">
                  <c:v>0.85741962539032102</c:v>
                </c:pt>
                <c:pt idx="2347">
                  <c:v>0.85578905418515205</c:v>
                </c:pt>
                <c:pt idx="2348">
                  <c:v>0.85415807552635703</c:v>
                </c:pt>
                <c:pt idx="2349">
                  <c:v>0.85261196363717295</c:v>
                </c:pt>
                <c:pt idx="2350">
                  <c:v>0.850895361509174</c:v>
                </c:pt>
                <c:pt idx="2351">
                  <c:v>0.84915704792365398</c:v>
                </c:pt>
                <c:pt idx="2352">
                  <c:v>0.84759102901443795</c:v>
                </c:pt>
                <c:pt idx="2353">
                  <c:v>0.84588571917265698</c:v>
                </c:pt>
                <c:pt idx="2354">
                  <c:v>0.84423681255430005</c:v>
                </c:pt>
                <c:pt idx="2355">
                  <c:v>0.84264588076621305</c:v>
                </c:pt>
                <c:pt idx="2356">
                  <c:v>0.84090651944279704</c:v>
                </c:pt>
                <c:pt idx="2357">
                  <c:v>0.83928956883028205</c:v>
                </c:pt>
                <c:pt idx="2358">
                  <c:v>0.83867920329794299</c:v>
                </c:pt>
                <c:pt idx="2359">
                  <c:v>0.83759910194203302</c:v>
                </c:pt>
                <c:pt idx="2360">
                  <c:v>0.83603913662955198</c:v>
                </c:pt>
                <c:pt idx="2361">
                  <c:v>0.83428790094330896</c:v>
                </c:pt>
                <c:pt idx="2362">
                  <c:v>0.83266559522599004</c:v>
                </c:pt>
                <c:pt idx="2363">
                  <c:v>0.83101907512173101</c:v>
                </c:pt>
                <c:pt idx="2364">
                  <c:v>0.82933349767699804</c:v>
                </c:pt>
                <c:pt idx="2365">
                  <c:v>0.82762265810742996</c:v>
                </c:pt>
                <c:pt idx="2366">
                  <c:v>0.82603481132537104</c:v>
                </c:pt>
                <c:pt idx="2367">
                  <c:v>0.82431599730625704</c:v>
                </c:pt>
                <c:pt idx="2368">
                  <c:v>0.822581816464663</c:v>
                </c:pt>
                <c:pt idx="2369">
                  <c:v>0.82090258365497004</c:v>
                </c:pt>
                <c:pt idx="2370">
                  <c:v>0.81919861258938897</c:v>
                </c:pt>
                <c:pt idx="2371">
                  <c:v>0.81863621016964305</c:v>
                </c:pt>
                <c:pt idx="2372">
                  <c:v>0.81749563105404399</c:v>
                </c:pt>
                <c:pt idx="2373">
                  <c:v>0.81889645662158705</c:v>
                </c:pt>
                <c:pt idx="2374">
                  <c:v>0.820556713733822</c:v>
                </c:pt>
                <c:pt idx="2375">
                  <c:v>0.82216307055205096</c:v>
                </c:pt>
                <c:pt idx="2376">
                  <c:v>0.82387769361957897</c:v>
                </c:pt>
                <c:pt idx="2377">
                  <c:v>0.82546810153871797</c:v>
                </c:pt>
                <c:pt idx="2378">
                  <c:v>0.82708417903631903</c:v>
                </c:pt>
                <c:pt idx="2379">
                  <c:v>0.82870805636048295</c:v>
                </c:pt>
                <c:pt idx="2380">
                  <c:v>0.83038845332339395</c:v>
                </c:pt>
                <c:pt idx="2381">
                  <c:v>0.83197705680504397</c:v>
                </c:pt>
                <c:pt idx="2382">
                  <c:v>0.83354988601058699</c:v>
                </c:pt>
                <c:pt idx="2383">
                  <c:v>0.83523034118115902</c:v>
                </c:pt>
                <c:pt idx="2384">
                  <c:v>0.836847524624318</c:v>
                </c:pt>
                <c:pt idx="2385">
                  <c:v>0.83849480142816901</c:v>
                </c:pt>
                <c:pt idx="2386">
                  <c:v>0.83864026237279199</c:v>
                </c:pt>
                <c:pt idx="2387">
                  <c:v>0.84012327715754498</c:v>
                </c:pt>
                <c:pt idx="2388">
                  <c:v>0.84173493087291695</c:v>
                </c:pt>
                <c:pt idx="2389">
                  <c:v>0.84334996063262202</c:v>
                </c:pt>
                <c:pt idx="2390">
                  <c:v>0.84494805196300105</c:v>
                </c:pt>
                <c:pt idx="2391">
                  <c:v>0.84661081200465604</c:v>
                </c:pt>
                <c:pt idx="2392">
                  <c:v>0.84819726180285204</c:v>
                </c:pt>
                <c:pt idx="2393">
                  <c:v>0.84987509762868296</c:v>
                </c:pt>
                <c:pt idx="2394">
                  <c:v>0.85151684470474698</c:v>
                </c:pt>
                <c:pt idx="2395">
                  <c:v>0.85318775381892897</c:v>
                </c:pt>
                <c:pt idx="2396">
                  <c:v>0.85475580999627698</c:v>
                </c:pt>
                <c:pt idx="2397">
                  <c:v>0.85642363410443101</c:v>
                </c:pt>
                <c:pt idx="2398">
                  <c:v>0.85803377442061901</c:v>
                </c:pt>
                <c:pt idx="2399">
                  <c:v>0.85864932043477904</c:v>
                </c:pt>
                <c:pt idx="2400">
                  <c:v>0.85968786152079701</c:v>
                </c:pt>
                <c:pt idx="2401">
                  <c:v>0.86133892182260796</c:v>
                </c:pt>
                <c:pt idx="2402">
                  <c:v>0.8630525553599</c:v>
                </c:pt>
                <c:pt idx="2403">
                  <c:v>0.86467259097844396</c:v>
                </c:pt>
                <c:pt idx="2404">
                  <c:v>0.86626433767378297</c:v>
                </c:pt>
                <c:pt idx="2405">
                  <c:v>0.86787610780447699</c:v>
                </c:pt>
                <c:pt idx="2406">
                  <c:v>0.86963351350277696</c:v>
                </c:pt>
                <c:pt idx="2407">
                  <c:v>0.87125040590763103</c:v>
                </c:pt>
                <c:pt idx="2408">
                  <c:v>0.87300420273095403</c:v>
                </c:pt>
                <c:pt idx="2409">
                  <c:v>0.87452982552349601</c:v>
                </c:pt>
                <c:pt idx="2410">
                  <c:v>0.87620172416791298</c:v>
                </c:pt>
                <c:pt idx="2411">
                  <c:v>0.87788124801591005</c:v>
                </c:pt>
                <c:pt idx="2412">
                  <c:v>0.87865575915202498</c:v>
                </c:pt>
                <c:pt idx="2413">
                  <c:v>0.87957328651100397</c:v>
                </c:pt>
                <c:pt idx="2414">
                  <c:v>0.88124955072999001</c:v>
                </c:pt>
                <c:pt idx="2415">
                  <c:v>0.882944674231112</c:v>
                </c:pt>
                <c:pt idx="2416">
                  <c:v>0.88460545521229506</c:v>
                </c:pt>
                <c:pt idx="2417">
                  <c:v>0.886227295268327</c:v>
                </c:pt>
                <c:pt idx="2418">
                  <c:v>0.88789139408618201</c:v>
                </c:pt>
                <c:pt idx="2419">
                  <c:v>0.88955328101292297</c:v>
                </c:pt>
                <c:pt idx="2420">
                  <c:v>0.89127407409250703</c:v>
                </c:pt>
                <c:pt idx="2421">
                  <c:v>0.89306692825630296</c:v>
                </c:pt>
                <c:pt idx="2422">
                  <c:v>0.89471461251378104</c:v>
                </c:pt>
                <c:pt idx="2423">
                  <c:v>0.89652178576216102</c:v>
                </c:pt>
                <c:pt idx="2424">
                  <c:v>0.89826551266014598</c:v>
                </c:pt>
                <c:pt idx="2425">
                  <c:v>0.89868565555661895</c:v>
                </c:pt>
                <c:pt idx="2426">
                  <c:v>0.89692958863452099</c:v>
                </c:pt>
                <c:pt idx="2427">
                  <c:v>0.89527142699807905</c:v>
                </c:pt>
                <c:pt idx="2428">
                  <c:v>0.89368410408496901</c:v>
                </c:pt>
                <c:pt idx="2429">
                  <c:v>0.89212297461926904</c:v>
                </c:pt>
                <c:pt idx="2430">
                  <c:v>0.89042761828750405</c:v>
                </c:pt>
                <c:pt idx="2431">
                  <c:v>0.88886421872302901</c:v>
                </c:pt>
                <c:pt idx="2432">
                  <c:v>0.887154601514339</c:v>
                </c:pt>
                <c:pt idx="2433">
                  <c:v>0.88561529992148302</c:v>
                </c:pt>
                <c:pt idx="2434">
                  <c:v>0.88400999084114995</c:v>
                </c:pt>
                <c:pt idx="2435">
                  <c:v>0.88247266830876503</c:v>
                </c:pt>
                <c:pt idx="2436">
                  <c:v>0.88070397032424796</c:v>
                </c:pt>
                <c:pt idx="2437">
                  <c:v>0.87914755567908298</c:v>
                </c:pt>
                <c:pt idx="2438">
                  <c:v>0.87867042748257496</c:v>
                </c:pt>
                <c:pt idx="2439">
                  <c:v>0.87753869593143496</c:v>
                </c:pt>
                <c:pt idx="2440">
                  <c:v>0.875896541401744</c:v>
                </c:pt>
                <c:pt idx="2441">
                  <c:v>0.87428180268034295</c:v>
                </c:pt>
                <c:pt idx="2442">
                  <c:v>0.87255245307460405</c:v>
                </c:pt>
                <c:pt idx="2443">
                  <c:v>0.87095890194177605</c:v>
                </c:pt>
                <c:pt idx="2444">
                  <c:v>0.86938188178464804</c:v>
                </c:pt>
                <c:pt idx="2445">
                  <c:v>0.86776388343423605</c:v>
                </c:pt>
                <c:pt idx="2446">
                  <c:v>0.86610246216878295</c:v>
                </c:pt>
                <c:pt idx="2447">
                  <c:v>0.86448609363287698</c:v>
                </c:pt>
                <c:pt idx="2448">
                  <c:v>0.86278899107128404</c:v>
                </c:pt>
                <c:pt idx="2449">
                  <c:v>0.86125009693205401</c:v>
                </c:pt>
                <c:pt idx="2450">
                  <c:v>0.85948122432455398</c:v>
                </c:pt>
                <c:pt idx="2451">
                  <c:v>0.85864617722109005</c:v>
                </c:pt>
                <c:pt idx="2452">
                  <c:v>0.85782964015379504</c:v>
                </c:pt>
                <c:pt idx="2453">
                  <c:v>0.85620582103729204</c:v>
                </c:pt>
                <c:pt idx="2454">
                  <c:v>0.85460947593674097</c:v>
                </c:pt>
                <c:pt idx="2455">
                  <c:v>0.85300893988460302</c:v>
                </c:pt>
                <c:pt idx="2456">
                  <c:v>0.85131422383710698</c:v>
                </c:pt>
                <c:pt idx="2457">
                  <c:v>0.84963743574917305</c:v>
                </c:pt>
                <c:pt idx="2458">
                  <c:v>0.84802065975964103</c:v>
                </c:pt>
                <c:pt idx="2459">
                  <c:v>0.84633298683911595</c:v>
                </c:pt>
                <c:pt idx="2460">
                  <c:v>0.84467476699501298</c:v>
                </c:pt>
                <c:pt idx="2461">
                  <c:v>0.84310490638017699</c:v>
                </c:pt>
                <c:pt idx="2462">
                  <c:v>0.84143731510266695</c:v>
                </c:pt>
                <c:pt idx="2463">
                  <c:v>0.83982775686308697</c:v>
                </c:pt>
                <c:pt idx="2464">
                  <c:v>0.83859474398195699</c:v>
                </c:pt>
                <c:pt idx="2465">
                  <c:v>0.83813356468454003</c:v>
                </c:pt>
                <c:pt idx="2466">
                  <c:v>0.83643198013305697</c:v>
                </c:pt>
                <c:pt idx="2467">
                  <c:v>0.83476502913981698</c:v>
                </c:pt>
                <c:pt idx="2468">
                  <c:v>0.83310675108805299</c:v>
                </c:pt>
                <c:pt idx="2469">
                  <c:v>0.83143205847591195</c:v>
                </c:pt>
                <c:pt idx="2470">
                  <c:v>0.82979560829698995</c:v>
                </c:pt>
                <c:pt idx="2471">
                  <c:v>0.82813773769885302</c:v>
                </c:pt>
                <c:pt idx="2472">
                  <c:v>0.82649843534454703</c:v>
                </c:pt>
                <c:pt idx="2473">
                  <c:v>0.82479929551482201</c:v>
                </c:pt>
                <c:pt idx="2474">
                  <c:v>0.82311604637652602</c:v>
                </c:pt>
                <c:pt idx="2475">
                  <c:v>0.82147028297185898</c:v>
                </c:pt>
                <c:pt idx="2476">
                  <c:v>0.81976962974294998</c:v>
                </c:pt>
                <c:pt idx="2477">
                  <c:v>0.81858690828084901</c:v>
                </c:pt>
                <c:pt idx="2478">
                  <c:v>0.81797549501061395</c:v>
                </c:pt>
                <c:pt idx="2479">
                  <c:v>0.81953068729489997</c:v>
                </c:pt>
                <c:pt idx="2480">
                  <c:v>0.82117627607658505</c:v>
                </c:pt>
                <c:pt idx="2481">
                  <c:v>0.82272110739722804</c:v>
                </c:pt>
                <c:pt idx="2482">
                  <c:v>0.82445587031543299</c:v>
                </c:pt>
                <c:pt idx="2483">
                  <c:v>0.82610704703256499</c:v>
                </c:pt>
                <c:pt idx="2484">
                  <c:v>0.827680109068751</c:v>
                </c:pt>
                <c:pt idx="2485">
                  <c:v>0.82931912038475297</c:v>
                </c:pt>
                <c:pt idx="2486">
                  <c:v>0.83101232303306505</c:v>
                </c:pt>
                <c:pt idx="2487">
                  <c:v>0.83260593237355396</c:v>
                </c:pt>
                <c:pt idx="2488">
                  <c:v>0.83421810995787404</c:v>
                </c:pt>
                <c:pt idx="2489">
                  <c:v>0.83588238339871201</c:v>
                </c:pt>
                <c:pt idx="2490">
                  <c:v>0.83752692444249999</c:v>
                </c:pt>
                <c:pt idx="2491">
                  <c:v>0.83860760787501898</c:v>
                </c:pt>
                <c:pt idx="2492">
                  <c:v>0.83917251322418496</c:v>
                </c:pt>
                <c:pt idx="2493">
                  <c:v>0.84074668120592799</c:v>
                </c:pt>
                <c:pt idx="2494">
                  <c:v>0.84241223521530595</c:v>
                </c:pt>
                <c:pt idx="2495">
                  <c:v>0.84396317834034595</c:v>
                </c:pt>
                <c:pt idx="2496">
                  <c:v>0.84567238809540901</c:v>
                </c:pt>
                <c:pt idx="2497">
                  <c:v>0.84728567162528601</c:v>
                </c:pt>
                <c:pt idx="2498">
                  <c:v>0.84890599828213498</c:v>
                </c:pt>
                <c:pt idx="2499">
                  <c:v>0.85055798990651998</c:v>
                </c:pt>
                <c:pt idx="2500">
                  <c:v>0.85220107575878501</c:v>
                </c:pt>
                <c:pt idx="2501">
                  <c:v>0.85376505739986897</c:v>
                </c:pt>
                <c:pt idx="2502">
                  <c:v>0.85540511645376704</c:v>
                </c:pt>
                <c:pt idx="2503">
                  <c:v>0.85702043725177601</c:v>
                </c:pt>
                <c:pt idx="2504">
                  <c:v>0.85857335943728696</c:v>
                </c:pt>
                <c:pt idx="2505">
                  <c:v>0.85860921535640999</c:v>
                </c:pt>
                <c:pt idx="2506">
                  <c:v>0.860283558722585</c:v>
                </c:pt>
                <c:pt idx="2507">
                  <c:v>0.86192891467362598</c:v>
                </c:pt>
                <c:pt idx="2508">
                  <c:v>0.86349720368161798</c:v>
                </c:pt>
                <c:pt idx="2509">
                  <c:v>0.86515926523134101</c:v>
                </c:pt>
                <c:pt idx="2510">
                  <c:v>0.86687033763155297</c:v>
                </c:pt>
                <c:pt idx="2511">
                  <c:v>0.86847599595785097</c:v>
                </c:pt>
                <c:pt idx="2512">
                  <c:v>0.87017985060810998</c:v>
                </c:pt>
                <c:pt idx="2513">
                  <c:v>0.87183603318408098</c:v>
                </c:pt>
                <c:pt idx="2514">
                  <c:v>0.87339570745825801</c:v>
                </c:pt>
                <c:pt idx="2515">
                  <c:v>0.87501434609293904</c:v>
                </c:pt>
                <c:pt idx="2516">
                  <c:v>0.87665149476379201</c:v>
                </c:pt>
                <c:pt idx="2517">
                  <c:v>0.87832607096061099</c:v>
                </c:pt>
                <c:pt idx="2518">
                  <c:v>0.87860930943861604</c:v>
                </c:pt>
                <c:pt idx="2519">
                  <c:v>0.87998737581074205</c:v>
                </c:pt>
                <c:pt idx="2520">
                  <c:v>0.88165042689070106</c:v>
                </c:pt>
                <c:pt idx="2521">
                  <c:v>0.88328920537605904</c:v>
                </c:pt>
                <c:pt idx="2522">
                  <c:v>0.88495196541771304</c:v>
                </c:pt>
                <c:pt idx="2523">
                  <c:v>0.88654807768762101</c:v>
                </c:pt>
                <c:pt idx="2524">
                  <c:v>0.888215552549809</c:v>
                </c:pt>
                <c:pt idx="2525">
                  <c:v>0.88987825438380197</c:v>
                </c:pt>
                <c:pt idx="2526">
                  <c:v>0.89156965259462595</c:v>
                </c:pt>
                <c:pt idx="2527">
                  <c:v>0.89333282085135601</c:v>
                </c:pt>
                <c:pt idx="2528">
                  <c:v>0.89503172785043705</c:v>
                </c:pt>
                <c:pt idx="2529">
                  <c:v>0.89671398745849695</c:v>
                </c:pt>
                <c:pt idx="2530">
                  <c:v>0.89850311633199498</c:v>
                </c:pt>
                <c:pt idx="2531">
                  <c:v>0.89862931054085504</c:v>
                </c:pt>
                <c:pt idx="2532">
                  <c:v>0.89712842600420095</c:v>
                </c:pt>
                <c:pt idx="2533">
                  <c:v>0.89557218598201904</c:v>
                </c:pt>
                <c:pt idx="2534">
                  <c:v>0.89405657490715396</c:v>
                </c:pt>
                <c:pt idx="2535">
                  <c:v>0.89232722530141495</c:v>
                </c:pt>
                <c:pt idx="2536">
                  <c:v>0.89080829638987802</c:v>
                </c:pt>
                <c:pt idx="2537">
                  <c:v>0.88912964565679398</c:v>
                </c:pt>
                <c:pt idx="2538">
                  <c:v>0.887568516191095</c:v>
                </c:pt>
                <c:pt idx="2539">
                  <c:v>0.88598486036062196</c:v>
                </c:pt>
                <c:pt idx="2540">
                  <c:v>0.88436069199815404</c:v>
                </c:pt>
                <c:pt idx="2541">
                  <c:v>0.88271329877898097</c:v>
                </c:pt>
                <c:pt idx="2542">
                  <c:v>0.88112190132960699</c:v>
                </c:pt>
                <c:pt idx="2543">
                  <c:v>0.87951432215049896</c:v>
                </c:pt>
                <c:pt idx="2544">
                  <c:v>0.87861908832565006</c:v>
                </c:pt>
                <c:pt idx="2545">
                  <c:v>0.87781477486714699</c:v>
                </c:pt>
                <c:pt idx="2546">
                  <c:v>0.87615119991823998</c:v>
                </c:pt>
                <c:pt idx="2547">
                  <c:v>0.87460078066214897</c:v>
                </c:pt>
                <c:pt idx="2548">
                  <c:v>0.873004668392241</c:v>
                </c:pt>
                <c:pt idx="2549">
                  <c:v>0.871317693963647</c:v>
                </c:pt>
                <c:pt idx="2550">
                  <c:v>0.86967879906296697</c:v>
                </c:pt>
                <c:pt idx="2551">
                  <c:v>0.86809170898050103</c:v>
                </c:pt>
                <c:pt idx="2552">
                  <c:v>0.86644600378349401</c:v>
                </c:pt>
                <c:pt idx="2553">
                  <c:v>0.864736910443753</c:v>
                </c:pt>
                <c:pt idx="2554">
                  <c:v>0.86315284715965401</c:v>
                </c:pt>
                <c:pt idx="2555">
                  <c:v>0.86148653645068396</c:v>
                </c:pt>
                <c:pt idx="2556">
                  <c:v>0.85988698992878199</c:v>
                </c:pt>
                <c:pt idx="2557">
                  <c:v>0.85860141552984703</c:v>
                </c:pt>
                <c:pt idx="2558">
                  <c:v>0.85821229731664095</c:v>
                </c:pt>
                <c:pt idx="2559">
                  <c:v>0.85662730270996701</c:v>
                </c:pt>
                <c:pt idx="2560">
                  <c:v>0.85490226047113504</c:v>
                </c:pt>
                <c:pt idx="2561">
                  <c:v>0.85324962856247999</c:v>
                </c:pt>
                <c:pt idx="2562">
                  <c:v>0.85170799866318703</c:v>
                </c:pt>
                <c:pt idx="2563">
                  <c:v>0.84998010424897097</c:v>
                </c:pt>
                <c:pt idx="2564">
                  <c:v>0.84833725122734904</c:v>
                </c:pt>
                <c:pt idx="2565">
                  <c:v>0.84675190737470996</c:v>
                </c:pt>
                <c:pt idx="2566">
                  <c:v>0.84499205695465196</c:v>
                </c:pt>
                <c:pt idx="2567">
                  <c:v>0.84341556066647205</c:v>
                </c:pt>
                <c:pt idx="2568">
                  <c:v>0.841777131427079</c:v>
                </c:pt>
                <c:pt idx="2569">
                  <c:v>0.84011402213945996</c:v>
                </c:pt>
                <c:pt idx="2570">
                  <c:v>0.838577921967953</c:v>
                </c:pt>
                <c:pt idx="2571">
                  <c:v>0.83844840992242098</c:v>
                </c:pt>
                <c:pt idx="2572">
                  <c:v>0.83679659292101904</c:v>
                </c:pt>
                <c:pt idx="2573">
                  <c:v>0.83515484584495403</c:v>
                </c:pt>
                <c:pt idx="2574">
                  <c:v>0.83354342496022604</c:v>
                </c:pt>
                <c:pt idx="2575">
                  <c:v>0.83186553092673399</c:v>
                </c:pt>
                <c:pt idx="2576">
                  <c:v>0.830096483696252</c:v>
                </c:pt>
                <c:pt idx="2577">
                  <c:v>0.82852243212983001</c:v>
                </c:pt>
                <c:pt idx="2578">
                  <c:v>0.82685484085231997</c:v>
                </c:pt>
                <c:pt idx="2579">
                  <c:v>0.82523684250190898</c:v>
                </c:pt>
                <c:pt idx="2580">
                  <c:v>0.82352320896461595</c:v>
                </c:pt>
                <c:pt idx="2581">
                  <c:v>0.82184490747749805</c:v>
                </c:pt>
                <c:pt idx="2582">
                  <c:v>0.82010612823069096</c:v>
                </c:pt>
                <c:pt idx="2583">
                  <c:v>0.81857643090188503</c:v>
                </c:pt>
                <c:pt idx="2584">
                  <c:v>0.81849488196894504</c:v>
                </c:pt>
                <c:pt idx="2585">
                  <c:v>0.82000478869304105</c:v>
                </c:pt>
                <c:pt idx="2586">
                  <c:v>0.82165881758555803</c:v>
                </c:pt>
                <c:pt idx="2587">
                  <c:v>0.82330987788736798</c:v>
                </c:pt>
                <c:pt idx="2588">
                  <c:v>0.82487403415143501</c:v>
                </c:pt>
                <c:pt idx="2589">
                  <c:v>0.82646822556853305</c:v>
                </c:pt>
                <c:pt idx="2590">
                  <c:v>0.82810525782406297</c:v>
                </c:pt>
                <c:pt idx="2591">
                  <c:v>0.829698634333909</c:v>
                </c:pt>
                <c:pt idx="2592">
                  <c:v>0.83128054393455397</c:v>
                </c:pt>
                <c:pt idx="2593">
                  <c:v>0.83292624913155999</c:v>
                </c:pt>
                <c:pt idx="2594">
                  <c:v>0.83455489948391903</c:v>
                </c:pt>
                <c:pt idx="2595">
                  <c:v>0.83615648327395298</c:v>
                </c:pt>
                <c:pt idx="2596">
                  <c:v>0.83783367881551396</c:v>
                </c:pt>
                <c:pt idx="2597">
                  <c:v>0.83858100697398197</c:v>
                </c:pt>
                <c:pt idx="2598">
                  <c:v>0.83943922072649002</c:v>
                </c:pt>
                <c:pt idx="2599">
                  <c:v>0.84105058340355798</c:v>
                </c:pt>
                <c:pt idx="2600">
                  <c:v>0.84267719648778405</c:v>
                </c:pt>
                <c:pt idx="2601">
                  <c:v>0.84436492761597004</c:v>
                </c:pt>
                <c:pt idx="2602">
                  <c:v>0.84594869986176502</c:v>
                </c:pt>
                <c:pt idx="2603">
                  <c:v>0.84753759438172005</c:v>
                </c:pt>
                <c:pt idx="2604">
                  <c:v>0.84917293861508403</c:v>
                </c:pt>
                <c:pt idx="2605">
                  <c:v>0.85083110025152597</c:v>
                </c:pt>
                <c:pt idx="2606">
                  <c:v>0.85249810945242599</c:v>
                </c:pt>
                <c:pt idx="2607">
                  <c:v>0.85417344234883796</c:v>
                </c:pt>
                <c:pt idx="2608">
                  <c:v>0.85582048632204499</c:v>
                </c:pt>
                <c:pt idx="2609">
                  <c:v>0.85740734357386805</c:v>
                </c:pt>
                <c:pt idx="2610">
                  <c:v>0.85858680540695798</c:v>
                </c:pt>
                <c:pt idx="2611">
                  <c:v>0.85905136074870803</c:v>
                </c:pt>
                <c:pt idx="2612">
                  <c:v>0.86068891687318705</c:v>
                </c:pt>
                <c:pt idx="2613">
                  <c:v>0.86234282935038198</c:v>
                </c:pt>
                <c:pt idx="2614">
                  <c:v>0.86406653281301304</c:v>
                </c:pt>
                <c:pt idx="2615">
                  <c:v>0.86572178406640898</c:v>
                </c:pt>
                <c:pt idx="2616">
                  <c:v>0.86741172708571002</c:v>
                </c:pt>
                <c:pt idx="2617">
                  <c:v>0.86905033094808504</c:v>
                </c:pt>
                <c:pt idx="2618">
                  <c:v>0.87072531459853098</c:v>
                </c:pt>
                <c:pt idx="2619">
                  <c:v>0.87231496581807699</c:v>
                </c:pt>
                <c:pt idx="2620">
                  <c:v>0.87390519911423303</c:v>
                </c:pt>
                <c:pt idx="2621">
                  <c:v>0.87556877406314004</c:v>
                </c:pt>
                <c:pt idx="2622">
                  <c:v>0.87721075396984804</c:v>
                </c:pt>
                <c:pt idx="2623">
                  <c:v>0.87860465282574296</c:v>
                </c:pt>
                <c:pt idx="2624">
                  <c:v>0.87880907813087095</c:v>
                </c:pt>
                <c:pt idx="2625">
                  <c:v>0.88056857930496302</c:v>
                </c:pt>
                <c:pt idx="2626">
                  <c:v>0.88213360868394397</c:v>
                </c:pt>
                <c:pt idx="2627">
                  <c:v>0.88393455371260599</c:v>
                </c:pt>
                <c:pt idx="2628">
                  <c:v>0.88554108515381802</c:v>
                </c:pt>
                <c:pt idx="2629">
                  <c:v>0.88716595200821802</c:v>
                </c:pt>
                <c:pt idx="2630">
                  <c:v>0.88884244905784704</c:v>
                </c:pt>
                <c:pt idx="2631">
                  <c:v>0.89045776985585701</c:v>
                </c:pt>
                <c:pt idx="2632">
                  <c:v>0.89209497673436999</c:v>
                </c:pt>
                <c:pt idx="2633">
                  <c:v>0.89379318524151996</c:v>
                </c:pt>
                <c:pt idx="2634">
                  <c:v>0.89547049719840299</c:v>
                </c:pt>
                <c:pt idx="2635">
                  <c:v>0.89719216339290098</c:v>
                </c:pt>
                <c:pt idx="2636">
                  <c:v>0.89861487504094795</c:v>
                </c:pt>
                <c:pt idx="2637">
                  <c:v>0.898924714419991</c:v>
                </c:pt>
                <c:pt idx="2638">
                  <c:v>0.90075732441619005</c:v>
                </c:pt>
                <c:pt idx="2639">
                  <c:v>0.90254150563850999</c:v>
                </c:pt>
                <c:pt idx="2640">
                  <c:v>0.90456672478467204</c:v>
                </c:pt>
                <c:pt idx="2641">
                  <c:v>0.90664788149297204</c:v>
                </c:pt>
                <c:pt idx="2642">
                  <c:v>0.90903113596141305</c:v>
                </c:pt>
                <c:pt idx="2643">
                  <c:v>0.91167783830314897</c:v>
                </c:pt>
                <c:pt idx="2644">
                  <c:v>0.91499963309615895</c:v>
                </c:pt>
                <c:pt idx="2645">
                  <c:v>0.91863516718149196</c:v>
                </c:pt>
                <c:pt idx="2646">
                  <c:v>0.91939349658787295</c:v>
                </c:pt>
                <c:pt idx="2647">
                  <c:v>0.92677574139088403</c:v>
                </c:pt>
                <c:pt idx="2648">
                  <c:v>0.93864090740680695</c:v>
                </c:pt>
                <c:pt idx="2649">
                  <c:v>0.94092823565006301</c:v>
                </c:pt>
                <c:pt idx="2650">
                  <c:v>0.95864746253937505</c:v>
                </c:pt>
                <c:pt idx="2651">
                  <c:v>0.96545799169689395</c:v>
                </c:pt>
                <c:pt idx="2652">
                  <c:v>0.97866356372833296</c:v>
                </c:pt>
                <c:pt idx="2653">
                  <c:v>0.99510152358561799</c:v>
                </c:pt>
                <c:pt idx="2654">
                  <c:v>0.99849398247897603</c:v>
                </c:pt>
                <c:pt idx="2655">
                  <c:v>0.99845393560826801</c:v>
                </c:pt>
                <c:pt idx="2656">
                  <c:v>0.99840213079005502</c:v>
                </c:pt>
                <c:pt idx="2657">
                  <c:v>0.99839223548769995</c:v>
                </c:pt>
                <c:pt idx="2658">
                  <c:v>0.99839200265705597</c:v>
                </c:pt>
                <c:pt idx="2659">
                  <c:v>0.99843693897128105</c:v>
                </c:pt>
                <c:pt idx="2660">
                  <c:v>0.99842925556004003</c:v>
                </c:pt>
                <c:pt idx="2661">
                  <c:v>0.99809456150978804</c:v>
                </c:pt>
                <c:pt idx="2662">
                  <c:v>0.996396178379655</c:v>
                </c:pt>
                <c:pt idx="2663">
                  <c:v>0.99484215024858702</c:v>
                </c:pt>
                <c:pt idx="2664">
                  <c:v>0.99316809792071603</c:v>
                </c:pt>
                <c:pt idx="2665">
                  <c:v>0.99158205557614598</c:v>
                </c:pt>
                <c:pt idx="2666">
                  <c:v>0.990014057606459</c:v>
                </c:pt>
                <c:pt idx="2667">
                  <c:v>0.98839984275400605</c:v>
                </c:pt>
                <c:pt idx="2668">
                  <c:v>0.98673661705106497</c:v>
                </c:pt>
                <c:pt idx="2669">
                  <c:v>0.98502857144921996</c:v>
                </c:pt>
                <c:pt idx="2670">
                  <c:v>0.98336650989949703</c:v>
                </c:pt>
                <c:pt idx="2671">
                  <c:v>0.98177767358720303</c:v>
                </c:pt>
                <c:pt idx="2672">
                  <c:v>0.98014238756149996</c:v>
                </c:pt>
                <c:pt idx="2673">
                  <c:v>0.97855797503143505</c:v>
                </c:pt>
                <c:pt idx="2674">
                  <c:v>0.97691884730011203</c:v>
                </c:pt>
                <c:pt idx="2675">
                  <c:v>0.97526930039748505</c:v>
                </c:pt>
                <c:pt idx="2676">
                  <c:v>0.97366399131715298</c:v>
                </c:pt>
                <c:pt idx="2677">
                  <c:v>0.97204354824498296</c:v>
                </c:pt>
                <c:pt idx="2678">
                  <c:v>0.97033573547378205</c:v>
                </c:pt>
                <c:pt idx="2679">
                  <c:v>0.96871535060927305</c:v>
                </c:pt>
                <c:pt idx="2680">
                  <c:v>0.96704560564830899</c:v>
                </c:pt>
                <c:pt idx="2681">
                  <c:v>0.96547929570078905</c:v>
                </c:pt>
                <c:pt idx="2682">
                  <c:v>0.96384884091094103</c:v>
                </c:pt>
                <c:pt idx="2683">
                  <c:v>0.96216792007908203</c:v>
                </c:pt>
                <c:pt idx="2684">
                  <c:v>0.96044689416885398</c:v>
                </c:pt>
                <c:pt idx="2685">
                  <c:v>0.95878879074007295</c:v>
                </c:pt>
                <c:pt idx="2686">
                  <c:v>0.95864792820066203</c:v>
                </c:pt>
                <c:pt idx="2687">
                  <c:v>0.95710105961188696</c:v>
                </c:pt>
                <c:pt idx="2688">
                  <c:v>0.955493655055761</c:v>
                </c:pt>
                <c:pt idx="2689">
                  <c:v>0.95369602786377095</c:v>
                </c:pt>
                <c:pt idx="2690">
                  <c:v>0.95212447922676802</c:v>
                </c:pt>
                <c:pt idx="2691">
                  <c:v>0.95050217350944899</c:v>
                </c:pt>
                <c:pt idx="2692">
                  <c:v>0.94876129878684901</c:v>
                </c:pt>
                <c:pt idx="2693">
                  <c:v>0.94721739878877997</c:v>
                </c:pt>
                <c:pt idx="2694">
                  <c:v>0.94549055211246003</c:v>
                </c:pt>
                <c:pt idx="2695">
                  <c:v>0.94378093490377102</c:v>
                </c:pt>
                <c:pt idx="2696">
                  <c:v>0.94208907103165995</c:v>
                </c:pt>
                <c:pt idx="2697">
                  <c:v>0.940457743126899</c:v>
                </c:pt>
                <c:pt idx="2698">
                  <c:v>0.93878799816593494</c:v>
                </c:pt>
                <c:pt idx="2699">
                  <c:v>0.93864626251161098</c:v>
                </c:pt>
                <c:pt idx="2700">
                  <c:v>0.93709933571517501</c:v>
                </c:pt>
                <c:pt idx="2701">
                  <c:v>0.93550363089889299</c:v>
                </c:pt>
                <c:pt idx="2702">
                  <c:v>0.93376613222062599</c:v>
                </c:pt>
                <c:pt idx="2703">
                  <c:v>0.93208003090694502</c:v>
                </c:pt>
                <c:pt idx="2704">
                  <c:v>0.930393522139639</c:v>
                </c:pt>
                <c:pt idx="2705">
                  <c:v>0.92872581444680702</c:v>
                </c:pt>
                <c:pt idx="2706">
                  <c:v>0.927051703911275</c:v>
                </c:pt>
                <c:pt idx="2707">
                  <c:v>0.92538661556318402</c:v>
                </c:pt>
                <c:pt idx="2708">
                  <c:v>0.92374393716454495</c:v>
                </c:pt>
                <c:pt idx="2709">
                  <c:v>0.92202320229262102</c:v>
                </c:pt>
                <c:pt idx="2710">
                  <c:v>0.92032732209190704</c:v>
                </c:pt>
                <c:pt idx="2711">
                  <c:v>0.91866817092523001</c:v>
                </c:pt>
                <c:pt idx="2712">
                  <c:v>0.91864221030846205</c:v>
                </c:pt>
                <c:pt idx="2713">
                  <c:v>0.91694196453318</c:v>
                </c:pt>
                <c:pt idx="2714">
                  <c:v>0.91518217232078303</c:v>
                </c:pt>
                <c:pt idx="2715">
                  <c:v>0.91676769079640497</c:v>
                </c:pt>
                <c:pt idx="2716">
                  <c:v>0.91837742365896702</c:v>
                </c:pt>
                <c:pt idx="2717">
                  <c:v>0.919995945878327</c:v>
                </c:pt>
                <c:pt idx="2718">
                  <c:v>0.92164234956726399</c:v>
                </c:pt>
                <c:pt idx="2719">
                  <c:v>0.92324137222021796</c:v>
                </c:pt>
                <c:pt idx="2720">
                  <c:v>0.92493859119713295</c:v>
                </c:pt>
                <c:pt idx="2721">
                  <c:v>0.92658551875501904</c:v>
                </c:pt>
                <c:pt idx="2722">
                  <c:v>0.92816399410367001</c:v>
                </c:pt>
                <c:pt idx="2723">
                  <c:v>0.92979922192171205</c:v>
                </c:pt>
                <c:pt idx="2724">
                  <c:v>0.93150051543489099</c:v>
                </c:pt>
                <c:pt idx="2725">
                  <c:v>0.93303876928985097</c:v>
                </c:pt>
                <c:pt idx="2726">
                  <c:v>0.93475438188761495</c:v>
                </c:pt>
                <c:pt idx="2727">
                  <c:v>0.93636749079450998</c:v>
                </c:pt>
                <c:pt idx="2728">
                  <c:v>0.93798467423766896</c:v>
                </c:pt>
                <c:pt idx="2729">
                  <c:v>0.93866401584819004</c:v>
                </c:pt>
                <c:pt idx="2730">
                  <c:v>0.93962973915040504</c:v>
                </c:pt>
                <c:pt idx="2731">
                  <c:v>0.94127445481717598</c:v>
                </c:pt>
                <c:pt idx="2732">
                  <c:v>0.94289809931069601</c:v>
                </c:pt>
                <c:pt idx="2733">
                  <c:v>0.94460678519681096</c:v>
                </c:pt>
                <c:pt idx="2734">
                  <c:v>0.946299114730209</c:v>
                </c:pt>
                <c:pt idx="2735">
                  <c:v>0.947973981965333</c:v>
                </c:pt>
                <c:pt idx="2736">
                  <c:v>0.94959215493872795</c:v>
                </c:pt>
                <c:pt idx="2737">
                  <c:v>0.95132144633680604</c:v>
                </c:pt>
                <c:pt idx="2738">
                  <c:v>0.95288601005449902</c:v>
                </c:pt>
                <c:pt idx="2739">
                  <c:v>0.95456850249320302</c:v>
                </c:pt>
                <c:pt idx="2740">
                  <c:v>0.95619575586170003</c:v>
                </c:pt>
                <c:pt idx="2741">
                  <c:v>0.95789105398580399</c:v>
                </c:pt>
                <c:pt idx="2742">
                  <c:v>0.95867057098075703</c:v>
                </c:pt>
                <c:pt idx="2743">
                  <c:v>0.95957203302532401</c:v>
                </c:pt>
                <c:pt idx="2744">
                  <c:v>0.96119253430515506</c:v>
                </c:pt>
                <c:pt idx="2745">
                  <c:v>0.96282828599214598</c:v>
                </c:pt>
                <c:pt idx="2746">
                  <c:v>0.96445367671549298</c:v>
                </c:pt>
                <c:pt idx="2747">
                  <c:v>0.96613244386389896</c:v>
                </c:pt>
                <c:pt idx="2748">
                  <c:v>0.96776202553883195</c:v>
                </c:pt>
                <c:pt idx="2749">
                  <c:v>0.96943532116711095</c:v>
                </c:pt>
                <c:pt idx="2750">
                  <c:v>0.97111007198691401</c:v>
                </c:pt>
                <c:pt idx="2751">
                  <c:v>0.97274925792589795</c:v>
                </c:pt>
                <c:pt idx="2752">
                  <c:v>0.974390830378979</c:v>
                </c:pt>
                <c:pt idx="2753">
                  <c:v>0.97608432406559598</c:v>
                </c:pt>
                <c:pt idx="2754">
                  <c:v>0.97772839944809697</c:v>
                </c:pt>
                <c:pt idx="2755">
                  <c:v>0.97867322620004404</c:v>
                </c:pt>
                <c:pt idx="2756">
                  <c:v>0.97938987892121099</c:v>
                </c:pt>
                <c:pt idx="2757">
                  <c:v>0.98105438519269195</c:v>
                </c:pt>
                <c:pt idx="2758">
                  <c:v>0.98273670300841298</c:v>
                </c:pt>
                <c:pt idx="2759">
                  <c:v>0.98446884658187594</c:v>
                </c:pt>
                <c:pt idx="2760">
                  <c:v>0.98618399351835295</c:v>
                </c:pt>
                <c:pt idx="2761">
                  <c:v>0.98785629961639598</c:v>
                </c:pt>
                <c:pt idx="2762">
                  <c:v>0.98961242474615596</c:v>
                </c:pt>
                <c:pt idx="2763">
                  <c:v>0.99133374169468902</c:v>
                </c:pt>
                <c:pt idx="2764">
                  <c:v>0.99309056531637896</c:v>
                </c:pt>
                <c:pt idx="2765">
                  <c:v>0.99487463012337696</c:v>
                </c:pt>
                <c:pt idx="2766">
                  <c:v>0.99664030130952597</c:v>
                </c:pt>
                <c:pt idx="2767">
                  <c:v>0.99847407545894395</c:v>
                </c:pt>
                <c:pt idx="2768">
                  <c:v>0.99867361132055499</c:v>
                </c:pt>
                <c:pt idx="2769">
                  <c:v>0.99712412338703904</c:v>
                </c:pt>
                <c:pt idx="2770">
                  <c:v>0.99549407605081797</c:v>
                </c:pt>
                <c:pt idx="2771">
                  <c:v>0.99393818527460098</c:v>
                </c:pt>
                <c:pt idx="2772">
                  <c:v>0.99228380713611797</c:v>
                </c:pt>
                <c:pt idx="2773">
                  <c:v>0.99064188543707099</c:v>
                </c:pt>
                <c:pt idx="2774">
                  <c:v>0.98900659941136804</c:v>
                </c:pt>
                <c:pt idx="2775">
                  <c:v>0.98735000938177098</c:v>
                </c:pt>
                <c:pt idx="2776">
                  <c:v>0.98575663287192605</c:v>
                </c:pt>
                <c:pt idx="2777">
                  <c:v>0.98410760983824697</c:v>
                </c:pt>
                <c:pt idx="2778">
                  <c:v>0.98248687572777305</c:v>
                </c:pt>
                <c:pt idx="2779">
                  <c:v>0.98090199753642104</c:v>
                </c:pt>
                <c:pt idx="2780">
                  <c:v>0.97923120483756099</c:v>
                </c:pt>
                <c:pt idx="2781">
                  <c:v>0.97867264412343502</c:v>
                </c:pt>
                <c:pt idx="2782">
                  <c:v>0.97767636179924</c:v>
                </c:pt>
                <c:pt idx="2783">
                  <c:v>0.97598135471344005</c:v>
                </c:pt>
                <c:pt idx="2784">
                  <c:v>0.97446591826155804</c:v>
                </c:pt>
                <c:pt idx="2785">
                  <c:v>0.97275630105286803</c:v>
                </c:pt>
                <c:pt idx="2786">
                  <c:v>0.97117736004292998</c:v>
                </c:pt>
                <c:pt idx="2787">
                  <c:v>0.96951588056981597</c:v>
                </c:pt>
                <c:pt idx="2788">
                  <c:v>0.96784112975001302</c:v>
                </c:pt>
                <c:pt idx="2789">
                  <c:v>0.96622511046007298</c:v>
                </c:pt>
                <c:pt idx="2790">
                  <c:v>0.96456200117245305</c:v>
                </c:pt>
                <c:pt idx="2791">
                  <c:v>0.96294214017689195</c:v>
                </c:pt>
                <c:pt idx="2792">
                  <c:v>0.96133898478001401</c:v>
                </c:pt>
                <c:pt idx="2793">
                  <c:v>0.95967511879280198</c:v>
                </c:pt>
                <c:pt idx="2794">
                  <c:v>0.95867179334163699</c:v>
                </c:pt>
                <c:pt idx="2795">
                  <c:v>0.95798325492069103</c:v>
                </c:pt>
                <c:pt idx="2796">
                  <c:v>0.95638138009235296</c:v>
                </c:pt>
                <c:pt idx="2797">
                  <c:v>0.95467740902677201</c:v>
                </c:pt>
                <c:pt idx="2798">
                  <c:v>0.95307629089802504</c:v>
                </c:pt>
                <c:pt idx="2799">
                  <c:v>0.95138663891702901</c:v>
                </c:pt>
                <c:pt idx="2800">
                  <c:v>0.949689885601401</c:v>
                </c:pt>
                <c:pt idx="2801">
                  <c:v>0.94804406398907304</c:v>
                </c:pt>
                <c:pt idx="2802">
                  <c:v>0.94648142112418998</c:v>
                </c:pt>
                <c:pt idx="2803">
                  <c:v>0.94478740356862501</c:v>
                </c:pt>
                <c:pt idx="2804">
                  <c:v>0.94307988183572899</c:v>
                </c:pt>
                <c:pt idx="2805">
                  <c:v>0.94141939189284995</c:v>
                </c:pt>
                <c:pt idx="2806">
                  <c:v>0.93973724870011199</c:v>
                </c:pt>
                <c:pt idx="2807">
                  <c:v>0.938669196330011</c:v>
                </c:pt>
                <c:pt idx="2808">
                  <c:v>0.93821645714342605</c:v>
                </c:pt>
                <c:pt idx="2809">
                  <c:v>0.93648448819294605</c:v>
                </c:pt>
                <c:pt idx="2810">
                  <c:v>0.93478680355474397</c:v>
                </c:pt>
                <c:pt idx="2811">
                  <c:v>0.93313481193035797</c:v>
                </c:pt>
                <c:pt idx="2812">
                  <c:v>0.931504764594138</c:v>
                </c:pt>
                <c:pt idx="2813">
                  <c:v>0.92980376211926297</c:v>
                </c:pt>
                <c:pt idx="2814">
                  <c:v>0.92812121147289905</c:v>
                </c:pt>
                <c:pt idx="2815">
                  <c:v>0.92645303811877999</c:v>
                </c:pt>
                <c:pt idx="2816">
                  <c:v>0.92478591250255704</c:v>
                </c:pt>
                <c:pt idx="2817">
                  <c:v>0.923072278965265</c:v>
                </c:pt>
                <c:pt idx="2818">
                  <c:v>0.92144799418747403</c:v>
                </c:pt>
                <c:pt idx="2819">
                  <c:v>0.91979710850864604</c:v>
                </c:pt>
                <c:pt idx="2820">
                  <c:v>0.91866496950387999</c:v>
                </c:pt>
                <c:pt idx="2821">
                  <c:v>0.91817229986190796</c:v>
                </c:pt>
                <c:pt idx="2822">
                  <c:v>0.91640843311324705</c:v>
                </c:pt>
                <c:pt idx="2823">
                  <c:v>0.91796321794390701</c:v>
                </c:pt>
                <c:pt idx="2824">
                  <c:v>0.91965839965269003</c:v>
                </c:pt>
                <c:pt idx="2825">
                  <c:v>0.92121673515066504</c:v>
                </c:pt>
                <c:pt idx="2826">
                  <c:v>0.92294579371810004</c:v>
                </c:pt>
                <c:pt idx="2827">
                  <c:v>0.92459406005218603</c:v>
                </c:pt>
                <c:pt idx="2828">
                  <c:v>0.92618924099952005</c:v>
                </c:pt>
                <c:pt idx="2829">
                  <c:v>0.92787260655313697</c:v>
                </c:pt>
                <c:pt idx="2830">
                  <c:v>0.92954462161287699</c:v>
                </c:pt>
                <c:pt idx="2831">
                  <c:v>0.93111832393333305</c:v>
                </c:pt>
                <c:pt idx="2832">
                  <c:v>0.93276688130572405</c:v>
                </c:pt>
                <c:pt idx="2833">
                  <c:v>0.93446386745199606</c:v>
                </c:pt>
                <c:pt idx="2834">
                  <c:v>0.93599269166588805</c:v>
                </c:pt>
                <c:pt idx="2835">
                  <c:v>0.93762046890333295</c:v>
                </c:pt>
                <c:pt idx="2836">
                  <c:v>0.93867711257189501</c:v>
                </c:pt>
                <c:pt idx="2837">
                  <c:v>0.93924935208633498</c:v>
                </c:pt>
                <c:pt idx="2838">
                  <c:v>0.94090565107762802</c:v>
                </c:pt>
                <c:pt idx="2839">
                  <c:v>0.94247848028317105</c:v>
                </c:pt>
                <c:pt idx="2840">
                  <c:v>0.94426982104778301</c:v>
                </c:pt>
                <c:pt idx="2841">
                  <c:v>0.94589922809973404</c:v>
                </c:pt>
                <c:pt idx="2842">
                  <c:v>0.94757182523608197</c:v>
                </c:pt>
                <c:pt idx="2843">
                  <c:v>0.94921811250969801</c:v>
                </c:pt>
                <c:pt idx="2844">
                  <c:v>0.95084466738626405</c:v>
                </c:pt>
                <c:pt idx="2845">
                  <c:v>0.95251563470810696</c:v>
                </c:pt>
                <c:pt idx="2846">
                  <c:v>0.95412915106862795</c:v>
                </c:pt>
                <c:pt idx="2847">
                  <c:v>0.95582497306168102</c:v>
                </c:pt>
                <c:pt idx="2848">
                  <c:v>0.95744908321648803</c:v>
                </c:pt>
                <c:pt idx="2849">
                  <c:v>0.958713644649833</c:v>
                </c:pt>
                <c:pt idx="2850">
                  <c:v>0.95912715187296305</c:v>
                </c:pt>
                <c:pt idx="2851">
                  <c:v>0.96073391614481796</c:v>
                </c:pt>
                <c:pt idx="2852">
                  <c:v>0.96240878337994196</c:v>
                </c:pt>
                <c:pt idx="2853">
                  <c:v>0.96401653718203295</c:v>
                </c:pt>
                <c:pt idx="2854">
                  <c:v>0.96565403509885095</c:v>
                </c:pt>
                <c:pt idx="2855">
                  <c:v>0.96730660879984498</c:v>
                </c:pt>
                <c:pt idx="2856">
                  <c:v>0.96895726164802898</c:v>
                </c:pt>
                <c:pt idx="2857">
                  <c:v>0.970519031397998</c:v>
                </c:pt>
                <c:pt idx="2858">
                  <c:v>0.97223051125183702</c:v>
                </c:pt>
                <c:pt idx="2859">
                  <c:v>0.97390421433374297</c:v>
                </c:pt>
                <c:pt idx="2860">
                  <c:v>0.97556435503065597</c:v>
                </c:pt>
                <c:pt idx="2861">
                  <c:v>0.97722571808844805</c:v>
                </c:pt>
                <c:pt idx="2862">
                  <c:v>0.97871536854654595</c:v>
                </c:pt>
                <c:pt idx="2863">
                  <c:v>0.97883341368287802</c:v>
                </c:pt>
                <c:pt idx="2864">
                  <c:v>0.980519806034863</c:v>
                </c:pt>
                <c:pt idx="2865">
                  <c:v>0.98220142535865296</c:v>
                </c:pt>
                <c:pt idx="2866">
                  <c:v>0.98381680436432395</c:v>
                </c:pt>
                <c:pt idx="2867">
                  <c:v>0.98559120669960998</c:v>
                </c:pt>
                <c:pt idx="2868">
                  <c:v>0.98727049771696296</c:v>
                </c:pt>
                <c:pt idx="2869">
                  <c:v>0.98891847301274505</c:v>
                </c:pt>
                <c:pt idx="2870">
                  <c:v>0.99055108148604598</c:v>
                </c:pt>
                <c:pt idx="2871">
                  <c:v>0.99227239843457904</c:v>
                </c:pt>
                <c:pt idx="2872">
                  <c:v>0.99404761567711797</c:v>
                </c:pt>
                <c:pt idx="2873">
                  <c:v>0.99569209851324603</c:v>
                </c:pt>
                <c:pt idx="2874">
                  <c:v>0.997440307401121</c:v>
                </c:pt>
                <c:pt idx="2875">
                  <c:v>0.99872041027992997</c:v>
                </c:pt>
                <c:pt idx="2876">
                  <c:v>0.99926511757075798</c:v>
                </c:pt>
                <c:pt idx="2877">
                  <c:v>0.99779746960848603</c:v>
                </c:pt>
                <c:pt idx="2878">
                  <c:v>0.99618907552212499</c:v>
                </c:pt>
                <c:pt idx="2879">
                  <c:v>0.99458696786314205</c:v>
                </c:pt>
                <c:pt idx="2880">
                  <c:v>0.99294260144233704</c:v>
                </c:pt>
                <c:pt idx="2881">
                  <c:v>0.99129381123930205</c:v>
                </c:pt>
                <c:pt idx="2882">
                  <c:v>0.98967342637479305</c:v>
                </c:pt>
                <c:pt idx="2883">
                  <c:v>0.98797271493822303</c:v>
                </c:pt>
                <c:pt idx="2884">
                  <c:v>0.98636641632765498</c:v>
                </c:pt>
                <c:pt idx="2885">
                  <c:v>0.98473648540675596</c:v>
                </c:pt>
                <c:pt idx="2886">
                  <c:v>0.98314753267914101</c:v>
                </c:pt>
                <c:pt idx="2887">
                  <c:v>0.98147219978272904</c:v>
                </c:pt>
                <c:pt idx="2888">
                  <c:v>0.97983295563608397</c:v>
                </c:pt>
                <c:pt idx="2889">
                  <c:v>0.97871595062315497</c:v>
                </c:pt>
                <c:pt idx="2890">
                  <c:v>0.97822980023920503</c:v>
                </c:pt>
                <c:pt idx="2891">
                  <c:v>0.976568553596735</c:v>
                </c:pt>
                <c:pt idx="2892">
                  <c:v>0.97493588691577304</c:v>
                </c:pt>
                <c:pt idx="2893">
                  <c:v>0.97332947188988295</c:v>
                </c:pt>
                <c:pt idx="2894">
                  <c:v>0.97169715445488702</c:v>
                </c:pt>
                <c:pt idx="2895">
                  <c:v>0.97007810836657904</c:v>
                </c:pt>
                <c:pt idx="2896">
                  <c:v>0.96844678046181798</c:v>
                </c:pt>
                <c:pt idx="2897">
                  <c:v>0.96672720974311199</c:v>
                </c:pt>
                <c:pt idx="2898">
                  <c:v>0.96516771009191904</c:v>
                </c:pt>
                <c:pt idx="2899">
                  <c:v>0.96351339016109705</c:v>
                </c:pt>
                <c:pt idx="2900">
                  <c:v>0.96188264433294501</c:v>
                </c:pt>
                <c:pt idx="2901">
                  <c:v>0.96024770755320799</c:v>
                </c:pt>
                <c:pt idx="2902">
                  <c:v>0.95870904624462105</c:v>
                </c:pt>
                <c:pt idx="2903">
                  <c:v>0.95864728791639198</c:v>
                </c:pt>
                <c:pt idx="2904">
                  <c:v>0.95696072094142404</c:v>
                </c:pt>
                <c:pt idx="2905">
                  <c:v>0.95530308317393098</c:v>
                </c:pt>
                <c:pt idx="2906">
                  <c:v>0.95363316358998396</c:v>
                </c:pt>
                <c:pt idx="2907">
                  <c:v>0.95197960035875395</c:v>
                </c:pt>
                <c:pt idx="2908">
                  <c:v>0.95041748136282</c:v>
                </c:pt>
                <c:pt idx="2909">
                  <c:v>0.94867579173296701</c:v>
                </c:pt>
                <c:pt idx="2910">
                  <c:v>0.947052205447108</c:v>
                </c:pt>
                <c:pt idx="2911">
                  <c:v>0.94536400865763404</c:v>
                </c:pt>
                <c:pt idx="2912">
                  <c:v>0.94377482309937499</c:v>
                </c:pt>
                <c:pt idx="2913">
                  <c:v>0.942151818890125</c:v>
                </c:pt>
                <c:pt idx="2914">
                  <c:v>0.94048847677186098</c:v>
                </c:pt>
                <c:pt idx="2915">
                  <c:v>0.93878619372844696</c:v>
                </c:pt>
                <c:pt idx="2916">
                  <c:v>0.93869556440040502</c:v>
                </c:pt>
                <c:pt idx="2917">
                  <c:v>0.93714304966852102</c:v>
                </c:pt>
                <c:pt idx="2918">
                  <c:v>0.93556370120495602</c:v>
                </c:pt>
                <c:pt idx="2919">
                  <c:v>0.93385612126439799</c:v>
                </c:pt>
                <c:pt idx="2920">
                  <c:v>0.93213305808603797</c:v>
                </c:pt>
                <c:pt idx="2921">
                  <c:v>0.93050225405022502</c:v>
                </c:pt>
                <c:pt idx="2922">
                  <c:v>0.92882721219211795</c:v>
                </c:pt>
                <c:pt idx="2923">
                  <c:v>0.92717027291655496</c:v>
                </c:pt>
                <c:pt idx="2924">
                  <c:v>0.92545867664739501</c:v>
                </c:pt>
                <c:pt idx="2925">
                  <c:v>0.92379399575293097</c:v>
                </c:pt>
                <c:pt idx="2926">
                  <c:v>0.92213461175560996</c:v>
                </c:pt>
                <c:pt idx="2927">
                  <c:v>0.92039152514189504</c:v>
                </c:pt>
                <c:pt idx="2928">
                  <c:v>0.91868988238275096</c:v>
                </c:pt>
                <c:pt idx="2929">
                  <c:v>0.91866101138293699</c:v>
                </c:pt>
                <c:pt idx="2930">
                  <c:v>0.91700284974649504</c:v>
                </c:pt>
                <c:pt idx="2931">
                  <c:v>0.91847142903134205</c:v>
                </c:pt>
                <c:pt idx="2932">
                  <c:v>0.92013867106288705</c:v>
                </c:pt>
                <c:pt idx="2933">
                  <c:v>0.92172506265342202</c:v>
                </c:pt>
                <c:pt idx="2934">
                  <c:v>0.92335604131221805</c:v>
                </c:pt>
                <c:pt idx="2935">
                  <c:v>0.92501175822690096</c:v>
                </c:pt>
                <c:pt idx="2936">
                  <c:v>0.92653906904160999</c:v>
                </c:pt>
                <c:pt idx="2937">
                  <c:v>0.92828756896778897</c:v>
                </c:pt>
                <c:pt idx="2938">
                  <c:v>0.92991959536448099</c:v>
                </c:pt>
                <c:pt idx="2939">
                  <c:v>0.93154603382572498</c:v>
                </c:pt>
                <c:pt idx="2940">
                  <c:v>0.93327194917947098</c:v>
                </c:pt>
                <c:pt idx="2941">
                  <c:v>0.93494082102552101</c:v>
                </c:pt>
                <c:pt idx="2942">
                  <c:v>0.93652191571891297</c:v>
                </c:pt>
                <c:pt idx="2943">
                  <c:v>0.93815493164583996</c:v>
                </c:pt>
                <c:pt idx="2944">
                  <c:v>0.93873601872474</c:v>
                </c:pt>
                <c:pt idx="2945">
                  <c:v>0.93979743542149696</c:v>
                </c:pt>
                <c:pt idx="2946">
                  <c:v>0.94147777417674705</c:v>
                </c:pt>
                <c:pt idx="2947">
                  <c:v>0.94306241953745495</c:v>
                </c:pt>
                <c:pt idx="2948">
                  <c:v>0.94471685588359799</c:v>
                </c:pt>
                <c:pt idx="2949">
                  <c:v>0.94633462140336599</c:v>
                </c:pt>
                <c:pt idx="2950">
                  <c:v>0.94803946558386099</c:v>
                </c:pt>
                <c:pt idx="2951">
                  <c:v>0.94964064192026898</c:v>
                </c:pt>
                <c:pt idx="2952">
                  <c:v>0.95124245854094602</c:v>
                </c:pt>
                <c:pt idx="2953">
                  <c:v>0.95294526545330904</c:v>
                </c:pt>
                <c:pt idx="2954">
                  <c:v>0.95458998112007998</c:v>
                </c:pt>
                <c:pt idx="2955">
                  <c:v>0.95621275249868598</c:v>
                </c:pt>
                <c:pt idx="2956">
                  <c:v>0.95788540784269605</c:v>
                </c:pt>
                <c:pt idx="2957">
                  <c:v>0.95873931422829595</c:v>
                </c:pt>
                <c:pt idx="2958">
                  <c:v>0.95954642165452197</c:v>
                </c:pt>
                <c:pt idx="2959">
                  <c:v>0.96121471142396298</c:v>
                </c:pt>
                <c:pt idx="2960">
                  <c:v>0.96293038222938798</c:v>
                </c:pt>
                <c:pt idx="2961">
                  <c:v>0.96460850909352303</c:v>
                </c:pt>
                <c:pt idx="2962">
                  <c:v>0.96620386466383901</c:v>
                </c:pt>
                <c:pt idx="2963">
                  <c:v>0.96788076916709498</c:v>
                </c:pt>
                <c:pt idx="2964">
                  <c:v>0.96944277174770799</c:v>
                </c:pt>
                <c:pt idx="2965">
                  <c:v>0.97107840701937698</c:v>
                </c:pt>
                <c:pt idx="2966">
                  <c:v>0.97274174913764</c:v>
                </c:pt>
                <c:pt idx="2967">
                  <c:v>0.97441638354212001</c:v>
                </c:pt>
                <c:pt idx="2968">
                  <c:v>0.97613100660964802</c:v>
                </c:pt>
                <c:pt idx="2969">
                  <c:v>0.97778148483484995</c:v>
                </c:pt>
                <c:pt idx="2970">
                  <c:v>0.97877008374780405</c:v>
                </c:pt>
                <c:pt idx="2971">
                  <c:v>0.979422009550035</c:v>
                </c:pt>
                <c:pt idx="2972">
                  <c:v>0.98104507196694601</c:v>
                </c:pt>
                <c:pt idx="2973">
                  <c:v>0.98273379262536797</c:v>
                </c:pt>
                <c:pt idx="2974">
                  <c:v>0.98433217499405101</c:v>
                </c:pt>
                <c:pt idx="2975">
                  <c:v>0.98600855562835898</c:v>
                </c:pt>
                <c:pt idx="2976">
                  <c:v>0.98765396978706099</c:v>
                </c:pt>
                <c:pt idx="2977">
                  <c:v>0.98930916283279702</c:v>
                </c:pt>
                <c:pt idx="2978">
                  <c:v>0.990934786386788</c:v>
                </c:pt>
                <c:pt idx="2979">
                  <c:v>0.99264783784747102</c:v>
                </c:pt>
                <c:pt idx="2980">
                  <c:v>0.99438242614269301</c:v>
                </c:pt>
                <c:pt idx="2981">
                  <c:v>0.99605030845850695</c:v>
                </c:pt>
                <c:pt idx="2982">
                  <c:v>0.99779979791492202</c:v>
                </c:pt>
                <c:pt idx="2983">
                  <c:v>0.99877081811428103</c:v>
                </c:pt>
                <c:pt idx="2984">
                  <c:v>0.99956349004059997</c:v>
                </c:pt>
                <c:pt idx="2985">
                  <c:v>1.00134906824678</c:v>
                </c:pt>
                <c:pt idx="2986">
                  <c:v>1.00318877957761</c:v>
                </c:pt>
                <c:pt idx="2987">
                  <c:v>1.00528541952372</c:v>
                </c:pt>
                <c:pt idx="2988">
                  <c:v>1.00739905610681</c:v>
                </c:pt>
                <c:pt idx="2989">
                  <c:v>1.0099138598889099</c:v>
                </c:pt>
                <c:pt idx="2990">
                  <c:v>1.0126841953024299</c:v>
                </c:pt>
                <c:pt idx="2991">
                  <c:v>1.0163164697587499</c:v>
                </c:pt>
                <c:pt idx="2992">
                  <c:v>1.01877702400088</c:v>
                </c:pt>
                <c:pt idx="2993">
                  <c:v>1.0214775102213001</c:v>
                </c:pt>
                <c:pt idx="2994">
                  <c:v>1.0304205352440501</c:v>
                </c:pt>
                <c:pt idx="2995">
                  <c:v>1.03881186805665</c:v>
                </c:pt>
                <c:pt idx="2996">
                  <c:v>1.05390639510006</c:v>
                </c:pt>
                <c:pt idx="2997">
                  <c:v>1.05881958734244</c:v>
                </c:pt>
                <c:pt idx="2998">
                  <c:v>1.07883918099105</c:v>
                </c:pt>
                <c:pt idx="2999">
                  <c:v>1.0892396094277501</c:v>
                </c:pt>
                <c:pt idx="3000">
                  <c:v>1.0984083637595199</c:v>
                </c:pt>
                <c:pt idx="3001">
                  <c:v>1.0983831016346799</c:v>
                </c:pt>
                <c:pt idx="3002">
                  <c:v>1.09832535963506</c:v>
                </c:pt>
                <c:pt idx="3003">
                  <c:v>1.0983641259372201</c:v>
                </c:pt>
                <c:pt idx="3004">
                  <c:v>1.0983485262841</c:v>
                </c:pt>
                <c:pt idx="3005">
                  <c:v>1.0983252432197299</c:v>
                </c:pt>
                <c:pt idx="3006">
                  <c:v>1.09829183202237</c:v>
                </c:pt>
                <c:pt idx="3007">
                  <c:v>1.0981247760355499</c:v>
                </c:pt>
                <c:pt idx="3008">
                  <c:v>1.09661091119051</c:v>
                </c:pt>
                <c:pt idx="3009">
                  <c:v>1.09495304059237</c:v>
                </c:pt>
                <c:pt idx="3010">
                  <c:v>1.0932809673249699</c:v>
                </c:pt>
                <c:pt idx="3011">
                  <c:v>1.09171913936734</c:v>
                </c:pt>
                <c:pt idx="3012">
                  <c:v>1.09002145472914</c:v>
                </c:pt>
                <c:pt idx="3013">
                  <c:v>1.0883992072194799</c:v>
                </c:pt>
                <c:pt idx="3014">
                  <c:v>1.0866976808756601</c:v>
                </c:pt>
                <c:pt idx="3015">
                  <c:v>1.0850657708942899</c:v>
                </c:pt>
                <c:pt idx="3016">
                  <c:v>1.08346564229578</c:v>
                </c:pt>
                <c:pt idx="3017">
                  <c:v>1.0818365262821299</c:v>
                </c:pt>
                <c:pt idx="3018">
                  <c:v>1.0801699245348599</c:v>
                </c:pt>
                <c:pt idx="3019">
                  <c:v>1.07851077336818</c:v>
                </c:pt>
                <c:pt idx="3020">
                  <c:v>1.0769534856081</c:v>
                </c:pt>
                <c:pt idx="3021">
                  <c:v>1.07531098183244</c:v>
                </c:pt>
                <c:pt idx="3022">
                  <c:v>1.07364694122225</c:v>
                </c:pt>
                <c:pt idx="3023">
                  <c:v>1.0720432037487599</c:v>
                </c:pt>
                <c:pt idx="3024">
                  <c:v>1.0703359730541699</c:v>
                </c:pt>
                <c:pt idx="3025">
                  <c:v>1.0686664609238501</c:v>
                </c:pt>
                <c:pt idx="3026">
                  <c:v>1.0669765761122101</c:v>
                </c:pt>
                <c:pt idx="3027">
                  <c:v>1.0653146309778101</c:v>
                </c:pt>
                <c:pt idx="3028">
                  <c:v>1.0636784136295301</c:v>
                </c:pt>
                <c:pt idx="3029">
                  <c:v>1.0619559325277801</c:v>
                </c:pt>
                <c:pt idx="3030">
                  <c:v>1.06035312637687</c:v>
                </c:pt>
                <c:pt idx="3031">
                  <c:v>1.0588247096165999</c:v>
                </c:pt>
                <c:pt idx="3032">
                  <c:v>1.0586741846054799</c:v>
                </c:pt>
                <c:pt idx="3033">
                  <c:v>1.0570685844868399</c:v>
                </c:pt>
                <c:pt idx="3034">
                  <c:v>1.0553732281550801</c:v>
                </c:pt>
                <c:pt idx="3035">
                  <c:v>1.0536749614402701</c:v>
                </c:pt>
                <c:pt idx="3036">
                  <c:v>1.0520304786041399</c:v>
                </c:pt>
                <c:pt idx="3037">
                  <c:v>1.05029146652669</c:v>
                </c:pt>
                <c:pt idx="3038">
                  <c:v>1.0486417450010801</c:v>
                </c:pt>
                <c:pt idx="3039">
                  <c:v>1.0469983099028499</c:v>
                </c:pt>
                <c:pt idx="3040">
                  <c:v>1.04530819226056</c:v>
                </c:pt>
                <c:pt idx="3041">
                  <c:v>1.04374089278281</c:v>
                </c:pt>
                <c:pt idx="3042">
                  <c:v>1.0420117760077101</c:v>
                </c:pt>
                <c:pt idx="3043">
                  <c:v>1.04028999339789</c:v>
                </c:pt>
                <c:pt idx="3044">
                  <c:v>1.0387913789600101</c:v>
                </c:pt>
                <c:pt idx="3045">
                  <c:v>1.0385656496509901</c:v>
                </c:pt>
                <c:pt idx="3046">
                  <c:v>1.03690777905285</c:v>
                </c:pt>
                <c:pt idx="3047">
                  <c:v>1.0351798264309799</c:v>
                </c:pt>
                <c:pt idx="3048">
                  <c:v>1.03343219961971</c:v>
                </c:pt>
                <c:pt idx="3049">
                  <c:v>1.03176548145711</c:v>
                </c:pt>
                <c:pt idx="3050">
                  <c:v>1.0300879366695901</c:v>
                </c:pt>
                <c:pt idx="3051">
                  <c:v>1.0283972369507</c:v>
                </c:pt>
                <c:pt idx="3052">
                  <c:v>1.0267457691952599</c:v>
                </c:pt>
                <c:pt idx="3053">
                  <c:v>1.02500594221056</c:v>
                </c:pt>
                <c:pt idx="3054">
                  <c:v>1.0233042994514101</c:v>
                </c:pt>
                <c:pt idx="3055">
                  <c:v>1.0215380461886501</c:v>
                </c:pt>
                <c:pt idx="3056">
                  <c:v>1.01986271329224</c:v>
                </c:pt>
                <c:pt idx="3057">
                  <c:v>1.01878808345646</c:v>
                </c:pt>
                <c:pt idx="3058">
                  <c:v>1.0181304533034601</c:v>
                </c:pt>
                <c:pt idx="3059">
                  <c:v>1.0164844570681499</c:v>
                </c:pt>
                <c:pt idx="3060">
                  <c:v>1.01483997423202</c:v>
                </c:pt>
                <c:pt idx="3061">
                  <c:v>1.0162586113437999</c:v>
                </c:pt>
                <c:pt idx="3062">
                  <c:v>1.01786386221647</c:v>
                </c:pt>
                <c:pt idx="3063">
                  <c:v>1.01949123200029</c:v>
                </c:pt>
                <c:pt idx="3064">
                  <c:v>1.02112418971956</c:v>
                </c:pt>
                <c:pt idx="3065">
                  <c:v>1.0227538878098099</c:v>
                </c:pt>
                <c:pt idx="3066">
                  <c:v>1.0243641445413201</c:v>
                </c:pt>
                <c:pt idx="3067">
                  <c:v>1.0260794078931199</c:v>
                </c:pt>
                <c:pt idx="3068">
                  <c:v>1.0277365799993301</c:v>
                </c:pt>
                <c:pt idx="3069">
                  <c:v>1.02937617339194</c:v>
                </c:pt>
                <c:pt idx="3070">
                  <c:v>1.03096035309136</c:v>
                </c:pt>
                <c:pt idx="3071">
                  <c:v>1.0325340554118201</c:v>
                </c:pt>
                <c:pt idx="3072">
                  <c:v>1.03427632711828</c:v>
                </c:pt>
                <c:pt idx="3073">
                  <c:v>1.03590823709965</c:v>
                </c:pt>
                <c:pt idx="3074">
                  <c:v>1.03752338327467</c:v>
                </c:pt>
                <c:pt idx="3075">
                  <c:v>1.0387989459559299</c:v>
                </c:pt>
                <c:pt idx="3076">
                  <c:v>1.0392245603725301</c:v>
                </c:pt>
                <c:pt idx="3077">
                  <c:v>1.04085961356759</c:v>
                </c:pt>
                <c:pt idx="3078">
                  <c:v>1.04252086021006</c:v>
                </c:pt>
                <c:pt idx="3079">
                  <c:v>1.04414345696568</c:v>
                </c:pt>
                <c:pt idx="3080">
                  <c:v>1.0458214674145001</c:v>
                </c:pt>
                <c:pt idx="3081">
                  <c:v>1.0474883019924199</c:v>
                </c:pt>
                <c:pt idx="3082">
                  <c:v>1.04916247073561</c:v>
                </c:pt>
                <c:pt idx="3083">
                  <c:v>1.05080928187817</c:v>
                </c:pt>
                <c:pt idx="3084">
                  <c:v>1.0524661047384101</c:v>
                </c:pt>
                <c:pt idx="3085">
                  <c:v>1.05413887649775</c:v>
                </c:pt>
                <c:pt idx="3086">
                  <c:v>1.0558591457083799</c:v>
                </c:pt>
                <c:pt idx="3087">
                  <c:v>1.05737603735179</c:v>
                </c:pt>
                <c:pt idx="3088">
                  <c:v>1.05880340561271</c:v>
                </c:pt>
                <c:pt idx="3089">
                  <c:v>1.05910375714302</c:v>
                </c:pt>
                <c:pt idx="3090">
                  <c:v>1.0607093572616599</c:v>
                </c:pt>
                <c:pt idx="3091">
                  <c:v>1.0624297428876199</c:v>
                </c:pt>
                <c:pt idx="3092">
                  <c:v>1.0640742257237401</c:v>
                </c:pt>
                <c:pt idx="3093">
                  <c:v>1.0657114908099199</c:v>
                </c:pt>
                <c:pt idx="3094">
                  <c:v>1.06734526343644</c:v>
                </c:pt>
                <c:pt idx="3095">
                  <c:v>1.0690480703487999</c:v>
                </c:pt>
                <c:pt idx="3096">
                  <c:v>1.0708015179261601</c:v>
                </c:pt>
                <c:pt idx="3097">
                  <c:v>1.07247056439519</c:v>
                </c:pt>
                <c:pt idx="3098">
                  <c:v>1.07414205558598</c:v>
                </c:pt>
                <c:pt idx="3099">
                  <c:v>1.07578630559146</c:v>
                </c:pt>
                <c:pt idx="3100">
                  <c:v>1.0774964466690999</c:v>
                </c:pt>
                <c:pt idx="3101">
                  <c:v>1.0788210202008499</c:v>
                </c:pt>
                <c:pt idx="3102">
                  <c:v>1.07923115137964</c:v>
                </c:pt>
                <c:pt idx="3103">
                  <c:v>1.0808724910020799</c:v>
                </c:pt>
                <c:pt idx="3104">
                  <c:v>1.08263676520437</c:v>
                </c:pt>
                <c:pt idx="3105">
                  <c:v>1.0842952178791201</c:v>
                </c:pt>
                <c:pt idx="3106">
                  <c:v>1.08595169149339</c:v>
                </c:pt>
                <c:pt idx="3107">
                  <c:v>1.0876796441152701</c:v>
                </c:pt>
                <c:pt idx="3108">
                  <c:v>1.08936452306807</c:v>
                </c:pt>
                <c:pt idx="3109">
                  <c:v>1.09116826206446</c:v>
                </c:pt>
                <c:pt idx="3110">
                  <c:v>1.09294115100056</c:v>
                </c:pt>
                <c:pt idx="3111">
                  <c:v>1.0947163682431</c:v>
                </c:pt>
                <c:pt idx="3112">
                  <c:v>1.09656236600131</c:v>
                </c:pt>
                <c:pt idx="3113">
                  <c:v>1.09835062175989</c:v>
                </c:pt>
                <c:pt idx="3114">
                  <c:v>1.09693605918437</c:v>
                </c:pt>
                <c:pt idx="3115">
                  <c:v>1.0953086894005499</c:v>
                </c:pt>
                <c:pt idx="3116">
                  <c:v>1.0937552433461</c:v>
                </c:pt>
                <c:pt idx="3117">
                  <c:v>1.0921418434009</c:v>
                </c:pt>
                <c:pt idx="3118">
                  <c:v>1.0905506787821699</c:v>
                </c:pt>
                <c:pt idx="3119">
                  <c:v>1.08890992123634</c:v>
                </c:pt>
                <c:pt idx="3120">
                  <c:v>1.0872635757550599</c:v>
                </c:pt>
                <c:pt idx="3121">
                  <c:v>1.08561501838267</c:v>
                </c:pt>
                <c:pt idx="3122">
                  <c:v>1.08400033786893</c:v>
                </c:pt>
                <c:pt idx="3123">
                  <c:v>1.08240242116153</c:v>
                </c:pt>
                <c:pt idx="3124">
                  <c:v>1.08076480682939</c:v>
                </c:pt>
                <c:pt idx="3125">
                  <c:v>1.0791065869852901</c:v>
                </c:pt>
                <c:pt idx="3126">
                  <c:v>1.0774437105283099</c:v>
                </c:pt>
                <c:pt idx="3127">
                  <c:v>1.07577571179718</c:v>
                </c:pt>
                <c:pt idx="3128">
                  <c:v>1.0741405421868</c:v>
                </c:pt>
                <c:pt idx="3129">
                  <c:v>1.0725124739110501</c:v>
                </c:pt>
                <c:pt idx="3130">
                  <c:v>1.0708005866035799</c:v>
                </c:pt>
                <c:pt idx="3131">
                  <c:v>1.0692176874727</c:v>
                </c:pt>
                <c:pt idx="3132">
                  <c:v>1.06756843160838</c:v>
                </c:pt>
                <c:pt idx="3133">
                  <c:v>1.06590706855059</c:v>
                </c:pt>
                <c:pt idx="3134">
                  <c:v>1.0642359266057599</c:v>
                </c:pt>
                <c:pt idx="3135">
                  <c:v>1.0625038994476199</c:v>
                </c:pt>
                <c:pt idx="3136">
                  <c:v>1.0609467281028599</c:v>
                </c:pt>
                <c:pt idx="3137">
                  <c:v>1.05921167414635</c:v>
                </c:pt>
                <c:pt idx="3138">
                  <c:v>1.0588179575279399</c:v>
                </c:pt>
                <c:pt idx="3139">
                  <c:v>1.0575868654996201</c:v>
                </c:pt>
                <c:pt idx="3140">
                  <c:v>1.0560022201389101</c:v>
                </c:pt>
                <c:pt idx="3141">
                  <c:v>1.05434318538755</c:v>
                </c:pt>
                <c:pt idx="3142">
                  <c:v>1.05257169343531</c:v>
                </c:pt>
                <c:pt idx="3143">
                  <c:v>1.05091196019202</c:v>
                </c:pt>
                <c:pt idx="3144">
                  <c:v>1.0493218433111899</c:v>
                </c:pt>
                <c:pt idx="3145">
                  <c:v>1.04765850119293</c:v>
                </c:pt>
                <c:pt idx="3146">
                  <c:v>1.0458854958415</c:v>
                </c:pt>
                <c:pt idx="3147">
                  <c:v>1.04422401636839</c:v>
                </c:pt>
                <c:pt idx="3148">
                  <c:v>1.0425990913063301</c:v>
                </c:pt>
                <c:pt idx="3149">
                  <c:v>1.0409675305709201</c:v>
                </c:pt>
                <c:pt idx="3150">
                  <c:v>1.03918742388487</c:v>
                </c:pt>
                <c:pt idx="3151">
                  <c:v>1.0388161754235601</c:v>
                </c:pt>
                <c:pt idx="3152">
                  <c:v>1.0374868288636201</c:v>
                </c:pt>
                <c:pt idx="3153">
                  <c:v>1.0357655119150899</c:v>
                </c:pt>
                <c:pt idx="3154">
                  <c:v>1.0341729503124999</c:v>
                </c:pt>
                <c:pt idx="3155">
                  <c:v>1.03253382258117</c:v>
                </c:pt>
                <c:pt idx="3156">
                  <c:v>1.0308321798220299</c:v>
                </c:pt>
                <c:pt idx="3157">
                  <c:v>1.0291390353813801</c:v>
                </c:pt>
                <c:pt idx="3158">
                  <c:v>1.0274703381583099</c:v>
                </c:pt>
                <c:pt idx="3159">
                  <c:v>1.02576962672174</c:v>
                </c:pt>
                <c:pt idx="3160">
                  <c:v>1.0240499395877101</c:v>
                </c:pt>
                <c:pt idx="3161">
                  <c:v>1.0224491124972701</c:v>
                </c:pt>
                <c:pt idx="3162">
                  <c:v>1.02078623604029</c:v>
                </c:pt>
                <c:pt idx="3163">
                  <c:v>1.0190597968176001</c:v>
                </c:pt>
                <c:pt idx="3164">
                  <c:v>1.01881485898048</c:v>
                </c:pt>
                <c:pt idx="3165">
                  <c:v>1.0174453491344999</c:v>
                </c:pt>
                <c:pt idx="3166">
                  <c:v>1.01579038891941</c:v>
                </c:pt>
                <c:pt idx="3167">
                  <c:v>1.01727026049048</c:v>
                </c:pt>
                <c:pt idx="3168">
                  <c:v>1.0188483865931599</c:v>
                </c:pt>
                <c:pt idx="3169">
                  <c:v>1.02054432500154</c:v>
                </c:pt>
                <c:pt idx="3170">
                  <c:v>1.0222087148576999</c:v>
                </c:pt>
                <c:pt idx="3171">
                  <c:v>1.0238365503028</c:v>
                </c:pt>
                <c:pt idx="3172">
                  <c:v>1.0254840599373001</c:v>
                </c:pt>
                <c:pt idx="3173">
                  <c:v>1.0271498467773199</c:v>
                </c:pt>
                <c:pt idx="3174">
                  <c:v>1.02878583129495</c:v>
                </c:pt>
                <c:pt idx="3175">
                  <c:v>1.0304236784577401</c:v>
                </c:pt>
                <c:pt idx="3176">
                  <c:v>1.03213125839829</c:v>
                </c:pt>
                <c:pt idx="3177">
                  <c:v>1.0337682906538199</c:v>
                </c:pt>
                <c:pt idx="3178">
                  <c:v>1.0353466495871499</c:v>
                </c:pt>
                <c:pt idx="3179">
                  <c:v>1.03706552181393</c:v>
                </c:pt>
                <c:pt idx="3180">
                  <c:v>1.03866646531969</c:v>
                </c:pt>
                <c:pt idx="3181">
                  <c:v>1.03881978429854</c:v>
                </c:pt>
                <c:pt idx="3182">
                  <c:v>1.04026333428919</c:v>
                </c:pt>
                <c:pt idx="3183">
                  <c:v>1.0419902391731699</c:v>
                </c:pt>
                <c:pt idx="3184">
                  <c:v>1.04361039120704</c:v>
                </c:pt>
                <c:pt idx="3185">
                  <c:v>1.0452470742166</c:v>
                </c:pt>
                <c:pt idx="3186">
                  <c:v>1.04697386268526</c:v>
                </c:pt>
                <c:pt idx="3187">
                  <c:v>1.0486674727872001</c:v>
                </c:pt>
                <c:pt idx="3188">
                  <c:v>1.0503301164135299</c:v>
                </c:pt>
                <c:pt idx="3189">
                  <c:v>1.0519977658987001</c:v>
                </c:pt>
                <c:pt idx="3190">
                  <c:v>1.0537419002503201</c:v>
                </c:pt>
                <c:pt idx="3191">
                  <c:v>1.0553732281550801</c:v>
                </c:pt>
                <c:pt idx="3192">
                  <c:v>1.05699885170907</c:v>
                </c:pt>
                <c:pt idx="3193">
                  <c:v>1.0587526485323899</c:v>
                </c:pt>
                <c:pt idx="3194">
                  <c:v>1.05882016941905</c:v>
                </c:pt>
                <c:pt idx="3195">
                  <c:v>1.0604424169287101</c:v>
                </c:pt>
                <c:pt idx="3196">
                  <c:v>1.0620845714584</c:v>
                </c:pt>
                <c:pt idx="3197">
                  <c:v>1.0637295199558101</c:v>
                </c:pt>
                <c:pt idx="3198">
                  <c:v>1.06545328162611</c:v>
                </c:pt>
                <c:pt idx="3199">
                  <c:v>1.06707320082933</c:v>
                </c:pt>
                <c:pt idx="3200">
                  <c:v>1.0688048787415001</c:v>
                </c:pt>
                <c:pt idx="3201">
                  <c:v>1.0704131564125401</c:v>
                </c:pt>
                <c:pt idx="3202">
                  <c:v>1.0720640420913701</c:v>
                </c:pt>
                <c:pt idx="3203">
                  <c:v>1.0737543925643001</c:v>
                </c:pt>
                <c:pt idx="3204">
                  <c:v>1.07536476571113</c:v>
                </c:pt>
                <c:pt idx="3205">
                  <c:v>1.07710552401841</c:v>
                </c:pt>
                <c:pt idx="3206">
                  <c:v>1.07882497832179</c:v>
                </c:pt>
                <c:pt idx="3207">
                  <c:v>1.07880332507193</c:v>
                </c:pt>
                <c:pt idx="3208">
                  <c:v>1.08049751725048</c:v>
                </c:pt>
                <c:pt idx="3209">
                  <c:v>1.0821897303685499</c:v>
                </c:pt>
                <c:pt idx="3210">
                  <c:v>1.08389719389379</c:v>
                </c:pt>
                <c:pt idx="3211">
                  <c:v>1.0855604195967301</c:v>
                </c:pt>
                <c:pt idx="3212">
                  <c:v>1.0872455313801801</c:v>
                </c:pt>
                <c:pt idx="3213">
                  <c:v>1.0888437973335401</c:v>
                </c:pt>
                <c:pt idx="3214">
                  <c:v>1.09057768713683</c:v>
                </c:pt>
                <c:pt idx="3215">
                  <c:v>1.0923119261860801</c:v>
                </c:pt>
                <c:pt idx="3216">
                  <c:v>1.09401578083634</c:v>
                </c:pt>
                <c:pt idx="3217">
                  <c:v>1.09581765718758</c:v>
                </c:pt>
                <c:pt idx="3218">
                  <c:v>1.09753396827728</c:v>
                </c:pt>
                <c:pt idx="3219">
                  <c:v>1.09883700497448</c:v>
                </c:pt>
                <c:pt idx="3220">
                  <c:v>1.0962507221847799</c:v>
                </c:pt>
                <c:pt idx="3221">
                  <c:v>1.0946774855256101</c:v>
                </c:pt>
                <c:pt idx="3222">
                  <c:v>1.0930107673630101</c:v>
                </c:pt>
                <c:pt idx="3223">
                  <c:v>1.09143869485706</c:v>
                </c:pt>
                <c:pt idx="3224">
                  <c:v>1.0897727916017199</c:v>
                </c:pt>
                <c:pt idx="3225">
                  <c:v>1.0881253983825401</c:v>
                </c:pt>
                <c:pt idx="3226">
                  <c:v>1.0865014046430601</c:v>
                </c:pt>
                <c:pt idx="3227">
                  <c:v>1.08491920400411</c:v>
                </c:pt>
                <c:pt idx="3228">
                  <c:v>1.0832496918737899</c:v>
                </c:pt>
                <c:pt idx="3229">
                  <c:v>1.0815806454047601</c:v>
                </c:pt>
                <c:pt idx="3230">
                  <c:v>1.079929061234</c:v>
                </c:pt>
                <c:pt idx="3231">
                  <c:v>1.07882439624518</c:v>
                </c:pt>
                <c:pt idx="3232">
                  <c:v>1.07834069058299</c:v>
                </c:pt>
                <c:pt idx="3233">
                  <c:v>1.0766274062916601</c:v>
                </c:pt>
                <c:pt idx="3234">
                  <c:v>1.07499095611274</c:v>
                </c:pt>
                <c:pt idx="3235">
                  <c:v>1.07337278313935</c:v>
                </c:pt>
                <c:pt idx="3236">
                  <c:v>1.0716731194406699</c:v>
                </c:pt>
                <c:pt idx="3237">
                  <c:v>1.07004935853183</c:v>
                </c:pt>
                <c:pt idx="3238">
                  <c:v>1.06841628439724</c:v>
                </c:pt>
                <c:pt idx="3239">
                  <c:v>1.06679380405694</c:v>
                </c:pt>
                <c:pt idx="3240">
                  <c:v>1.06509332545102</c:v>
                </c:pt>
                <c:pt idx="3241">
                  <c:v>1.0634247446432701</c:v>
                </c:pt>
                <c:pt idx="3242">
                  <c:v>1.0618565138429401</c:v>
                </c:pt>
                <c:pt idx="3243">
                  <c:v>1.06016581412405</c:v>
                </c:pt>
                <c:pt idx="3244">
                  <c:v>1.0588184231892199</c:v>
                </c:pt>
                <c:pt idx="3245">
                  <c:v>1.05851073749363</c:v>
                </c:pt>
                <c:pt idx="3246">
                  <c:v>1.0568459983915099</c:v>
                </c:pt>
                <c:pt idx="3247">
                  <c:v>1.05515355244279</c:v>
                </c:pt>
                <c:pt idx="3248">
                  <c:v>1.05344690382481</c:v>
                </c:pt>
                <c:pt idx="3249">
                  <c:v>1.05178717058152</c:v>
                </c:pt>
                <c:pt idx="3250">
                  <c:v>1.0500595672056099</c:v>
                </c:pt>
                <c:pt idx="3251">
                  <c:v>1.0484085651114601</c:v>
                </c:pt>
                <c:pt idx="3252">
                  <c:v>1.04690855368972</c:v>
                </c:pt>
                <c:pt idx="3253">
                  <c:v>1.04514765553176</c:v>
                </c:pt>
                <c:pt idx="3254">
                  <c:v>1.0434695286676301</c:v>
                </c:pt>
                <c:pt idx="3255">
                  <c:v>1.04174518492073</c:v>
                </c:pt>
                <c:pt idx="3256">
                  <c:v>1.04012805968523</c:v>
                </c:pt>
                <c:pt idx="3257">
                  <c:v>1.0387941729277399</c:v>
                </c:pt>
                <c:pt idx="3258">
                  <c:v>1.03837717324495</c:v>
                </c:pt>
                <c:pt idx="3259">
                  <c:v>1.03664142079651</c:v>
                </c:pt>
                <c:pt idx="3260">
                  <c:v>1.03506096638739</c:v>
                </c:pt>
                <c:pt idx="3261">
                  <c:v>1.0332776000723201</c:v>
                </c:pt>
                <c:pt idx="3262">
                  <c:v>1.0315815452486301</c:v>
                </c:pt>
                <c:pt idx="3263">
                  <c:v>1.0298980632796899</c:v>
                </c:pt>
                <c:pt idx="3264">
                  <c:v>1.0282486910000399</c:v>
                </c:pt>
                <c:pt idx="3265">
                  <c:v>1.02648010943085</c:v>
                </c:pt>
                <c:pt idx="3266">
                  <c:v>1.0247672908008101</c:v>
                </c:pt>
                <c:pt idx="3267">
                  <c:v>1.02309149224311</c:v>
                </c:pt>
                <c:pt idx="3268">
                  <c:v>1.021389500238</c:v>
                </c:pt>
                <c:pt idx="3269">
                  <c:v>1.0197173105552799</c:v>
                </c:pt>
                <c:pt idx="3270">
                  <c:v>1.0187842417508399</c:v>
                </c:pt>
                <c:pt idx="3271">
                  <c:v>1.01799820549786</c:v>
                </c:pt>
                <c:pt idx="3272">
                  <c:v>1.0164054110646199</c:v>
                </c:pt>
                <c:pt idx="3273">
                  <c:v>1.0178399970755001</c:v>
                </c:pt>
                <c:pt idx="3274">
                  <c:v>1.0194126516580599</c:v>
                </c:pt>
                <c:pt idx="3275">
                  <c:v>1.02108903229237</c:v>
                </c:pt>
                <c:pt idx="3276">
                  <c:v>1.0227361926809</c:v>
                </c:pt>
                <c:pt idx="3277">
                  <c:v>1.0243270080536599</c:v>
                </c:pt>
                <c:pt idx="3278">
                  <c:v>1.02598813828081</c:v>
                </c:pt>
                <c:pt idx="3279">
                  <c:v>1.0276138782501201</c:v>
                </c:pt>
                <c:pt idx="3280">
                  <c:v>1.0293038794770799</c:v>
                </c:pt>
                <c:pt idx="3281">
                  <c:v>1.0309142526239199</c:v>
                </c:pt>
                <c:pt idx="3282">
                  <c:v>1.03258958552033</c:v>
                </c:pt>
                <c:pt idx="3283">
                  <c:v>1.0341724846512099</c:v>
                </c:pt>
                <c:pt idx="3284">
                  <c:v>1.035854103975</c:v>
                </c:pt>
                <c:pt idx="3285">
                  <c:v>1.0375427082180999</c:v>
                </c:pt>
                <c:pt idx="3286">
                  <c:v>1.0388024384155901</c:v>
                </c:pt>
                <c:pt idx="3287">
                  <c:v>1.0392176918685401</c:v>
                </c:pt>
                <c:pt idx="3288">
                  <c:v>1.0408903472125499</c:v>
                </c:pt>
                <c:pt idx="3289">
                  <c:v>1.0425165528431499</c:v>
                </c:pt>
                <c:pt idx="3290">
                  <c:v>1.04422343429178</c:v>
                </c:pt>
                <c:pt idx="3291">
                  <c:v>1.0457762982696299</c:v>
                </c:pt>
                <c:pt idx="3292">
                  <c:v>1.04747840669006</c:v>
                </c:pt>
                <c:pt idx="3293">
                  <c:v>1.0491022840142299</c:v>
                </c:pt>
                <c:pt idx="3294">
                  <c:v>1.0507805272936801</c:v>
                </c:pt>
                <c:pt idx="3295">
                  <c:v>1.0523732053115999</c:v>
                </c:pt>
                <c:pt idx="3296">
                  <c:v>1.0540182702243299</c:v>
                </c:pt>
                <c:pt idx="3297">
                  <c:v>1.05569523293525</c:v>
                </c:pt>
                <c:pt idx="3298">
                  <c:v>1.05733494274318</c:v>
                </c:pt>
                <c:pt idx="3299">
                  <c:v>1.0588308796286601</c:v>
                </c:pt>
                <c:pt idx="3300">
                  <c:v>1.0590004967525599</c:v>
                </c:pt>
                <c:pt idx="3301">
                  <c:v>1.06057536322623</c:v>
                </c:pt>
                <c:pt idx="3302">
                  <c:v>1.0622916743159301</c:v>
                </c:pt>
                <c:pt idx="3303">
                  <c:v>1.06395815964788</c:v>
                </c:pt>
                <c:pt idx="3304">
                  <c:v>1.06561183929443</c:v>
                </c:pt>
                <c:pt idx="3305">
                  <c:v>1.0672943899408001</c:v>
                </c:pt>
                <c:pt idx="3306">
                  <c:v>1.0689552873373001</c:v>
                </c:pt>
                <c:pt idx="3307">
                  <c:v>1.0705883614718901</c:v>
                </c:pt>
                <c:pt idx="3308">
                  <c:v>1.07222597580403</c:v>
                </c:pt>
                <c:pt idx="3309">
                  <c:v>1.0739318095147601</c:v>
                </c:pt>
                <c:pt idx="3310">
                  <c:v>1.07559422031045</c:v>
                </c:pt>
                <c:pt idx="3311">
                  <c:v>1.07726186979562</c:v>
                </c:pt>
                <c:pt idx="3312">
                  <c:v>1.07883173041046</c:v>
                </c:pt>
                <c:pt idx="3313">
                  <c:v>1.0789304506033699</c:v>
                </c:pt>
                <c:pt idx="3314">
                  <c:v>1.08056946191937</c:v>
                </c:pt>
                <c:pt idx="3315">
                  <c:v>1.0822558542713501</c:v>
                </c:pt>
                <c:pt idx="3316">
                  <c:v>1.0839300230145501</c:v>
                </c:pt>
                <c:pt idx="3317">
                  <c:v>1.0855450527742501</c:v>
                </c:pt>
                <c:pt idx="3318">
                  <c:v>1.08716741669923</c:v>
                </c:pt>
                <c:pt idx="3319">
                  <c:v>1.0888933902606399</c:v>
                </c:pt>
                <c:pt idx="3320">
                  <c:v>1.0906617389991899</c:v>
                </c:pt>
                <c:pt idx="3321">
                  <c:v>1.09234126284719</c:v>
                </c:pt>
                <c:pt idx="3322">
                  <c:v>1.09399680513889</c:v>
                </c:pt>
                <c:pt idx="3323">
                  <c:v>1.0956823825836199</c:v>
                </c:pt>
                <c:pt idx="3324">
                  <c:v>1.09736598096788</c:v>
                </c:pt>
                <c:pt idx="3325">
                  <c:v>1.09883758705109</c:v>
                </c:pt>
                <c:pt idx="3326">
                  <c:v>1.0991847375407799</c:v>
                </c:pt>
                <c:pt idx="3327">
                  <c:v>1.1011080350726801</c:v>
                </c:pt>
                <c:pt idx="3328">
                  <c:v>1.1029505403712401</c:v>
                </c:pt>
                <c:pt idx="3329">
                  <c:v>1.1050314642489001</c:v>
                </c:pt>
                <c:pt idx="3330">
                  <c:v>1.10721320379525</c:v>
                </c:pt>
                <c:pt idx="3331">
                  <c:v>1.1096390662714799</c:v>
                </c:pt>
                <c:pt idx="3332">
                  <c:v>1.1124410666525399</c:v>
                </c:pt>
                <c:pt idx="3333">
                  <c:v>1.1161101283505599</c:v>
                </c:pt>
                <c:pt idx="3334">
                  <c:v>1.1188501957804</c:v>
                </c:pt>
                <c:pt idx="3335">
                  <c:v>1.1210354277864101</c:v>
                </c:pt>
                <c:pt idx="3336">
                  <c:v>1.1295144213363499</c:v>
                </c:pt>
                <c:pt idx="3337">
                  <c:v>1.13886327017099</c:v>
                </c:pt>
                <c:pt idx="3338">
                  <c:v>1.15816271863878</c:v>
                </c:pt>
                <c:pt idx="3339">
                  <c:v>1.15886959247291</c:v>
                </c:pt>
                <c:pt idx="3340">
                  <c:v>1.1788918636739301</c:v>
                </c:pt>
                <c:pt idx="3341">
                  <c:v>1.19890214409679</c:v>
                </c:pt>
                <c:pt idx="3342">
                  <c:v>1.19874754454941</c:v>
                </c:pt>
                <c:pt idx="3343">
                  <c:v>1.1987477773800499</c:v>
                </c:pt>
                <c:pt idx="3344">
                  <c:v>1.1986721074208599</c:v>
                </c:pt>
                <c:pt idx="3345">
                  <c:v>1.1987145990133301</c:v>
                </c:pt>
                <c:pt idx="3346">
                  <c:v>1.1986803729087101</c:v>
                </c:pt>
                <c:pt idx="3347">
                  <c:v>1.19862845167518</c:v>
                </c:pt>
                <c:pt idx="3348">
                  <c:v>1.1986821191385399</c:v>
                </c:pt>
                <c:pt idx="3349">
                  <c:v>1.19803380221128</c:v>
                </c:pt>
                <c:pt idx="3350">
                  <c:v>1.1963431024923901</c:v>
                </c:pt>
                <c:pt idx="3351">
                  <c:v>1.19481631554663</c:v>
                </c:pt>
                <c:pt idx="3352">
                  <c:v>1.19314680341631</c:v>
                </c:pt>
                <c:pt idx="3353">
                  <c:v>1.1915351497009401</c:v>
                </c:pt>
                <c:pt idx="3354">
                  <c:v>1.1898605152964601</c:v>
                </c:pt>
                <c:pt idx="3355">
                  <c:v>1.1881800601258901</c:v>
                </c:pt>
                <c:pt idx="3356">
                  <c:v>1.1865077540278399</c:v>
                </c:pt>
                <c:pt idx="3357">
                  <c:v>1.1848751455545401</c:v>
                </c:pt>
                <c:pt idx="3358">
                  <c:v>1.18323659989983</c:v>
                </c:pt>
                <c:pt idx="3359">
                  <c:v>1.1815327452495701</c:v>
                </c:pt>
                <c:pt idx="3360">
                  <c:v>1.1798999039456199</c:v>
                </c:pt>
                <c:pt idx="3361">
                  <c:v>1.1788982665166301</c:v>
                </c:pt>
                <c:pt idx="3362">
                  <c:v>1.17825379129499</c:v>
                </c:pt>
                <c:pt idx="3363">
                  <c:v>1.1766696115955699</c:v>
                </c:pt>
                <c:pt idx="3364">
                  <c:v>1.17502256762236</c:v>
                </c:pt>
                <c:pt idx="3365">
                  <c:v>1.1732904240488999</c:v>
                </c:pt>
                <c:pt idx="3366">
                  <c:v>1.17159180808812</c:v>
                </c:pt>
                <c:pt idx="3367">
                  <c:v>1.1699179885908999</c:v>
                </c:pt>
                <c:pt idx="3368">
                  <c:v>1.1682565091177799</c:v>
                </c:pt>
                <c:pt idx="3369">
                  <c:v>1.1665123747661701</c:v>
                </c:pt>
                <c:pt idx="3370">
                  <c:v>1.16491015069187</c:v>
                </c:pt>
                <c:pt idx="3371">
                  <c:v>1.1632838286459399</c:v>
                </c:pt>
                <c:pt idx="3372">
                  <c:v>1.1615048861131101</c:v>
                </c:pt>
                <c:pt idx="3373">
                  <c:v>1.15986843593419</c:v>
                </c:pt>
                <c:pt idx="3374">
                  <c:v>1.1588972993195099</c:v>
                </c:pt>
                <c:pt idx="3375">
                  <c:v>1.1582145234569901</c:v>
                </c:pt>
                <c:pt idx="3376">
                  <c:v>1.1565164895728199</c:v>
                </c:pt>
                <c:pt idx="3377">
                  <c:v>1.1548770125955301</c:v>
                </c:pt>
                <c:pt idx="3378">
                  <c:v>1.15315313450992</c:v>
                </c:pt>
                <c:pt idx="3379">
                  <c:v>1.1515378719195699</c:v>
                </c:pt>
                <c:pt idx="3380">
                  <c:v>1.14991352893412</c:v>
                </c:pt>
                <c:pt idx="3381">
                  <c:v>1.1481853434816001</c:v>
                </c:pt>
                <c:pt idx="3382">
                  <c:v>1.14653573837131</c:v>
                </c:pt>
                <c:pt idx="3383">
                  <c:v>1.1448661098256701</c:v>
                </c:pt>
                <c:pt idx="3384">
                  <c:v>1.14316865801811</c:v>
                </c:pt>
                <c:pt idx="3385">
                  <c:v>1.1414819164201599</c:v>
                </c:pt>
                <c:pt idx="3386">
                  <c:v>1.13975629210472</c:v>
                </c:pt>
                <c:pt idx="3387">
                  <c:v>1.13888480700552</c:v>
                </c:pt>
                <c:pt idx="3388">
                  <c:v>1.13803590647876</c:v>
                </c:pt>
                <c:pt idx="3389">
                  <c:v>1.1363668600097301</c:v>
                </c:pt>
                <c:pt idx="3390">
                  <c:v>1.1347006075084201</c:v>
                </c:pt>
                <c:pt idx="3391">
                  <c:v>1.1329177068546401</c:v>
                </c:pt>
                <c:pt idx="3392">
                  <c:v>1.1312894057482501</c:v>
                </c:pt>
                <c:pt idx="3393">
                  <c:v>1.12960149999708</c:v>
                </c:pt>
                <c:pt idx="3394">
                  <c:v>1.1278443271294201</c:v>
                </c:pt>
                <c:pt idx="3395">
                  <c:v>1.1261487379670101</c:v>
                </c:pt>
                <c:pt idx="3396">
                  <c:v>1.1245330097153801</c:v>
                </c:pt>
                <c:pt idx="3397">
                  <c:v>1.12281669862568</c:v>
                </c:pt>
                <c:pt idx="3398">
                  <c:v>1.12105533480644</c:v>
                </c:pt>
                <c:pt idx="3399">
                  <c:v>1.11935543827713</c:v>
                </c:pt>
                <c:pt idx="3400">
                  <c:v>1.11886009108275</c:v>
                </c:pt>
                <c:pt idx="3401">
                  <c:v>1.11773540265858</c:v>
                </c:pt>
                <c:pt idx="3402">
                  <c:v>1.1159006971865899</c:v>
                </c:pt>
                <c:pt idx="3403">
                  <c:v>1.1143017327413001</c:v>
                </c:pt>
                <c:pt idx="3404">
                  <c:v>1.1156406253576301</c:v>
                </c:pt>
                <c:pt idx="3405">
                  <c:v>1.11738604027778</c:v>
                </c:pt>
                <c:pt idx="3406">
                  <c:v>1.11900444608182</c:v>
                </c:pt>
                <c:pt idx="3407">
                  <c:v>1.12067116424441</c:v>
                </c:pt>
                <c:pt idx="3408">
                  <c:v>1.1223423061892399</c:v>
                </c:pt>
                <c:pt idx="3409">
                  <c:v>1.12397805787623</c:v>
                </c:pt>
                <c:pt idx="3410">
                  <c:v>1.1256941361352799</c:v>
                </c:pt>
                <c:pt idx="3411">
                  <c:v>1.1273818090558101</c:v>
                </c:pt>
                <c:pt idx="3412">
                  <c:v>1.1290858965367101</c:v>
                </c:pt>
                <c:pt idx="3413">
                  <c:v>1.13072292879224</c:v>
                </c:pt>
                <c:pt idx="3414">
                  <c:v>1.1324662482365999</c:v>
                </c:pt>
                <c:pt idx="3415">
                  <c:v>1.1341455392539499</c:v>
                </c:pt>
                <c:pt idx="3416">
                  <c:v>1.1357212206348799</c:v>
                </c:pt>
                <c:pt idx="3417">
                  <c:v>1.13740772940218</c:v>
                </c:pt>
                <c:pt idx="3418">
                  <c:v>1.13887689076364</c:v>
                </c:pt>
                <c:pt idx="3419">
                  <c:v>1.1390383588150099</c:v>
                </c:pt>
                <c:pt idx="3420">
                  <c:v>1.1407218407839499</c:v>
                </c:pt>
                <c:pt idx="3421">
                  <c:v>1.1423849500715699</c:v>
                </c:pt>
                <c:pt idx="3422">
                  <c:v>1.14403560291976</c:v>
                </c:pt>
                <c:pt idx="3423">
                  <c:v>1.1457524960860599</c:v>
                </c:pt>
                <c:pt idx="3424">
                  <c:v>1.1474818456917999</c:v>
                </c:pt>
                <c:pt idx="3425">
                  <c:v>1.1491844197735199</c:v>
                </c:pt>
                <c:pt idx="3426">
                  <c:v>1.1508299503475401</c:v>
                </c:pt>
                <c:pt idx="3427">
                  <c:v>1.15248269867152</c:v>
                </c:pt>
                <c:pt idx="3428">
                  <c:v>1.1541798012331099</c:v>
                </c:pt>
                <c:pt idx="3429">
                  <c:v>1.1558365076780299</c:v>
                </c:pt>
                <c:pt idx="3430">
                  <c:v>1.1575130047276601</c:v>
                </c:pt>
                <c:pt idx="3431">
                  <c:v>1.1588871711865101</c:v>
                </c:pt>
                <c:pt idx="3432">
                  <c:v>1.1592656373977701</c:v>
                </c:pt>
                <c:pt idx="3433">
                  <c:v>1.16094946861267</c:v>
                </c:pt>
                <c:pt idx="3434">
                  <c:v>1.1626405175775301</c:v>
                </c:pt>
                <c:pt idx="3435">
                  <c:v>1.1643071193248</c:v>
                </c:pt>
                <c:pt idx="3436">
                  <c:v>1.1659368174150599</c:v>
                </c:pt>
                <c:pt idx="3437">
                  <c:v>1.16759201046079</c:v>
                </c:pt>
                <c:pt idx="3438">
                  <c:v>1.16935186088085</c:v>
                </c:pt>
                <c:pt idx="3439">
                  <c:v>1.17100239731371</c:v>
                </c:pt>
                <c:pt idx="3440">
                  <c:v>1.1726786615327001</c:v>
                </c:pt>
                <c:pt idx="3441">
                  <c:v>1.1744148796424301</c:v>
                </c:pt>
                <c:pt idx="3442">
                  <c:v>1.17611093446612</c:v>
                </c:pt>
                <c:pt idx="3443">
                  <c:v>1.1777416802942799</c:v>
                </c:pt>
                <c:pt idx="3444">
                  <c:v>1.1789129348471801</c:v>
                </c:pt>
                <c:pt idx="3445">
                  <c:v>1.1794816236943</c:v>
                </c:pt>
                <c:pt idx="3446">
                  <c:v>1.18120317347348</c:v>
                </c:pt>
                <c:pt idx="3447">
                  <c:v>1.1828436981886601</c:v>
                </c:pt>
                <c:pt idx="3448">
                  <c:v>1.18463556282222</c:v>
                </c:pt>
                <c:pt idx="3449">
                  <c:v>1.1862755054608001</c:v>
                </c:pt>
                <c:pt idx="3450">
                  <c:v>1.1879858793690801</c:v>
                </c:pt>
                <c:pt idx="3451">
                  <c:v>1.18977390229702</c:v>
                </c:pt>
                <c:pt idx="3452">
                  <c:v>1.1913784546777599</c:v>
                </c:pt>
                <c:pt idx="3453">
                  <c:v>1.1931947665289</c:v>
                </c:pt>
                <c:pt idx="3454">
                  <c:v>1.19493983220309</c:v>
                </c:pt>
                <c:pt idx="3455">
                  <c:v>1.1967937462031799</c:v>
                </c:pt>
                <c:pt idx="3456">
                  <c:v>1.19877269025892</c:v>
                </c:pt>
                <c:pt idx="3457">
                  <c:v>1.19892857037485</c:v>
                </c:pt>
                <c:pt idx="3458">
                  <c:v>1.1973553337156799</c:v>
                </c:pt>
                <c:pt idx="3459">
                  <c:v>1.19568395894021</c:v>
                </c:pt>
                <c:pt idx="3460">
                  <c:v>1.1940349359065301</c:v>
                </c:pt>
                <c:pt idx="3461">
                  <c:v>1.1924157151952399</c:v>
                </c:pt>
                <c:pt idx="3462">
                  <c:v>1.1906941654160601</c:v>
                </c:pt>
                <c:pt idx="3463">
                  <c:v>1.1890805326402201</c:v>
                </c:pt>
                <c:pt idx="3464">
                  <c:v>1.187460613437</c:v>
                </c:pt>
                <c:pt idx="3465">
                  <c:v>1.1858461657538999</c:v>
                </c:pt>
                <c:pt idx="3466">
                  <c:v>1.18417909834534</c:v>
                </c:pt>
                <c:pt idx="3467">
                  <c:v>1.18255510460585</c:v>
                </c:pt>
                <c:pt idx="3468">
                  <c:v>1.1808682465925799</c:v>
                </c:pt>
                <c:pt idx="3469">
                  <c:v>1.17924436926842</c:v>
                </c:pt>
                <c:pt idx="3470">
                  <c:v>1.1789262061938599</c:v>
                </c:pt>
                <c:pt idx="3471">
                  <c:v>1.17756926920265</c:v>
                </c:pt>
                <c:pt idx="3472">
                  <c:v>1.1759849730879099</c:v>
                </c:pt>
                <c:pt idx="3473">
                  <c:v>1.17431150283664</c:v>
                </c:pt>
                <c:pt idx="3474">
                  <c:v>1.172621618025</c:v>
                </c:pt>
                <c:pt idx="3475">
                  <c:v>1.1709681712091</c:v>
                </c:pt>
                <c:pt idx="3476">
                  <c:v>1.16929190699011</c:v>
                </c:pt>
                <c:pt idx="3477">
                  <c:v>1.1677258880808901</c:v>
                </c:pt>
                <c:pt idx="3478">
                  <c:v>1.1659957235678999</c:v>
                </c:pt>
                <c:pt idx="3479">
                  <c:v>1.1643411125987799</c:v>
                </c:pt>
                <c:pt idx="3480">
                  <c:v>1.16270780563354</c:v>
                </c:pt>
                <c:pt idx="3481">
                  <c:v>1.1610575020313301</c:v>
                </c:pt>
                <c:pt idx="3482">
                  <c:v>1.15941383410245</c:v>
                </c:pt>
                <c:pt idx="3483">
                  <c:v>1.1589198838919399</c:v>
                </c:pt>
                <c:pt idx="3484">
                  <c:v>1.1577956611290601</c:v>
                </c:pt>
                <c:pt idx="3485">
                  <c:v>1.15605047903955</c:v>
                </c:pt>
                <c:pt idx="3486">
                  <c:v>1.1544260196387801</c:v>
                </c:pt>
                <c:pt idx="3487">
                  <c:v>1.1527446331456299</c:v>
                </c:pt>
                <c:pt idx="3488">
                  <c:v>1.1510958429425999</c:v>
                </c:pt>
                <c:pt idx="3489">
                  <c:v>1.1494384380057501</c:v>
                </c:pt>
                <c:pt idx="3490">
                  <c:v>1.1477085063234</c:v>
                </c:pt>
                <c:pt idx="3491">
                  <c:v>1.1460502864792901</c:v>
                </c:pt>
                <c:pt idx="3492">
                  <c:v>1.14438601303846</c:v>
                </c:pt>
                <c:pt idx="3493">
                  <c:v>1.1426758719608201</c:v>
                </c:pt>
                <c:pt idx="3494">
                  <c:v>1.14093150477856</c:v>
                </c:pt>
                <c:pt idx="3495">
                  <c:v>1.1393310269340899</c:v>
                </c:pt>
                <c:pt idx="3496">
                  <c:v>1.1388985440135</c:v>
                </c:pt>
                <c:pt idx="3497">
                  <c:v>1.1376505717635199</c:v>
                </c:pt>
                <c:pt idx="3498">
                  <c:v>1.1360353091731701</c:v>
                </c:pt>
                <c:pt idx="3499">
                  <c:v>1.1342754587531101</c:v>
                </c:pt>
                <c:pt idx="3500">
                  <c:v>1.1326124658808101</c:v>
                </c:pt>
                <c:pt idx="3501">
                  <c:v>1.13086018245667</c:v>
                </c:pt>
                <c:pt idx="3502">
                  <c:v>1.1291964910924399</c:v>
                </c:pt>
                <c:pt idx="3503">
                  <c:v>1.1275208089500699</c:v>
                </c:pt>
                <c:pt idx="3504">
                  <c:v>1.12578179687262</c:v>
                </c:pt>
                <c:pt idx="3505">
                  <c:v>1.1242248583584999</c:v>
                </c:pt>
                <c:pt idx="3506">
                  <c:v>1.1224931804463301</c:v>
                </c:pt>
                <c:pt idx="3507">
                  <c:v>1.12077360972762</c:v>
                </c:pt>
                <c:pt idx="3508">
                  <c:v>1.1191102676093601</c:v>
                </c:pt>
                <c:pt idx="3509">
                  <c:v>1.1188900098204599</c:v>
                </c:pt>
                <c:pt idx="3510">
                  <c:v>1.1173400562256599</c:v>
                </c:pt>
                <c:pt idx="3511">
                  <c:v>1.1156628606840999</c:v>
                </c:pt>
                <c:pt idx="3512">
                  <c:v>1.1139255948364699</c:v>
                </c:pt>
                <c:pt idx="3513">
                  <c:v>1.1154479580000001</c:v>
                </c:pt>
                <c:pt idx="3514">
                  <c:v>1.1171322548761999</c:v>
                </c:pt>
                <c:pt idx="3515">
                  <c:v>1.11877650488168</c:v>
                </c:pt>
                <c:pt idx="3516">
                  <c:v>1.1204355396330401</c:v>
                </c:pt>
                <c:pt idx="3517">
                  <c:v>1.12206558696926</c:v>
                </c:pt>
                <c:pt idx="3518">
                  <c:v>1.12375128082931</c:v>
                </c:pt>
                <c:pt idx="3519">
                  <c:v>1.1253362754359799</c:v>
                </c:pt>
                <c:pt idx="3520">
                  <c:v>1.1270350078120801</c:v>
                </c:pt>
                <c:pt idx="3521">
                  <c:v>1.1288175592198999</c:v>
                </c:pt>
                <c:pt idx="3522">
                  <c:v>1.13044027239084</c:v>
                </c:pt>
                <c:pt idx="3523">
                  <c:v>1.13210431300104</c:v>
                </c:pt>
                <c:pt idx="3524">
                  <c:v>1.1337730102240999</c:v>
                </c:pt>
                <c:pt idx="3525">
                  <c:v>1.13540887832642</c:v>
                </c:pt>
                <c:pt idx="3526">
                  <c:v>1.1370899155736001</c:v>
                </c:pt>
                <c:pt idx="3527">
                  <c:v>1.1387935373932101</c:v>
                </c:pt>
                <c:pt idx="3528">
                  <c:v>1.1389225255697999</c:v>
                </c:pt>
                <c:pt idx="3529">
                  <c:v>1.1403581593185701</c:v>
                </c:pt>
                <c:pt idx="3530">
                  <c:v>1.1420795926824201</c:v>
                </c:pt>
                <c:pt idx="3531">
                  <c:v>1.14370405208319</c:v>
                </c:pt>
                <c:pt idx="3532">
                  <c:v>1.14538846537471</c:v>
                </c:pt>
                <c:pt idx="3533">
                  <c:v>1.1470366735011299</c:v>
                </c:pt>
                <c:pt idx="3534">
                  <c:v>1.1486648581922101</c:v>
                </c:pt>
                <c:pt idx="3535">
                  <c:v>1.1503358837217099</c:v>
                </c:pt>
                <c:pt idx="3536">
                  <c:v>1.1519808322191201</c:v>
                </c:pt>
                <c:pt idx="3537">
                  <c:v>1.1535540688782899</c:v>
                </c:pt>
                <c:pt idx="3538">
                  <c:v>1.1553019285202</c:v>
                </c:pt>
                <c:pt idx="3539">
                  <c:v>1.15700077731162</c:v>
                </c:pt>
                <c:pt idx="3540">
                  <c:v>1.1586203472688801</c:v>
                </c:pt>
                <c:pt idx="3541">
                  <c:v>1.15893024485558</c:v>
                </c:pt>
                <c:pt idx="3542">
                  <c:v>1.1602903250604899</c:v>
                </c:pt>
                <c:pt idx="3543">
                  <c:v>1.16189138498157</c:v>
                </c:pt>
                <c:pt idx="3544">
                  <c:v>1.16357917431742</c:v>
                </c:pt>
                <c:pt idx="3545">
                  <c:v>1.1653003748506301</c:v>
                </c:pt>
                <c:pt idx="3546">
                  <c:v>1.1669654631987201</c:v>
                </c:pt>
                <c:pt idx="3547">
                  <c:v>1.1685165809467399</c:v>
                </c:pt>
                <c:pt idx="3548">
                  <c:v>1.17024930659682</c:v>
                </c:pt>
                <c:pt idx="3549">
                  <c:v>1.1719192843884201</c:v>
                </c:pt>
                <c:pt idx="3550">
                  <c:v>1.17354327812791</c:v>
                </c:pt>
                <c:pt idx="3551">
                  <c:v>1.17519777268171</c:v>
                </c:pt>
                <c:pt idx="3552">
                  <c:v>1.1768689146265401</c:v>
                </c:pt>
                <c:pt idx="3553">
                  <c:v>1.17862957995385</c:v>
                </c:pt>
                <c:pt idx="3554">
                  <c:v>1.1789409909397399</c:v>
                </c:pt>
                <c:pt idx="3555">
                  <c:v>1.1802212102338701</c:v>
                </c:pt>
                <c:pt idx="3556">
                  <c:v>1.18189258500934</c:v>
                </c:pt>
                <c:pt idx="3557">
                  <c:v>1.1835988843813501</c:v>
                </c:pt>
                <c:pt idx="3558">
                  <c:v>1.1852624593302601</c:v>
                </c:pt>
                <c:pt idx="3559">
                  <c:v>1.18693115655333</c:v>
                </c:pt>
                <c:pt idx="3560">
                  <c:v>1.1886595748364901</c:v>
                </c:pt>
                <c:pt idx="3561">
                  <c:v>1.19044817984104</c:v>
                </c:pt>
                <c:pt idx="3562">
                  <c:v>1.19210267439485</c:v>
                </c:pt>
                <c:pt idx="3563">
                  <c:v>1.19385530706495</c:v>
                </c:pt>
                <c:pt idx="3564">
                  <c:v>1.19555729907006</c:v>
                </c:pt>
                <c:pt idx="3565">
                  <c:v>1.19735184125602</c:v>
                </c:pt>
                <c:pt idx="3566">
                  <c:v>1.19895790703595</c:v>
                </c:pt>
                <c:pt idx="3567">
                  <c:v>1.19917211122811</c:v>
                </c:pt>
                <c:pt idx="3568">
                  <c:v>1.1978613911196601</c:v>
                </c:pt>
                <c:pt idx="3569">
                  <c:v>1.1962309945374701</c:v>
                </c:pt>
                <c:pt idx="3570">
                  <c:v>1.19462143629789</c:v>
                </c:pt>
                <c:pt idx="3571">
                  <c:v>1.1930218897759901</c:v>
                </c:pt>
                <c:pt idx="3572">
                  <c:v>1.1912883492186701</c:v>
                </c:pt>
                <c:pt idx="3573">
                  <c:v>1.1897385120391799</c:v>
                </c:pt>
                <c:pt idx="3574">
                  <c:v>1.18799367919564</c:v>
                </c:pt>
                <c:pt idx="3575">
                  <c:v>1.1864488478749999</c:v>
                </c:pt>
                <c:pt idx="3576">
                  <c:v>1.1847768910229199</c:v>
                </c:pt>
                <c:pt idx="3577">
                  <c:v>1.1831873562187001</c:v>
                </c:pt>
                <c:pt idx="3578">
                  <c:v>1.18147884495556</c:v>
                </c:pt>
                <c:pt idx="3579">
                  <c:v>1.1799182975664699</c:v>
                </c:pt>
                <c:pt idx="3580">
                  <c:v>1.17895600851625</c:v>
                </c:pt>
                <c:pt idx="3581">
                  <c:v>1.17822550237179</c:v>
                </c:pt>
                <c:pt idx="3582">
                  <c:v>1.1766732204705499</c:v>
                </c:pt>
                <c:pt idx="3583">
                  <c:v>1.1749216355383401</c:v>
                </c:pt>
                <c:pt idx="3584">
                  <c:v>1.17329217027873</c:v>
                </c:pt>
                <c:pt idx="3585">
                  <c:v>1.17166177369654</c:v>
                </c:pt>
                <c:pt idx="3586">
                  <c:v>1.17001670878381</c:v>
                </c:pt>
                <c:pt idx="3587">
                  <c:v>1.16834137588739</c:v>
                </c:pt>
                <c:pt idx="3588">
                  <c:v>1.16671330761164</c:v>
                </c:pt>
                <c:pt idx="3589">
                  <c:v>1.16499338764697</c:v>
                </c:pt>
                <c:pt idx="3590">
                  <c:v>1.1634551919996701</c:v>
                </c:pt>
                <c:pt idx="3591">
                  <c:v>1.16165506187826</c:v>
                </c:pt>
                <c:pt idx="3592">
                  <c:v>1.1600240832194699</c:v>
                </c:pt>
                <c:pt idx="3593">
                  <c:v>1.1589536443352699</c:v>
                </c:pt>
                <c:pt idx="3594">
                  <c:v>1.1583397863432801</c:v>
                </c:pt>
                <c:pt idx="3595">
                  <c:v>1.1567032197490299</c:v>
                </c:pt>
                <c:pt idx="3596">
                  <c:v>1.1550736380741</c:v>
                </c:pt>
                <c:pt idx="3597">
                  <c:v>1.15330261178315</c:v>
                </c:pt>
                <c:pt idx="3598">
                  <c:v>1.15163496229798</c:v>
                </c:pt>
                <c:pt idx="3599">
                  <c:v>1.1500070104375499</c:v>
                </c:pt>
                <c:pt idx="3600">
                  <c:v>1.14834413398057</c:v>
                </c:pt>
                <c:pt idx="3601">
                  <c:v>1.14665005821735</c:v>
                </c:pt>
                <c:pt idx="3602">
                  <c:v>1.1449472513049801</c:v>
                </c:pt>
                <c:pt idx="3603">
                  <c:v>1.14329811185598</c:v>
                </c:pt>
                <c:pt idx="3604">
                  <c:v>1.14160473458469</c:v>
                </c:pt>
                <c:pt idx="3605">
                  <c:v>1.1399898212403099</c:v>
                </c:pt>
                <c:pt idx="3606">
                  <c:v>1.1389409191906501</c:v>
                </c:pt>
                <c:pt idx="3607">
                  <c:v>1.13826908636838</c:v>
                </c:pt>
                <c:pt idx="3608">
                  <c:v>1.1365753598511199</c:v>
                </c:pt>
                <c:pt idx="3609">
                  <c:v>1.13495474215597</c:v>
                </c:pt>
                <c:pt idx="3610">
                  <c:v>1.1332876747474101</c:v>
                </c:pt>
                <c:pt idx="3611">
                  <c:v>1.1315062874928099</c:v>
                </c:pt>
                <c:pt idx="3612">
                  <c:v>1.1298294411972201</c:v>
                </c:pt>
                <c:pt idx="3613">
                  <c:v>1.12816679757088</c:v>
                </c:pt>
                <c:pt idx="3614">
                  <c:v>1.12647260539234</c:v>
                </c:pt>
                <c:pt idx="3615">
                  <c:v>1.1248152004554901</c:v>
                </c:pt>
                <c:pt idx="3616">
                  <c:v>1.1231118114665199</c:v>
                </c:pt>
                <c:pt idx="3617">
                  <c:v>1.1214591795578599</c:v>
                </c:pt>
                <c:pt idx="3618">
                  <c:v>1.1196987470611901</c:v>
                </c:pt>
                <c:pt idx="3619">
                  <c:v>1.11893529538065</c:v>
                </c:pt>
                <c:pt idx="3620">
                  <c:v>1.11802911851555</c:v>
                </c:pt>
                <c:pt idx="3621">
                  <c:v>1.11635099165142</c:v>
                </c:pt>
                <c:pt idx="3622">
                  <c:v>1.11460208427161</c:v>
                </c:pt>
                <c:pt idx="3623">
                  <c:v>1.1161237489432101</c:v>
                </c:pt>
                <c:pt idx="3624">
                  <c:v>1.11784331966192</c:v>
                </c:pt>
                <c:pt idx="3625">
                  <c:v>1.11950119026005</c:v>
                </c:pt>
                <c:pt idx="3626">
                  <c:v>1.1211754754185701</c:v>
                </c:pt>
                <c:pt idx="3627">
                  <c:v>1.12278712913394</c:v>
                </c:pt>
                <c:pt idx="3628">
                  <c:v>1.1244436027482201</c:v>
                </c:pt>
                <c:pt idx="3629">
                  <c:v>1.12603756133467</c:v>
                </c:pt>
                <c:pt idx="3630">
                  <c:v>1.1277598096057799</c:v>
                </c:pt>
                <c:pt idx="3631">
                  <c:v>1.12944399006665</c:v>
                </c:pt>
                <c:pt idx="3632">
                  <c:v>1.13111443351954</c:v>
                </c:pt>
                <c:pt idx="3633">
                  <c:v>1.1326866224408201</c:v>
                </c:pt>
                <c:pt idx="3634">
                  <c:v>1.1343264486640701</c:v>
                </c:pt>
                <c:pt idx="3635">
                  <c:v>1.13602448254824</c:v>
                </c:pt>
                <c:pt idx="3636">
                  <c:v>1.1377152986824499</c:v>
                </c:pt>
                <c:pt idx="3637">
                  <c:v>1.1389357969164799</c:v>
                </c:pt>
                <c:pt idx="3638">
                  <c:v>1.1393814347684399</c:v>
                </c:pt>
                <c:pt idx="3639">
                  <c:v>1.1410149745643099</c:v>
                </c:pt>
                <c:pt idx="3640">
                  <c:v>1.1427365243434899</c:v>
                </c:pt>
                <c:pt idx="3641">
                  <c:v>1.1444046394899501</c:v>
                </c:pt>
                <c:pt idx="3642">
                  <c:v>1.14608369767666</c:v>
                </c:pt>
                <c:pt idx="3643">
                  <c:v>1.1477028019726301</c:v>
                </c:pt>
                <c:pt idx="3644">
                  <c:v>1.14942237269133</c:v>
                </c:pt>
                <c:pt idx="3645">
                  <c:v>1.15105556324124</c:v>
                </c:pt>
                <c:pt idx="3646">
                  <c:v>1.15270155947655</c:v>
                </c:pt>
                <c:pt idx="3647">
                  <c:v>1.1543971486389599</c:v>
                </c:pt>
                <c:pt idx="3648">
                  <c:v>1.1560539714992</c:v>
                </c:pt>
                <c:pt idx="3649">
                  <c:v>1.15774548612535</c:v>
                </c:pt>
                <c:pt idx="3650">
                  <c:v>1.1589530622586599</c:v>
                </c:pt>
                <c:pt idx="3651">
                  <c:v>1.1594408424571201</c:v>
                </c:pt>
                <c:pt idx="3652">
                  <c:v>1.16112059913576</c:v>
                </c:pt>
                <c:pt idx="3653">
                  <c:v>1.1627993080765</c:v>
                </c:pt>
                <c:pt idx="3654">
                  <c:v>1.164342276752</c:v>
                </c:pt>
                <c:pt idx="3655">
                  <c:v>1.1660393793135899</c:v>
                </c:pt>
                <c:pt idx="3656">
                  <c:v>1.1677307775244099</c:v>
                </c:pt>
                <c:pt idx="3657">
                  <c:v>1.1694333516061299</c:v>
                </c:pt>
                <c:pt idx="3658">
                  <c:v>1.1710346443578601</c:v>
                </c:pt>
                <c:pt idx="3659">
                  <c:v>1.1727571254596101</c:v>
                </c:pt>
                <c:pt idx="3660">
                  <c:v>1.1744780931621801</c:v>
                </c:pt>
                <c:pt idx="3661">
                  <c:v>1.1761137284338501</c:v>
                </c:pt>
                <c:pt idx="3662">
                  <c:v>1.1777635663747801</c:v>
                </c:pt>
                <c:pt idx="3663">
                  <c:v>1.1789867421612099</c:v>
                </c:pt>
                <c:pt idx="3664">
                  <c:v>1.1794565944001101</c:v>
                </c:pt>
                <c:pt idx="3665">
                  <c:v>1.18115462828428</c:v>
                </c:pt>
                <c:pt idx="3666">
                  <c:v>1.18282926268876</c:v>
                </c:pt>
                <c:pt idx="3667">
                  <c:v>1.18453346658498</c:v>
                </c:pt>
                <c:pt idx="3668">
                  <c:v>1.1861792299896501</c:v>
                </c:pt>
                <c:pt idx="3669">
                  <c:v>1.18787097744644</c:v>
                </c:pt>
                <c:pt idx="3670">
                  <c:v>1.1895463103428501</c:v>
                </c:pt>
                <c:pt idx="3671">
                  <c:v>1.1913661146536501</c:v>
                </c:pt>
                <c:pt idx="3672">
                  <c:v>1.1930203763768099</c:v>
                </c:pt>
                <c:pt idx="3673">
                  <c:v>1.1947634629905199</c:v>
                </c:pt>
                <c:pt idx="3674">
                  <c:v>1.19655183516443</c:v>
                </c:pt>
                <c:pt idx="3675">
                  <c:v>1.19833438657224</c:v>
                </c:pt>
                <c:pt idx="3676">
                  <c:v>1.19901751168072</c:v>
                </c:pt>
                <c:pt idx="3677">
                  <c:v>1.20012101251632</c:v>
                </c:pt>
                <c:pt idx="3678">
                  <c:v>1.19875220116228</c:v>
                </c:pt>
                <c:pt idx="3679">
                  <c:v>1.20029901154339</c:v>
                </c:pt>
                <c:pt idx="3680">
                  <c:v>1.20211986359209</c:v>
                </c:pt>
                <c:pt idx="3681">
                  <c:v>1.20397855062038</c:v>
                </c:pt>
                <c:pt idx="3682">
                  <c:v>1.2061850866302799</c:v>
                </c:pt>
                <c:pt idx="3683">
                  <c:v>1.2084759073332001</c:v>
                </c:pt>
                <c:pt idx="3684">
                  <c:v>1.21110759209841</c:v>
                </c:pt>
                <c:pt idx="3685">
                  <c:v>1.2142359046265501</c:v>
                </c:pt>
                <c:pt idx="3686">
                  <c:v>1.21814594604075</c:v>
                </c:pt>
                <c:pt idx="3687">
                  <c:v>1.2190191773697701</c:v>
                </c:pt>
                <c:pt idx="3688">
                  <c:v>1.2245902325958</c:v>
                </c:pt>
                <c:pt idx="3689">
                  <c:v>1.2390398187562801</c:v>
                </c:pt>
                <c:pt idx="3690">
                  <c:v>1.23937695752829</c:v>
                </c:pt>
                <c:pt idx="3691">
                  <c:v>1.2590470723807801</c:v>
                </c:pt>
                <c:pt idx="3692">
                  <c:v>1.27904943656176</c:v>
                </c:pt>
                <c:pt idx="3693">
                  <c:v>1.2985534267500001</c:v>
                </c:pt>
                <c:pt idx="3694">
                  <c:v>1.2986507499590501</c:v>
                </c:pt>
                <c:pt idx="3695">
                  <c:v>1.2986341025680299</c:v>
                </c:pt>
                <c:pt idx="3696">
                  <c:v>1.2986167566850799</c:v>
                </c:pt>
                <c:pt idx="3697">
                  <c:v>1.29865703638643</c:v>
                </c:pt>
                <c:pt idx="3698">
                  <c:v>1.2986251385882499</c:v>
                </c:pt>
                <c:pt idx="3699">
                  <c:v>1.29857426509261</c:v>
                </c:pt>
                <c:pt idx="3700">
                  <c:v>1.2981431791558899</c:v>
                </c:pt>
                <c:pt idx="3701">
                  <c:v>1.29653979092836</c:v>
                </c:pt>
                <c:pt idx="3702">
                  <c:v>1.29480985924602</c:v>
                </c:pt>
                <c:pt idx="3703">
                  <c:v>1.2931596720591201</c:v>
                </c:pt>
                <c:pt idx="3704">
                  <c:v>1.2915657134726599</c:v>
                </c:pt>
                <c:pt idx="3705">
                  <c:v>1.28988595679402</c:v>
                </c:pt>
                <c:pt idx="3706">
                  <c:v>1.28820666577667</c:v>
                </c:pt>
                <c:pt idx="3707">
                  <c:v>1.28646683879197</c:v>
                </c:pt>
                <c:pt idx="3708">
                  <c:v>1.28479755949229</c:v>
                </c:pt>
                <c:pt idx="3709">
                  <c:v>1.2831209460273401</c:v>
                </c:pt>
                <c:pt idx="3710">
                  <c:v>1.28141778986901</c:v>
                </c:pt>
                <c:pt idx="3711">
                  <c:v>1.2798298848792899</c:v>
                </c:pt>
                <c:pt idx="3712">
                  <c:v>1.27811427228153</c:v>
                </c:pt>
                <c:pt idx="3713">
                  <c:v>1.2764810817316199</c:v>
                </c:pt>
                <c:pt idx="3714">
                  <c:v>1.2747490545734801</c:v>
                </c:pt>
                <c:pt idx="3715">
                  <c:v>1.2731329770758699</c:v>
                </c:pt>
                <c:pt idx="3716">
                  <c:v>1.27155962400138</c:v>
                </c:pt>
                <c:pt idx="3717">
                  <c:v>1.26977928448468</c:v>
                </c:pt>
                <c:pt idx="3718">
                  <c:v>1.26812083180994</c:v>
                </c:pt>
                <c:pt idx="3719">
                  <c:v>1.2664280366152501</c:v>
                </c:pt>
                <c:pt idx="3720">
                  <c:v>1.26481323968619</c:v>
                </c:pt>
                <c:pt idx="3721">
                  <c:v>1.2630878482013901</c:v>
                </c:pt>
                <c:pt idx="3722">
                  <c:v>1.2613732833415301</c:v>
                </c:pt>
                <c:pt idx="3723">
                  <c:v>1.2597423046827301</c:v>
                </c:pt>
                <c:pt idx="3724">
                  <c:v>1.2590290280059</c:v>
                </c:pt>
                <c:pt idx="3725">
                  <c:v>1.25808326993138</c:v>
                </c:pt>
                <c:pt idx="3726">
                  <c:v>1.2563451891765001</c:v>
                </c:pt>
                <c:pt idx="3727">
                  <c:v>1.25466880854219</c:v>
                </c:pt>
                <c:pt idx="3728">
                  <c:v>1.2529471423476899</c:v>
                </c:pt>
                <c:pt idx="3729">
                  <c:v>1.2512620305642499</c:v>
                </c:pt>
                <c:pt idx="3730">
                  <c:v>1.24961498659104</c:v>
                </c:pt>
                <c:pt idx="3731">
                  <c:v>1.2478965800255499</c:v>
                </c:pt>
                <c:pt idx="3732">
                  <c:v>1.2462324230000399</c:v>
                </c:pt>
                <c:pt idx="3733">
                  <c:v>1.24446081463248</c:v>
                </c:pt>
                <c:pt idx="3734">
                  <c:v>1.2428127229213699</c:v>
                </c:pt>
                <c:pt idx="3735">
                  <c:v>1.2410538038238901</c:v>
                </c:pt>
                <c:pt idx="3736">
                  <c:v>1.23938848264515</c:v>
                </c:pt>
                <c:pt idx="3737">
                  <c:v>1.2390157207846599</c:v>
                </c:pt>
                <c:pt idx="3738">
                  <c:v>1.2376424856483901</c:v>
                </c:pt>
                <c:pt idx="3739">
                  <c:v>1.2359862448647601</c:v>
                </c:pt>
                <c:pt idx="3740">
                  <c:v>1.2342648115009101</c:v>
                </c:pt>
                <c:pt idx="3741">
                  <c:v>1.2324587441980801</c:v>
                </c:pt>
                <c:pt idx="3742">
                  <c:v>1.23082974459976</c:v>
                </c:pt>
                <c:pt idx="3743">
                  <c:v>1.2291354360058899</c:v>
                </c:pt>
                <c:pt idx="3744">
                  <c:v>1.22734624892473</c:v>
                </c:pt>
                <c:pt idx="3745">
                  <c:v>1.22559117153287</c:v>
                </c:pt>
                <c:pt idx="3746">
                  <c:v>1.2239562347531301</c:v>
                </c:pt>
                <c:pt idx="3747">
                  <c:v>1.2221201322972799</c:v>
                </c:pt>
                <c:pt idx="3748">
                  <c:v>1.2203785590827501</c:v>
                </c:pt>
                <c:pt idx="3749">
                  <c:v>1.2190039269626101</c:v>
                </c:pt>
                <c:pt idx="3750">
                  <c:v>1.2186371022835401</c:v>
                </c:pt>
                <c:pt idx="3751">
                  <c:v>1.21691601816565</c:v>
                </c:pt>
                <c:pt idx="3752">
                  <c:v>1.2150827096775201</c:v>
                </c:pt>
                <c:pt idx="3753">
                  <c:v>1.2134034186601601</c:v>
                </c:pt>
                <c:pt idx="3754">
                  <c:v>1.21164112351835</c:v>
                </c:pt>
                <c:pt idx="3755">
                  <c:v>1.2131730327382699</c:v>
                </c:pt>
                <c:pt idx="3756">
                  <c:v>1.2148401001468301</c:v>
                </c:pt>
                <c:pt idx="3757">
                  <c:v>1.2164200888946699</c:v>
                </c:pt>
                <c:pt idx="3758">
                  <c:v>1.2182161444798101</c:v>
                </c:pt>
                <c:pt idx="3759">
                  <c:v>1.2198076583445101</c:v>
                </c:pt>
                <c:pt idx="3760">
                  <c:v>1.22146145440638</c:v>
                </c:pt>
                <c:pt idx="3761">
                  <c:v>1.2230841675773301</c:v>
                </c:pt>
                <c:pt idx="3762">
                  <c:v>1.22480920981616</c:v>
                </c:pt>
                <c:pt idx="3763">
                  <c:v>1.2264612596482001</c:v>
                </c:pt>
                <c:pt idx="3764">
                  <c:v>1.2281207600608499</c:v>
                </c:pt>
                <c:pt idx="3765">
                  <c:v>1.22982705943286</c:v>
                </c:pt>
                <c:pt idx="3766">
                  <c:v>1.2315693311393301</c:v>
                </c:pt>
                <c:pt idx="3767">
                  <c:v>1.23327854089439</c:v>
                </c:pt>
                <c:pt idx="3768">
                  <c:v>1.2348680756986099</c:v>
                </c:pt>
                <c:pt idx="3769">
                  <c:v>1.2365778675302901</c:v>
                </c:pt>
                <c:pt idx="3770">
                  <c:v>1.23822642490268</c:v>
                </c:pt>
                <c:pt idx="3771">
                  <c:v>1.23902119230479</c:v>
                </c:pt>
                <c:pt idx="3772">
                  <c:v>1.23991153668612</c:v>
                </c:pt>
                <c:pt idx="3773">
                  <c:v>1.24152144417167</c:v>
                </c:pt>
                <c:pt idx="3774">
                  <c:v>1.24326453078538</c:v>
                </c:pt>
                <c:pt idx="3775">
                  <c:v>1.2449893401935701</c:v>
                </c:pt>
                <c:pt idx="3776">
                  <c:v>1.24661577865481</c:v>
                </c:pt>
                <c:pt idx="3777">
                  <c:v>1.2483251048252</c:v>
                </c:pt>
                <c:pt idx="3778">
                  <c:v>1.2499872827902401</c:v>
                </c:pt>
                <c:pt idx="3779">
                  <c:v>1.25168531667441</c:v>
                </c:pt>
                <c:pt idx="3780">
                  <c:v>1.2533417902886901</c:v>
                </c:pt>
                <c:pt idx="3781">
                  <c:v>1.2550984974950601</c:v>
                </c:pt>
                <c:pt idx="3782">
                  <c:v>1.2567678932100499</c:v>
                </c:pt>
                <c:pt idx="3783">
                  <c:v>1.2584582436829801</c:v>
                </c:pt>
                <c:pt idx="3784">
                  <c:v>1.25902786385268</c:v>
                </c:pt>
                <c:pt idx="3785">
                  <c:v>1.2601375347003301</c:v>
                </c:pt>
                <c:pt idx="3786">
                  <c:v>1.2618552427738901</c:v>
                </c:pt>
                <c:pt idx="3787">
                  <c:v>1.26351718790829</c:v>
                </c:pt>
                <c:pt idx="3788">
                  <c:v>1.2651914730668099</c:v>
                </c:pt>
                <c:pt idx="3789">
                  <c:v>1.26695411745459</c:v>
                </c:pt>
                <c:pt idx="3790">
                  <c:v>1.2686811387538901</c:v>
                </c:pt>
                <c:pt idx="3791">
                  <c:v>1.2703667161986201</c:v>
                </c:pt>
                <c:pt idx="3792">
                  <c:v>1.2720966478809701</c:v>
                </c:pt>
                <c:pt idx="3793">
                  <c:v>1.2737739598378499</c:v>
                </c:pt>
                <c:pt idx="3794">
                  <c:v>1.27550296019763</c:v>
                </c:pt>
                <c:pt idx="3795">
                  <c:v>1.2772232294082599</c:v>
                </c:pt>
                <c:pt idx="3796">
                  <c:v>1.2789403554052099</c:v>
                </c:pt>
                <c:pt idx="3797">
                  <c:v>1.27902789972723</c:v>
                </c:pt>
                <c:pt idx="3798">
                  <c:v>1.2806698214262699</c:v>
                </c:pt>
                <c:pt idx="3799">
                  <c:v>1.28238869365305</c:v>
                </c:pt>
                <c:pt idx="3800">
                  <c:v>1.2841463321819899</c:v>
                </c:pt>
                <c:pt idx="3801">
                  <c:v>1.2857903493568299</c:v>
                </c:pt>
                <c:pt idx="3802">
                  <c:v>1.2875987449660899</c:v>
                </c:pt>
                <c:pt idx="3803">
                  <c:v>1.28935649991035</c:v>
                </c:pt>
                <c:pt idx="3804">
                  <c:v>1.29119586199522</c:v>
                </c:pt>
                <c:pt idx="3805">
                  <c:v>1.2929451186209899</c:v>
                </c:pt>
                <c:pt idx="3806">
                  <c:v>1.2947854120284299</c:v>
                </c:pt>
                <c:pt idx="3807">
                  <c:v>1.2965953210368799</c:v>
                </c:pt>
                <c:pt idx="3808">
                  <c:v>1.2983693741261999</c:v>
                </c:pt>
                <c:pt idx="3809">
                  <c:v>1.2970749521628</c:v>
                </c:pt>
                <c:pt idx="3810">
                  <c:v>1.29542918875813</c:v>
                </c:pt>
                <c:pt idx="3811">
                  <c:v>1.29372533410788</c:v>
                </c:pt>
                <c:pt idx="3812">
                  <c:v>1.29205314442515</c:v>
                </c:pt>
                <c:pt idx="3813">
                  <c:v>1.2903230963274801</c:v>
                </c:pt>
                <c:pt idx="3814">
                  <c:v>1.28869607578963</c:v>
                </c:pt>
                <c:pt idx="3815">
                  <c:v>1.2870035134255899</c:v>
                </c:pt>
                <c:pt idx="3816">
                  <c:v>1.2852939544245601</c:v>
                </c:pt>
                <c:pt idx="3817">
                  <c:v>1.28369766753167</c:v>
                </c:pt>
                <c:pt idx="3818">
                  <c:v>1.28209555987269</c:v>
                </c:pt>
                <c:pt idx="3819">
                  <c:v>1.28040986601263</c:v>
                </c:pt>
                <c:pt idx="3820">
                  <c:v>1.2787575833499401</c:v>
                </c:pt>
                <c:pt idx="3821">
                  <c:v>1.27704965416342</c:v>
                </c:pt>
                <c:pt idx="3822">
                  <c:v>1.2753545306623</c:v>
                </c:pt>
                <c:pt idx="3823">
                  <c:v>1.2736413627862899</c:v>
                </c:pt>
                <c:pt idx="3824">
                  <c:v>1.27201806753874</c:v>
                </c:pt>
                <c:pt idx="3825">
                  <c:v>1.2703514657914601</c:v>
                </c:pt>
                <c:pt idx="3826">
                  <c:v>1.26872200053185</c:v>
                </c:pt>
                <c:pt idx="3827">
                  <c:v>1.26697623636574</c:v>
                </c:pt>
                <c:pt idx="3828">
                  <c:v>1.26528216060251</c:v>
                </c:pt>
                <c:pt idx="3829">
                  <c:v>1.2636914616450701</c:v>
                </c:pt>
                <c:pt idx="3830">
                  <c:v>1.2619463959708801</c:v>
                </c:pt>
                <c:pt idx="3831">
                  <c:v>1.26032833941281</c:v>
                </c:pt>
                <c:pt idx="3832">
                  <c:v>1.2590166879817799</c:v>
                </c:pt>
                <c:pt idx="3833">
                  <c:v>1.2586081866174901</c:v>
                </c:pt>
                <c:pt idx="3834">
                  <c:v>1.2569673126563401</c:v>
                </c:pt>
                <c:pt idx="3835">
                  <c:v>1.2552542611956601</c:v>
                </c:pt>
                <c:pt idx="3836">
                  <c:v>1.2535044224932801</c:v>
                </c:pt>
                <c:pt idx="3837">
                  <c:v>1.25182757619768</c:v>
                </c:pt>
                <c:pt idx="3838">
                  <c:v>1.25010404735804</c:v>
                </c:pt>
                <c:pt idx="3839">
                  <c:v>1.2484474573284401</c:v>
                </c:pt>
                <c:pt idx="3840">
                  <c:v>1.24671473167837</c:v>
                </c:pt>
                <c:pt idx="3841">
                  <c:v>1.24498538207263</c:v>
                </c:pt>
                <c:pt idx="3842">
                  <c:v>1.2433425290510101</c:v>
                </c:pt>
                <c:pt idx="3843">
                  <c:v>1.24158780090511</c:v>
                </c:pt>
                <c:pt idx="3844">
                  <c:v>1.23988790437579</c:v>
                </c:pt>
                <c:pt idx="3845">
                  <c:v>1.2390129268169401</c:v>
                </c:pt>
                <c:pt idx="3846">
                  <c:v>1.2382103595882701</c:v>
                </c:pt>
                <c:pt idx="3847">
                  <c:v>1.2365411967039099</c:v>
                </c:pt>
                <c:pt idx="3848">
                  <c:v>1.2347721494734301</c:v>
                </c:pt>
                <c:pt idx="3849">
                  <c:v>1.2331010075286</c:v>
                </c:pt>
                <c:pt idx="3850">
                  <c:v>1.2313446495681999</c:v>
                </c:pt>
                <c:pt idx="3851">
                  <c:v>1.22975395061076</c:v>
                </c:pt>
                <c:pt idx="3852">
                  <c:v>1.2280059745535301</c:v>
                </c:pt>
                <c:pt idx="3853">
                  <c:v>1.2262839591130601</c:v>
                </c:pt>
                <c:pt idx="3854">
                  <c:v>1.22460862621665</c:v>
                </c:pt>
                <c:pt idx="3855">
                  <c:v>1.22290442232043</c:v>
                </c:pt>
                <c:pt idx="3856">
                  <c:v>1.22124038171023</c:v>
                </c:pt>
                <c:pt idx="3857">
                  <c:v>1.21953000780195</c:v>
                </c:pt>
                <c:pt idx="3858">
                  <c:v>1.2190020643174599</c:v>
                </c:pt>
                <c:pt idx="3859">
                  <c:v>1.2178194010630301</c:v>
                </c:pt>
                <c:pt idx="3860">
                  <c:v>1.21603452134877</c:v>
                </c:pt>
                <c:pt idx="3861">
                  <c:v>1.21434405446053</c:v>
                </c:pt>
                <c:pt idx="3862">
                  <c:v>1.21265545021743</c:v>
                </c:pt>
                <c:pt idx="3863">
                  <c:v>1.2141417246311901</c:v>
                </c:pt>
                <c:pt idx="3864">
                  <c:v>1.2158332392573401</c:v>
                </c:pt>
                <c:pt idx="3865">
                  <c:v>1.2174978619441399</c:v>
                </c:pt>
                <c:pt idx="3866">
                  <c:v>1.2192203430458901</c:v>
                </c:pt>
                <c:pt idx="3867">
                  <c:v>1.2207833351567401</c:v>
                </c:pt>
                <c:pt idx="3868">
                  <c:v>1.2224112870171699</c:v>
                </c:pt>
                <c:pt idx="3869">
                  <c:v>1.2241892982274301</c:v>
                </c:pt>
                <c:pt idx="3870">
                  <c:v>1.2258009519427999</c:v>
                </c:pt>
                <c:pt idx="3871">
                  <c:v>1.2274582404643299</c:v>
                </c:pt>
                <c:pt idx="3872">
                  <c:v>1.2291704770177601</c:v>
                </c:pt>
                <c:pt idx="3873">
                  <c:v>1.2307630386203501</c:v>
                </c:pt>
                <c:pt idx="3874">
                  <c:v>1.23250740580261</c:v>
                </c:pt>
                <c:pt idx="3875">
                  <c:v>1.23419985175133</c:v>
                </c:pt>
                <c:pt idx="3876">
                  <c:v>1.23589870054275</c:v>
                </c:pt>
                <c:pt idx="3877">
                  <c:v>1.23752490617335</c:v>
                </c:pt>
                <c:pt idx="3878">
                  <c:v>1.2390054762363401</c:v>
                </c:pt>
                <c:pt idx="3879">
                  <c:v>1.23919639736414</c:v>
                </c:pt>
                <c:pt idx="3880">
                  <c:v>1.24090688768774</c:v>
                </c:pt>
                <c:pt idx="3881">
                  <c:v>1.2425243621692099</c:v>
                </c:pt>
                <c:pt idx="3882">
                  <c:v>1.24421273358166</c:v>
                </c:pt>
                <c:pt idx="3883">
                  <c:v>1.24595477245748</c:v>
                </c:pt>
                <c:pt idx="3884">
                  <c:v>1.2476101983338601</c:v>
                </c:pt>
                <c:pt idx="3885">
                  <c:v>1.24928611330688</c:v>
                </c:pt>
                <c:pt idx="3886">
                  <c:v>1.25101290177554</c:v>
                </c:pt>
                <c:pt idx="3887">
                  <c:v>1.2526939390227201</c:v>
                </c:pt>
                <c:pt idx="3888">
                  <c:v>1.25434878282249</c:v>
                </c:pt>
                <c:pt idx="3889">
                  <c:v>1.25602609477937</c:v>
                </c:pt>
                <c:pt idx="3890">
                  <c:v>1.2576888548210301</c:v>
                </c:pt>
                <c:pt idx="3891">
                  <c:v>1.25903054140508</c:v>
                </c:pt>
                <c:pt idx="3892">
                  <c:v>1.2594183208420899</c:v>
                </c:pt>
                <c:pt idx="3893">
                  <c:v>1.2610517442226401</c:v>
                </c:pt>
                <c:pt idx="3894">
                  <c:v>1.26278342213482</c:v>
                </c:pt>
                <c:pt idx="3895">
                  <c:v>1.2644598027691201</c:v>
                </c:pt>
                <c:pt idx="3896">
                  <c:v>1.2660943903029001</c:v>
                </c:pt>
                <c:pt idx="3897">
                  <c:v>1.2678180355578701</c:v>
                </c:pt>
                <c:pt idx="3898">
                  <c:v>1.26948137767613</c:v>
                </c:pt>
                <c:pt idx="3899">
                  <c:v>1.2711538001895</c:v>
                </c:pt>
                <c:pt idx="3900">
                  <c:v>1.2729340232908699</c:v>
                </c:pt>
                <c:pt idx="3901">
                  <c:v>1.2745971325784899</c:v>
                </c:pt>
                <c:pt idx="3902">
                  <c:v>1.2763162376359101</c:v>
                </c:pt>
                <c:pt idx="3903">
                  <c:v>1.2780331308022099</c:v>
                </c:pt>
                <c:pt idx="3904">
                  <c:v>1.27905269619077</c:v>
                </c:pt>
                <c:pt idx="3905">
                  <c:v>1.27973943017423</c:v>
                </c:pt>
                <c:pt idx="3906">
                  <c:v>1.2813489884138101</c:v>
                </c:pt>
                <c:pt idx="3907">
                  <c:v>1.28309975843877</c:v>
                </c:pt>
                <c:pt idx="3908">
                  <c:v>1.28475378733128</c:v>
                </c:pt>
                <c:pt idx="3909">
                  <c:v>1.28642586059868</c:v>
                </c:pt>
                <c:pt idx="3910">
                  <c:v>1.28818780649453</c:v>
                </c:pt>
                <c:pt idx="3911">
                  <c:v>1.2899327557533999</c:v>
                </c:pt>
                <c:pt idx="3912">
                  <c:v>1.29165477119386</c:v>
                </c:pt>
                <c:pt idx="3913">
                  <c:v>1.2933745747432099</c:v>
                </c:pt>
                <c:pt idx="3914">
                  <c:v>1.2952027609571799</c:v>
                </c:pt>
                <c:pt idx="3915">
                  <c:v>1.2969773961231099</c:v>
                </c:pt>
                <c:pt idx="3916">
                  <c:v>1.2987873051315499</c:v>
                </c:pt>
                <c:pt idx="3917">
                  <c:v>1.29905692301691</c:v>
                </c:pt>
                <c:pt idx="3918">
                  <c:v>1.2975152349099499</c:v>
                </c:pt>
                <c:pt idx="3919">
                  <c:v>1.29586248658597</c:v>
                </c:pt>
                <c:pt idx="3920">
                  <c:v>1.2942487373948099</c:v>
                </c:pt>
                <c:pt idx="3921">
                  <c:v>1.2925670016557</c:v>
                </c:pt>
                <c:pt idx="3922">
                  <c:v>1.2909100623801399</c:v>
                </c:pt>
                <c:pt idx="3923">
                  <c:v>1.28926709294319</c:v>
                </c:pt>
                <c:pt idx="3924">
                  <c:v>1.2875737156719</c:v>
                </c:pt>
                <c:pt idx="3925">
                  <c:v>1.28591363318264</c:v>
                </c:pt>
                <c:pt idx="3926">
                  <c:v>1.28414761275053</c:v>
                </c:pt>
                <c:pt idx="3927">
                  <c:v>1.2826195452362299</c:v>
                </c:pt>
                <c:pt idx="3928">
                  <c:v>1.28104304894805</c:v>
                </c:pt>
                <c:pt idx="3929">
                  <c:v>1.2793070636689701</c:v>
                </c:pt>
                <c:pt idx="3930">
                  <c:v>1.2790551409125299</c:v>
                </c:pt>
                <c:pt idx="3931">
                  <c:v>1.2776977382600301</c:v>
                </c:pt>
                <c:pt idx="3932">
                  <c:v>1.27596454694867</c:v>
                </c:pt>
                <c:pt idx="3933">
                  <c:v>1.27425882965326</c:v>
                </c:pt>
                <c:pt idx="3934">
                  <c:v>1.27271679230034</c:v>
                </c:pt>
                <c:pt idx="3935">
                  <c:v>1.2709450675174601</c:v>
                </c:pt>
                <c:pt idx="3936">
                  <c:v>1.26929196994752</c:v>
                </c:pt>
                <c:pt idx="3937">
                  <c:v>1.2676385231316101</c:v>
                </c:pt>
                <c:pt idx="3938">
                  <c:v>1.2659055646508901</c:v>
                </c:pt>
                <c:pt idx="3939">
                  <c:v>1.2643288355320701</c:v>
                </c:pt>
                <c:pt idx="3940">
                  <c:v>1.26254395581782</c:v>
                </c:pt>
                <c:pt idx="3941">
                  <c:v>1.2608213583007499</c:v>
                </c:pt>
                <c:pt idx="3942">
                  <c:v>1.2592303100973401</c:v>
                </c:pt>
                <c:pt idx="3943">
                  <c:v>1.2590546393766999</c:v>
                </c:pt>
                <c:pt idx="3944">
                  <c:v>1.2574989814311299</c:v>
                </c:pt>
                <c:pt idx="3945">
                  <c:v>1.2558737071231001</c:v>
                </c:pt>
                <c:pt idx="3946">
                  <c:v>1.25416100490838</c:v>
                </c:pt>
                <c:pt idx="3947">
                  <c:v>1.2524392222985601</c:v>
                </c:pt>
                <c:pt idx="3948">
                  <c:v>1.25076028052717</c:v>
                </c:pt>
                <c:pt idx="3949">
                  <c:v>1.2490549124777299</c:v>
                </c:pt>
                <c:pt idx="3950">
                  <c:v>1.24731147661805</c:v>
                </c:pt>
                <c:pt idx="3951">
                  <c:v>1.24566373415291</c:v>
                </c:pt>
                <c:pt idx="3952">
                  <c:v>1.2439951533451701</c:v>
                </c:pt>
                <c:pt idx="3953">
                  <c:v>1.2423358857631699</c:v>
                </c:pt>
                <c:pt idx="3954">
                  <c:v>1.2405985035002201</c:v>
                </c:pt>
                <c:pt idx="3955">
                  <c:v>1.23903271742165</c:v>
                </c:pt>
                <c:pt idx="3956">
                  <c:v>1.2388939503580301</c:v>
                </c:pt>
                <c:pt idx="3957">
                  <c:v>1.2371310731396099</c:v>
                </c:pt>
                <c:pt idx="3958">
                  <c:v>1.2354775099083799</c:v>
                </c:pt>
                <c:pt idx="3959">
                  <c:v>1.2338529340922799</c:v>
                </c:pt>
                <c:pt idx="3960">
                  <c:v>1.2320483801886399</c:v>
                </c:pt>
                <c:pt idx="3961">
                  <c:v>1.2303709518164401</c:v>
                </c:pt>
                <c:pt idx="3962">
                  <c:v>1.22868153266609</c:v>
                </c:pt>
                <c:pt idx="3963">
                  <c:v>1.22696324251592</c:v>
                </c:pt>
                <c:pt idx="3964">
                  <c:v>1.2252399465069199</c:v>
                </c:pt>
                <c:pt idx="3965">
                  <c:v>1.2235619360581</c:v>
                </c:pt>
                <c:pt idx="3966">
                  <c:v>1.22177239973098</c:v>
                </c:pt>
                <c:pt idx="3967">
                  <c:v>1.22008053585887</c:v>
                </c:pt>
                <c:pt idx="3968">
                  <c:v>1.2190209235995999</c:v>
                </c:pt>
                <c:pt idx="3969">
                  <c:v>1.21834594756365</c:v>
                </c:pt>
                <c:pt idx="3970">
                  <c:v>1.2166126398369701</c:v>
                </c:pt>
                <c:pt idx="3971">
                  <c:v>1.2149172835052</c:v>
                </c:pt>
                <c:pt idx="3972">
                  <c:v>1.2162921484559801</c:v>
                </c:pt>
                <c:pt idx="3973">
                  <c:v>1.2179751647636301</c:v>
                </c:pt>
                <c:pt idx="3974">
                  <c:v>1.2196870520710901</c:v>
                </c:pt>
                <c:pt idx="3975">
                  <c:v>1.2213758891448401</c:v>
                </c:pt>
                <c:pt idx="3976">
                  <c:v>1.2230915017426001</c:v>
                </c:pt>
                <c:pt idx="3977">
                  <c:v>1.2247309787198899</c:v>
                </c:pt>
                <c:pt idx="3978">
                  <c:v>1.22638058383018</c:v>
                </c:pt>
                <c:pt idx="3979">
                  <c:v>1.2280365917831699</c:v>
                </c:pt>
                <c:pt idx="3980">
                  <c:v>1.2296596542000799</c:v>
                </c:pt>
                <c:pt idx="3981">
                  <c:v>1.23133801389486</c:v>
                </c:pt>
                <c:pt idx="3982">
                  <c:v>1.23304803855717</c:v>
                </c:pt>
                <c:pt idx="3983">
                  <c:v>1.23476982116699</c:v>
                </c:pt>
                <c:pt idx="3984">
                  <c:v>1.2364237336441899</c:v>
                </c:pt>
                <c:pt idx="3985">
                  <c:v>1.23812269885093</c:v>
                </c:pt>
                <c:pt idx="3986">
                  <c:v>1.23902165796608</c:v>
                </c:pt>
                <c:pt idx="3987">
                  <c:v>1.2397684622556</c:v>
                </c:pt>
                <c:pt idx="3988">
                  <c:v>1.2413781369104999</c:v>
                </c:pt>
                <c:pt idx="3989">
                  <c:v>1.2431121431291099</c:v>
                </c:pt>
                <c:pt idx="3990">
                  <c:v>1.24475709162652</c:v>
                </c:pt>
                <c:pt idx="3991">
                  <c:v>1.24644418247044</c:v>
                </c:pt>
                <c:pt idx="3992">
                  <c:v>1.24810414854437</c:v>
                </c:pt>
                <c:pt idx="3993">
                  <c:v>1.2498190626501999</c:v>
                </c:pt>
                <c:pt idx="3994">
                  <c:v>1.2514746049419001</c:v>
                </c:pt>
                <c:pt idx="3995">
                  <c:v>1.2530987150967099</c:v>
                </c:pt>
                <c:pt idx="3996">
                  <c:v>1.25480245333165</c:v>
                </c:pt>
                <c:pt idx="3997">
                  <c:v>1.2563932687044099</c:v>
                </c:pt>
                <c:pt idx="3998">
                  <c:v>1.2581538176164</c:v>
                </c:pt>
                <c:pt idx="3999">
                  <c:v>1.2590255355462401</c:v>
                </c:pt>
                <c:pt idx="4000">
                  <c:v>1.2598396278917801</c:v>
                </c:pt>
                <c:pt idx="4001">
                  <c:v>1.26148562412709</c:v>
                </c:pt>
                <c:pt idx="4002">
                  <c:v>1.26319448463619</c:v>
                </c:pt>
                <c:pt idx="4003">
                  <c:v>1.26488425303251</c:v>
                </c:pt>
                <c:pt idx="4004">
                  <c:v>1.2665269896388101</c:v>
                </c:pt>
                <c:pt idx="4005">
                  <c:v>1.2682906817644799</c:v>
                </c:pt>
                <c:pt idx="4006">
                  <c:v>1.2699557701125701</c:v>
                </c:pt>
                <c:pt idx="4007">
                  <c:v>1.2716967612504999</c:v>
                </c:pt>
                <c:pt idx="4008">
                  <c:v>1.2733400799334</c:v>
                </c:pt>
                <c:pt idx="4009">
                  <c:v>1.274996669963</c:v>
                </c:pt>
                <c:pt idx="4010">
                  <c:v>1.2767816660925699</c:v>
                </c:pt>
                <c:pt idx="4011">
                  <c:v>1.2784602586180001</c:v>
                </c:pt>
                <c:pt idx="4012">
                  <c:v>1.2790281325578701</c:v>
                </c:pt>
                <c:pt idx="4013">
                  <c:v>1.28016003873199</c:v>
                </c:pt>
                <c:pt idx="4014">
                  <c:v>1.2818912509828799</c:v>
                </c:pt>
                <c:pt idx="4015">
                  <c:v>1.28351978491992</c:v>
                </c:pt>
                <c:pt idx="4016">
                  <c:v>1.28523330204189</c:v>
                </c:pt>
                <c:pt idx="4017">
                  <c:v>1.2868645135313299</c:v>
                </c:pt>
                <c:pt idx="4018">
                  <c:v>1.28857255913317</c:v>
                </c:pt>
                <c:pt idx="4019">
                  <c:v>1.29032437689602</c:v>
                </c:pt>
                <c:pt idx="4020">
                  <c:v>1.2919857399538199</c:v>
                </c:pt>
                <c:pt idx="4021">
                  <c:v>1.29380205180496</c:v>
                </c:pt>
                <c:pt idx="4022">
                  <c:v>1.29547563847154</c:v>
                </c:pt>
                <c:pt idx="4023">
                  <c:v>1.29730231128633</c:v>
                </c:pt>
                <c:pt idx="4024">
                  <c:v>1.29901000764221</c:v>
                </c:pt>
                <c:pt idx="4025">
                  <c:v>1.2990378309041299</c:v>
                </c:pt>
                <c:pt idx="4026">
                  <c:v>1.30098464433104</c:v>
                </c:pt>
                <c:pt idx="4027">
                  <c:v>1.30291609093547</c:v>
                </c:pt>
                <c:pt idx="4028">
                  <c:v>1.3049145927652701</c:v>
                </c:pt>
                <c:pt idx="4029">
                  <c:v>1.30716164130718</c:v>
                </c:pt>
                <c:pt idx="4030">
                  <c:v>1.3097005430608999</c:v>
                </c:pt>
                <c:pt idx="4031">
                  <c:v>1.31257169414312</c:v>
                </c:pt>
                <c:pt idx="4032">
                  <c:v>1.31620769388974</c:v>
                </c:pt>
                <c:pt idx="4033">
                  <c:v>1.3190555619075901</c:v>
                </c:pt>
                <c:pt idx="4034">
                  <c:v>1.3214133214205499</c:v>
                </c:pt>
                <c:pt idx="4035">
                  <c:v>1.33217370603234</c:v>
                </c:pt>
                <c:pt idx="4036">
                  <c:v>1.3390660751611001</c:v>
                </c:pt>
                <c:pt idx="4037">
                  <c:v>1.3590771704912199</c:v>
                </c:pt>
                <c:pt idx="4038">
                  <c:v>1.3791039818897799</c:v>
                </c:pt>
                <c:pt idx="4039">
                  <c:v>1.3986765407025801</c:v>
                </c:pt>
                <c:pt idx="4040">
                  <c:v>1.39864790253341</c:v>
                </c:pt>
                <c:pt idx="4041">
                  <c:v>1.3986867852509</c:v>
                </c:pt>
                <c:pt idx="4042">
                  <c:v>1.39858259353787</c:v>
                </c:pt>
                <c:pt idx="4043">
                  <c:v>1.3985735131427599</c:v>
                </c:pt>
                <c:pt idx="4044">
                  <c:v>1.3985768891871</c:v>
                </c:pt>
                <c:pt idx="4045">
                  <c:v>1.3986206613481</c:v>
                </c:pt>
                <c:pt idx="4046">
                  <c:v>1.397933694534</c:v>
                </c:pt>
                <c:pt idx="4047">
                  <c:v>1.3962814118713101</c:v>
                </c:pt>
                <c:pt idx="4048">
                  <c:v>1.3945527607575099</c:v>
                </c:pt>
                <c:pt idx="4049">
                  <c:v>1.3928277185186699</c:v>
                </c:pt>
                <c:pt idx="4050">
                  <c:v>1.39117322396487</c:v>
                </c:pt>
                <c:pt idx="4051">
                  <c:v>1.3895437587052599</c:v>
                </c:pt>
                <c:pt idx="4052">
                  <c:v>1.3878706376999601</c:v>
                </c:pt>
                <c:pt idx="4053">
                  <c:v>1.38616468757391</c:v>
                </c:pt>
                <c:pt idx="4054">
                  <c:v>1.3844860950484901</c:v>
                </c:pt>
                <c:pt idx="4055">
                  <c:v>1.38282927218825</c:v>
                </c:pt>
                <c:pt idx="4056">
                  <c:v>1.38109573163092</c:v>
                </c:pt>
                <c:pt idx="4057">
                  <c:v>1.3794229598715899</c:v>
                </c:pt>
                <c:pt idx="4058">
                  <c:v>1.3777052517980299</c:v>
                </c:pt>
                <c:pt idx="4059">
                  <c:v>1.37607648503035</c:v>
                </c:pt>
                <c:pt idx="4060">
                  <c:v>1.3742727460339701</c:v>
                </c:pt>
                <c:pt idx="4061">
                  <c:v>1.3726534089073501</c:v>
                </c:pt>
                <c:pt idx="4062">
                  <c:v>1.37096492107958</c:v>
                </c:pt>
                <c:pt idx="4063">
                  <c:v>1.3691383646801101</c:v>
                </c:pt>
                <c:pt idx="4064">
                  <c:v>1.3674800284206901</c:v>
                </c:pt>
                <c:pt idx="4065">
                  <c:v>1.36571901384741</c:v>
                </c:pt>
                <c:pt idx="4066">
                  <c:v>1.3641651021316601</c:v>
                </c:pt>
                <c:pt idx="4067">
                  <c:v>1.36243819724768</c:v>
                </c:pt>
                <c:pt idx="4068">
                  <c:v>1.36071676388383</c:v>
                </c:pt>
                <c:pt idx="4069">
                  <c:v>1.3590584276244</c:v>
                </c:pt>
                <c:pt idx="4070">
                  <c:v>1.3589628506451801</c:v>
                </c:pt>
                <c:pt idx="4071">
                  <c:v>1.35728588793427</c:v>
                </c:pt>
                <c:pt idx="4072">
                  <c:v>1.3555649202316999</c:v>
                </c:pt>
                <c:pt idx="4073">
                  <c:v>1.35387305635959</c:v>
                </c:pt>
                <c:pt idx="4074">
                  <c:v>1.3522370718419601</c:v>
                </c:pt>
                <c:pt idx="4075">
                  <c:v>1.3504636008292401</c:v>
                </c:pt>
                <c:pt idx="4076">
                  <c:v>1.34877185337245</c:v>
                </c:pt>
                <c:pt idx="4077">
                  <c:v>1.3471208512783099</c:v>
                </c:pt>
                <c:pt idx="4078">
                  <c:v>1.34530267678201</c:v>
                </c:pt>
                <c:pt idx="4079">
                  <c:v>1.3437016168609299</c:v>
                </c:pt>
                <c:pt idx="4080">
                  <c:v>1.3419752940535501</c:v>
                </c:pt>
                <c:pt idx="4081">
                  <c:v>1.3402365148067501</c:v>
                </c:pt>
                <c:pt idx="4082">
                  <c:v>1.33905210532248</c:v>
                </c:pt>
                <c:pt idx="4083">
                  <c:v>1.3385456986725299</c:v>
                </c:pt>
                <c:pt idx="4084">
                  <c:v>1.33681972511113</c:v>
                </c:pt>
                <c:pt idx="4085">
                  <c:v>1.3350339140742999</c:v>
                </c:pt>
                <c:pt idx="4086">
                  <c:v>1.3333617243915801</c:v>
                </c:pt>
                <c:pt idx="4087">
                  <c:v>1.3316730037331601</c:v>
                </c:pt>
                <c:pt idx="4088">
                  <c:v>1.3297621626406899</c:v>
                </c:pt>
                <c:pt idx="4089">
                  <c:v>1.3279648264870001</c:v>
                </c:pt>
                <c:pt idx="4090">
                  <c:v>1.3263102155178801</c:v>
                </c:pt>
                <c:pt idx="4091">
                  <c:v>1.3246005401015299</c:v>
                </c:pt>
                <c:pt idx="4092">
                  <c:v>1.32287561427802</c:v>
                </c:pt>
                <c:pt idx="4093">
                  <c:v>1.32113776635379</c:v>
                </c:pt>
                <c:pt idx="4094">
                  <c:v>1.3193454360589401</c:v>
                </c:pt>
                <c:pt idx="4095">
                  <c:v>1.3190192403271801</c:v>
                </c:pt>
                <c:pt idx="4096">
                  <c:v>1.31771899759769</c:v>
                </c:pt>
                <c:pt idx="4097">
                  <c:v>1.3159285299479999</c:v>
                </c:pt>
                <c:pt idx="4098">
                  <c:v>1.3141839299350999</c:v>
                </c:pt>
                <c:pt idx="4099">
                  <c:v>1.3124375836923701</c:v>
                </c:pt>
                <c:pt idx="4100">
                  <c:v>1.3106476981192801</c:v>
                </c:pt>
                <c:pt idx="4101">
                  <c:v>1.3121634256094701</c:v>
                </c:pt>
                <c:pt idx="4102">
                  <c:v>1.31382991094142</c:v>
                </c:pt>
                <c:pt idx="4103">
                  <c:v>1.31548137869686</c:v>
                </c:pt>
                <c:pt idx="4104">
                  <c:v>1.31716066971421</c:v>
                </c:pt>
                <c:pt idx="4105">
                  <c:v>1.3188857119530399</c:v>
                </c:pt>
                <c:pt idx="4106">
                  <c:v>1.3205496361479201</c:v>
                </c:pt>
                <c:pt idx="4107">
                  <c:v>1.3221985427662699</c:v>
                </c:pt>
                <c:pt idx="4108">
                  <c:v>1.32395280525088</c:v>
                </c:pt>
                <c:pt idx="4109">
                  <c:v>1.3256057864055</c:v>
                </c:pt>
                <c:pt idx="4110">
                  <c:v>1.32731476332992</c:v>
                </c:pt>
                <c:pt idx="4111">
                  <c:v>1.32894341368228</c:v>
                </c:pt>
                <c:pt idx="4112">
                  <c:v>1.3307426124811199</c:v>
                </c:pt>
                <c:pt idx="4113">
                  <c:v>1.33235473185778</c:v>
                </c:pt>
                <c:pt idx="4114">
                  <c:v>1.33402086794376</c:v>
                </c:pt>
                <c:pt idx="4115">
                  <c:v>1.3357336865738001</c:v>
                </c:pt>
                <c:pt idx="4116">
                  <c:v>1.33743695914745</c:v>
                </c:pt>
                <c:pt idx="4117">
                  <c:v>1.33903208188713</c:v>
                </c:pt>
                <c:pt idx="4118">
                  <c:v>1.3390866806730599</c:v>
                </c:pt>
                <c:pt idx="4119">
                  <c:v>1.3408653903752601</c:v>
                </c:pt>
                <c:pt idx="4120">
                  <c:v>1.3424231437966201</c:v>
                </c:pt>
                <c:pt idx="4121">
                  <c:v>1.34417705703527</c:v>
                </c:pt>
                <c:pt idx="4122">
                  <c:v>1.34584994520992</c:v>
                </c:pt>
                <c:pt idx="4123">
                  <c:v>1.34750420693308</c:v>
                </c:pt>
                <c:pt idx="4124">
                  <c:v>1.3491815188899601</c:v>
                </c:pt>
                <c:pt idx="4125">
                  <c:v>1.35094008874148</c:v>
                </c:pt>
                <c:pt idx="4126">
                  <c:v>1.3526645489036999</c:v>
                </c:pt>
                <c:pt idx="4127">
                  <c:v>1.35425513144583</c:v>
                </c:pt>
                <c:pt idx="4128">
                  <c:v>1.3560459483414899</c:v>
                </c:pt>
                <c:pt idx="4129">
                  <c:v>1.35773385409266</c:v>
                </c:pt>
                <c:pt idx="4130">
                  <c:v>1.3590393355116199</c:v>
                </c:pt>
                <c:pt idx="4131">
                  <c:v>1.35938683524728</c:v>
                </c:pt>
                <c:pt idx="4132">
                  <c:v>1.3611582107842</c:v>
                </c:pt>
                <c:pt idx="4133">
                  <c:v>1.36283389292657</c:v>
                </c:pt>
                <c:pt idx="4134">
                  <c:v>1.3644971186295201</c:v>
                </c:pt>
                <c:pt idx="4135">
                  <c:v>1.36613054201007</c:v>
                </c:pt>
                <c:pt idx="4136">
                  <c:v>1.3679154217243199</c:v>
                </c:pt>
                <c:pt idx="4137">
                  <c:v>1.36954558547586</c:v>
                </c:pt>
                <c:pt idx="4138">
                  <c:v>1.3713474618271</c:v>
                </c:pt>
                <c:pt idx="4139">
                  <c:v>1.3729881029576101</c:v>
                </c:pt>
                <c:pt idx="4140">
                  <c:v>1.37479940894991</c:v>
                </c:pt>
                <c:pt idx="4141">
                  <c:v>1.37642293702811</c:v>
                </c:pt>
                <c:pt idx="4142">
                  <c:v>1.3781987363472601</c:v>
                </c:pt>
                <c:pt idx="4143">
                  <c:v>1.3790450757369399</c:v>
                </c:pt>
                <c:pt idx="4144">
                  <c:v>1.37997849378735</c:v>
                </c:pt>
                <c:pt idx="4145">
                  <c:v>1.3817236758768601</c:v>
                </c:pt>
                <c:pt idx="4146">
                  <c:v>1.38349225744605</c:v>
                </c:pt>
                <c:pt idx="4147">
                  <c:v>1.38513802085072</c:v>
                </c:pt>
                <c:pt idx="4148">
                  <c:v>1.3868964742869101</c:v>
                </c:pt>
                <c:pt idx="4149">
                  <c:v>1.3886732049286401</c:v>
                </c:pt>
                <c:pt idx="4150">
                  <c:v>1.3904561055824201</c:v>
                </c:pt>
                <c:pt idx="4151">
                  <c:v>1.39218068215996</c:v>
                </c:pt>
                <c:pt idx="4152">
                  <c:v>1.39410316478461</c:v>
                </c:pt>
                <c:pt idx="4153">
                  <c:v>1.39587174635381</c:v>
                </c:pt>
                <c:pt idx="4154">
                  <c:v>1.39780284371227</c:v>
                </c:pt>
                <c:pt idx="4155">
                  <c:v>1.39651075005531</c:v>
                </c:pt>
                <c:pt idx="4156">
                  <c:v>1.39486778061837</c:v>
                </c:pt>
                <c:pt idx="4157">
                  <c:v>1.39316474087536</c:v>
                </c:pt>
                <c:pt idx="4158">
                  <c:v>1.39157334342599</c:v>
                </c:pt>
                <c:pt idx="4159">
                  <c:v>1.38987926766276</c:v>
                </c:pt>
                <c:pt idx="4160">
                  <c:v>1.38828658964485</c:v>
                </c:pt>
                <c:pt idx="4161">
                  <c:v>1.3865517685189801</c:v>
                </c:pt>
                <c:pt idx="4162">
                  <c:v>1.38491531834006</c:v>
                </c:pt>
                <c:pt idx="4163">
                  <c:v>1.3832368422299599</c:v>
                </c:pt>
                <c:pt idx="4164">
                  <c:v>1.38156290631741</c:v>
                </c:pt>
                <c:pt idx="4165">
                  <c:v>1.37985846959054</c:v>
                </c:pt>
                <c:pt idx="4166">
                  <c:v>1.37819850351661</c:v>
                </c:pt>
                <c:pt idx="4167">
                  <c:v>1.37654389254749</c:v>
                </c:pt>
                <c:pt idx="4168">
                  <c:v>1.37478881515563</c:v>
                </c:pt>
                <c:pt idx="4169">
                  <c:v>1.37312849983573</c:v>
                </c:pt>
                <c:pt idx="4170">
                  <c:v>1.3714313972741401</c:v>
                </c:pt>
                <c:pt idx="4171">
                  <c:v>1.36964034754783</c:v>
                </c:pt>
                <c:pt idx="4172">
                  <c:v>1.3680211268365401</c:v>
                </c:pt>
                <c:pt idx="4173">
                  <c:v>1.3663286808878199</c:v>
                </c:pt>
                <c:pt idx="4174">
                  <c:v>1.3646588195115299</c:v>
                </c:pt>
                <c:pt idx="4175">
                  <c:v>1.36298395227641</c:v>
                </c:pt>
                <c:pt idx="4176">
                  <c:v>1.3613558840006601</c:v>
                </c:pt>
                <c:pt idx="4177">
                  <c:v>1.3596580829471401</c:v>
                </c:pt>
                <c:pt idx="4178">
                  <c:v>1.3590245507657499</c:v>
                </c:pt>
                <c:pt idx="4179">
                  <c:v>1.35793595109135</c:v>
                </c:pt>
                <c:pt idx="4180">
                  <c:v>1.35627388954163</c:v>
                </c:pt>
                <c:pt idx="4181">
                  <c:v>1.3546226546168301</c:v>
                </c:pt>
                <c:pt idx="4182">
                  <c:v>1.3528570998460101</c:v>
                </c:pt>
                <c:pt idx="4183">
                  <c:v>1.351184444502</c:v>
                </c:pt>
                <c:pt idx="4184">
                  <c:v>1.34953926317394</c:v>
                </c:pt>
                <c:pt idx="4185">
                  <c:v>1.3478765031322799</c:v>
                </c:pt>
                <c:pt idx="4186">
                  <c:v>1.3461398193612699</c:v>
                </c:pt>
                <c:pt idx="4187">
                  <c:v>1.3444420183077499</c:v>
                </c:pt>
                <c:pt idx="4188">
                  <c:v>1.34270824491978</c:v>
                </c:pt>
                <c:pt idx="4189">
                  <c:v>1.3409628299996299</c:v>
                </c:pt>
                <c:pt idx="4190">
                  <c:v>1.3391824904829299</c:v>
                </c:pt>
                <c:pt idx="4191">
                  <c:v>1.3389819068834199</c:v>
                </c:pt>
                <c:pt idx="4192">
                  <c:v>1.3375310227274899</c:v>
                </c:pt>
                <c:pt idx="4193">
                  <c:v>1.3358936412259901</c:v>
                </c:pt>
                <c:pt idx="4194">
                  <c:v>1.33419409394264</c:v>
                </c:pt>
                <c:pt idx="4195">
                  <c:v>1.3324897736311001</c:v>
                </c:pt>
                <c:pt idx="4196">
                  <c:v>1.3307634508237201</c:v>
                </c:pt>
                <c:pt idx="4197">
                  <c:v>1.32904550991952</c:v>
                </c:pt>
                <c:pt idx="4198">
                  <c:v>1.32728670723736</c:v>
                </c:pt>
                <c:pt idx="4199">
                  <c:v>1.3255535159259999</c:v>
                </c:pt>
                <c:pt idx="4200">
                  <c:v>1.3238730607554301</c:v>
                </c:pt>
                <c:pt idx="4201">
                  <c:v>1.3220522087067399</c:v>
                </c:pt>
                <c:pt idx="4202">
                  <c:v>1.3204260030761401</c:v>
                </c:pt>
                <c:pt idx="4203">
                  <c:v>1.31896056700498</c:v>
                </c:pt>
                <c:pt idx="4204">
                  <c:v>1.3186272699385899</c:v>
                </c:pt>
                <c:pt idx="4205">
                  <c:v>1.3169272569939501</c:v>
                </c:pt>
                <c:pt idx="4206">
                  <c:v>1.3151537859812401</c:v>
                </c:pt>
                <c:pt idx="4207">
                  <c:v>1.3134398031979799</c:v>
                </c:pt>
                <c:pt idx="4208">
                  <c:v>1.3117052149027599</c:v>
                </c:pt>
                <c:pt idx="4209">
                  <c:v>1.313163083978</c:v>
                </c:pt>
                <c:pt idx="4210">
                  <c:v>1.3148622820153799</c:v>
                </c:pt>
                <c:pt idx="4211">
                  <c:v>1.31655763834715</c:v>
                </c:pt>
                <c:pt idx="4212">
                  <c:v>1.3182573020458199</c:v>
                </c:pt>
                <c:pt idx="4213">
                  <c:v>1.3199527747929101</c:v>
                </c:pt>
                <c:pt idx="4214">
                  <c:v>1.3216143706813499</c:v>
                </c:pt>
                <c:pt idx="4215">
                  <c:v>1.32332660723478</c:v>
                </c:pt>
                <c:pt idx="4216">
                  <c:v>1.3250478077679899</c:v>
                </c:pt>
                <c:pt idx="4217">
                  <c:v>1.32672791369259</c:v>
                </c:pt>
                <c:pt idx="4218">
                  <c:v>1.3283906737342499</c:v>
                </c:pt>
                <c:pt idx="4219">
                  <c:v>1.3299636775627699</c:v>
                </c:pt>
                <c:pt idx="4220">
                  <c:v>1.3317990815267</c:v>
                </c:pt>
                <c:pt idx="4221">
                  <c:v>1.33355357684195</c:v>
                </c:pt>
                <c:pt idx="4222">
                  <c:v>1.3351489324122701</c:v>
                </c:pt>
                <c:pt idx="4223">
                  <c:v>1.3367877108976201</c:v>
                </c:pt>
                <c:pt idx="4224">
                  <c:v>1.33851799182594</c:v>
                </c:pt>
                <c:pt idx="4225">
                  <c:v>1.3389688683673699</c:v>
                </c:pt>
                <c:pt idx="4226">
                  <c:v>1.34025316219777</c:v>
                </c:pt>
                <c:pt idx="4227">
                  <c:v>1.3420407194644199</c:v>
                </c:pt>
                <c:pt idx="4228">
                  <c:v>1.34367181453854</c:v>
                </c:pt>
                <c:pt idx="4229">
                  <c:v>1.3453728752210701</c:v>
                </c:pt>
                <c:pt idx="4230">
                  <c:v>1.34701887145638</c:v>
                </c:pt>
                <c:pt idx="4231">
                  <c:v>1.3486833777278699</c:v>
                </c:pt>
                <c:pt idx="4232">
                  <c:v>1.35039701126516</c:v>
                </c:pt>
                <c:pt idx="4233">
                  <c:v>1.3521265937015401</c:v>
                </c:pt>
                <c:pt idx="4234">
                  <c:v>1.3537901686504501</c:v>
                </c:pt>
                <c:pt idx="4235">
                  <c:v>1.35551451239735</c:v>
                </c:pt>
                <c:pt idx="4236">
                  <c:v>1.35726132430136</c:v>
                </c:pt>
                <c:pt idx="4237">
                  <c:v>1.35888066142797</c:v>
                </c:pt>
                <c:pt idx="4238">
                  <c:v>1.3589704176410999</c:v>
                </c:pt>
                <c:pt idx="4239">
                  <c:v>1.3606091961264599</c:v>
                </c:pt>
                <c:pt idx="4240">
                  <c:v>1.3623385457321999</c:v>
                </c:pt>
                <c:pt idx="4241">
                  <c:v>1.36395974550396</c:v>
                </c:pt>
                <c:pt idx="4242">
                  <c:v>1.3657653471455</c:v>
                </c:pt>
                <c:pt idx="4243">
                  <c:v>1.36743148323148</c:v>
                </c:pt>
                <c:pt idx="4244">
                  <c:v>1.3690846972167501</c:v>
                </c:pt>
                <c:pt idx="4245">
                  <c:v>1.3708898331970001</c:v>
                </c:pt>
                <c:pt idx="4246">
                  <c:v>1.37256679590791</c:v>
                </c:pt>
                <c:pt idx="4247">
                  <c:v>1.3742995215579901</c:v>
                </c:pt>
                <c:pt idx="4248">
                  <c:v>1.3759690336883099</c:v>
                </c:pt>
                <c:pt idx="4249">
                  <c:v>1.37766753323376</c:v>
                </c:pt>
                <c:pt idx="4250">
                  <c:v>1.37897173408419</c:v>
                </c:pt>
                <c:pt idx="4251">
                  <c:v>1.37932365760207</c:v>
                </c:pt>
                <c:pt idx="4252">
                  <c:v>1.38111563865095</c:v>
                </c:pt>
                <c:pt idx="4253">
                  <c:v>1.38281541876495</c:v>
                </c:pt>
                <c:pt idx="4254">
                  <c:v>1.3845108915120401</c:v>
                </c:pt>
                <c:pt idx="4255">
                  <c:v>1.3863103231415199</c:v>
                </c:pt>
                <c:pt idx="4256">
                  <c:v>1.3880806509405399</c:v>
                </c:pt>
                <c:pt idx="4257">
                  <c:v>1.38982175849378</c:v>
                </c:pt>
                <c:pt idx="4258">
                  <c:v>1.39152945484966</c:v>
                </c:pt>
                <c:pt idx="4259">
                  <c:v>1.39325938653201</c:v>
                </c:pt>
                <c:pt idx="4260">
                  <c:v>1.3950431020930401</c:v>
                </c:pt>
                <c:pt idx="4261">
                  <c:v>1.3968662824481699</c:v>
                </c:pt>
                <c:pt idx="4262">
                  <c:v>1.39871216379106</c:v>
                </c:pt>
                <c:pt idx="4263">
                  <c:v>1.3989903964102299</c:v>
                </c:pt>
                <c:pt idx="4264">
                  <c:v>1.3973278691992199</c:v>
                </c:pt>
                <c:pt idx="4265">
                  <c:v>1.39574764762074</c:v>
                </c:pt>
                <c:pt idx="4266">
                  <c:v>1.39408360701054</c:v>
                </c:pt>
                <c:pt idx="4267">
                  <c:v>1.39238592237234</c:v>
                </c:pt>
                <c:pt idx="4268">
                  <c:v>1.3907481916248801</c:v>
                </c:pt>
                <c:pt idx="4269">
                  <c:v>1.38902070466429</c:v>
                </c:pt>
                <c:pt idx="4270">
                  <c:v>1.3873265124857399</c:v>
                </c:pt>
                <c:pt idx="4271">
                  <c:v>1.38565013185143</c:v>
                </c:pt>
                <c:pt idx="4272">
                  <c:v>1.3839984312653499</c:v>
                </c:pt>
                <c:pt idx="4273">
                  <c:v>1.3822774635627899</c:v>
                </c:pt>
                <c:pt idx="4274">
                  <c:v>1.3805880444124301</c:v>
                </c:pt>
                <c:pt idx="4275">
                  <c:v>1.3789719669148299</c:v>
                </c:pt>
                <c:pt idx="4276">
                  <c:v>1.3789160875603601</c:v>
                </c:pt>
                <c:pt idx="4277">
                  <c:v>1.3771825470030301</c:v>
                </c:pt>
                <c:pt idx="4278">
                  <c:v>1.3755050022155</c:v>
                </c:pt>
                <c:pt idx="4279">
                  <c:v>1.3738129055127499</c:v>
                </c:pt>
                <c:pt idx="4280">
                  <c:v>1.3721655122935801</c:v>
                </c:pt>
                <c:pt idx="4281">
                  <c:v>1.37049588374794</c:v>
                </c:pt>
                <c:pt idx="4282">
                  <c:v>1.36880553327501</c:v>
                </c:pt>
                <c:pt idx="4283">
                  <c:v>1.36716151610017</c:v>
                </c:pt>
                <c:pt idx="4284">
                  <c:v>1.3654603390023099</c:v>
                </c:pt>
                <c:pt idx="4285">
                  <c:v>1.3637898955494201</c:v>
                </c:pt>
                <c:pt idx="4286">
                  <c:v>1.3620627578347899</c:v>
                </c:pt>
                <c:pt idx="4287">
                  <c:v>1.36042106896639</c:v>
                </c:pt>
                <c:pt idx="4288">
                  <c:v>1.35895470157266</c:v>
                </c:pt>
                <c:pt idx="4289">
                  <c:v>1.3587004505097899</c:v>
                </c:pt>
                <c:pt idx="4290">
                  <c:v>1.3570825103670401</c:v>
                </c:pt>
                <c:pt idx="4291">
                  <c:v>1.3553400058299301</c:v>
                </c:pt>
                <c:pt idx="4292">
                  <c:v>1.35364674497396</c:v>
                </c:pt>
                <c:pt idx="4293">
                  <c:v>1.3518766500055801</c:v>
                </c:pt>
                <c:pt idx="4294">
                  <c:v>1.35023496113718</c:v>
                </c:pt>
                <c:pt idx="4295">
                  <c:v>1.34853669442236</c:v>
                </c:pt>
                <c:pt idx="4296">
                  <c:v>1.3467785902321301</c:v>
                </c:pt>
                <c:pt idx="4297">
                  <c:v>1.3451825361698899</c:v>
                </c:pt>
                <c:pt idx="4298">
                  <c:v>1.34347181301564</c:v>
                </c:pt>
                <c:pt idx="4299">
                  <c:v>1.3417332665994799</c:v>
                </c:pt>
                <c:pt idx="4300">
                  <c:v>1.33999262470752</c:v>
                </c:pt>
                <c:pt idx="4301">
                  <c:v>1.33894523605704</c:v>
                </c:pt>
                <c:pt idx="4302">
                  <c:v>1.33827526587993</c:v>
                </c:pt>
                <c:pt idx="4303">
                  <c:v>1.33648910559714</c:v>
                </c:pt>
                <c:pt idx="4304">
                  <c:v>1.33477826602757</c:v>
                </c:pt>
                <c:pt idx="4305">
                  <c:v>1.3331240043044099</c:v>
                </c:pt>
                <c:pt idx="4306">
                  <c:v>1.3313371455296901</c:v>
                </c:pt>
                <c:pt idx="4307">
                  <c:v>1.3296030228957501</c:v>
                </c:pt>
                <c:pt idx="4308">
                  <c:v>1.32786727044731</c:v>
                </c:pt>
                <c:pt idx="4309">
                  <c:v>1.32621743250638</c:v>
                </c:pt>
                <c:pt idx="4310">
                  <c:v>1.32446852512658</c:v>
                </c:pt>
                <c:pt idx="4311">
                  <c:v>1.3228235766291601</c:v>
                </c:pt>
                <c:pt idx="4312">
                  <c:v>1.32111040875316</c:v>
                </c:pt>
                <c:pt idx="4313">
                  <c:v>1.3193719787523199</c:v>
                </c:pt>
                <c:pt idx="4314">
                  <c:v>1.31893856450915</c:v>
                </c:pt>
                <c:pt idx="4315">
                  <c:v>1.3176755746826501</c:v>
                </c:pt>
                <c:pt idx="4316">
                  <c:v>1.3159295776858899</c:v>
                </c:pt>
                <c:pt idx="4317">
                  <c:v>1.3142864918336301</c:v>
                </c:pt>
                <c:pt idx="4318">
                  <c:v>1.3124461984261899</c:v>
                </c:pt>
                <c:pt idx="4319">
                  <c:v>1.3138933572918201</c:v>
                </c:pt>
                <c:pt idx="4320">
                  <c:v>1.31556775886565</c:v>
                </c:pt>
                <c:pt idx="4321">
                  <c:v>1.31728290580213</c:v>
                </c:pt>
                <c:pt idx="4322">
                  <c:v>1.31889898329973</c:v>
                </c:pt>
                <c:pt idx="4323">
                  <c:v>1.3206382282078299</c:v>
                </c:pt>
                <c:pt idx="4324">
                  <c:v>1.3223283458501101</c:v>
                </c:pt>
                <c:pt idx="4325">
                  <c:v>1.3239715481176999</c:v>
                </c:pt>
                <c:pt idx="4326">
                  <c:v>1.3256928650662301</c:v>
                </c:pt>
                <c:pt idx="4327">
                  <c:v>1.3272843789309301</c:v>
                </c:pt>
                <c:pt idx="4328">
                  <c:v>1.3290311908349399</c:v>
                </c:pt>
                <c:pt idx="4329">
                  <c:v>1.33069592993706</c:v>
                </c:pt>
                <c:pt idx="4330">
                  <c:v>1.3324660249054401</c:v>
                </c:pt>
                <c:pt idx="4331">
                  <c:v>1.3341454323381201</c:v>
                </c:pt>
                <c:pt idx="4332">
                  <c:v>1.3358327560126799</c:v>
                </c:pt>
                <c:pt idx="4333">
                  <c:v>1.3375621056184199</c:v>
                </c:pt>
                <c:pt idx="4334">
                  <c:v>1.3389560626819701</c:v>
                </c:pt>
                <c:pt idx="4335">
                  <c:v>1.3392708497121899</c:v>
                </c:pt>
                <c:pt idx="4336">
                  <c:v>1.34095572866499</c:v>
                </c:pt>
                <c:pt idx="4337">
                  <c:v>1.3426432851701999</c:v>
                </c:pt>
                <c:pt idx="4338">
                  <c:v>1.3443114003166601</c:v>
                </c:pt>
                <c:pt idx="4339">
                  <c:v>1.34608207736164</c:v>
                </c:pt>
                <c:pt idx="4340">
                  <c:v>1.34775519836694</c:v>
                </c:pt>
                <c:pt idx="4341">
                  <c:v>1.3494961895048601</c:v>
                </c:pt>
                <c:pt idx="4342">
                  <c:v>1.35118747130036</c:v>
                </c:pt>
                <c:pt idx="4343">
                  <c:v>1.3529254356399201</c:v>
                </c:pt>
                <c:pt idx="4344">
                  <c:v>1.3546973932534501</c:v>
                </c:pt>
                <c:pt idx="4345">
                  <c:v>1.3564482796937201</c:v>
                </c:pt>
                <c:pt idx="4346">
                  <c:v>1.3581494567915799</c:v>
                </c:pt>
                <c:pt idx="4347">
                  <c:v>1.3589676236733801</c:v>
                </c:pt>
                <c:pt idx="4348">
                  <c:v>1.3597154757008001</c:v>
                </c:pt>
                <c:pt idx="4349">
                  <c:v>1.3615238713100599</c:v>
                </c:pt>
                <c:pt idx="4350">
                  <c:v>1.36309757363051</c:v>
                </c:pt>
                <c:pt idx="4351">
                  <c:v>1.36479909997433</c:v>
                </c:pt>
                <c:pt idx="4352">
                  <c:v>1.3665676815435299</c:v>
                </c:pt>
                <c:pt idx="4353">
                  <c:v>1.36823242064565</c:v>
                </c:pt>
                <c:pt idx="4354">
                  <c:v>1.36990030296147</c:v>
                </c:pt>
                <c:pt idx="4355">
                  <c:v>1.3717672554776099</c:v>
                </c:pt>
                <c:pt idx="4356">
                  <c:v>1.37345632538199</c:v>
                </c:pt>
                <c:pt idx="4357">
                  <c:v>1.3751626247540101</c:v>
                </c:pt>
                <c:pt idx="4358">
                  <c:v>1.3768646167591201</c:v>
                </c:pt>
                <c:pt idx="4359">
                  <c:v>1.37857533991337</c:v>
                </c:pt>
                <c:pt idx="4360">
                  <c:v>1.37898046523333</c:v>
                </c:pt>
                <c:pt idx="4361">
                  <c:v>1.3803174952045101</c:v>
                </c:pt>
                <c:pt idx="4362">
                  <c:v>1.3820938766002699</c:v>
                </c:pt>
                <c:pt idx="4363">
                  <c:v>1.38375326059759</c:v>
                </c:pt>
                <c:pt idx="4364">
                  <c:v>1.3854083372279999</c:v>
                </c:pt>
                <c:pt idx="4365">
                  <c:v>1.38715736102313</c:v>
                </c:pt>
                <c:pt idx="4366">
                  <c:v>1.38893444091082</c:v>
                </c:pt>
                <c:pt idx="4367">
                  <c:v>1.39059592038393</c:v>
                </c:pt>
                <c:pt idx="4368">
                  <c:v>1.39236054383218</c:v>
                </c:pt>
                <c:pt idx="4369">
                  <c:v>1.39409303665161</c:v>
                </c:pt>
                <c:pt idx="4370">
                  <c:v>1.3959158677607799</c:v>
                </c:pt>
                <c:pt idx="4371">
                  <c:v>1.3976757181808399</c:v>
                </c:pt>
                <c:pt idx="4372">
                  <c:v>1.39899260830134</c:v>
                </c:pt>
                <c:pt idx="4373">
                  <c:v>1.39942578971386</c:v>
                </c:pt>
                <c:pt idx="4374">
                  <c:v>1.4014674816280599</c:v>
                </c:pt>
                <c:pt idx="4375">
                  <c:v>1.4034163905307699</c:v>
                </c:pt>
                <c:pt idx="4376">
                  <c:v>1.4054743805900201</c:v>
                </c:pt>
                <c:pt idx="4377">
                  <c:v>1.4078137464821301</c:v>
                </c:pt>
                <c:pt idx="4378">
                  <c:v>1.4104578876867899</c:v>
                </c:pt>
                <c:pt idx="4379">
                  <c:v>1.4136703684926</c:v>
                </c:pt>
                <c:pt idx="4380">
                  <c:v>1.41774700023234</c:v>
                </c:pt>
                <c:pt idx="4381">
                  <c:v>1.4189998619258399</c:v>
                </c:pt>
                <c:pt idx="4382">
                  <c:v>1.4239172451198101</c:v>
                </c:pt>
                <c:pt idx="4383">
                  <c:v>1.4390007127076401</c:v>
                </c:pt>
                <c:pt idx="4384">
                  <c:v>1.4409269206225901</c:v>
                </c:pt>
                <c:pt idx="4385">
                  <c:v>1.4590217033401101</c:v>
                </c:pt>
                <c:pt idx="4386">
                  <c:v>1.47903361357749</c:v>
                </c:pt>
                <c:pt idx="4387">
                  <c:v>1.49869313463569</c:v>
                </c:pt>
                <c:pt idx="4388">
                  <c:v>1.4986144378781301</c:v>
                </c:pt>
                <c:pt idx="4389">
                  <c:v>1.4985172310844099</c:v>
                </c:pt>
                <c:pt idx="4390">
                  <c:v>1.4985697343945501</c:v>
                </c:pt>
                <c:pt idx="4391">
                  <c:v>1.4985556481406099</c:v>
                </c:pt>
                <c:pt idx="4392">
                  <c:v>1.4985593734309099</c:v>
                </c:pt>
                <c:pt idx="4393">
                  <c:v>1.4984830049797899</c:v>
                </c:pt>
                <c:pt idx="4394">
                  <c:v>1.4985561138018999</c:v>
                </c:pt>
                <c:pt idx="4395">
                  <c:v>1.49740267079324</c:v>
                </c:pt>
                <c:pt idx="4396">
                  <c:v>1.4957031235098801</c:v>
                </c:pt>
                <c:pt idx="4397">
                  <c:v>1.49402348324656</c:v>
                </c:pt>
                <c:pt idx="4398">
                  <c:v>1.49233522824943</c:v>
                </c:pt>
                <c:pt idx="4399">
                  <c:v>1.49057654198259</c:v>
                </c:pt>
                <c:pt idx="4400">
                  <c:v>1.48889818228781</c:v>
                </c:pt>
                <c:pt idx="4401">
                  <c:v>1.48725719191134</c:v>
                </c:pt>
                <c:pt idx="4402">
                  <c:v>1.48555473424494</c:v>
                </c:pt>
                <c:pt idx="4403">
                  <c:v>1.4839435461908601</c:v>
                </c:pt>
                <c:pt idx="4404">
                  <c:v>1.4822083758190301</c:v>
                </c:pt>
                <c:pt idx="4405">
                  <c:v>1.4804764650762099</c:v>
                </c:pt>
                <c:pt idx="4406">
                  <c:v>1.4787861146032799</c:v>
                </c:pt>
                <c:pt idx="4407">
                  <c:v>1.47706491407007</c:v>
                </c:pt>
                <c:pt idx="4408">
                  <c:v>1.4753622235730299</c:v>
                </c:pt>
                <c:pt idx="4409">
                  <c:v>1.4735807199031099</c:v>
                </c:pt>
                <c:pt idx="4410">
                  <c:v>1.47195940371603</c:v>
                </c:pt>
                <c:pt idx="4411">
                  <c:v>1.47027289494872</c:v>
                </c:pt>
                <c:pt idx="4412">
                  <c:v>1.4685727655887599</c:v>
                </c:pt>
                <c:pt idx="4413">
                  <c:v>1.46686949301511</c:v>
                </c:pt>
                <c:pt idx="4414">
                  <c:v>1.46520172711462</c:v>
                </c:pt>
                <c:pt idx="4415">
                  <c:v>1.4634793624281901</c:v>
                </c:pt>
                <c:pt idx="4416">
                  <c:v>1.46171974483877</c:v>
                </c:pt>
                <c:pt idx="4417">
                  <c:v>1.4600569847971201</c:v>
                </c:pt>
                <c:pt idx="4418">
                  <c:v>1.45903101656586</c:v>
                </c:pt>
                <c:pt idx="4419">
                  <c:v>1.4582667499780699</c:v>
                </c:pt>
                <c:pt idx="4420">
                  <c:v>1.4565559104085</c:v>
                </c:pt>
                <c:pt idx="4421">
                  <c:v>1.4548654435202499</c:v>
                </c:pt>
                <c:pt idx="4422">
                  <c:v>1.4531274791806901</c:v>
                </c:pt>
                <c:pt idx="4423">
                  <c:v>1.4514091890305301</c:v>
                </c:pt>
                <c:pt idx="4424">
                  <c:v>1.44968437962234</c:v>
                </c:pt>
                <c:pt idx="4425">
                  <c:v>1.4478625962510701</c:v>
                </c:pt>
                <c:pt idx="4426">
                  <c:v>1.4461681712418799</c:v>
                </c:pt>
                <c:pt idx="4427">
                  <c:v>1.44442904274911</c:v>
                </c:pt>
                <c:pt idx="4428">
                  <c:v>1.44279398955405</c:v>
                </c:pt>
                <c:pt idx="4429">
                  <c:v>1.4410096919164099</c:v>
                </c:pt>
                <c:pt idx="4430">
                  <c:v>1.4392378507182</c:v>
                </c:pt>
                <c:pt idx="4431">
                  <c:v>1.4390212018042801</c:v>
                </c:pt>
                <c:pt idx="4432">
                  <c:v>1.4374905731529</c:v>
                </c:pt>
                <c:pt idx="4433">
                  <c:v>1.4357527252286699</c:v>
                </c:pt>
                <c:pt idx="4434">
                  <c:v>1.43395294435322</c:v>
                </c:pt>
                <c:pt idx="4435">
                  <c:v>1.4322502538561801</c:v>
                </c:pt>
                <c:pt idx="4436">
                  <c:v>1.4305025106295901</c:v>
                </c:pt>
                <c:pt idx="4437">
                  <c:v>1.42864824738353</c:v>
                </c:pt>
                <c:pt idx="4438">
                  <c:v>1.42688630148768</c:v>
                </c:pt>
                <c:pt idx="4439">
                  <c:v>1.42513366881758</c:v>
                </c:pt>
                <c:pt idx="4440">
                  <c:v>1.4233919791877301</c:v>
                </c:pt>
                <c:pt idx="4441">
                  <c:v>1.4217126881703701</c:v>
                </c:pt>
                <c:pt idx="4442">
                  <c:v>1.4199723955243799</c:v>
                </c:pt>
                <c:pt idx="4443">
                  <c:v>1.41901150345802</c:v>
                </c:pt>
                <c:pt idx="4444">
                  <c:v>1.41818751581013</c:v>
                </c:pt>
                <c:pt idx="4445">
                  <c:v>1.41639867797494</c:v>
                </c:pt>
                <c:pt idx="4446">
                  <c:v>1.4147395268082601</c:v>
                </c:pt>
                <c:pt idx="4447">
                  <c:v>1.41280679963529</c:v>
                </c:pt>
                <c:pt idx="4448">
                  <c:v>1.4110767515376199</c:v>
                </c:pt>
                <c:pt idx="4449">
                  <c:v>1.4125023735687099</c:v>
                </c:pt>
                <c:pt idx="4450">
                  <c:v>1.4142115833237801</c:v>
                </c:pt>
                <c:pt idx="4451">
                  <c:v>1.41590647399426</c:v>
                </c:pt>
                <c:pt idx="4452">
                  <c:v>1.4175208052620301</c:v>
                </c:pt>
                <c:pt idx="4453">
                  <c:v>1.4192268718034</c:v>
                </c:pt>
                <c:pt idx="4454">
                  <c:v>1.42090313602239</c:v>
                </c:pt>
                <c:pt idx="4455">
                  <c:v>1.4225837076082799</c:v>
                </c:pt>
                <c:pt idx="4456">
                  <c:v>1.42432691063732</c:v>
                </c:pt>
                <c:pt idx="4457">
                  <c:v>1.4260772150009899</c:v>
                </c:pt>
                <c:pt idx="4458">
                  <c:v>1.4276913134381199</c:v>
                </c:pt>
                <c:pt idx="4459">
                  <c:v>1.42944289837033</c:v>
                </c:pt>
                <c:pt idx="4460">
                  <c:v>1.4311564154923</c:v>
                </c:pt>
                <c:pt idx="4461">
                  <c:v>1.4329201076179701</c:v>
                </c:pt>
                <c:pt idx="4462">
                  <c:v>1.43453769851476</c:v>
                </c:pt>
                <c:pt idx="4463">
                  <c:v>1.4362436486408099</c:v>
                </c:pt>
                <c:pt idx="4464">
                  <c:v>1.43798894714564</c:v>
                </c:pt>
                <c:pt idx="4465">
                  <c:v>1.43901840783656</c:v>
                </c:pt>
                <c:pt idx="4466">
                  <c:v>1.4396096812561201</c:v>
                </c:pt>
                <c:pt idx="4467">
                  <c:v>1.4413432218134401</c:v>
                </c:pt>
                <c:pt idx="4468">
                  <c:v>1.4430425362661501</c:v>
                </c:pt>
                <c:pt idx="4469">
                  <c:v>1.4447636203840399</c:v>
                </c:pt>
                <c:pt idx="4470">
                  <c:v>1.44636631011963</c:v>
                </c:pt>
                <c:pt idx="4471">
                  <c:v>1.44809519406408</c:v>
                </c:pt>
                <c:pt idx="4472">
                  <c:v>1.44988344982266</c:v>
                </c:pt>
                <c:pt idx="4473">
                  <c:v>1.4515561051666701</c:v>
                </c:pt>
                <c:pt idx="4474">
                  <c:v>1.45326263736933</c:v>
                </c:pt>
                <c:pt idx="4475">
                  <c:v>1.4549354091286699</c:v>
                </c:pt>
                <c:pt idx="4476">
                  <c:v>1.4566626632586099</c:v>
                </c:pt>
                <c:pt idx="4477">
                  <c:v>1.45840109325945</c:v>
                </c:pt>
                <c:pt idx="4478">
                  <c:v>1.45903113298118</c:v>
                </c:pt>
                <c:pt idx="4479">
                  <c:v>1.46010087337345</c:v>
                </c:pt>
                <c:pt idx="4480">
                  <c:v>1.4617978595197201</c:v>
                </c:pt>
                <c:pt idx="4481">
                  <c:v>1.4635687693953501</c:v>
                </c:pt>
                <c:pt idx="4482">
                  <c:v>1.4653417747467801</c:v>
                </c:pt>
                <c:pt idx="4483">
                  <c:v>1.4671050012111699</c:v>
                </c:pt>
                <c:pt idx="4484">
                  <c:v>1.4687672955915301</c:v>
                </c:pt>
                <c:pt idx="4485">
                  <c:v>1.4705730136483901</c:v>
                </c:pt>
                <c:pt idx="4486">
                  <c:v>1.4722903724759799</c:v>
                </c:pt>
                <c:pt idx="4487">
                  <c:v>1.4740059850737499</c:v>
                </c:pt>
                <c:pt idx="4488">
                  <c:v>1.4758488396182701</c:v>
                </c:pt>
                <c:pt idx="4489">
                  <c:v>1.4776011230424</c:v>
                </c:pt>
                <c:pt idx="4490">
                  <c:v>1.4790550339966999</c:v>
                </c:pt>
                <c:pt idx="4491">
                  <c:v>1.4792745932936699</c:v>
                </c:pt>
                <c:pt idx="4492">
                  <c:v>1.4810374705120899</c:v>
                </c:pt>
                <c:pt idx="4493">
                  <c:v>1.4828331768512699</c:v>
                </c:pt>
                <c:pt idx="4494">
                  <c:v>1.48456275928766</c:v>
                </c:pt>
                <c:pt idx="4495">
                  <c:v>1.48630689363927</c:v>
                </c:pt>
                <c:pt idx="4496">
                  <c:v>1.4881079550832499</c:v>
                </c:pt>
                <c:pt idx="4497">
                  <c:v>1.4899051748216201</c:v>
                </c:pt>
                <c:pt idx="4498">
                  <c:v>1.4917072840034999</c:v>
                </c:pt>
                <c:pt idx="4499">
                  <c:v>1.49346457328647</c:v>
                </c:pt>
                <c:pt idx="4500">
                  <c:v>1.49537774268538</c:v>
                </c:pt>
                <c:pt idx="4501">
                  <c:v>1.49722758214921</c:v>
                </c:pt>
                <c:pt idx="4502">
                  <c:v>1.4990665949881099</c:v>
                </c:pt>
                <c:pt idx="4503">
                  <c:v>1.4991419157013299</c:v>
                </c:pt>
                <c:pt idx="4504">
                  <c:v>1.49776751641184</c:v>
                </c:pt>
                <c:pt idx="4505">
                  <c:v>1.4961300184950199</c:v>
                </c:pt>
                <c:pt idx="4506">
                  <c:v>1.4944337308406801</c:v>
                </c:pt>
                <c:pt idx="4507">
                  <c:v>1.49283930659294</c:v>
                </c:pt>
                <c:pt idx="4508">
                  <c:v>1.4911334728822101</c:v>
                </c:pt>
                <c:pt idx="4509">
                  <c:v>1.4894662890583299</c:v>
                </c:pt>
                <c:pt idx="4510">
                  <c:v>1.4877789653837701</c:v>
                </c:pt>
                <c:pt idx="4511">
                  <c:v>1.4861080562695901</c:v>
                </c:pt>
                <c:pt idx="4512">
                  <c:v>1.4843482058495301</c:v>
                </c:pt>
                <c:pt idx="4513">
                  <c:v>1.48261291906238</c:v>
                </c:pt>
                <c:pt idx="4514">
                  <c:v>1.48098717909306</c:v>
                </c:pt>
                <c:pt idx="4515">
                  <c:v>1.4792603906244</c:v>
                </c:pt>
                <c:pt idx="4516">
                  <c:v>1.4790575951337801</c:v>
                </c:pt>
                <c:pt idx="4517">
                  <c:v>1.47757842205465</c:v>
                </c:pt>
                <c:pt idx="4518">
                  <c:v>1.47585081867874</c:v>
                </c:pt>
                <c:pt idx="4519">
                  <c:v>1.47417397238314</c:v>
                </c:pt>
                <c:pt idx="4520">
                  <c:v>1.47242587991059</c:v>
                </c:pt>
                <c:pt idx="4521">
                  <c:v>1.47076754365116</c:v>
                </c:pt>
                <c:pt idx="4522">
                  <c:v>1.46917451638728</c:v>
                </c:pt>
                <c:pt idx="4523">
                  <c:v>1.4674816047772801</c:v>
                </c:pt>
                <c:pt idx="4524">
                  <c:v>1.4657708816230299</c:v>
                </c:pt>
                <c:pt idx="4525">
                  <c:v>1.46407750435174</c:v>
                </c:pt>
                <c:pt idx="4526">
                  <c:v>1.4623078750446401</c:v>
                </c:pt>
                <c:pt idx="4527">
                  <c:v>1.4606486074626399</c:v>
                </c:pt>
                <c:pt idx="4528">
                  <c:v>1.4590427745133601</c:v>
                </c:pt>
                <c:pt idx="4529">
                  <c:v>1.4589261263608899</c:v>
                </c:pt>
                <c:pt idx="4530">
                  <c:v>1.4571882784366601</c:v>
                </c:pt>
                <c:pt idx="4531">
                  <c:v>1.4555695233866599</c:v>
                </c:pt>
                <c:pt idx="4532">
                  <c:v>1.45373563282192</c:v>
                </c:pt>
                <c:pt idx="4533">
                  <c:v>1.4521393459290299</c:v>
                </c:pt>
                <c:pt idx="4534">
                  <c:v>1.45040173083544</c:v>
                </c:pt>
                <c:pt idx="4535">
                  <c:v>1.44868716597557</c:v>
                </c:pt>
                <c:pt idx="4536">
                  <c:v>1.44702091347426</c:v>
                </c:pt>
                <c:pt idx="4537">
                  <c:v>1.44524534698576</c:v>
                </c:pt>
                <c:pt idx="4538">
                  <c:v>1.4435393968597099</c:v>
                </c:pt>
                <c:pt idx="4539">
                  <c:v>1.4418869977816899</c:v>
                </c:pt>
                <c:pt idx="4540">
                  <c:v>1.4401742955669801</c:v>
                </c:pt>
                <c:pt idx="4541">
                  <c:v>1.4390419237315699</c:v>
                </c:pt>
                <c:pt idx="4542">
                  <c:v>1.4384286478161801</c:v>
                </c:pt>
                <c:pt idx="4543">
                  <c:v>1.43668858800083</c:v>
                </c:pt>
                <c:pt idx="4544">
                  <c:v>1.4349598204717</c:v>
                </c:pt>
                <c:pt idx="4545">
                  <c:v>1.4332516584545401</c:v>
                </c:pt>
                <c:pt idx="4546">
                  <c:v>1.4314623549580601</c:v>
                </c:pt>
                <c:pt idx="4547">
                  <c:v>1.4297047164291099</c:v>
                </c:pt>
                <c:pt idx="4548">
                  <c:v>1.4279779279604601</c:v>
                </c:pt>
                <c:pt idx="4549">
                  <c:v>1.4262133045122001</c:v>
                </c:pt>
                <c:pt idx="4550">
                  <c:v>1.42448849510401</c:v>
                </c:pt>
                <c:pt idx="4551">
                  <c:v>1.4226940693333701</c:v>
                </c:pt>
                <c:pt idx="4552">
                  <c:v>1.4210081426426799</c:v>
                </c:pt>
                <c:pt idx="4553">
                  <c:v>1.4192987000569699</c:v>
                </c:pt>
                <c:pt idx="4554">
                  <c:v>1.4190397923812299</c:v>
                </c:pt>
                <c:pt idx="4555">
                  <c:v>1.41751917544752</c:v>
                </c:pt>
                <c:pt idx="4556">
                  <c:v>1.4158226549625399</c:v>
                </c:pt>
                <c:pt idx="4557">
                  <c:v>1.4141321880742901</c:v>
                </c:pt>
                <c:pt idx="4558">
                  <c:v>1.4122982975095499</c:v>
                </c:pt>
                <c:pt idx="4559">
                  <c:v>1.41386420000345</c:v>
                </c:pt>
                <c:pt idx="4560">
                  <c:v>1.4154830714687701</c:v>
                </c:pt>
                <c:pt idx="4561">
                  <c:v>1.4171220827847699</c:v>
                </c:pt>
                <c:pt idx="4562">
                  <c:v>1.4188188361003999</c:v>
                </c:pt>
                <c:pt idx="4563">
                  <c:v>1.4206090709194501</c:v>
                </c:pt>
                <c:pt idx="4564">
                  <c:v>1.42225762829185</c:v>
                </c:pt>
                <c:pt idx="4565">
                  <c:v>1.42397277522832</c:v>
                </c:pt>
                <c:pt idx="4566">
                  <c:v>1.4257380971685101</c:v>
                </c:pt>
                <c:pt idx="4567">
                  <c:v>1.4274253044277401</c:v>
                </c:pt>
                <c:pt idx="4568">
                  <c:v>1.4291580300778199</c:v>
                </c:pt>
                <c:pt idx="4569">
                  <c:v>1.430872711353</c:v>
                </c:pt>
                <c:pt idx="4570">
                  <c:v>1.4325254596769801</c:v>
                </c:pt>
                <c:pt idx="4571">
                  <c:v>1.43424037378281</c:v>
                </c:pt>
                <c:pt idx="4572">
                  <c:v>1.43598823342472</c:v>
                </c:pt>
                <c:pt idx="4573">
                  <c:v>1.4376457547768999</c:v>
                </c:pt>
                <c:pt idx="4574">
                  <c:v>1.4390506548807001</c:v>
                </c:pt>
                <c:pt idx="4575">
                  <c:v>1.43938045948744</c:v>
                </c:pt>
                <c:pt idx="4576">
                  <c:v>1.4410865260288099</c:v>
                </c:pt>
                <c:pt idx="4577">
                  <c:v>1.44282239489257</c:v>
                </c:pt>
                <c:pt idx="4578">
                  <c:v>1.4445419656112799</c:v>
                </c:pt>
                <c:pt idx="4579">
                  <c:v>1.4462801627814801</c:v>
                </c:pt>
                <c:pt idx="4580">
                  <c:v>1.4478736557066401</c:v>
                </c:pt>
                <c:pt idx="4581">
                  <c:v>1.44968868698925</c:v>
                </c:pt>
                <c:pt idx="4582">
                  <c:v>1.4513724017888301</c:v>
                </c:pt>
                <c:pt idx="4583">
                  <c:v>1.4530939515680099</c:v>
                </c:pt>
                <c:pt idx="4584">
                  <c:v>1.45491084549576</c:v>
                </c:pt>
                <c:pt idx="4585">
                  <c:v>1.4565509045496601</c:v>
                </c:pt>
                <c:pt idx="4586">
                  <c:v>1.45820435136557</c:v>
                </c:pt>
                <c:pt idx="4587">
                  <c:v>1.4590562786907</c:v>
                </c:pt>
                <c:pt idx="4588">
                  <c:v>1.4599885325878901</c:v>
                </c:pt>
                <c:pt idx="4589">
                  <c:v>1.4616857515648001</c:v>
                </c:pt>
                <c:pt idx="4590">
                  <c:v>1.46345910616219</c:v>
                </c:pt>
                <c:pt idx="4591">
                  <c:v>1.46512221544981</c:v>
                </c:pt>
                <c:pt idx="4592">
                  <c:v>1.4668344520032399</c:v>
                </c:pt>
                <c:pt idx="4593">
                  <c:v>1.46858196239918</c:v>
                </c:pt>
                <c:pt idx="4594">
                  <c:v>1.4702435582876201</c:v>
                </c:pt>
                <c:pt idx="4595">
                  <c:v>1.4719776809215499</c:v>
                </c:pt>
                <c:pt idx="4596">
                  <c:v>1.47370097693056</c:v>
                </c:pt>
                <c:pt idx="4597">
                  <c:v>1.4754022704437399</c:v>
                </c:pt>
                <c:pt idx="4598">
                  <c:v>1.4770376728847601</c:v>
                </c:pt>
                <c:pt idx="4599">
                  <c:v>1.478903577663</c:v>
                </c:pt>
                <c:pt idx="4600">
                  <c:v>1.4790571294724899</c:v>
                </c:pt>
                <c:pt idx="4601">
                  <c:v>1.4805939281359299</c:v>
                </c:pt>
                <c:pt idx="4602">
                  <c:v>1.4822910306975201</c:v>
                </c:pt>
                <c:pt idx="4603">
                  <c:v>1.48413178976625</c:v>
                </c:pt>
                <c:pt idx="4604">
                  <c:v>1.4858196955174201</c:v>
                </c:pt>
                <c:pt idx="4605">
                  <c:v>1.4875526539981401</c:v>
                </c:pt>
                <c:pt idx="4606">
                  <c:v>1.48930808063596</c:v>
                </c:pt>
                <c:pt idx="4607">
                  <c:v>1.4911250909790399</c:v>
                </c:pt>
                <c:pt idx="4608">
                  <c:v>1.4929436147213</c:v>
                </c:pt>
                <c:pt idx="4609">
                  <c:v>1.4947204617783401</c:v>
                </c:pt>
                <c:pt idx="4610">
                  <c:v>1.49652548134327</c:v>
                </c:pt>
                <c:pt idx="4611">
                  <c:v>1.49829010479152</c:v>
                </c:pt>
                <c:pt idx="4612">
                  <c:v>1.4990852214396</c:v>
                </c:pt>
                <c:pt idx="4613">
                  <c:v>1.49710685946047</c:v>
                </c:pt>
                <c:pt idx="4614">
                  <c:v>1.4955101069062899</c:v>
                </c:pt>
                <c:pt idx="4615">
                  <c:v>1.4938522363081601</c:v>
                </c:pt>
                <c:pt idx="4616">
                  <c:v>1.49214745033532</c:v>
                </c:pt>
                <c:pt idx="4617">
                  <c:v>1.4905123971402601</c:v>
                </c:pt>
                <c:pt idx="4618">
                  <c:v>1.4887667493894701</c:v>
                </c:pt>
                <c:pt idx="4619">
                  <c:v>1.48704135790467</c:v>
                </c:pt>
                <c:pt idx="4620">
                  <c:v>1.4853654429316501</c:v>
                </c:pt>
                <c:pt idx="4621">
                  <c:v>1.4837043127045</c:v>
                </c:pt>
                <c:pt idx="4622">
                  <c:v>1.4819831121712901</c:v>
                </c:pt>
                <c:pt idx="4623">
                  <c:v>1.4803307130932799</c:v>
                </c:pt>
                <c:pt idx="4624">
                  <c:v>1.4790837885811901</c:v>
                </c:pt>
                <c:pt idx="4625">
                  <c:v>1.4786382671445599</c:v>
                </c:pt>
                <c:pt idx="4626">
                  <c:v>1.4769214903935799</c:v>
                </c:pt>
                <c:pt idx="4627">
                  <c:v>1.47522974293679</c:v>
                </c:pt>
                <c:pt idx="4628">
                  <c:v>1.47350260522217</c:v>
                </c:pt>
                <c:pt idx="4629">
                  <c:v>1.47185893729329</c:v>
                </c:pt>
                <c:pt idx="4630">
                  <c:v>1.4701520558446599</c:v>
                </c:pt>
                <c:pt idx="4631">
                  <c:v>1.4684700872749099</c:v>
                </c:pt>
                <c:pt idx="4632">
                  <c:v>1.4666881179436999</c:v>
                </c:pt>
                <c:pt idx="4633">
                  <c:v>1.46500940900296</c:v>
                </c:pt>
                <c:pt idx="4634">
                  <c:v>1.46332639269531</c:v>
                </c:pt>
                <c:pt idx="4635">
                  <c:v>1.4615716645494099</c:v>
                </c:pt>
                <c:pt idx="4636">
                  <c:v>1.45986245479435</c:v>
                </c:pt>
                <c:pt idx="4637">
                  <c:v>1.4590733917430001</c:v>
                </c:pt>
                <c:pt idx="4638">
                  <c:v>1.45818688906729</c:v>
                </c:pt>
                <c:pt idx="4639">
                  <c:v>1.45651283673942</c:v>
                </c:pt>
                <c:pt idx="4640">
                  <c:v>1.45477254409343</c:v>
                </c:pt>
                <c:pt idx="4641">
                  <c:v>1.4530159533023801</c:v>
                </c:pt>
                <c:pt idx="4642">
                  <c:v>1.4513309579342599</c:v>
                </c:pt>
                <c:pt idx="4643">
                  <c:v>1.4495362993329799</c:v>
                </c:pt>
                <c:pt idx="4644">
                  <c:v>1.44773942884058</c:v>
                </c:pt>
                <c:pt idx="4645">
                  <c:v>1.44611625000834</c:v>
                </c:pt>
                <c:pt idx="4646">
                  <c:v>1.44433579407632</c:v>
                </c:pt>
                <c:pt idx="4647">
                  <c:v>1.4426463749259699</c:v>
                </c:pt>
                <c:pt idx="4648">
                  <c:v>1.44087034277618</c:v>
                </c:pt>
                <c:pt idx="4649">
                  <c:v>1.43917114473879</c:v>
                </c:pt>
                <c:pt idx="4650">
                  <c:v>1.43905309960246</c:v>
                </c:pt>
                <c:pt idx="4651">
                  <c:v>1.43748603295535</c:v>
                </c:pt>
                <c:pt idx="4652">
                  <c:v>1.4357178006321201</c:v>
                </c:pt>
                <c:pt idx="4653">
                  <c:v>1.43399205990136</c:v>
                </c:pt>
                <c:pt idx="4654">
                  <c:v>1.4323106734082101</c:v>
                </c:pt>
                <c:pt idx="4655">
                  <c:v>1.43051752820611</c:v>
                </c:pt>
                <c:pt idx="4656">
                  <c:v>1.4287726953625699</c:v>
                </c:pt>
                <c:pt idx="4657">
                  <c:v>1.4270808314904599</c:v>
                </c:pt>
                <c:pt idx="4658">
                  <c:v>1.4253249391913401</c:v>
                </c:pt>
                <c:pt idx="4659">
                  <c:v>1.4236356364563101</c:v>
                </c:pt>
                <c:pt idx="4660">
                  <c:v>1.42190349288285</c:v>
                </c:pt>
                <c:pt idx="4661">
                  <c:v>1.4201470185071201</c:v>
                </c:pt>
                <c:pt idx="4662">
                  <c:v>1.4190240763127799</c:v>
                </c:pt>
                <c:pt idx="4663">
                  <c:v>1.4183961320668499</c:v>
                </c:pt>
                <c:pt idx="4664">
                  <c:v>1.4166567707434301</c:v>
                </c:pt>
                <c:pt idx="4665">
                  <c:v>1.4148465124890199</c:v>
                </c:pt>
                <c:pt idx="4666">
                  <c:v>1.4130733907222699</c:v>
                </c:pt>
                <c:pt idx="4667">
                  <c:v>1.41465570777655</c:v>
                </c:pt>
                <c:pt idx="4668">
                  <c:v>1.41635013278574</c:v>
                </c:pt>
                <c:pt idx="4669">
                  <c:v>1.4180475845933</c:v>
                </c:pt>
                <c:pt idx="4670">
                  <c:v>1.41969369724393</c:v>
                </c:pt>
                <c:pt idx="4671">
                  <c:v>1.42140779644251</c:v>
                </c:pt>
                <c:pt idx="4672">
                  <c:v>1.42312922980636</c:v>
                </c:pt>
                <c:pt idx="4673">
                  <c:v>1.42483913805336</c:v>
                </c:pt>
                <c:pt idx="4674">
                  <c:v>1.42664683517069</c:v>
                </c:pt>
                <c:pt idx="4675">
                  <c:v>1.4282232150435401</c:v>
                </c:pt>
                <c:pt idx="4676">
                  <c:v>1.42996537033468</c:v>
                </c:pt>
                <c:pt idx="4677">
                  <c:v>1.4316645683720699</c:v>
                </c:pt>
                <c:pt idx="4678">
                  <c:v>1.43332895822823</c:v>
                </c:pt>
                <c:pt idx="4679">
                  <c:v>1.43505143932998</c:v>
                </c:pt>
                <c:pt idx="4680">
                  <c:v>1.4368046540767001</c:v>
                </c:pt>
                <c:pt idx="4681">
                  <c:v>1.4385482063517001</c:v>
                </c:pt>
                <c:pt idx="4682">
                  <c:v>1.4390270225703701</c:v>
                </c:pt>
                <c:pt idx="4683">
                  <c:v>1.4401943190023301</c:v>
                </c:pt>
                <c:pt idx="4684">
                  <c:v>1.44187919795513</c:v>
                </c:pt>
                <c:pt idx="4685">
                  <c:v>1.4436708297580501</c:v>
                </c:pt>
                <c:pt idx="4686">
                  <c:v>1.4453598996624399</c:v>
                </c:pt>
                <c:pt idx="4687">
                  <c:v>1.4470426831394401</c:v>
                </c:pt>
                <c:pt idx="4688">
                  <c:v>1.4487574808299499</c:v>
                </c:pt>
                <c:pt idx="4689">
                  <c:v>1.4504930004477501</c:v>
                </c:pt>
                <c:pt idx="4690">
                  <c:v>1.4521130360662899</c:v>
                </c:pt>
                <c:pt idx="4691">
                  <c:v>1.4539088588208</c:v>
                </c:pt>
                <c:pt idx="4692">
                  <c:v>1.4556915266439301</c:v>
                </c:pt>
                <c:pt idx="4693">
                  <c:v>1.45744439214468</c:v>
                </c:pt>
                <c:pt idx="4694">
                  <c:v>1.4590409118682099</c:v>
                </c:pt>
                <c:pt idx="4695">
                  <c:v>1.4591601211577701</c:v>
                </c:pt>
                <c:pt idx="4696">
                  <c:v>1.460803556256</c:v>
                </c:pt>
                <c:pt idx="4697">
                  <c:v>1.4624942559748899</c:v>
                </c:pt>
                <c:pt idx="4698">
                  <c:v>1.4642518945038301</c:v>
                </c:pt>
                <c:pt idx="4699">
                  <c:v>1.46595004480332</c:v>
                </c:pt>
                <c:pt idx="4700">
                  <c:v>1.4676699647679901</c:v>
                </c:pt>
                <c:pt idx="4701">
                  <c:v>1.4693458797410099</c:v>
                </c:pt>
                <c:pt idx="4702">
                  <c:v>1.47104274947196</c:v>
                </c:pt>
                <c:pt idx="4703">
                  <c:v>1.47276103962213</c:v>
                </c:pt>
                <c:pt idx="4704">
                  <c:v>1.4744569780304999</c:v>
                </c:pt>
                <c:pt idx="4705">
                  <c:v>1.47623009979725</c:v>
                </c:pt>
                <c:pt idx="4706">
                  <c:v>1.47800170816481</c:v>
                </c:pt>
                <c:pt idx="4707">
                  <c:v>1.47905049379915</c:v>
                </c:pt>
                <c:pt idx="4708">
                  <c:v>1.4796691248193401</c:v>
                </c:pt>
                <c:pt idx="4709">
                  <c:v>1.4814509777352201</c:v>
                </c:pt>
                <c:pt idx="4710">
                  <c:v>1.48312549572438</c:v>
                </c:pt>
                <c:pt idx="4711">
                  <c:v>1.4848767314106199</c:v>
                </c:pt>
                <c:pt idx="4712">
                  <c:v>1.486677210778</c:v>
                </c:pt>
                <c:pt idx="4713">
                  <c:v>1.48831610567868</c:v>
                </c:pt>
                <c:pt idx="4714">
                  <c:v>1.4901256654411601</c:v>
                </c:pt>
                <c:pt idx="4715">
                  <c:v>1.4917860971763699</c:v>
                </c:pt>
                <c:pt idx="4716">
                  <c:v>1.4936190564185401</c:v>
                </c:pt>
                <c:pt idx="4717">
                  <c:v>1.49535608943552</c:v>
                </c:pt>
                <c:pt idx="4718">
                  <c:v>1.4971614582464099</c:v>
                </c:pt>
                <c:pt idx="4719">
                  <c:v>1.4989456394687299</c:v>
                </c:pt>
                <c:pt idx="4720">
                  <c:v>1.49906636215746</c:v>
                </c:pt>
                <c:pt idx="4721">
                  <c:v>1.5010585775598899</c:v>
                </c:pt>
                <c:pt idx="4722">
                  <c:v>1.5029264613986</c:v>
                </c:pt>
                <c:pt idx="4723">
                  <c:v>1.5050614019855899</c:v>
                </c:pt>
                <c:pt idx="4724">
                  <c:v>1.50725711137056</c:v>
                </c:pt>
                <c:pt idx="4725">
                  <c:v>1.5098641160875601</c:v>
                </c:pt>
                <c:pt idx="4726">
                  <c:v>1.51286262553185</c:v>
                </c:pt>
                <c:pt idx="4727">
                  <c:v>1.5168293612077799</c:v>
                </c:pt>
                <c:pt idx="4728">
                  <c:v>1.5190691919997299</c:v>
                </c:pt>
                <c:pt idx="4729">
                  <c:v>1.52239028830081</c:v>
                </c:pt>
                <c:pt idx="4730">
                  <c:v>1.5390812186524301</c:v>
                </c:pt>
                <c:pt idx="4731">
                  <c:v>1.5590839320793699</c:v>
                </c:pt>
                <c:pt idx="4732">
                  <c:v>1.5790950274094899</c:v>
                </c:pt>
                <c:pt idx="4733">
                  <c:v>1.59882532898337</c:v>
                </c:pt>
                <c:pt idx="4734">
                  <c:v>1.59885524772108</c:v>
                </c:pt>
                <c:pt idx="4735">
                  <c:v>1.5987418591976199</c:v>
                </c:pt>
                <c:pt idx="4736">
                  <c:v>1.59880530554801</c:v>
                </c:pt>
                <c:pt idx="4737">
                  <c:v>1.5987087972462199</c:v>
                </c:pt>
                <c:pt idx="4738">
                  <c:v>1.5986493090167599</c:v>
                </c:pt>
                <c:pt idx="4739">
                  <c:v>1.59871426876634</c:v>
                </c:pt>
                <c:pt idx="4740">
                  <c:v>1.5986171783879399</c:v>
                </c:pt>
                <c:pt idx="4741">
                  <c:v>1.5982256736606399</c:v>
                </c:pt>
                <c:pt idx="4742">
                  <c:v>1.5966125065460799</c:v>
                </c:pt>
                <c:pt idx="4743">
                  <c:v>1.5948434593156</c:v>
                </c:pt>
                <c:pt idx="4744">
                  <c:v>1.5931274974718701</c:v>
                </c:pt>
                <c:pt idx="4745">
                  <c:v>1.5915137482807</c:v>
                </c:pt>
                <c:pt idx="4746">
                  <c:v>1.58975017257035</c:v>
                </c:pt>
                <c:pt idx="4747">
                  <c:v>1.5880085993558199</c:v>
                </c:pt>
                <c:pt idx="4748">
                  <c:v>1.5863286098465299</c:v>
                </c:pt>
                <c:pt idx="4749">
                  <c:v>1.58461730461568</c:v>
                </c:pt>
                <c:pt idx="4750">
                  <c:v>1.5828682808205501</c:v>
                </c:pt>
                <c:pt idx="4751">
                  <c:v>1.5812094788998401</c:v>
                </c:pt>
                <c:pt idx="4752">
                  <c:v>1.57938781194389</c:v>
                </c:pt>
                <c:pt idx="4753">
                  <c:v>1.57756637781858</c:v>
                </c:pt>
                <c:pt idx="4754">
                  <c:v>1.57588592264801</c:v>
                </c:pt>
                <c:pt idx="4755">
                  <c:v>1.57415342982858</c:v>
                </c:pt>
                <c:pt idx="4756">
                  <c:v>1.5725232660770401</c:v>
                </c:pt>
                <c:pt idx="4757">
                  <c:v>1.57072104047984</c:v>
                </c:pt>
                <c:pt idx="4758">
                  <c:v>1.5689989086240499</c:v>
                </c:pt>
                <c:pt idx="4759">
                  <c:v>1.5672954032197599</c:v>
                </c:pt>
                <c:pt idx="4760">
                  <c:v>1.5654987655579999</c:v>
                </c:pt>
                <c:pt idx="4761">
                  <c:v>1.5637616161257</c:v>
                </c:pt>
                <c:pt idx="4762">
                  <c:v>1.5619809273630401</c:v>
                </c:pt>
                <c:pt idx="4763">
                  <c:v>1.56031094957143</c:v>
                </c:pt>
                <c:pt idx="4764">
                  <c:v>1.5590796247124701</c:v>
                </c:pt>
                <c:pt idx="4765">
                  <c:v>1.55853689648211</c:v>
                </c:pt>
                <c:pt idx="4766">
                  <c:v>1.5567671507597001</c:v>
                </c:pt>
                <c:pt idx="4767">
                  <c:v>1.5550374519079899</c:v>
                </c:pt>
                <c:pt idx="4768">
                  <c:v>1.5533454716205599</c:v>
                </c:pt>
                <c:pt idx="4769">
                  <c:v>1.55155640095472</c:v>
                </c:pt>
                <c:pt idx="4770">
                  <c:v>1.54982390813529</c:v>
                </c:pt>
                <c:pt idx="4771">
                  <c:v>1.5481264563277399</c:v>
                </c:pt>
                <c:pt idx="4772">
                  <c:v>1.54637731611729</c:v>
                </c:pt>
                <c:pt idx="4773">
                  <c:v>1.5446577453985799</c:v>
                </c:pt>
                <c:pt idx="4774">
                  <c:v>1.54282536823303</c:v>
                </c:pt>
                <c:pt idx="4775">
                  <c:v>1.54102232772857</c:v>
                </c:pt>
                <c:pt idx="4776">
                  <c:v>1.5393055509775899</c:v>
                </c:pt>
                <c:pt idx="4777">
                  <c:v>1.5390223124995801</c:v>
                </c:pt>
                <c:pt idx="4778">
                  <c:v>1.5375273069366799</c:v>
                </c:pt>
                <c:pt idx="4779">
                  <c:v>1.53576594311744</c:v>
                </c:pt>
                <c:pt idx="4780">
                  <c:v>1.5340190147981001</c:v>
                </c:pt>
                <c:pt idx="4781">
                  <c:v>1.53225474059582</c:v>
                </c:pt>
                <c:pt idx="4782">
                  <c:v>1.53044215403497</c:v>
                </c:pt>
                <c:pt idx="4783">
                  <c:v>1.5285648405551899</c:v>
                </c:pt>
                <c:pt idx="4784">
                  <c:v>1.52689660899341</c:v>
                </c:pt>
                <c:pt idx="4785">
                  <c:v>1.52507098391652</c:v>
                </c:pt>
                <c:pt idx="4786">
                  <c:v>1.5233417507261</c:v>
                </c:pt>
                <c:pt idx="4787">
                  <c:v>1.5215284656733301</c:v>
                </c:pt>
                <c:pt idx="4788">
                  <c:v>1.5197586035355899</c:v>
                </c:pt>
                <c:pt idx="4789">
                  <c:v>1.51901680510491</c:v>
                </c:pt>
                <c:pt idx="4790">
                  <c:v>1.51792424730957</c:v>
                </c:pt>
                <c:pt idx="4791">
                  <c:v>1.51615752838552</c:v>
                </c:pt>
                <c:pt idx="4792">
                  <c:v>1.51434761937708</c:v>
                </c:pt>
                <c:pt idx="4793">
                  <c:v>1.5125691425055301</c:v>
                </c:pt>
                <c:pt idx="4794">
                  <c:v>1.51078496128321</c:v>
                </c:pt>
                <c:pt idx="4795">
                  <c:v>1.5089099761098601</c:v>
                </c:pt>
                <c:pt idx="4796">
                  <c:v>1.51053059380502</c:v>
                </c:pt>
                <c:pt idx="4797">
                  <c:v>1.5122701879590801</c:v>
                </c:pt>
                <c:pt idx="4798">
                  <c:v>1.51390978135169</c:v>
                </c:pt>
                <c:pt idx="4799">
                  <c:v>1.5157064190134399</c:v>
                </c:pt>
                <c:pt idx="4800">
                  <c:v>1.5173528809100401</c:v>
                </c:pt>
                <c:pt idx="4801">
                  <c:v>1.51917268522084</c:v>
                </c:pt>
                <c:pt idx="4802">
                  <c:v>1.5209016855806099</c:v>
                </c:pt>
                <c:pt idx="4803">
                  <c:v>1.52260914910585</c:v>
                </c:pt>
                <c:pt idx="4804">
                  <c:v>1.5242450172081601</c:v>
                </c:pt>
                <c:pt idx="4805">
                  <c:v>1.5259612118825301</c:v>
                </c:pt>
                <c:pt idx="4806">
                  <c:v>1.52771873399615</c:v>
                </c:pt>
                <c:pt idx="4807">
                  <c:v>1.52952328789979</c:v>
                </c:pt>
                <c:pt idx="4808">
                  <c:v>1.5312614850699899</c:v>
                </c:pt>
                <c:pt idx="4809">
                  <c:v>1.53295614290982</c:v>
                </c:pt>
                <c:pt idx="4810">
                  <c:v>1.53467548079789</c:v>
                </c:pt>
                <c:pt idx="4811">
                  <c:v>1.5364056453108801</c:v>
                </c:pt>
                <c:pt idx="4812">
                  <c:v>1.5381814446300299</c:v>
                </c:pt>
                <c:pt idx="4813">
                  <c:v>1.5390213811770099</c:v>
                </c:pt>
                <c:pt idx="4814">
                  <c:v>1.5398849500343199</c:v>
                </c:pt>
                <c:pt idx="4815">
                  <c:v>1.54168670997024</c:v>
                </c:pt>
                <c:pt idx="4816">
                  <c:v>1.5433955704793301</c:v>
                </c:pt>
                <c:pt idx="4817">
                  <c:v>1.5451010549441</c:v>
                </c:pt>
                <c:pt idx="4818">
                  <c:v>1.5468932688236201</c:v>
                </c:pt>
                <c:pt idx="4819">
                  <c:v>1.54866022057831</c:v>
                </c:pt>
                <c:pt idx="4820">
                  <c:v>1.5503620961680999</c:v>
                </c:pt>
                <c:pt idx="4821">
                  <c:v>1.55201472807676</c:v>
                </c:pt>
                <c:pt idx="4822">
                  <c:v>1.5538049628958099</c:v>
                </c:pt>
                <c:pt idx="4823">
                  <c:v>1.55551801435649</c:v>
                </c:pt>
                <c:pt idx="4824">
                  <c:v>1.55726110097021</c:v>
                </c:pt>
                <c:pt idx="4825">
                  <c:v>1.5590038383379601</c:v>
                </c:pt>
                <c:pt idx="4826">
                  <c:v>1.55902374535799</c:v>
                </c:pt>
                <c:pt idx="4827">
                  <c:v>1.56075833365321</c:v>
                </c:pt>
                <c:pt idx="4828">
                  <c:v>1.56254274770617</c:v>
                </c:pt>
                <c:pt idx="4829">
                  <c:v>1.56432064250112</c:v>
                </c:pt>
                <c:pt idx="4830">
                  <c:v>1.5659874770790301</c:v>
                </c:pt>
                <c:pt idx="4831">
                  <c:v>1.5677605988457799</c:v>
                </c:pt>
                <c:pt idx="4832">
                  <c:v>1.56947912182659</c:v>
                </c:pt>
                <c:pt idx="4833">
                  <c:v>1.5713176690041999</c:v>
                </c:pt>
                <c:pt idx="4834">
                  <c:v>1.5730069717392301</c:v>
                </c:pt>
                <c:pt idx="4835">
                  <c:v>1.57474912703037</c:v>
                </c:pt>
                <c:pt idx="4836">
                  <c:v>1.57652073539793</c:v>
                </c:pt>
                <c:pt idx="4837">
                  <c:v>1.5783435665070999</c:v>
                </c:pt>
                <c:pt idx="4838">
                  <c:v>1.5790297184139499</c:v>
                </c:pt>
                <c:pt idx="4839">
                  <c:v>1.58014358021319</c:v>
                </c:pt>
                <c:pt idx="4840">
                  <c:v>1.5819037798792099</c:v>
                </c:pt>
                <c:pt idx="4841">
                  <c:v>1.58371811266989</c:v>
                </c:pt>
                <c:pt idx="4842">
                  <c:v>1.58549891784787</c:v>
                </c:pt>
                <c:pt idx="4843">
                  <c:v>1.5873167430982</c:v>
                </c:pt>
                <c:pt idx="4844">
                  <c:v>1.58916495274752</c:v>
                </c:pt>
                <c:pt idx="4845">
                  <c:v>1.5909486683085601</c:v>
                </c:pt>
                <c:pt idx="4846">
                  <c:v>1.5927348285913501</c:v>
                </c:pt>
                <c:pt idx="4847">
                  <c:v>1.5946894418448201</c:v>
                </c:pt>
                <c:pt idx="4848">
                  <c:v>1.59658072516322</c:v>
                </c:pt>
                <c:pt idx="4849">
                  <c:v>1.59853254444897</c:v>
                </c:pt>
                <c:pt idx="4850">
                  <c:v>1.5970178646966799</c:v>
                </c:pt>
                <c:pt idx="4851">
                  <c:v>1.5953885158523899</c:v>
                </c:pt>
                <c:pt idx="4852">
                  <c:v>1.5937257558107401</c:v>
                </c:pt>
                <c:pt idx="4853">
                  <c:v>1.5920071164146099</c:v>
                </c:pt>
                <c:pt idx="4854">
                  <c:v>1.5903392340987901</c:v>
                </c:pt>
                <c:pt idx="4855">
                  <c:v>1.5885957982391099</c:v>
                </c:pt>
                <c:pt idx="4856">
                  <c:v>1.58690614625812</c:v>
                </c:pt>
                <c:pt idx="4857">
                  <c:v>1.5851769130677</c:v>
                </c:pt>
                <c:pt idx="4858">
                  <c:v>1.58347212709486</c:v>
                </c:pt>
                <c:pt idx="4859">
                  <c:v>1.58172298688442</c:v>
                </c:pt>
                <c:pt idx="4860">
                  <c:v>1.5801049303263399</c:v>
                </c:pt>
                <c:pt idx="4861">
                  <c:v>1.57833041157573</c:v>
                </c:pt>
                <c:pt idx="4862">
                  <c:v>1.57666485756636</c:v>
                </c:pt>
                <c:pt idx="4863">
                  <c:v>1.57498300541192</c:v>
                </c:pt>
                <c:pt idx="4864">
                  <c:v>1.5732455067336599</c:v>
                </c:pt>
                <c:pt idx="4865">
                  <c:v>1.57154316548258</c:v>
                </c:pt>
                <c:pt idx="4866">
                  <c:v>1.5697435010224601</c:v>
                </c:pt>
                <c:pt idx="4867">
                  <c:v>1.5681012300774499</c:v>
                </c:pt>
                <c:pt idx="4868">
                  <c:v>1.5663726953789601</c:v>
                </c:pt>
                <c:pt idx="4869">
                  <c:v>1.5646193642169199</c:v>
                </c:pt>
                <c:pt idx="4870">
                  <c:v>1.5629351837560499</c:v>
                </c:pt>
                <c:pt idx="4871">
                  <c:v>1.56118138693273</c:v>
                </c:pt>
                <c:pt idx="4872">
                  <c:v>1.55940989498049</c:v>
                </c:pt>
                <c:pt idx="4873">
                  <c:v>1.5590101247653401</c:v>
                </c:pt>
                <c:pt idx="4874">
                  <c:v>1.55772478319705</c:v>
                </c:pt>
                <c:pt idx="4875">
                  <c:v>1.5559641178697301</c:v>
                </c:pt>
                <c:pt idx="4876">
                  <c:v>1.55420298688114</c:v>
                </c:pt>
                <c:pt idx="4877">
                  <c:v>1.5524475602433101</c:v>
                </c:pt>
                <c:pt idx="4878">
                  <c:v>1.5507581410929601</c:v>
                </c:pt>
                <c:pt idx="4879">
                  <c:v>1.54908280819654</c:v>
                </c:pt>
                <c:pt idx="4880">
                  <c:v>1.54733145609498</c:v>
                </c:pt>
                <c:pt idx="4881">
                  <c:v>1.54558848589659</c:v>
                </c:pt>
                <c:pt idx="4882">
                  <c:v>1.5438229311257601</c:v>
                </c:pt>
                <c:pt idx="4883">
                  <c:v>1.54213118366897</c:v>
                </c:pt>
                <c:pt idx="4884">
                  <c:v>1.54034083243459</c:v>
                </c:pt>
                <c:pt idx="4885">
                  <c:v>1.53900217264891</c:v>
                </c:pt>
                <c:pt idx="4886">
                  <c:v>1.5386049635708301</c:v>
                </c:pt>
                <c:pt idx="4887">
                  <c:v>1.53685954865068</c:v>
                </c:pt>
                <c:pt idx="4888">
                  <c:v>1.53518142178655</c:v>
                </c:pt>
                <c:pt idx="4889">
                  <c:v>1.53337314259261</c:v>
                </c:pt>
                <c:pt idx="4890">
                  <c:v>1.5316297067329301</c:v>
                </c:pt>
                <c:pt idx="4891">
                  <c:v>1.52984377928078</c:v>
                </c:pt>
                <c:pt idx="4892">
                  <c:v>1.52816239278764</c:v>
                </c:pt>
                <c:pt idx="4893">
                  <c:v>1.52633409015834</c:v>
                </c:pt>
                <c:pt idx="4894">
                  <c:v>1.52458786033094</c:v>
                </c:pt>
                <c:pt idx="4895">
                  <c:v>1.52287178207189</c:v>
                </c:pt>
                <c:pt idx="4896">
                  <c:v>1.52115256059915</c:v>
                </c:pt>
                <c:pt idx="4897">
                  <c:v>1.51937361806631</c:v>
                </c:pt>
                <c:pt idx="4898">
                  <c:v>1.5189560363069201</c:v>
                </c:pt>
                <c:pt idx="4899">
                  <c:v>1.5176117885857801</c:v>
                </c:pt>
                <c:pt idx="4900">
                  <c:v>1.5158082824200401</c:v>
                </c:pt>
                <c:pt idx="4901">
                  <c:v>1.5140059404075099</c:v>
                </c:pt>
                <c:pt idx="4902">
                  <c:v>1.51224515866488</c:v>
                </c:pt>
                <c:pt idx="4903">
                  <c:v>1.5103534096851901</c:v>
                </c:pt>
                <c:pt idx="4904">
                  <c:v>1.5119540039449899</c:v>
                </c:pt>
                <c:pt idx="4905">
                  <c:v>1.51368090882897</c:v>
                </c:pt>
                <c:pt idx="4906">
                  <c:v>1.5153952408582001</c:v>
                </c:pt>
                <c:pt idx="4907">
                  <c:v>1.5171203995123499</c:v>
                </c:pt>
                <c:pt idx="4908">
                  <c:v>1.51879200711846</c:v>
                </c:pt>
                <c:pt idx="4909">
                  <c:v>1.5205644303932799</c:v>
                </c:pt>
                <c:pt idx="4910">
                  <c:v>1.5223316149786099</c:v>
                </c:pt>
                <c:pt idx="4911">
                  <c:v>1.52403896208853</c:v>
                </c:pt>
                <c:pt idx="4912">
                  <c:v>1.5257829800248099</c:v>
                </c:pt>
                <c:pt idx="4913">
                  <c:v>1.5274805482477001</c:v>
                </c:pt>
                <c:pt idx="4914">
                  <c:v>1.5292088501155401</c:v>
                </c:pt>
                <c:pt idx="4915">
                  <c:v>1.53090851381421</c:v>
                </c:pt>
                <c:pt idx="4916">
                  <c:v>1.5327382134273599</c:v>
                </c:pt>
                <c:pt idx="4917">
                  <c:v>1.5343279810622299</c:v>
                </c:pt>
                <c:pt idx="4918">
                  <c:v>1.5361377736553601</c:v>
                </c:pt>
                <c:pt idx="4919">
                  <c:v>1.5378865646198401</c:v>
                </c:pt>
                <c:pt idx="4920">
                  <c:v>1.5389584004879</c:v>
                </c:pt>
                <c:pt idx="4921">
                  <c:v>1.5395886730402699</c:v>
                </c:pt>
                <c:pt idx="4922">
                  <c:v>1.54135713819414</c:v>
                </c:pt>
                <c:pt idx="4923">
                  <c:v>1.5431187348440301</c:v>
                </c:pt>
                <c:pt idx="4924">
                  <c:v>1.5448398189619199</c:v>
                </c:pt>
                <c:pt idx="4925">
                  <c:v>1.5465521719306701</c:v>
                </c:pt>
                <c:pt idx="4926">
                  <c:v>1.5483205206692201</c:v>
                </c:pt>
                <c:pt idx="4927">
                  <c:v>1.5500251902267299</c:v>
                </c:pt>
                <c:pt idx="4928">
                  <c:v>1.5518234577029899</c:v>
                </c:pt>
                <c:pt idx="4929">
                  <c:v>1.55352137517184</c:v>
                </c:pt>
                <c:pt idx="4930">
                  <c:v>1.5552906552329699</c:v>
                </c:pt>
                <c:pt idx="4931">
                  <c:v>1.5569723909720801</c:v>
                </c:pt>
                <c:pt idx="4932">
                  <c:v>1.55881582759321</c:v>
                </c:pt>
                <c:pt idx="4933">
                  <c:v>1.55896577052772</c:v>
                </c:pt>
                <c:pt idx="4934">
                  <c:v>1.5604889485985001</c:v>
                </c:pt>
                <c:pt idx="4935">
                  <c:v>1.5622281935066</c:v>
                </c:pt>
                <c:pt idx="4936">
                  <c:v>1.5639603370800601</c:v>
                </c:pt>
                <c:pt idx="4937">
                  <c:v>1.56574882566929</c:v>
                </c:pt>
                <c:pt idx="4938">
                  <c:v>1.5675178728997701</c:v>
                </c:pt>
                <c:pt idx="4939">
                  <c:v>1.56917818821967</c:v>
                </c:pt>
                <c:pt idx="4940">
                  <c:v>1.5709312865510601</c:v>
                </c:pt>
                <c:pt idx="4941">
                  <c:v>1.5727017307654001</c:v>
                </c:pt>
                <c:pt idx="4942">
                  <c:v>1.5744630945846401</c:v>
                </c:pt>
                <c:pt idx="4943">
                  <c:v>1.5762262046337101</c:v>
                </c:pt>
                <c:pt idx="4944">
                  <c:v>1.57796742860228</c:v>
                </c:pt>
                <c:pt idx="4945">
                  <c:v>1.5789901372045301</c:v>
                </c:pt>
                <c:pt idx="4946">
                  <c:v>1.57975195907056</c:v>
                </c:pt>
                <c:pt idx="4947">
                  <c:v>1.5814716462045899</c:v>
                </c:pt>
                <c:pt idx="4948">
                  <c:v>1.58314220607281</c:v>
                </c:pt>
                <c:pt idx="4949">
                  <c:v>1.5850543277338101</c:v>
                </c:pt>
                <c:pt idx="4950">
                  <c:v>1.5867580659687499</c:v>
                </c:pt>
                <c:pt idx="4951">
                  <c:v>1.5885725151747501</c:v>
                </c:pt>
                <c:pt idx="4952">
                  <c:v>1.59033003728837</c:v>
                </c:pt>
                <c:pt idx="4953">
                  <c:v>1.5921785961836601</c:v>
                </c:pt>
                <c:pt idx="4954">
                  <c:v>1.5938610304147001</c:v>
                </c:pt>
                <c:pt idx="4955">
                  <c:v>1.5957884024828699</c:v>
                </c:pt>
                <c:pt idx="4956">
                  <c:v>1.5977013390511301</c:v>
                </c:pt>
                <c:pt idx="4957">
                  <c:v>1.59901310689747</c:v>
                </c:pt>
                <c:pt idx="4958">
                  <c:v>1.59655860625207</c:v>
                </c:pt>
                <c:pt idx="4959">
                  <c:v>1.59481668379158</c:v>
                </c:pt>
                <c:pt idx="4960">
                  <c:v>1.5931475209072199</c:v>
                </c:pt>
                <c:pt idx="4961">
                  <c:v>1.5913988463580599</c:v>
                </c:pt>
                <c:pt idx="4962">
                  <c:v>1.58971338532865</c:v>
                </c:pt>
                <c:pt idx="4963">
                  <c:v>1.58794817980379</c:v>
                </c:pt>
                <c:pt idx="4964">
                  <c:v>1.5863241860643</c:v>
                </c:pt>
                <c:pt idx="4965">
                  <c:v>1.58462417311966</c:v>
                </c:pt>
                <c:pt idx="4966">
                  <c:v>1.5828661853447601</c:v>
                </c:pt>
                <c:pt idx="4967">
                  <c:v>1.5811641933396501</c:v>
                </c:pt>
                <c:pt idx="4968">
                  <c:v>1.57939514610916</c:v>
                </c:pt>
                <c:pt idx="4969">
                  <c:v>1.57901097554713</c:v>
                </c:pt>
                <c:pt idx="4970">
                  <c:v>1.57767476048321</c:v>
                </c:pt>
                <c:pt idx="4971">
                  <c:v>1.5760308597236901</c:v>
                </c:pt>
                <c:pt idx="4972">
                  <c:v>1.5743480762466799</c:v>
                </c:pt>
                <c:pt idx="4973">
                  <c:v>1.5726195415481901</c:v>
                </c:pt>
                <c:pt idx="4974">
                  <c:v>1.57090160064399</c:v>
                </c:pt>
                <c:pt idx="4975">
                  <c:v>1.5691745793446901</c:v>
                </c:pt>
                <c:pt idx="4976">
                  <c:v>1.56751624308527</c:v>
                </c:pt>
                <c:pt idx="4977">
                  <c:v>1.5656845644116399</c:v>
                </c:pt>
                <c:pt idx="4978">
                  <c:v>1.56400329433382</c:v>
                </c:pt>
                <c:pt idx="4979">
                  <c:v>1.5622640494257201</c:v>
                </c:pt>
                <c:pt idx="4980">
                  <c:v>1.5605862718075501</c:v>
                </c:pt>
                <c:pt idx="4981">
                  <c:v>1.5590080292895401</c:v>
                </c:pt>
                <c:pt idx="4982">
                  <c:v>1.55880849342793</c:v>
                </c:pt>
                <c:pt idx="4983">
                  <c:v>1.5570699470117699</c:v>
                </c:pt>
                <c:pt idx="4984">
                  <c:v>1.55528611503541</c:v>
                </c:pt>
                <c:pt idx="4985">
                  <c:v>1.5535970451310299</c:v>
                </c:pt>
                <c:pt idx="4986">
                  <c:v>1.5519459266215601</c:v>
                </c:pt>
                <c:pt idx="4987">
                  <c:v>1.55018747318536</c:v>
                </c:pt>
                <c:pt idx="4988">
                  <c:v>1.5484510222449901</c:v>
                </c:pt>
                <c:pt idx="4989">
                  <c:v>1.5466286567971099</c:v>
                </c:pt>
                <c:pt idx="4990">
                  <c:v>1.5449443599209201</c:v>
                </c:pt>
                <c:pt idx="4991">
                  <c:v>1.54309743084013</c:v>
                </c:pt>
                <c:pt idx="4992">
                  <c:v>1.5414090594276799</c:v>
                </c:pt>
                <c:pt idx="4993">
                  <c:v>1.5396598028019099</c:v>
                </c:pt>
                <c:pt idx="4994">
                  <c:v>1.53899204451591</c:v>
                </c:pt>
                <c:pt idx="4995">
                  <c:v>1.5379813266918101</c:v>
                </c:pt>
                <c:pt idx="4996">
                  <c:v>1.5360899269580801</c:v>
                </c:pt>
                <c:pt idx="4997">
                  <c:v>1.5343326376751101</c:v>
                </c:pt>
                <c:pt idx="4998">
                  <c:v>1.53261318337172</c:v>
                </c:pt>
                <c:pt idx="4999">
                  <c:v>1.53082807082683</c:v>
                </c:pt>
                <c:pt idx="5000">
                  <c:v>1.5290125738829401</c:v>
                </c:pt>
                <c:pt idx="5001">
                  <c:v>1.5273024328053</c:v>
                </c:pt>
                <c:pt idx="5002">
                  <c:v>1.5255972975865</c:v>
                </c:pt>
                <c:pt idx="5003">
                  <c:v>1.5238244086504</c:v>
                </c:pt>
                <c:pt idx="5004">
                  <c:v>1.5220339410007</c:v>
                </c:pt>
                <c:pt idx="5005">
                  <c:v>1.52029353193939</c:v>
                </c:pt>
                <c:pt idx="5006">
                  <c:v>1.5189859550446301</c:v>
                </c:pt>
                <c:pt idx="5007">
                  <c:v>1.5184624353423699</c:v>
                </c:pt>
                <c:pt idx="5008">
                  <c:v>1.5167477540671801</c:v>
                </c:pt>
                <c:pt idx="5009">
                  <c:v>1.5149611281230999</c:v>
                </c:pt>
                <c:pt idx="5010">
                  <c:v>1.51326879858971</c:v>
                </c:pt>
                <c:pt idx="5011">
                  <c:v>1.5114033594727501</c:v>
                </c:pt>
                <c:pt idx="5012">
                  <c:v>1.5130314277485</c:v>
                </c:pt>
                <c:pt idx="5013">
                  <c:v>1.5147355152294</c:v>
                </c:pt>
                <c:pt idx="5014">
                  <c:v>1.5164471697062301</c:v>
                </c:pt>
                <c:pt idx="5015">
                  <c:v>1.5182284405455</c:v>
                </c:pt>
                <c:pt idx="5016">
                  <c:v>1.5199449844658399</c:v>
                </c:pt>
                <c:pt idx="5017">
                  <c:v>1.5217043692246099</c:v>
                </c:pt>
                <c:pt idx="5018">
                  <c:v>1.52336759492755</c:v>
                </c:pt>
                <c:pt idx="5019">
                  <c:v>1.5250409487634899</c:v>
                </c:pt>
                <c:pt idx="5020">
                  <c:v>1.5268097631633299</c:v>
                </c:pt>
                <c:pt idx="5021">
                  <c:v>1.5285658882930899</c:v>
                </c:pt>
                <c:pt idx="5022">
                  <c:v>1.5303146792575699</c:v>
                </c:pt>
                <c:pt idx="5023">
                  <c:v>1.53211050201207</c:v>
                </c:pt>
                <c:pt idx="5024">
                  <c:v>1.53382355347276</c:v>
                </c:pt>
                <c:pt idx="5025">
                  <c:v>1.5354537172242999</c:v>
                </c:pt>
                <c:pt idx="5026">
                  <c:v>1.5372186899185201</c:v>
                </c:pt>
                <c:pt idx="5027">
                  <c:v>1.5389086911454799</c:v>
                </c:pt>
                <c:pt idx="5028">
                  <c:v>1.5390224289148999</c:v>
                </c:pt>
                <c:pt idx="5029">
                  <c:v>1.54063187073916</c:v>
                </c:pt>
                <c:pt idx="5030">
                  <c:v>1.54243397992104</c:v>
                </c:pt>
                <c:pt idx="5031">
                  <c:v>1.5441670548170801</c:v>
                </c:pt>
                <c:pt idx="5032">
                  <c:v>1.5458607813343399</c:v>
                </c:pt>
                <c:pt idx="5033">
                  <c:v>1.54765974730253</c:v>
                </c:pt>
                <c:pt idx="5034">
                  <c:v>1.5493945684284001</c:v>
                </c:pt>
                <c:pt idx="5035">
                  <c:v>1.5510887606069399</c:v>
                </c:pt>
                <c:pt idx="5036">
                  <c:v>1.55284791253507</c:v>
                </c:pt>
                <c:pt idx="5037">
                  <c:v>1.55451917089522</c:v>
                </c:pt>
                <c:pt idx="5038">
                  <c:v>1.55625015031546</c:v>
                </c:pt>
                <c:pt idx="5039">
                  <c:v>1.55809591524303</c:v>
                </c:pt>
                <c:pt idx="5040">
                  <c:v>1.5590396942570801</c:v>
                </c:pt>
                <c:pt idx="5041">
                  <c:v>1.5597323654219499</c:v>
                </c:pt>
                <c:pt idx="5042">
                  <c:v>1.5614910516887901</c:v>
                </c:pt>
                <c:pt idx="5043">
                  <c:v>1.56322855036706</c:v>
                </c:pt>
                <c:pt idx="5044">
                  <c:v>1.5649334527552099</c:v>
                </c:pt>
                <c:pt idx="5045">
                  <c:v>1.5667169354856001</c:v>
                </c:pt>
                <c:pt idx="5046">
                  <c:v>1.56840088311583</c:v>
                </c:pt>
                <c:pt idx="5047">
                  <c:v>1.57014653086662</c:v>
                </c:pt>
                <c:pt idx="5048">
                  <c:v>1.5719545772299199</c:v>
                </c:pt>
                <c:pt idx="5049">
                  <c:v>1.57369184307754</c:v>
                </c:pt>
                <c:pt idx="5050">
                  <c:v>1.57540873624384</c:v>
                </c:pt>
                <c:pt idx="5051">
                  <c:v>1.57713913358748</c:v>
                </c:pt>
                <c:pt idx="5052">
                  <c:v>1.57890515401959</c:v>
                </c:pt>
                <c:pt idx="5053">
                  <c:v>1.57907628454268</c:v>
                </c:pt>
                <c:pt idx="5054">
                  <c:v>1.5806305455043901</c:v>
                </c:pt>
                <c:pt idx="5055">
                  <c:v>1.5824289293959699</c:v>
                </c:pt>
                <c:pt idx="5056">
                  <c:v>1.5842070570215601</c:v>
                </c:pt>
                <c:pt idx="5057">
                  <c:v>1.5859786653891199</c:v>
                </c:pt>
                <c:pt idx="5058">
                  <c:v>1.58774096053094</c:v>
                </c:pt>
                <c:pt idx="5059">
                  <c:v>1.5895297983661301</c:v>
                </c:pt>
                <c:pt idx="5060">
                  <c:v>1.5913606621325</c:v>
                </c:pt>
                <c:pt idx="5061">
                  <c:v>1.59315089695156</c:v>
                </c:pt>
                <c:pt idx="5062">
                  <c:v>1.59485300537199</c:v>
                </c:pt>
                <c:pt idx="5063">
                  <c:v>1.5967307845130601</c:v>
                </c:pt>
                <c:pt idx="5064">
                  <c:v>1.5985659556463401</c:v>
                </c:pt>
                <c:pt idx="5065">
                  <c:v>1.59908144269139</c:v>
                </c:pt>
                <c:pt idx="5066">
                  <c:v>1.6006764490157399</c:v>
                </c:pt>
                <c:pt idx="5067">
                  <c:v>1.60265644080937</c:v>
                </c:pt>
                <c:pt idx="5068">
                  <c:v>1.6048706602305201</c:v>
                </c:pt>
                <c:pt idx="5069">
                  <c:v>1.6071937279775701</c:v>
                </c:pt>
                <c:pt idx="5070">
                  <c:v>1.6099568456411399</c:v>
                </c:pt>
                <c:pt idx="5071">
                  <c:v>1.6131605952978101</c:v>
                </c:pt>
                <c:pt idx="5072">
                  <c:v>1.6170721501112</c:v>
                </c:pt>
                <c:pt idx="5073">
                  <c:v>1.6191096510738101</c:v>
                </c:pt>
                <c:pt idx="5074">
                  <c:v>1.6244882717728599</c:v>
                </c:pt>
                <c:pt idx="5075">
                  <c:v>1.63911422714591</c:v>
                </c:pt>
                <c:pt idx="5076">
                  <c:v>1.65912474039942</c:v>
                </c:pt>
                <c:pt idx="5077">
                  <c:v>1.6791275702416899</c:v>
                </c:pt>
                <c:pt idx="5078">
                  <c:v>1.6982887173071499</c:v>
                </c:pt>
                <c:pt idx="5079">
                  <c:v>1.6981787048280199</c:v>
                </c:pt>
                <c:pt idx="5080">
                  <c:v>1.6981923254206801</c:v>
                </c:pt>
                <c:pt idx="5081">
                  <c:v>1.69817206915468</c:v>
                </c:pt>
                <c:pt idx="5082">
                  <c:v>1.69810105580837</c:v>
                </c:pt>
                <c:pt idx="5083">
                  <c:v>1.69817160349339</c:v>
                </c:pt>
                <c:pt idx="5084">
                  <c:v>1.69812422245741</c:v>
                </c:pt>
                <c:pt idx="5085">
                  <c:v>1.69823586475104</c:v>
                </c:pt>
                <c:pt idx="5086">
                  <c:v>1.6979428473860001</c:v>
                </c:pt>
                <c:pt idx="5087">
                  <c:v>1.69626052957028</c:v>
                </c:pt>
                <c:pt idx="5088">
                  <c:v>1.69450405519456</c:v>
                </c:pt>
                <c:pt idx="5089">
                  <c:v>1.6927837859839201</c:v>
                </c:pt>
                <c:pt idx="5090">
                  <c:v>1.6909656114876299</c:v>
                </c:pt>
                <c:pt idx="5091">
                  <c:v>1.6892373096197799</c:v>
                </c:pt>
                <c:pt idx="5092">
                  <c:v>1.6875152941793199</c:v>
                </c:pt>
                <c:pt idx="5093">
                  <c:v>1.6858159797266099</c:v>
                </c:pt>
                <c:pt idx="5094">
                  <c:v>1.68398697860539</c:v>
                </c:pt>
                <c:pt idx="5095">
                  <c:v>1.68230501003563</c:v>
                </c:pt>
                <c:pt idx="5096">
                  <c:v>1.68050127103925</c:v>
                </c:pt>
                <c:pt idx="5097">
                  <c:v>1.6787555068731299</c:v>
                </c:pt>
                <c:pt idx="5098">
                  <c:v>1.6770014772191599</c:v>
                </c:pt>
                <c:pt idx="5099">
                  <c:v>1.6752929659560301</c:v>
                </c:pt>
                <c:pt idx="5100">
                  <c:v>1.6734480159357199</c:v>
                </c:pt>
                <c:pt idx="5101">
                  <c:v>1.67172669898719</c:v>
                </c:pt>
                <c:pt idx="5102">
                  <c:v>1.6699177213013201</c:v>
                </c:pt>
                <c:pt idx="5103">
                  <c:v>1.6681998968124401</c:v>
                </c:pt>
                <c:pt idx="5104">
                  <c:v>1.66639732196927</c:v>
                </c:pt>
                <c:pt idx="5105">
                  <c:v>1.6646422445774101</c:v>
                </c:pt>
                <c:pt idx="5106">
                  <c:v>1.66279869154096</c:v>
                </c:pt>
                <c:pt idx="5107">
                  <c:v>1.6610878519713901</c:v>
                </c:pt>
                <c:pt idx="5108">
                  <c:v>1.65936781559139</c:v>
                </c:pt>
                <c:pt idx="5109">
                  <c:v>1.65911042131484</c:v>
                </c:pt>
                <c:pt idx="5110">
                  <c:v>1.65760470554233</c:v>
                </c:pt>
                <c:pt idx="5111">
                  <c:v>1.6559335635975001</c:v>
                </c:pt>
                <c:pt idx="5112">
                  <c:v>1.6541010700166201</c:v>
                </c:pt>
                <c:pt idx="5113">
                  <c:v>1.6523171216249499</c:v>
                </c:pt>
                <c:pt idx="5114">
                  <c:v>1.6506087267771401</c:v>
                </c:pt>
                <c:pt idx="5115">
                  <c:v>1.6487330431118601</c:v>
                </c:pt>
                <c:pt idx="5116">
                  <c:v>1.64696248248219</c:v>
                </c:pt>
                <c:pt idx="5117">
                  <c:v>1.6451720148325</c:v>
                </c:pt>
                <c:pt idx="5118">
                  <c:v>1.64343125652522</c:v>
                </c:pt>
                <c:pt idx="5119">
                  <c:v>1.6415574355050899</c:v>
                </c:pt>
                <c:pt idx="5120">
                  <c:v>1.6398800071328901</c:v>
                </c:pt>
                <c:pt idx="5121">
                  <c:v>1.6391049139201599</c:v>
                </c:pt>
                <c:pt idx="5122">
                  <c:v>1.63811526726931</c:v>
                </c:pt>
                <c:pt idx="5123">
                  <c:v>1.63637055084109</c:v>
                </c:pt>
                <c:pt idx="5124">
                  <c:v>1.6345505136996501</c:v>
                </c:pt>
                <c:pt idx="5125">
                  <c:v>1.63268728647381</c:v>
                </c:pt>
                <c:pt idx="5126">
                  <c:v>1.6308734193444301</c:v>
                </c:pt>
                <c:pt idx="5127">
                  <c:v>1.62908446509391</c:v>
                </c:pt>
                <c:pt idx="5128">
                  <c:v>1.62733194883913</c:v>
                </c:pt>
                <c:pt idx="5129">
                  <c:v>1.6255375230684901</c:v>
                </c:pt>
                <c:pt idx="5130">
                  <c:v>1.6236618394032101</c:v>
                </c:pt>
                <c:pt idx="5131">
                  <c:v>1.62191188428551</c:v>
                </c:pt>
                <c:pt idx="5132">
                  <c:v>1.6200479585677401</c:v>
                </c:pt>
                <c:pt idx="5133">
                  <c:v>1.61906669382006</c:v>
                </c:pt>
                <c:pt idx="5134">
                  <c:v>1.6182175604626501</c:v>
                </c:pt>
                <c:pt idx="5135">
                  <c:v>1.61637493874878</c:v>
                </c:pt>
                <c:pt idx="5136">
                  <c:v>1.6146011184900999</c:v>
                </c:pt>
                <c:pt idx="5137">
                  <c:v>1.6127470880746799</c:v>
                </c:pt>
                <c:pt idx="5138">
                  <c:v>1.6108518466353401</c:v>
                </c:pt>
                <c:pt idx="5139">
                  <c:v>1.6091539291665</c:v>
                </c:pt>
                <c:pt idx="5140">
                  <c:v>1.6106078401207899</c:v>
                </c:pt>
                <c:pt idx="5141">
                  <c:v>1.61239772569388</c:v>
                </c:pt>
                <c:pt idx="5142">
                  <c:v>1.61411089356989</c:v>
                </c:pt>
                <c:pt idx="5143">
                  <c:v>1.61583116278052</c:v>
                </c:pt>
                <c:pt idx="5144">
                  <c:v>1.6175786731764701</c:v>
                </c:pt>
                <c:pt idx="5145">
                  <c:v>1.6192955663427699</c:v>
                </c:pt>
                <c:pt idx="5146">
                  <c:v>1.62107718642801</c:v>
                </c:pt>
                <c:pt idx="5147">
                  <c:v>1.6228230670094499</c:v>
                </c:pt>
                <c:pt idx="5148">
                  <c:v>1.6245279693976</c:v>
                </c:pt>
                <c:pt idx="5149">
                  <c:v>1.62640772759914</c:v>
                </c:pt>
                <c:pt idx="5150">
                  <c:v>1.6281604766845701</c:v>
                </c:pt>
                <c:pt idx="5151">
                  <c:v>1.62989750970155</c:v>
                </c:pt>
                <c:pt idx="5152">
                  <c:v>1.63161638192832</c:v>
                </c:pt>
                <c:pt idx="5153">
                  <c:v>1.6334295505657801</c:v>
                </c:pt>
                <c:pt idx="5154">
                  <c:v>1.63513550069183</c:v>
                </c:pt>
                <c:pt idx="5155">
                  <c:v>1.6368810320273</c:v>
                </c:pt>
                <c:pt idx="5156">
                  <c:v>1.6386391362175301</c:v>
                </c:pt>
                <c:pt idx="5157">
                  <c:v>1.6390715027228</c:v>
                </c:pt>
                <c:pt idx="5158">
                  <c:v>1.64042448159307</c:v>
                </c:pt>
                <c:pt idx="5159">
                  <c:v>1.6421966720372401</c:v>
                </c:pt>
                <c:pt idx="5160">
                  <c:v>1.6439512837678201</c:v>
                </c:pt>
                <c:pt idx="5161">
                  <c:v>1.6457187011837999</c:v>
                </c:pt>
                <c:pt idx="5162">
                  <c:v>1.6475243028253299</c:v>
                </c:pt>
                <c:pt idx="5163">
                  <c:v>1.6493613366037601</c:v>
                </c:pt>
                <c:pt idx="5164">
                  <c:v>1.65110477246344</c:v>
                </c:pt>
                <c:pt idx="5165">
                  <c:v>1.65294192265719</c:v>
                </c:pt>
                <c:pt idx="5166">
                  <c:v>1.654640189372</c:v>
                </c:pt>
                <c:pt idx="5167">
                  <c:v>1.65644276421517</c:v>
                </c:pt>
                <c:pt idx="5168">
                  <c:v>1.65821786504239</c:v>
                </c:pt>
                <c:pt idx="5169">
                  <c:v>1.6590727027505601</c:v>
                </c:pt>
                <c:pt idx="5170">
                  <c:v>1.6599417431279999</c:v>
                </c:pt>
                <c:pt idx="5171">
                  <c:v>1.66178750805557</c:v>
                </c:pt>
                <c:pt idx="5172">
                  <c:v>1.6635551583021899</c:v>
                </c:pt>
                <c:pt idx="5173">
                  <c:v>1.6653323546051999</c:v>
                </c:pt>
                <c:pt idx="5174">
                  <c:v>1.66717078536749</c:v>
                </c:pt>
                <c:pt idx="5175">
                  <c:v>1.6690352931618699</c:v>
                </c:pt>
                <c:pt idx="5176">
                  <c:v>1.67080538813025</c:v>
                </c:pt>
                <c:pt idx="5177">
                  <c:v>1.67253683321178</c:v>
                </c:pt>
                <c:pt idx="5178">
                  <c:v>1.6743805026635501</c:v>
                </c:pt>
                <c:pt idx="5179">
                  <c:v>1.67617748957127</c:v>
                </c:pt>
                <c:pt idx="5180">
                  <c:v>1.67803361546248</c:v>
                </c:pt>
                <c:pt idx="5181">
                  <c:v>1.6790744848549399</c:v>
                </c:pt>
                <c:pt idx="5182">
                  <c:v>1.6798353753984001</c:v>
                </c:pt>
                <c:pt idx="5183">
                  <c:v>1.6815927810967</c:v>
                </c:pt>
                <c:pt idx="5184">
                  <c:v>1.6833578702062399</c:v>
                </c:pt>
                <c:pt idx="5185">
                  <c:v>1.6851945547386999</c:v>
                </c:pt>
                <c:pt idx="5186">
                  <c:v>1.6870305407792301</c:v>
                </c:pt>
                <c:pt idx="5187">
                  <c:v>1.6888326499611099</c:v>
                </c:pt>
                <c:pt idx="5188">
                  <c:v>1.6907128738239401</c:v>
                </c:pt>
                <c:pt idx="5189">
                  <c:v>1.69256411027163</c:v>
                </c:pt>
                <c:pt idx="5190">
                  <c:v>1.69448857195675</c:v>
                </c:pt>
                <c:pt idx="5191">
                  <c:v>1.69650802854449</c:v>
                </c:pt>
                <c:pt idx="5192">
                  <c:v>1.6983913956209999</c:v>
                </c:pt>
                <c:pt idx="5193">
                  <c:v>1.69706204906106</c:v>
                </c:pt>
                <c:pt idx="5194">
                  <c:v>1.69533339794725</c:v>
                </c:pt>
                <c:pt idx="5195">
                  <c:v>1.69360812287778</c:v>
                </c:pt>
                <c:pt idx="5196">
                  <c:v>1.6918916953727601</c:v>
                </c:pt>
                <c:pt idx="5197">
                  <c:v>1.69013533741236</c:v>
                </c:pt>
                <c:pt idx="5198">
                  <c:v>1.6883682692423501</c:v>
                </c:pt>
                <c:pt idx="5199">
                  <c:v>1.68669666163623</c:v>
                </c:pt>
                <c:pt idx="5200">
                  <c:v>1.68493669480085</c:v>
                </c:pt>
                <c:pt idx="5201">
                  <c:v>1.6832114197313801</c:v>
                </c:pt>
                <c:pt idx="5202">
                  <c:v>1.6815031412988899</c:v>
                </c:pt>
                <c:pt idx="5203">
                  <c:v>1.6796538839116699</c:v>
                </c:pt>
                <c:pt idx="5204">
                  <c:v>1.67790323030204</c:v>
                </c:pt>
                <c:pt idx="5205">
                  <c:v>1.6761473380029199</c:v>
                </c:pt>
                <c:pt idx="5206">
                  <c:v>1.6744341701269201</c:v>
                </c:pt>
                <c:pt idx="5207">
                  <c:v>1.6726995818316901</c:v>
                </c:pt>
                <c:pt idx="5208">
                  <c:v>1.6709051560610499</c:v>
                </c:pt>
                <c:pt idx="5209">
                  <c:v>1.6691919881850501</c:v>
                </c:pt>
                <c:pt idx="5210">
                  <c:v>1.6673584468662701</c:v>
                </c:pt>
                <c:pt idx="5211">
                  <c:v>1.66571151930839</c:v>
                </c:pt>
                <c:pt idx="5212">
                  <c:v>1.66393839754164</c:v>
                </c:pt>
                <c:pt idx="5213">
                  <c:v>1.6621967079117901</c:v>
                </c:pt>
                <c:pt idx="5214">
                  <c:v>1.6604426782578201</c:v>
                </c:pt>
                <c:pt idx="5215">
                  <c:v>1.6590496525168399</c:v>
                </c:pt>
                <c:pt idx="5216">
                  <c:v>1.65865267626941</c:v>
                </c:pt>
                <c:pt idx="5217">
                  <c:v>1.65682856459171</c:v>
                </c:pt>
                <c:pt idx="5218">
                  <c:v>1.65506172925234</c:v>
                </c:pt>
                <c:pt idx="5219">
                  <c:v>1.6533175949007299</c:v>
                </c:pt>
                <c:pt idx="5220">
                  <c:v>1.6515769530087701</c:v>
                </c:pt>
                <c:pt idx="5221">
                  <c:v>1.6497698379680501</c:v>
                </c:pt>
                <c:pt idx="5222">
                  <c:v>1.6479315236210801</c:v>
                </c:pt>
                <c:pt idx="5223">
                  <c:v>1.64621998555958</c:v>
                </c:pt>
                <c:pt idx="5224">
                  <c:v>1.64443219546229</c:v>
                </c:pt>
                <c:pt idx="5225">
                  <c:v>1.64265849161893</c:v>
                </c:pt>
                <c:pt idx="5226">
                  <c:v>1.6408404335379601</c:v>
                </c:pt>
                <c:pt idx="5227">
                  <c:v>1.63910246919841</c:v>
                </c:pt>
                <c:pt idx="5228">
                  <c:v>1.6390475211665001</c:v>
                </c:pt>
                <c:pt idx="5229">
                  <c:v>1.6373002436012001</c:v>
                </c:pt>
                <c:pt idx="5230">
                  <c:v>1.6355400439351799</c:v>
                </c:pt>
                <c:pt idx="5231">
                  <c:v>1.6337300185114101</c:v>
                </c:pt>
                <c:pt idx="5232">
                  <c:v>1.63192464970052</c:v>
                </c:pt>
                <c:pt idx="5233">
                  <c:v>1.63009914103895</c:v>
                </c:pt>
                <c:pt idx="5234">
                  <c:v>1.6283522127196199</c:v>
                </c:pt>
                <c:pt idx="5235">
                  <c:v>1.62644032388926</c:v>
                </c:pt>
                <c:pt idx="5236">
                  <c:v>1.6246682498604099</c:v>
                </c:pt>
                <c:pt idx="5237">
                  <c:v>1.6228652093559499</c:v>
                </c:pt>
                <c:pt idx="5238">
                  <c:v>1.6210408648476</c:v>
                </c:pt>
                <c:pt idx="5239">
                  <c:v>1.6193169867619901</c:v>
                </c:pt>
                <c:pt idx="5240">
                  <c:v>1.6190443420782701</c:v>
                </c:pt>
                <c:pt idx="5241">
                  <c:v>1.6174289630726</c:v>
                </c:pt>
                <c:pt idx="5242">
                  <c:v>1.61566701717675</c:v>
                </c:pt>
                <c:pt idx="5243">
                  <c:v>1.6138452338054801</c:v>
                </c:pt>
                <c:pt idx="5244">
                  <c:v>1.6119659412652301</c:v>
                </c:pt>
                <c:pt idx="5245">
                  <c:v>1.6101840883493399</c:v>
                </c:pt>
                <c:pt idx="5246">
                  <c:v>1.6118033090606301</c:v>
                </c:pt>
                <c:pt idx="5247">
                  <c:v>1.6135141486302</c:v>
                </c:pt>
                <c:pt idx="5248">
                  <c:v>1.61530345212668</c:v>
                </c:pt>
                <c:pt idx="5249">
                  <c:v>1.61706539802253</c:v>
                </c:pt>
                <c:pt idx="5250">
                  <c:v>1.6187543515116001</c:v>
                </c:pt>
                <c:pt idx="5251">
                  <c:v>1.62053876556456</c:v>
                </c:pt>
                <c:pt idx="5252">
                  <c:v>1.6222756821662201</c:v>
                </c:pt>
                <c:pt idx="5253">
                  <c:v>1.62399595137686</c:v>
                </c:pt>
                <c:pt idx="5254">
                  <c:v>1.6258709365502</c:v>
                </c:pt>
                <c:pt idx="5255">
                  <c:v>1.6275974921882199</c:v>
                </c:pt>
                <c:pt idx="5256">
                  <c:v>1.6292504733428399</c:v>
                </c:pt>
                <c:pt idx="5257">
                  <c:v>1.6310692299157401</c:v>
                </c:pt>
                <c:pt idx="5258">
                  <c:v>1.63283082656562</c:v>
                </c:pt>
                <c:pt idx="5259">
                  <c:v>1.63460231851786</c:v>
                </c:pt>
                <c:pt idx="5260">
                  <c:v>1.6363399336114499</c:v>
                </c:pt>
                <c:pt idx="5261">
                  <c:v>1.6380933811888101</c:v>
                </c:pt>
                <c:pt idx="5262">
                  <c:v>1.6390491509810099</c:v>
                </c:pt>
                <c:pt idx="5263">
                  <c:v>1.6399360029026899</c:v>
                </c:pt>
                <c:pt idx="5264">
                  <c:v>1.6416504513472301</c:v>
                </c:pt>
                <c:pt idx="5265">
                  <c:v>1.64342683274299</c:v>
                </c:pt>
                <c:pt idx="5266">
                  <c:v>1.6451134579256199</c:v>
                </c:pt>
                <c:pt idx="5267">
                  <c:v>1.6468901885673399</c:v>
                </c:pt>
                <c:pt idx="5268">
                  <c:v>1.64862384553999</c:v>
                </c:pt>
                <c:pt idx="5269">
                  <c:v>1.6504286322742701</c:v>
                </c:pt>
                <c:pt idx="5270">
                  <c:v>1.65228568948805</c:v>
                </c:pt>
                <c:pt idx="5271">
                  <c:v>1.65408395696431</c:v>
                </c:pt>
                <c:pt idx="5272">
                  <c:v>1.65581912733614</c:v>
                </c:pt>
                <c:pt idx="5273">
                  <c:v>1.6575378831476</c:v>
                </c:pt>
                <c:pt idx="5274">
                  <c:v>1.6590507002547401</c:v>
                </c:pt>
                <c:pt idx="5275">
                  <c:v>1.6592874890193301</c:v>
                </c:pt>
                <c:pt idx="5276">
                  <c:v>1.6611010069027501</c:v>
                </c:pt>
                <c:pt idx="5277">
                  <c:v>1.6628882149234401</c:v>
                </c:pt>
                <c:pt idx="5278">
                  <c:v>1.6646625008434099</c:v>
                </c:pt>
                <c:pt idx="5279">
                  <c:v>1.66645238641649</c:v>
                </c:pt>
                <c:pt idx="5280">
                  <c:v>1.6682962886989099</c:v>
                </c:pt>
                <c:pt idx="5281">
                  <c:v>1.6699586994946001</c:v>
                </c:pt>
                <c:pt idx="5282">
                  <c:v>1.67182576842606</c:v>
                </c:pt>
                <c:pt idx="5283">
                  <c:v>1.67350971605629</c:v>
                </c:pt>
                <c:pt idx="5284">
                  <c:v>1.6752746887505101</c:v>
                </c:pt>
                <c:pt idx="5285">
                  <c:v>1.6770308138802601</c:v>
                </c:pt>
                <c:pt idx="5286">
                  <c:v>1.6788259381428401</c:v>
                </c:pt>
                <c:pt idx="5287">
                  <c:v>1.6790633089840401</c:v>
                </c:pt>
                <c:pt idx="5288">
                  <c:v>1.68062408920377</c:v>
                </c:pt>
                <c:pt idx="5289">
                  <c:v>1.6824557678773999</c:v>
                </c:pt>
                <c:pt idx="5290">
                  <c:v>1.68418209068477</c:v>
                </c:pt>
                <c:pt idx="5291">
                  <c:v>1.6859737224876901</c:v>
                </c:pt>
                <c:pt idx="5292">
                  <c:v>1.68783857952803</c:v>
                </c:pt>
                <c:pt idx="5293">
                  <c:v>1.68966792989522</c:v>
                </c:pt>
                <c:pt idx="5294">
                  <c:v>1.69149623252451</c:v>
                </c:pt>
                <c:pt idx="5295">
                  <c:v>1.6933252336457401</c:v>
                </c:pt>
                <c:pt idx="5296">
                  <c:v>1.69512291904539</c:v>
                </c:pt>
                <c:pt idx="5297">
                  <c:v>1.69707473833114</c:v>
                </c:pt>
                <c:pt idx="5298">
                  <c:v>1.69906683731824</c:v>
                </c:pt>
                <c:pt idx="5299">
                  <c:v>1.6990790609270301</c:v>
                </c:pt>
                <c:pt idx="5300">
                  <c:v>1.69761362485588</c:v>
                </c:pt>
                <c:pt idx="5301">
                  <c:v>1.6958819469437001</c:v>
                </c:pt>
                <c:pt idx="5302">
                  <c:v>1.69422768522054</c:v>
                </c:pt>
                <c:pt idx="5303">
                  <c:v>1.6925339587032799</c:v>
                </c:pt>
                <c:pt idx="5304">
                  <c:v>1.69072789140046</c:v>
                </c:pt>
                <c:pt idx="5305">
                  <c:v>1.68898236006498</c:v>
                </c:pt>
                <c:pt idx="5306">
                  <c:v>1.68719550129026</c:v>
                </c:pt>
                <c:pt idx="5307">
                  <c:v>1.6855470603331899</c:v>
                </c:pt>
                <c:pt idx="5308">
                  <c:v>1.6838103765621799</c:v>
                </c:pt>
                <c:pt idx="5309">
                  <c:v>1.6820440068841001</c:v>
                </c:pt>
                <c:pt idx="5310">
                  <c:v>1.68032187502831</c:v>
                </c:pt>
                <c:pt idx="5311">
                  <c:v>1.6790633089840401</c:v>
                </c:pt>
                <c:pt idx="5312">
                  <c:v>1.67857995256782</c:v>
                </c:pt>
                <c:pt idx="5313">
                  <c:v>1.67689588852227</c:v>
                </c:pt>
                <c:pt idx="5314">
                  <c:v>1.6751372022554301</c:v>
                </c:pt>
                <c:pt idx="5315">
                  <c:v>1.67337094899267</c:v>
                </c:pt>
                <c:pt idx="5316">
                  <c:v>1.67167896870524</c:v>
                </c:pt>
                <c:pt idx="5317">
                  <c:v>1.6699208645150101</c:v>
                </c:pt>
                <c:pt idx="5318">
                  <c:v>1.6681337729096399</c:v>
                </c:pt>
                <c:pt idx="5319">
                  <c:v>1.6663627466186901</c:v>
                </c:pt>
                <c:pt idx="5320">
                  <c:v>1.66465947404504</c:v>
                </c:pt>
                <c:pt idx="5321">
                  <c:v>1.6628688899800199</c:v>
                </c:pt>
                <c:pt idx="5322">
                  <c:v>1.6611232422292199</c:v>
                </c:pt>
                <c:pt idx="5323">
                  <c:v>1.65935209952295</c:v>
                </c:pt>
                <c:pt idx="5324">
                  <c:v>1.6590590821579101</c:v>
                </c:pt>
                <c:pt idx="5325">
                  <c:v>1.6575502231717101</c:v>
                </c:pt>
                <c:pt idx="5326">
                  <c:v>1.65580655448139</c:v>
                </c:pt>
                <c:pt idx="5327">
                  <c:v>1.6540732467547099</c:v>
                </c:pt>
                <c:pt idx="5328">
                  <c:v>1.6523618251085299</c:v>
                </c:pt>
                <c:pt idx="5329">
                  <c:v>1.65053841192275</c:v>
                </c:pt>
                <c:pt idx="5330">
                  <c:v>1.64874608162791</c:v>
                </c:pt>
                <c:pt idx="5331">
                  <c:v>1.64706457871944</c:v>
                </c:pt>
                <c:pt idx="5332">
                  <c:v>1.6452269628644001</c:v>
                </c:pt>
                <c:pt idx="5333">
                  <c:v>1.6433615237474399</c:v>
                </c:pt>
                <c:pt idx="5334">
                  <c:v>1.6416410217061601</c:v>
                </c:pt>
                <c:pt idx="5335">
                  <c:v>1.6399280866607999</c:v>
                </c:pt>
                <c:pt idx="5336">
                  <c:v>1.6390542732551701</c:v>
                </c:pt>
                <c:pt idx="5337">
                  <c:v>1.6381781315431001</c:v>
                </c:pt>
                <c:pt idx="5338">
                  <c:v>1.63636647630483</c:v>
                </c:pt>
                <c:pt idx="5339">
                  <c:v>1.63456494919956</c:v>
                </c:pt>
                <c:pt idx="5340">
                  <c:v>1.6327807679772399</c:v>
                </c:pt>
                <c:pt idx="5341">
                  <c:v>1.63099379278719</c:v>
                </c:pt>
                <c:pt idx="5342">
                  <c:v>1.6293014632538001</c:v>
                </c:pt>
                <c:pt idx="5343">
                  <c:v>1.62747607100755</c:v>
                </c:pt>
                <c:pt idx="5344">
                  <c:v>1.6257138922810599</c:v>
                </c:pt>
                <c:pt idx="5345">
                  <c:v>1.6239709220826599</c:v>
                </c:pt>
                <c:pt idx="5346">
                  <c:v>1.6221867408603401</c:v>
                </c:pt>
                <c:pt idx="5347">
                  <c:v>1.62039243150502</c:v>
                </c:pt>
                <c:pt idx="5348">
                  <c:v>1.61905109416693</c:v>
                </c:pt>
                <c:pt idx="5349">
                  <c:v>1.6186202410608499</c:v>
                </c:pt>
                <c:pt idx="5350">
                  <c:v>1.6168325673788799</c:v>
                </c:pt>
                <c:pt idx="5351">
                  <c:v>1.61506654694676</c:v>
                </c:pt>
                <c:pt idx="5352">
                  <c:v>1.61315978039056</c:v>
                </c:pt>
                <c:pt idx="5353">
                  <c:v>1.6113560413941701</c:v>
                </c:pt>
                <c:pt idx="5354">
                  <c:v>1.61297933664173</c:v>
                </c:pt>
                <c:pt idx="5355">
                  <c:v>1.61464919801801</c:v>
                </c:pt>
                <c:pt idx="5356">
                  <c:v>1.6164088156074301</c:v>
                </c:pt>
                <c:pt idx="5357">
                  <c:v>1.6181756509467999</c:v>
                </c:pt>
                <c:pt idx="5358">
                  <c:v>1.6198870725929699</c:v>
                </c:pt>
                <c:pt idx="5359">
                  <c:v>1.6216837102547299</c:v>
                </c:pt>
                <c:pt idx="5360">
                  <c:v>1.6234559006989</c:v>
                </c:pt>
                <c:pt idx="5361">
                  <c:v>1.6251561464741799</c:v>
                </c:pt>
                <c:pt idx="5362">
                  <c:v>1.6269022598862599</c:v>
                </c:pt>
                <c:pt idx="5363">
                  <c:v>1.6286779427900899</c:v>
                </c:pt>
                <c:pt idx="5364">
                  <c:v>1.6304369783029</c:v>
                </c:pt>
                <c:pt idx="5365">
                  <c:v>1.6321402508765499</c:v>
                </c:pt>
                <c:pt idx="5366">
                  <c:v>1.6339173307642301</c:v>
                </c:pt>
                <c:pt idx="5367">
                  <c:v>1.6356678679585499</c:v>
                </c:pt>
                <c:pt idx="5368">
                  <c:v>1.6374781262129501</c:v>
                </c:pt>
                <c:pt idx="5369">
                  <c:v>1.63906044326723</c:v>
                </c:pt>
                <c:pt idx="5370">
                  <c:v>1.63921841885895</c:v>
                </c:pt>
                <c:pt idx="5371">
                  <c:v>1.6409556847065701</c:v>
                </c:pt>
                <c:pt idx="5372">
                  <c:v>1.64265115745366</c:v>
                </c:pt>
                <c:pt idx="5373">
                  <c:v>1.6444603679701699</c:v>
                </c:pt>
                <c:pt idx="5374">
                  <c:v>1.6462907660752499</c:v>
                </c:pt>
                <c:pt idx="5375">
                  <c:v>1.6480711055919499</c:v>
                </c:pt>
                <c:pt idx="5376">
                  <c:v>1.6498415498062999</c:v>
                </c:pt>
                <c:pt idx="5377">
                  <c:v>1.6515824245288999</c:v>
                </c:pt>
                <c:pt idx="5378">
                  <c:v>1.6533738235011699</c:v>
                </c:pt>
                <c:pt idx="5379">
                  <c:v>1.6551461303606601</c:v>
                </c:pt>
                <c:pt idx="5380">
                  <c:v>1.65686174295843</c:v>
                </c:pt>
                <c:pt idx="5381">
                  <c:v>1.65852310601622</c:v>
                </c:pt>
                <c:pt idx="5382">
                  <c:v>1.6590617597103099</c:v>
                </c:pt>
                <c:pt idx="5383">
                  <c:v>1.6603105468675501</c:v>
                </c:pt>
                <c:pt idx="5384">
                  <c:v>1.66206958238035</c:v>
                </c:pt>
                <c:pt idx="5385">
                  <c:v>1.66387797798961</c:v>
                </c:pt>
                <c:pt idx="5386">
                  <c:v>1.66562420781702</c:v>
                </c:pt>
                <c:pt idx="5387">
                  <c:v>1.66746659670025</c:v>
                </c:pt>
                <c:pt idx="5388">
                  <c:v>1.6692730132490401</c:v>
                </c:pt>
                <c:pt idx="5389">
                  <c:v>1.6711059724912001</c:v>
                </c:pt>
                <c:pt idx="5390">
                  <c:v>1.67283299379051</c:v>
                </c:pt>
                <c:pt idx="5391">
                  <c:v>1.6746069304645099</c:v>
                </c:pt>
                <c:pt idx="5392">
                  <c:v>1.6764088068157399</c:v>
                </c:pt>
                <c:pt idx="5393">
                  <c:v>1.6781813465058799</c:v>
                </c:pt>
                <c:pt idx="5394">
                  <c:v>1.6790665686130499</c:v>
                </c:pt>
                <c:pt idx="5395">
                  <c:v>1.679896726273</c:v>
                </c:pt>
                <c:pt idx="5396">
                  <c:v>1.6817647265270399</c:v>
                </c:pt>
                <c:pt idx="5397">
                  <c:v>1.68353680055588</c:v>
                </c:pt>
                <c:pt idx="5398">
                  <c:v>1.68532109819353</c:v>
                </c:pt>
                <c:pt idx="5399">
                  <c:v>1.6870694234967201</c:v>
                </c:pt>
                <c:pt idx="5400">
                  <c:v>1.68884976301342</c:v>
                </c:pt>
                <c:pt idx="5401">
                  <c:v>1.69071473646909</c:v>
                </c:pt>
                <c:pt idx="5402">
                  <c:v>1.69255619402975</c:v>
                </c:pt>
                <c:pt idx="5403">
                  <c:v>1.69428554363549</c:v>
                </c:pt>
                <c:pt idx="5404">
                  <c:v>1.6961672808974999</c:v>
                </c:pt>
                <c:pt idx="5405">
                  <c:v>1.6980264335870701</c:v>
                </c:pt>
                <c:pt idx="5406">
                  <c:v>1.6990749863907699</c:v>
                </c:pt>
                <c:pt idx="5407">
                  <c:v>1.6999893123284</c:v>
                </c:pt>
                <c:pt idx="5408">
                  <c:v>1.70222658198327</c:v>
                </c:pt>
                <c:pt idx="5409">
                  <c:v>1.70436315238476</c:v>
                </c:pt>
                <c:pt idx="5410">
                  <c:v>1.7068354645743999</c:v>
                </c:pt>
                <c:pt idx="5411">
                  <c:v>1.70960533432662</c:v>
                </c:pt>
                <c:pt idx="5412">
                  <c:v>1.7128373729065101</c:v>
                </c:pt>
                <c:pt idx="5413">
                  <c:v>1.7173149390146101</c:v>
                </c:pt>
                <c:pt idx="5414">
                  <c:v>1.7191102961078299</c:v>
                </c:pt>
                <c:pt idx="5415">
                  <c:v>1.72491406556219</c:v>
                </c:pt>
                <c:pt idx="5416">
                  <c:v>1.73913559410721</c:v>
                </c:pt>
                <c:pt idx="5417">
                  <c:v>1.75915251020342</c:v>
                </c:pt>
                <c:pt idx="5418">
                  <c:v>1.77915883250535</c:v>
                </c:pt>
                <c:pt idx="5419">
                  <c:v>1.7970415065065</c:v>
                </c:pt>
                <c:pt idx="5420">
                  <c:v>1.7987220780924</c:v>
                </c:pt>
                <c:pt idx="5421">
                  <c:v>1.79861986543983</c:v>
                </c:pt>
                <c:pt idx="5422">
                  <c:v>1.79861369542778</c:v>
                </c:pt>
                <c:pt idx="5423">
                  <c:v>1.79856724571437</c:v>
                </c:pt>
                <c:pt idx="5424">
                  <c:v>1.7985290614888101</c:v>
                </c:pt>
                <c:pt idx="5425">
                  <c:v>1.7985102022066699</c:v>
                </c:pt>
                <c:pt idx="5426">
                  <c:v>1.7984843580052301</c:v>
                </c:pt>
                <c:pt idx="5427">
                  <c:v>1.7985897138714799</c:v>
                </c:pt>
                <c:pt idx="5428">
                  <c:v>1.79772090632468</c:v>
                </c:pt>
                <c:pt idx="5429">
                  <c:v>1.79595313966274</c:v>
                </c:pt>
                <c:pt idx="5430">
                  <c:v>1.79408909752965</c:v>
                </c:pt>
                <c:pt idx="5431">
                  <c:v>1.79234507959336</c:v>
                </c:pt>
                <c:pt idx="5432">
                  <c:v>1.7905671847984199</c:v>
                </c:pt>
                <c:pt idx="5433">
                  <c:v>1.7888740403577701</c:v>
                </c:pt>
                <c:pt idx="5434">
                  <c:v>1.7870246665552301</c:v>
                </c:pt>
                <c:pt idx="5435">
                  <c:v>1.7852729652077</c:v>
                </c:pt>
                <c:pt idx="5436">
                  <c:v>1.7834481550380601</c:v>
                </c:pt>
                <c:pt idx="5437">
                  <c:v>1.7817904008552401</c:v>
                </c:pt>
                <c:pt idx="5438">
                  <c:v>1.7800142522901301</c:v>
                </c:pt>
                <c:pt idx="5439">
                  <c:v>1.77823880221695</c:v>
                </c:pt>
                <c:pt idx="5440">
                  <c:v>1.7763867508619999</c:v>
                </c:pt>
                <c:pt idx="5441">
                  <c:v>1.77465076558292</c:v>
                </c:pt>
                <c:pt idx="5442">
                  <c:v>1.7728870734572399</c:v>
                </c:pt>
                <c:pt idx="5443">
                  <c:v>1.77113630343229</c:v>
                </c:pt>
                <c:pt idx="5444">
                  <c:v>1.7693551490083299</c:v>
                </c:pt>
                <c:pt idx="5445">
                  <c:v>1.76749657839537</c:v>
                </c:pt>
                <c:pt idx="5446">
                  <c:v>1.76569679751992</c:v>
                </c:pt>
                <c:pt idx="5447">
                  <c:v>1.7639240249991399</c:v>
                </c:pt>
                <c:pt idx="5448">
                  <c:v>1.7621152801439199</c:v>
                </c:pt>
                <c:pt idx="5449">
                  <c:v>1.7603232990950299</c:v>
                </c:pt>
                <c:pt idx="5450">
                  <c:v>1.7591328360140299</c:v>
                </c:pt>
                <c:pt idx="5451">
                  <c:v>1.7585076857358199</c:v>
                </c:pt>
                <c:pt idx="5452">
                  <c:v>1.7567417817190301</c:v>
                </c:pt>
                <c:pt idx="5453">
                  <c:v>1.7548641189932801</c:v>
                </c:pt>
                <c:pt idx="5454">
                  <c:v>1.7530894838273501</c:v>
                </c:pt>
                <c:pt idx="5455">
                  <c:v>1.7512654885649701</c:v>
                </c:pt>
                <c:pt idx="5456">
                  <c:v>1.74949690699577</c:v>
                </c:pt>
                <c:pt idx="5457">
                  <c:v>1.7476767534390101</c:v>
                </c:pt>
                <c:pt idx="5458">
                  <c:v>1.7458485672250399</c:v>
                </c:pt>
                <c:pt idx="5459">
                  <c:v>1.7440679948777</c:v>
                </c:pt>
                <c:pt idx="5460">
                  <c:v>1.74232176505029</c:v>
                </c:pt>
                <c:pt idx="5461">
                  <c:v>1.74052512738854</c:v>
                </c:pt>
                <c:pt idx="5462">
                  <c:v>1.73912884201854</c:v>
                </c:pt>
                <c:pt idx="5463">
                  <c:v>1.73870578873903</c:v>
                </c:pt>
                <c:pt idx="5464">
                  <c:v>1.7368346452712999</c:v>
                </c:pt>
                <c:pt idx="5465">
                  <c:v>1.73495709896088</c:v>
                </c:pt>
                <c:pt idx="5466">
                  <c:v>1.7332007410004699</c:v>
                </c:pt>
                <c:pt idx="5467">
                  <c:v>1.73136428929865</c:v>
                </c:pt>
                <c:pt idx="5468">
                  <c:v>1.7294434364885101</c:v>
                </c:pt>
                <c:pt idx="5469">
                  <c:v>1.72767438925803</c:v>
                </c:pt>
                <c:pt idx="5470">
                  <c:v>1.7258679727092401</c:v>
                </c:pt>
                <c:pt idx="5471">
                  <c:v>1.7239818116650001</c:v>
                </c:pt>
                <c:pt idx="5472">
                  <c:v>1.7221593298018001</c:v>
                </c:pt>
                <c:pt idx="5473">
                  <c:v>1.72025559004396</c:v>
                </c:pt>
                <c:pt idx="5474">
                  <c:v>1.7191242659464501</c:v>
                </c:pt>
                <c:pt idx="5475">
                  <c:v>1.7184296157211101</c:v>
                </c:pt>
                <c:pt idx="5476">
                  <c:v>1.7165929311886401</c:v>
                </c:pt>
                <c:pt idx="5477">
                  <c:v>1.7147330800071401</c:v>
                </c:pt>
                <c:pt idx="5478">
                  <c:v>1.7129008192569</c:v>
                </c:pt>
                <c:pt idx="5479">
                  <c:v>1.7110776389017699</c:v>
                </c:pt>
                <c:pt idx="5480">
                  <c:v>1.7092751804739199</c:v>
                </c:pt>
                <c:pt idx="5481">
                  <c:v>1.70738040469587</c:v>
                </c:pt>
                <c:pt idx="5482">
                  <c:v>1.70905340928584</c:v>
                </c:pt>
                <c:pt idx="5483">
                  <c:v>1.71073211822659</c:v>
                </c:pt>
                <c:pt idx="5484">
                  <c:v>1.7124857986345901</c:v>
                </c:pt>
                <c:pt idx="5485">
                  <c:v>1.71423912979662</c:v>
                </c:pt>
                <c:pt idx="5486">
                  <c:v>1.71605125069618</c:v>
                </c:pt>
                <c:pt idx="5487">
                  <c:v>1.71780062373728</c:v>
                </c:pt>
                <c:pt idx="5488">
                  <c:v>1.7196178669109901</c:v>
                </c:pt>
                <c:pt idx="5489">
                  <c:v>1.72142556402832</c:v>
                </c:pt>
                <c:pt idx="5490">
                  <c:v>1.7231592210009701</c:v>
                </c:pt>
                <c:pt idx="5491">
                  <c:v>1.7249187221750599</c:v>
                </c:pt>
                <c:pt idx="5492">
                  <c:v>1.7267033690586699</c:v>
                </c:pt>
                <c:pt idx="5493">
                  <c:v>1.72853865660727</c:v>
                </c:pt>
                <c:pt idx="5494">
                  <c:v>1.73031631857157</c:v>
                </c:pt>
                <c:pt idx="5495">
                  <c:v>1.7321011982858201</c:v>
                </c:pt>
                <c:pt idx="5496">
                  <c:v>1.7339158803224599</c:v>
                </c:pt>
                <c:pt idx="5497">
                  <c:v>1.7357860924676101</c:v>
                </c:pt>
                <c:pt idx="5498">
                  <c:v>1.7376281321048701</c:v>
                </c:pt>
                <c:pt idx="5499">
                  <c:v>1.7391270957887199</c:v>
                </c:pt>
                <c:pt idx="5500">
                  <c:v>1.7394555034115899</c:v>
                </c:pt>
                <c:pt idx="5501">
                  <c:v>1.7411669250577699</c:v>
                </c:pt>
                <c:pt idx="5502">
                  <c:v>1.74299057107419</c:v>
                </c:pt>
                <c:pt idx="5503">
                  <c:v>1.7448066500946899</c:v>
                </c:pt>
                <c:pt idx="5504">
                  <c:v>1.74663926009089</c:v>
                </c:pt>
                <c:pt idx="5505">
                  <c:v>1.7484183190390501</c:v>
                </c:pt>
                <c:pt idx="5506">
                  <c:v>1.7502214759588199</c:v>
                </c:pt>
                <c:pt idx="5507">
                  <c:v>1.7520465189591099</c:v>
                </c:pt>
                <c:pt idx="5508">
                  <c:v>1.75381079316139</c:v>
                </c:pt>
                <c:pt idx="5509">
                  <c:v>1.75561069045216</c:v>
                </c:pt>
                <c:pt idx="5510">
                  <c:v>1.75740011036396</c:v>
                </c:pt>
                <c:pt idx="5511">
                  <c:v>1.75913562998176</c:v>
                </c:pt>
                <c:pt idx="5512">
                  <c:v>1.7591868527233601</c:v>
                </c:pt>
                <c:pt idx="5513">
                  <c:v>1.7609641654416901</c:v>
                </c:pt>
                <c:pt idx="5514">
                  <c:v>1.76290853414685</c:v>
                </c:pt>
                <c:pt idx="5515">
                  <c:v>1.7646603519096999</c:v>
                </c:pt>
                <c:pt idx="5516">
                  <c:v>1.7664101906120799</c:v>
                </c:pt>
                <c:pt idx="5517">
                  <c:v>1.7682351171970401</c:v>
                </c:pt>
                <c:pt idx="5518">
                  <c:v>1.7699903110042201</c:v>
                </c:pt>
                <c:pt idx="5519">
                  <c:v>1.7718516755849101</c:v>
                </c:pt>
                <c:pt idx="5520">
                  <c:v>1.7736741574481101</c:v>
                </c:pt>
                <c:pt idx="5521">
                  <c:v>1.77553226239979</c:v>
                </c:pt>
                <c:pt idx="5522">
                  <c:v>1.7772666178643699</c:v>
                </c:pt>
                <c:pt idx="5523">
                  <c:v>1.77907396573573</c:v>
                </c:pt>
                <c:pt idx="5524">
                  <c:v>1.7791364807635499</c:v>
                </c:pt>
                <c:pt idx="5525">
                  <c:v>1.7808941192925001</c:v>
                </c:pt>
                <c:pt idx="5526">
                  <c:v>1.78274477366358</c:v>
                </c:pt>
                <c:pt idx="5527">
                  <c:v>1.7845781985670299</c:v>
                </c:pt>
                <c:pt idx="5528">
                  <c:v>1.7864507390186199</c:v>
                </c:pt>
                <c:pt idx="5529">
                  <c:v>1.7883005784824499</c:v>
                </c:pt>
                <c:pt idx="5530">
                  <c:v>1.79020676296204</c:v>
                </c:pt>
                <c:pt idx="5531">
                  <c:v>1.7920491518452799</c:v>
                </c:pt>
                <c:pt idx="5532">
                  <c:v>1.79401494096965</c:v>
                </c:pt>
                <c:pt idx="5533">
                  <c:v>1.7961318371817501</c:v>
                </c:pt>
                <c:pt idx="5534">
                  <c:v>1.7980982083827299</c:v>
                </c:pt>
                <c:pt idx="5535">
                  <c:v>1.7967364983633201</c:v>
                </c:pt>
                <c:pt idx="5536">
                  <c:v>1.7951161134988101</c:v>
                </c:pt>
                <c:pt idx="5537">
                  <c:v>1.7933211056515601</c:v>
                </c:pt>
                <c:pt idx="5538">
                  <c:v>1.7915966454893399</c:v>
                </c:pt>
                <c:pt idx="5539">
                  <c:v>1.7898420337587599</c:v>
                </c:pt>
                <c:pt idx="5540">
                  <c:v>1.78811815567315</c:v>
                </c:pt>
                <c:pt idx="5541">
                  <c:v>1.7863438697531799</c:v>
                </c:pt>
                <c:pt idx="5542">
                  <c:v>1.7845233669504501</c:v>
                </c:pt>
                <c:pt idx="5543">
                  <c:v>1.7827698029577701</c:v>
                </c:pt>
                <c:pt idx="5544">
                  <c:v>1.78094068542123</c:v>
                </c:pt>
                <c:pt idx="5545">
                  <c:v>1.7791485879570199</c:v>
                </c:pt>
                <c:pt idx="5546">
                  <c:v>1.7774460138753101</c:v>
                </c:pt>
                <c:pt idx="5547">
                  <c:v>1.77568022627383</c:v>
                </c:pt>
                <c:pt idx="5548">
                  <c:v>1.7739642644301099</c:v>
                </c:pt>
                <c:pt idx="5549">
                  <c:v>1.7720632022246701</c:v>
                </c:pt>
                <c:pt idx="5550">
                  <c:v>1.77022581920028</c:v>
                </c:pt>
                <c:pt idx="5551">
                  <c:v>1.76848797127604</c:v>
                </c:pt>
                <c:pt idx="5552">
                  <c:v>1.76668504718691</c:v>
                </c:pt>
                <c:pt idx="5553">
                  <c:v>1.7648848006501801</c:v>
                </c:pt>
                <c:pt idx="5554">
                  <c:v>1.76314788404852</c:v>
                </c:pt>
                <c:pt idx="5555">
                  <c:v>1.7613692907616501</c:v>
                </c:pt>
                <c:pt idx="5556">
                  <c:v>1.7595578683540201</c:v>
                </c:pt>
                <c:pt idx="5557">
                  <c:v>1.7591270152479399</c:v>
                </c:pt>
                <c:pt idx="5558">
                  <c:v>1.75780744757503</c:v>
                </c:pt>
                <c:pt idx="5559">
                  <c:v>1.75605795811862</c:v>
                </c:pt>
                <c:pt idx="5560">
                  <c:v>1.7542664427310199</c:v>
                </c:pt>
                <c:pt idx="5561">
                  <c:v>1.7524696886539499</c:v>
                </c:pt>
                <c:pt idx="5562">
                  <c:v>1.7506368458271</c:v>
                </c:pt>
                <c:pt idx="5563">
                  <c:v>1.7488577868789399</c:v>
                </c:pt>
                <c:pt idx="5564">
                  <c:v>1.74702878575772</c:v>
                </c:pt>
                <c:pt idx="5565">
                  <c:v>1.7453029286116399</c:v>
                </c:pt>
                <c:pt idx="5566">
                  <c:v>1.74354121554643</c:v>
                </c:pt>
                <c:pt idx="5567">
                  <c:v>1.74171221442521</c:v>
                </c:pt>
                <c:pt idx="5568">
                  <c:v>1.73984130378813</c:v>
                </c:pt>
                <c:pt idx="5569">
                  <c:v>1.7390897264704099</c:v>
                </c:pt>
                <c:pt idx="5570">
                  <c:v>1.7379950731992699</c:v>
                </c:pt>
                <c:pt idx="5571">
                  <c:v>1.7362004145979899</c:v>
                </c:pt>
                <c:pt idx="5572">
                  <c:v>1.7342700157314499</c:v>
                </c:pt>
                <c:pt idx="5573">
                  <c:v>1.7325376393273499</c:v>
                </c:pt>
                <c:pt idx="5574">
                  <c:v>1.73069955781102</c:v>
                </c:pt>
                <c:pt idx="5575">
                  <c:v>1.7288461094722201</c:v>
                </c:pt>
                <c:pt idx="5576">
                  <c:v>1.72704132273793</c:v>
                </c:pt>
                <c:pt idx="5577">
                  <c:v>1.7252824036404499</c:v>
                </c:pt>
                <c:pt idx="5578">
                  <c:v>1.7234624829143299</c:v>
                </c:pt>
                <c:pt idx="5579">
                  <c:v>1.7216787673533001</c:v>
                </c:pt>
                <c:pt idx="5580">
                  <c:v>1.7198586137965299</c:v>
                </c:pt>
                <c:pt idx="5581">
                  <c:v>1.71908095944673</c:v>
                </c:pt>
                <c:pt idx="5582">
                  <c:v>1.7180519644171</c:v>
                </c:pt>
                <c:pt idx="5583">
                  <c:v>1.7161719733849199</c:v>
                </c:pt>
                <c:pt idx="5584">
                  <c:v>1.71431398484856</c:v>
                </c:pt>
                <c:pt idx="5585">
                  <c:v>1.71256880275905</c:v>
                </c:pt>
                <c:pt idx="5586">
                  <c:v>1.71072746161371</c:v>
                </c:pt>
                <c:pt idx="5587">
                  <c:v>1.70885445550084</c:v>
                </c:pt>
                <c:pt idx="5588">
                  <c:v>1.71048322226852</c:v>
                </c:pt>
                <c:pt idx="5589">
                  <c:v>1.7122796270996301</c:v>
                </c:pt>
                <c:pt idx="5590">
                  <c:v>1.7140427371486999</c:v>
                </c:pt>
                <c:pt idx="5591">
                  <c:v>1.71581329777837</c:v>
                </c:pt>
                <c:pt idx="5592">
                  <c:v>1.7174760578200201</c:v>
                </c:pt>
                <c:pt idx="5593">
                  <c:v>1.71938468702137</c:v>
                </c:pt>
                <c:pt idx="5594">
                  <c:v>1.72113021835685</c:v>
                </c:pt>
                <c:pt idx="5595">
                  <c:v>1.72291335184127</c:v>
                </c:pt>
                <c:pt idx="5596">
                  <c:v>1.7246308270841799</c:v>
                </c:pt>
                <c:pt idx="5597">
                  <c:v>1.7264554044231799</c:v>
                </c:pt>
                <c:pt idx="5598">
                  <c:v>1.72831327654421</c:v>
                </c:pt>
                <c:pt idx="5599">
                  <c:v>1.73004856333137</c:v>
                </c:pt>
                <c:pt idx="5600">
                  <c:v>1.73185509629548</c:v>
                </c:pt>
                <c:pt idx="5601">
                  <c:v>1.73367082607001</c:v>
                </c:pt>
                <c:pt idx="5602">
                  <c:v>1.7354445299133701</c:v>
                </c:pt>
                <c:pt idx="5603">
                  <c:v>1.7371959984302501</c:v>
                </c:pt>
                <c:pt idx="5604">
                  <c:v>1.73903722316027</c:v>
                </c:pt>
                <c:pt idx="5605">
                  <c:v>1.7391026485711301</c:v>
                </c:pt>
                <c:pt idx="5606">
                  <c:v>1.7408372368663501</c:v>
                </c:pt>
                <c:pt idx="5607">
                  <c:v>1.7426182748749901</c:v>
                </c:pt>
                <c:pt idx="5608">
                  <c:v>1.7444111872464401</c:v>
                </c:pt>
                <c:pt idx="5609">
                  <c:v>1.7461944371461899</c:v>
                </c:pt>
                <c:pt idx="5610">
                  <c:v>1.7479667440056801</c:v>
                </c:pt>
                <c:pt idx="5611">
                  <c:v>1.74982857424766</c:v>
                </c:pt>
                <c:pt idx="5612">
                  <c:v>1.7515708459541199</c:v>
                </c:pt>
                <c:pt idx="5613">
                  <c:v>1.7534552607685301</c:v>
                </c:pt>
                <c:pt idx="5614">
                  <c:v>1.75518239848316</c:v>
                </c:pt>
                <c:pt idx="5615">
                  <c:v>1.75702013075352</c:v>
                </c:pt>
                <c:pt idx="5616">
                  <c:v>1.7587955808267</c:v>
                </c:pt>
                <c:pt idx="5617">
                  <c:v>1.75913458224386</c:v>
                </c:pt>
                <c:pt idx="5618">
                  <c:v>1.7605936154723201</c:v>
                </c:pt>
                <c:pt idx="5619">
                  <c:v>1.7623936291783999</c:v>
                </c:pt>
                <c:pt idx="5620">
                  <c:v>1.7641143640503301</c:v>
                </c:pt>
                <c:pt idx="5621">
                  <c:v>1.7658940050751</c:v>
                </c:pt>
                <c:pt idx="5622">
                  <c:v>1.7676983261480901</c:v>
                </c:pt>
                <c:pt idx="5623">
                  <c:v>1.76952069159597</c:v>
                </c:pt>
                <c:pt idx="5624">
                  <c:v>1.77138100843877</c:v>
                </c:pt>
                <c:pt idx="5625">
                  <c:v>1.7731738043948999</c:v>
                </c:pt>
                <c:pt idx="5626">
                  <c:v>1.7750214319676201</c:v>
                </c:pt>
                <c:pt idx="5627">
                  <c:v>1.7768276156857601</c:v>
                </c:pt>
                <c:pt idx="5628">
                  <c:v>1.77857931703329</c:v>
                </c:pt>
                <c:pt idx="5629">
                  <c:v>1.77916453685611</c:v>
                </c:pt>
                <c:pt idx="5630">
                  <c:v>1.7803626833483599</c:v>
                </c:pt>
                <c:pt idx="5631">
                  <c:v>1.7822135705500799</c:v>
                </c:pt>
                <c:pt idx="5632">
                  <c:v>1.78406212944537</c:v>
                </c:pt>
                <c:pt idx="5633">
                  <c:v>1.78585038520396</c:v>
                </c:pt>
                <c:pt idx="5634">
                  <c:v>1.78771920036525</c:v>
                </c:pt>
                <c:pt idx="5635">
                  <c:v>1.78946007508785</c:v>
                </c:pt>
                <c:pt idx="5636">
                  <c:v>1.7913144547492299</c:v>
                </c:pt>
                <c:pt idx="5637">
                  <c:v>1.79322075564414</c:v>
                </c:pt>
                <c:pt idx="5638">
                  <c:v>1.79513217881322</c:v>
                </c:pt>
                <c:pt idx="5639">
                  <c:v>1.7970857443288</c:v>
                </c:pt>
                <c:pt idx="5640">
                  <c:v>1.79904082324356</c:v>
                </c:pt>
                <c:pt idx="5641">
                  <c:v>1.79916608612984</c:v>
                </c:pt>
                <c:pt idx="5642">
                  <c:v>1.7977595562115301</c:v>
                </c:pt>
                <c:pt idx="5643">
                  <c:v>1.79597863461822</c:v>
                </c:pt>
                <c:pt idx="5644">
                  <c:v>1.79420493077487</c:v>
                </c:pt>
                <c:pt idx="5645">
                  <c:v>1.79250095970929</c:v>
                </c:pt>
                <c:pt idx="5646">
                  <c:v>1.7907628789544101</c:v>
                </c:pt>
                <c:pt idx="5647">
                  <c:v>1.78901583421975</c:v>
                </c:pt>
                <c:pt idx="5648">
                  <c:v>1.7872232710942599</c:v>
                </c:pt>
                <c:pt idx="5649">
                  <c:v>1.7855101032182601</c:v>
                </c:pt>
                <c:pt idx="5650">
                  <c:v>1.78370159119368</c:v>
                </c:pt>
                <c:pt idx="5651">
                  <c:v>1.7819124041125201</c:v>
                </c:pt>
                <c:pt idx="5652">
                  <c:v>1.7801586072891999</c:v>
                </c:pt>
                <c:pt idx="5653">
                  <c:v>1.77915662061423</c:v>
                </c:pt>
                <c:pt idx="5654">
                  <c:v>1.7783343791961701</c:v>
                </c:pt>
                <c:pt idx="5655">
                  <c:v>1.7766075907275101</c:v>
                </c:pt>
                <c:pt idx="5656">
                  <c:v>1.77491328213364</c:v>
                </c:pt>
                <c:pt idx="5657">
                  <c:v>1.77306833211333</c:v>
                </c:pt>
                <c:pt idx="5658">
                  <c:v>1.77121581509709</c:v>
                </c:pt>
                <c:pt idx="5659">
                  <c:v>1.76932953763753</c:v>
                </c:pt>
                <c:pt idx="5660">
                  <c:v>1.7676014686003301</c:v>
                </c:pt>
                <c:pt idx="5661">
                  <c:v>1.76584720611572</c:v>
                </c:pt>
                <c:pt idx="5662">
                  <c:v>1.7639619763940599</c:v>
                </c:pt>
                <c:pt idx="5663">
                  <c:v>1.7622457817196799</c:v>
                </c:pt>
                <c:pt idx="5664">
                  <c:v>1.7605059547349799</c:v>
                </c:pt>
                <c:pt idx="5665">
                  <c:v>1.7591400537639901</c:v>
                </c:pt>
                <c:pt idx="5666">
                  <c:v>1.7587348120287101</c:v>
                </c:pt>
                <c:pt idx="5667">
                  <c:v>1.7568655312061301</c:v>
                </c:pt>
                <c:pt idx="5668">
                  <c:v>1.7550810007378499</c:v>
                </c:pt>
                <c:pt idx="5669">
                  <c:v>1.7532485071569699</c:v>
                </c:pt>
                <c:pt idx="5670">
                  <c:v>1.75148202106357</c:v>
                </c:pt>
                <c:pt idx="5671">
                  <c:v>1.7497352091595499</c:v>
                </c:pt>
                <c:pt idx="5672">
                  <c:v>1.7478363588452299</c:v>
                </c:pt>
                <c:pt idx="5673">
                  <c:v>1.74601352773607</c:v>
                </c:pt>
                <c:pt idx="5674">
                  <c:v>1.74422061536461</c:v>
                </c:pt>
                <c:pt idx="5675">
                  <c:v>1.74245901871473</c:v>
                </c:pt>
                <c:pt idx="5676">
                  <c:v>1.7406134866178</c:v>
                </c:pt>
                <c:pt idx="5677">
                  <c:v>1.7391233704984199</c:v>
                </c:pt>
                <c:pt idx="5678">
                  <c:v>1.73884420655668</c:v>
                </c:pt>
                <c:pt idx="5679">
                  <c:v>1.7368880799040201</c:v>
                </c:pt>
                <c:pt idx="5680">
                  <c:v>1.73505814746022</c:v>
                </c:pt>
                <c:pt idx="5681">
                  <c:v>1.7333684954792301</c:v>
                </c:pt>
                <c:pt idx="5682">
                  <c:v>1.7313923453912099</c:v>
                </c:pt>
                <c:pt idx="5683">
                  <c:v>1.7296634614467601</c:v>
                </c:pt>
                <c:pt idx="5684">
                  <c:v>1.7278130399063201</c:v>
                </c:pt>
                <c:pt idx="5685">
                  <c:v>1.7259395681321601</c:v>
                </c:pt>
                <c:pt idx="5686">
                  <c:v>1.7241230234503699</c:v>
                </c:pt>
                <c:pt idx="5687">
                  <c:v>1.72228540759534</c:v>
                </c:pt>
                <c:pt idx="5688">
                  <c:v>1.7204716568812699</c:v>
                </c:pt>
                <c:pt idx="5689">
                  <c:v>1.71910144854337</c:v>
                </c:pt>
                <c:pt idx="5690">
                  <c:v>1.71863625291735</c:v>
                </c:pt>
                <c:pt idx="5691">
                  <c:v>1.7168371705338401</c:v>
                </c:pt>
                <c:pt idx="5692">
                  <c:v>1.71498348936439</c:v>
                </c:pt>
                <c:pt idx="5693">
                  <c:v>1.7131275963038199</c:v>
                </c:pt>
                <c:pt idx="5694">
                  <c:v>1.71130581293255</c:v>
                </c:pt>
                <c:pt idx="5695">
                  <c:v>1.71279942151159</c:v>
                </c:pt>
                <c:pt idx="5696">
                  <c:v>1.714650192298</c:v>
                </c:pt>
                <c:pt idx="5697">
                  <c:v>1.71642599161714</c:v>
                </c:pt>
                <c:pt idx="5698">
                  <c:v>1.71819725073874</c:v>
                </c:pt>
                <c:pt idx="5699">
                  <c:v>1.7199270660057699</c:v>
                </c:pt>
                <c:pt idx="5700">
                  <c:v>1.72171753365546</c:v>
                </c:pt>
                <c:pt idx="5701">
                  <c:v>1.7234191764146101</c:v>
                </c:pt>
                <c:pt idx="5702">
                  <c:v>1.72525155358016</c:v>
                </c:pt>
                <c:pt idx="5703">
                  <c:v>1.72703457064927</c:v>
                </c:pt>
                <c:pt idx="5704">
                  <c:v>1.7288135131821001</c:v>
                </c:pt>
                <c:pt idx="5705">
                  <c:v>1.73056265339255</c:v>
                </c:pt>
                <c:pt idx="5706">
                  <c:v>1.7323364736512299</c:v>
                </c:pt>
                <c:pt idx="5707">
                  <c:v>1.7340532504022099</c:v>
                </c:pt>
                <c:pt idx="5708">
                  <c:v>1.73579808324575</c:v>
                </c:pt>
                <c:pt idx="5709">
                  <c:v>1.73767935484648</c:v>
                </c:pt>
                <c:pt idx="5710">
                  <c:v>1.7391229048371299</c:v>
                </c:pt>
                <c:pt idx="5711">
                  <c:v>1.73944886773825</c:v>
                </c:pt>
                <c:pt idx="5712">
                  <c:v>1.74124492332339</c:v>
                </c:pt>
                <c:pt idx="5713">
                  <c:v>1.74305331893265</c:v>
                </c:pt>
                <c:pt idx="5714">
                  <c:v>1.7448202706873399</c:v>
                </c:pt>
                <c:pt idx="5715">
                  <c:v>1.7466559074819099</c:v>
                </c:pt>
                <c:pt idx="5716">
                  <c:v>1.7484090058132999</c:v>
                </c:pt>
                <c:pt idx="5717">
                  <c:v>1.7501551192253799</c:v>
                </c:pt>
                <c:pt idx="5718">
                  <c:v>1.7520042601972801</c:v>
                </c:pt>
                <c:pt idx="5719">
                  <c:v>1.75378029234707</c:v>
                </c:pt>
                <c:pt idx="5720">
                  <c:v>1.7555061494931601</c:v>
                </c:pt>
                <c:pt idx="5721">
                  <c:v>1.75737834069878</c:v>
                </c:pt>
                <c:pt idx="5722">
                  <c:v>1.7591241048649</c:v>
                </c:pt>
                <c:pt idx="5723">
                  <c:v>1.7590968636795901</c:v>
                </c:pt>
                <c:pt idx="5724">
                  <c:v>1.7608125926926701</c:v>
                </c:pt>
                <c:pt idx="5725">
                  <c:v>1.7627151682972899</c:v>
                </c:pt>
                <c:pt idx="5726">
                  <c:v>1.76451320294291</c:v>
                </c:pt>
                <c:pt idx="5727">
                  <c:v>1.7663158942013999</c:v>
                </c:pt>
                <c:pt idx="5728">
                  <c:v>1.76810391712934</c:v>
                </c:pt>
                <c:pt idx="5729">
                  <c:v>1.76992849446833</c:v>
                </c:pt>
                <c:pt idx="5730">
                  <c:v>1.7716963775456001</c:v>
                </c:pt>
                <c:pt idx="5731">
                  <c:v>1.77350558806211</c:v>
                </c:pt>
                <c:pt idx="5732">
                  <c:v>1.77532283123583</c:v>
                </c:pt>
                <c:pt idx="5733">
                  <c:v>1.7771419370546899</c:v>
                </c:pt>
                <c:pt idx="5734">
                  <c:v>1.77895568776876</c:v>
                </c:pt>
                <c:pt idx="5735">
                  <c:v>1.77912670187652</c:v>
                </c:pt>
                <c:pt idx="5736">
                  <c:v>1.78079912438989</c:v>
                </c:pt>
                <c:pt idx="5737">
                  <c:v>1.7826723633334001</c:v>
                </c:pt>
                <c:pt idx="5738">
                  <c:v>1.7845071852207199</c:v>
                </c:pt>
                <c:pt idx="5739">
                  <c:v>1.78633932955563</c:v>
                </c:pt>
                <c:pt idx="5740">
                  <c:v>1.78813084494323</c:v>
                </c:pt>
                <c:pt idx="5741">
                  <c:v>1.7899704398587299</c:v>
                </c:pt>
                <c:pt idx="5742">
                  <c:v>1.79184204898775</c:v>
                </c:pt>
                <c:pt idx="5743">
                  <c:v>1.7937227385118599</c:v>
                </c:pt>
                <c:pt idx="5744">
                  <c:v>1.79559329990298</c:v>
                </c:pt>
                <c:pt idx="5745">
                  <c:v>1.79757096339017</c:v>
                </c:pt>
                <c:pt idx="5746">
                  <c:v>1.79913558531553</c:v>
                </c:pt>
                <c:pt idx="5747">
                  <c:v>1.7995375674217899</c:v>
                </c:pt>
                <c:pt idx="5748">
                  <c:v>1.8017214024439501</c:v>
                </c:pt>
                <c:pt idx="5749">
                  <c:v>1.80388113949448</c:v>
                </c:pt>
                <c:pt idx="5750">
                  <c:v>1.80623563937843</c:v>
                </c:pt>
                <c:pt idx="5751">
                  <c:v>1.80894322693348</c:v>
                </c:pt>
                <c:pt idx="5752">
                  <c:v>1.8121408065780999</c:v>
                </c:pt>
                <c:pt idx="5753">
                  <c:v>1.8162804190069399</c:v>
                </c:pt>
                <c:pt idx="5754">
                  <c:v>1.81914714630693</c:v>
                </c:pt>
                <c:pt idx="5755">
                  <c:v>1.82349479291588</c:v>
                </c:pt>
                <c:pt idx="5756">
                  <c:v>1.8391495104879101</c:v>
                </c:pt>
                <c:pt idx="5757">
                  <c:v>1.8591743428260099</c:v>
                </c:pt>
                <c:pt idx="5758">
                  <c:v>1.87530601397157</c:v>
                </c:pt>
                <c:pt idx="5759">
                  <c:v>1.8791817128658299</c:v>
                </c:pt>
                <c:pt idx="5760">
                  <c:v>1.88897433690727</c:v>
                </c:pt>
                <c:pt idx="5761">
                  <c:v>1.8989312229677999</c:v>
                </c:pt>
                <c:pt idx="5762">
                  <c:v>1.8988106166943901</c:v>
                </c:pt>
                <c:pt idx="5763">
                  <c:v>1.89877871889621</c:v>
                </c:pt>
                <c:pt idx="5764">
                  <c:v>1.8987917574122499</c:v>
                </c:pt>
                <c:pt idx="5765">
                  <c:v>1.89867499284446</c:v>
                </c:pt>
                <c:pt idx="5766">
                  <c:v>1.8987163202837101</c:v>
                </c:pt>
                <c:pt idx="5767">
                  <c:v>1.89866044092923</c:v>
                </c:pt>
                <c:pt idx="5768">
                  <c:v>1.8986212089657799</c:v>
                </c:pt>
                <c:pt idx="5769">
                  <c:v>1.89857452642173</c:v>
                </c:pt>
                <c:pt idx="5770">
                  <c:v>1.8970298115163999</c:v>
                </c:pt>
                <c:pt idx="5771">
                  <c:v>1.89523806329817</c:v>
                </c:pt>
                <c:pt idx="5772">
                  <c:v>1.89335504546762</c:v>
                </c:pt>
                <c:pt idx="5773">
                  <c:v>1.8916021799668701</c:v>
                </c:pt>
                <c:pt idx="5774">
                  <c:v>1.8897202098742101</c:v>
                </c:pt>
                <c:pt idx="5775">
                  <c:v>1.88785023055971</c:v>
                </c:pt>
                <c:pt idx="5776">
                  <c:v>1.88602821435779</c:v>
                </c:pt>
                <c:pt idx="5777">
                  <c:v>1.8842139979824399</c:v>
                </c:pt>
                <c:pt idx="5778">
                  <c:v>1.88241596333683</c:v>
                </c:pt>
                <c:pt idx="5779">
                  <c:v>1.8805911531671899</c:v>
                </c:pt>
                <c:pt idx="5780">
                  <c:v>1.8787643639370799</c:v>
                </c:pt>
                <c:pt idx="5781">
                  <c:v>1.8769206944853101</c:v>
                </c:pt>
                <c:pt idx="5782">
                  <c:v>1.87514594290406</c:v>
                </c:pt>
                <c:pt idx="5783">
                  <c:v>1.8732743337750399</c:v>
                </c:pt>
                <c:pt idx="5784">
                  <c:v>1.87147152610123</c:v>
                </c:pt>
                <c:pt idx="5785">
                  <c:v>1.8695875769481101</c:v>
                </c:pt>
                <c:pt idx="5786">
                  <c:v>1.8678063061088299</c:v>
                </c:pt>
                <c:pt idx="5787">
                  <c:v>1.86595937702805</c:v>
                </c:pt>
                <c:pt idx="5788">
                  <c:v>1.86410418245941</c:v>
                </c:pt>
                <c:pt idx="5789">
                  <c:v>1.8622498027980301</c:v>
                </c:pt>
                <c:pt idx="5790">
                  <c:v>1.86047609895468</c:v>
                </c:pt>
                <c:pt idx="5791">
                  <c:v>1.85915979091078</c:v>
                </c:pt>
                <c:pt idx="5792">
                  <c:v>1.85852672439069</c:v>
                </c:pt>
                <c:pt idx="5793">
                  <c:v>1.8566267099231499</c:v>
                </c:pt>
                <c:pt idx="5794">
                  <c:v>1.8547935178503401</c:v>
                </c:pt>
                <c:pt idx="5795">
                  <c:v>1.8528741784393801</c:v>
                </c:pt>
                <c:pt idx="5796">
                  <c:v>1.85110897291452</c:v>
                </c:pt>
                <c:pt idx="5797">
                  <c:v>1.84923806227744</c:v>
                </c:pt>
                <c:pt idx="5798">
                  <c:v>1.84730545151979</c:v>
                </c:pt>
                <c:pt idx="5799">
                  <c:v>1.84555712621659</c:v>
                </c:pt>
                <c:pt idx="5800">
                  <c:v>1.8436796963214901</c:v>
                </c:pt>
                <c:pt idx="5801">
                  <c:v>1.84178224299103</c:v>
                </c:pt>
                <c:pt idx="5802">
                  <c:v>1.8398710526526001</c:v>
                </c:pt>
                <c:pt idx="5803">
                  <c:v>1.83914555236697</c:v>
                </c:pt>
                <c:pt idx="5804">
                  <c:v>1.8380235414952</c:v>
                </c:pt>
                <c:pt idx="5805">
                  <c:v>1.8360713729634901</c:v>
                </c:pt>
                <c:pt idx="5806">
                  <c:v>1.83419173117727</c:v>
                </c:pt>
                <c:pt idx="5807">
                  <c:v>1.8323179101571401</c:v>
                </c:pt>
                <c:pt idx="5808">
                  <c:v>1.8303539836779199</c:v>
                </c:pt>
                <c:pt idx="5809">
                  <c:v>1.82856852188706</c:v>
                </c:pt>
                <c:pt idx="5810">
                  <c:v>1.8266499973833601</c:v>
                </c:pt>
                <c:pt idx="5811">
                  <c:v>1.8248368287459</c:v>
                </c:pt>
                <c:pt idx="5812">
                  <c:v>1.8229209817945999</c:v>
                </c:pt>
                <c:pt idx="5813">
                  <c:v>1.8209737027063999</c:v>
                </c:pt>
                <c:pt idx="5814">
                  <c:v>1.81911513209343</c:v>
                </c:pt>
                <c:pt idx="5815">
                  <c:v>1.8191300332546201</c:v>
                </c:pt>
                <c:pt idx="5816">
                  <c:v>1.81719951797277</c:v>
                </c:pt>
                <c:pt idx="5817">
                  <c:v>1.81532639544457</c:v>
                </c:pt>
                <c:pt idx="5818">
                  <c:v>1.8134214915335201</c:v>
                </c:pt>
                <c:pt idx="5819">
                  <c:v>1.81156629696488</c:v>
                </c:pt>
                <c:pt idx="5820">
                  <c:v>1.80971052031964</c:v>
                </c:pt>
                <c:pt idx="5821">
                  <c:v>1.80772133171558</c:v>
                </c:pt>
                <c:pt idx="5822">
                  <c:v>1.8093760591000301</c:v>
                </c:pt>
                <c:pt idx="5823">
                  <c:v>1.81115476880223</c:v>
                </c:pt>
                <c:pt idx="5824">
                  <c:v>1.8129670061171099</c:v>
                </c:pt>
                <c:pt idx="5825">
                  <c:v>1.8148215021938101</c:v>
                </c:pt>
                <c:pt idx="5826">
                  <c:v>1.81655259802938</c:v>
                </c:pt>
                <c:pt idx="5827">
                  <c:v>1.8183265347033699</c:v>
                </c:pt>
                <c:pt idx="5828">
                  <c:v>1.8201330676674801</c:v>
                </c:pt>
                <c:pt idx="5829">
                  <c:v>1.82194064836949</c:v>
                </c:pt>
                <c:pt idx="5830">
                  <c:v>1.8237486947327901</c:v>
                </c:pt>
                <c:pt idx="5831">
                  <c:v>1.82562717236578</c:v>
                </c:pt>
                <c:pt idx="5832">
                  <c:v>1.8274474423378699</c:v>
                </c:pt>
                <c:pt idx="5833">
                  <c:v>1.82924547698349</c:v>
                </c:pt>
                <c:pt idx="5834">
                  <c:v>1.8310885643586501</c:v>
                </c:pt>
                <c:pt idx="5835">
                  <c:v>1.8329512095078799</c:v>
                </c:pt>
                <c:pt idx="5836">
                  <c:v>1.8347530858591199</c:v>
                </c:pt>
                <c:pt idx="5837">
                  <c:v>1.8366081640124301</c:v>
                </c:pt>
                <c:pt idx="5838">
                  <c:v>1.83850980829448</c:v>
                </c:pt>
                <c:pt idx="5839">
                  <c:v>1.83912029024214</c:v>
                </c:pt>
                <c:pt idx="5840">
                  <c:v>1.8402858404442699</c:v>
                </c:pt>
                <c:pt idx="5841">
                  <c:v>1.8421314889565099</c:v>
                </c:pt>
                <c:pt idx="5842">
                  <c:v>1.84392533265054</c:v>
                </c:pt>
                <c:pt idx="5843">
                  <c:v>1.84578506741673</c:v>
                </c:pt>
                <c:pt idx="5844">
                  <c:v>1.8476083641871801</c:v>
                </c:pt>
                <c:pt idx="5845">
                  <c:v>1.8494928954169201</c:v>
                </c:pt>
                <c:pt idx="5846">
                  <c:v>1.85131106991321</c:v>
                </c:pt>
                <c:pt idx="5847">
                  <c:v>1.85318035073578</c:v>
                </c:pt>
                <c:pt idx="5848">
                  <c:v>1.8550008535385101</c:v>
                </c:pt>
                <c:pt idx="5849">
                  <c:v>1.8568654777482201</c:v>
                </c:pt>
                <c:pt idx="5850">
                  <c:v>1.85875571332872</c:v>
                </c:pt>
                <c:pt idx="5851">
                  <c:v>1.8591220723465101</c:v>
                </c:pt>
                <c:pt idx="5852">
                  <c:v>1.8605553777888399</c:v>
                </c:pt>
                <c:pt idx="5853">
                  <c:v>1.8624002113938301</c:v>
                </c:pt>
                <c:pt idx="5854">
                  <c:v>1.86434108763933</c:v>
                </c:pt>
                <c:pt idx="5855">
                  <c:v>1.8661278299987301</c:v>
                </c:pt>
                <c:pt idx="5856">
                  <c:v>1.8680142238736199</c:v>
                </c:pt>
                <c:pt idx="5857">
                  <c:v>1.8698755884543099</c:v>
                </c:pt>
                <c:pt idx="5858">
                  <c:v>1.87169620767236</c:v>
                </c:pt>
                <c:pt idx="5859">
                  <c:v>1.8735391786322</c:v>
                </c:pt>
                <c:pt idx="5860">
                  <c:v>1.8754714401438799</c:v>
                </c:pt>
                <c:pt idx="5861">
                  <c:v>1.87731371261179</c:v>
                </c:pt>
                <c:pt idx="5862">
                  <c:v>1.8791228067129899</c:v>
                </c:pt>
                <c:pt idx="5863">
                  <c:v>1.87921151518822</c:v>
                </c:pt>
                <c:pt idx="5864">
                  <c:v>1.88105169218034</c:v>
                </c:pt>
                <c:pt idx="5865">
                  <c:v>1.8829419277608399</c:v>
                </c:pt>
                <c:pt idx="5866">
                  <c:v>1.88493041787297</c:v>
                </c:pt>
                <c:pt idx="5867">
                  <c:v>1.8866622122004599</c:v>
                </c:pt>
                <c:pt idx="5868">
                  <c:v>1.88861915376037</c:v>
                </c:pt>
                <c:pt idx="5869">
                  <c:v>1.89060042612255</c:v>
                </c:pt>
                <c:pt idx="5870">
                  <c:v>1.8925891490653199</c:v>
                </c:pt>
                <c:pt idx="5871">
                  <c:v>1.8946232739836</c:v>
                </c:pt>
                <c:pt idx="5872">
                  <c:v>1.8966151401400599</c:v>
                </c:pt>
                <c:pt idx="5873">
                  <c:v>1.8987301737070099</c:v>
                </c:pt>
                <c:pt idx="5874">
                  <c:v>1.8972955876961399</c:v>
                </c:pt>
                <c:pt idx="5875">
                  <c:v>1.8955708947032699</c:v>
                </c:pt>
                <c:pt idx="5876">
                  <c:v>1.8937756540253801</c:v>
                </c:pt>
                <c:pt idx="5877">
                  <c:v>1.8919291906058799</c:v>
                </c:pt>
                <c:pt idx="5878">
                  <c:v>1.8902339506894399</c:v>
                </c:pt>
                <c:pt idx="5879">
                  <c:v>1.8884192686528001</c:v>
                </c:pt>
                <c:pt idx="5880">
                  <c:v>1.88661133870482</c:v>
                </c:pt>
                <c:pt idx="5881">
                  <c:v>1.8848244799300999</c:v>
                </c:pt>
                <c:pt idx="5882">
                  <c:v>1.8829709151759699</c:v>
                </c:pt>
                <c:pt idx="5883">
                  <c:v>1.8811098998412501</c:v>
                </c:pt>
                <c:pt idx="5884">
                  <c:v>1.8793564522638899</c:v>
                </c:pt>
                <c:pt idx="5885">
                  <c:v>1.8774761119857399</c:v>
                </c:pt>
                <c:pt idx="5886">
                  <c:v>1.8756909994408499</c:v>
                </c:pt>
                <c:pt idx="5887">
                  <c:v>1.8738526850938799</c:v>
                </c:pt>
                <c:pt idx="5888">
                  <c:v>1.8719837535172701</c:v>
                </c:pt>
                <c:pt idx="5889">
                  <c:v>1.8701793160289499</c:v>
                </c:pt>
                <c:pt idx="5890">
                  <c:v>1.8683571834117201</c:v>
                </c:pt>
                <c:pt idx="5891">
                  <c:v>1.86648988164961</c:v>
                </c:pt>
                <c:pt idx="5892">
                  <c:v>1.86469138134271</c:v>
                </c:pt>
                <c:pt idx="5893">
                  <c:v>1.86283432412893</c:v>
                </c:pt>
                <c:pt idx="5894">
                  <c:v>1.86101114377379</c:v>
                </c:pt>
                <c:pt idx="5895">
                  <c:v>1.85914500616491</c:v>
                </c:pt>
                <c:pt idx="5896">
                  <c:v>1.85911450535059</c:v>
                </c:pt>
                <c:pt idx="5897">
                  <c:v>1.8573245033621799</c:v>
                </c:pt>
                <c:pt idx="5898">
                  <c:v>1.8555478891357799</c:v>
                </c:pt>
                <c:pt idx="5899">
                  <c:v>1.8537235446274301</c:v>
                </c:pt>
                <c:pt idx="5900">
                  <c:v>1.85184460133314</c:v>
                </c:pt>
                <c:pt idx="5901">
                  <c:v>1.8500373698771</c:v>
                </c:pt>
                <c:pt idx="5902">
                  <c:v>1.8481819424778201</c:v>
                </c:pt>
                <c:pt idx="5903">
                  <c:v>1.8463154556229699</c:v>
                </c:pt>
                <c:pt idx="5904">
                  <c:v>1.84447038918734</c:v>
                </c:pt>
                <c:pt idx="5905">
                  <c:v>1.84266315773129</c:v>
                </c:pt>
                <c:pt idx="5906">
                  <c:v>1.84081972111017</c:v>
                </c:pt>
                <c:pt idx="5907">
                  <c:v>1.8391107441857499</c:v>
                </c:pt>
                <c:pt idx="5908">
                  <c:v>1.8389332108199601</c:v>
                </c:pt>
                <c:pt idx="5909">
                  <c:v>1.8371144542470601</c:v>
                </c:pt>
                <c:pt idx="5910">
                  <c:v>1.8352934857830401</c:v>
                </c:pt>
                <c:pt idx="5911">
                  <c:v>1.83342443779111</c:v>
                </c:pt>
                <c:pt idx="5912">
                  <c:v>1.8315118504688099</c:v>
                </c:pt>
                <c:pt idx="5913">
                  <c:v>1.8297745846211899</c:v>
                </c:pt>
                <c:pt idx="5914">
                  <c:v>1.8278677016496701</c:v>
                </c:pt>
                <c:pt idx="5915">
                  <c:v>1.8260249635204699</c:v>
                </c:pt>
                <c:pt idx="5916">
                  <c:v>1.8242028309032301</c:v>
                </c:pt>
                <c:pt idx="5917">
                  <c:v>1.8222810467705099</c:v>
                </c:pt>
                <c:pt idx="5918">
                  <c:v>1.82042235974222</c:v>
                </c:pt>
                <c:pt idx="5919">
                  <c:v>1.81910570245236</c:v>
                </c:pt>
                <c:pt idx="5920">
                  <c:v>1.81861827149987</c:v>
                </c:pt>
                <c:pt idx="5921">
                  <c:v>1.8168033566325901</c:v>
                </c:pt>
                <c:pt idx="5922">
                  <c:v>1.81495444849133</c:v>
                </c:pt>
                <c:pt idx="5923">
                  <c:v>1.81296409573406</c:v>
                </c:pt>
                <c:pt idx="5924">
                  <c:v>1.81109993718565</c:v>
                </c:pt>
                <c:pt idx="5925">
                  <c:v>1.80914741940796</c:v>
                </c:pt>
                <c:pt idx="5926">
                  <c:v>1.81081471964717</c:v>
                </c:pt>
                <c:pt idx="5927">
                  <c:v>1.8126622308045599</c:v>
                </c:pt>
                <c:pt idx="5928">
                  <c:v>1.8145098583772801</c:v>
                </c:pt>
                <c:pt idx="5929">
                  <c:v>1.8162690103054</c:v>
                </c:pt>
                <c:pt idx="5930">
                  <c:v>1.8180821789428601</c:v>
                </c:pt>
                <c:pt idx="5931">
                  <c:v>1.8198847537860301</c:v>
                </c:pt>
                <c:pt idx="5932">
                  <c:v>1.8217504257336301</c:v>
                </c:pt>
                <c:pt idx="5933">
                  <c:v>1.82354578282684</c:v>
                </c:pt>
                <c:pt idx="5934">
                  <c:v>1.82534940540791</c:v>
                </c:pt>
                <c:pt idx="5935">
                  <c:v>1.8271930748596801</c:v>
                </c:pt>
                <c:pt idx="5936">
                  <c:v>1.8290871521458001</c:v>
                </c:pt>
                <c:pt idx="5937">
                  <c:v>1.83088146150112</c:v>
                </c:pt>
                <c:pt idx="5938">
                  <c:v>1.83269882109016</c:v>
                </c:pt>
                <c:pt idx="5939">
                  <c:v>1.83448381721973</c:v>
                </c:pt>
                <c:pt idx="5940">
                  <c:v>1.83634483255446</c:v>
                </c:pt>
                <c:pt idx="5941">
                  <c:v>1.8381139962002599</c:v>
                </c:pt>
                <c:pt idx="5942">
                  <c:v>1.8391110934317101</c:v>
                </c:pt>
                <c:pt idx="5943">
                  <c:v>1.8399857217446001</c:v>
                </c:pt>
                <c:pt idx="5944">
                  <c:v>1.8418050603941101</c:v>
                </c:pt>
                <c:pt idx="5945">
                  <c:v>1.8436713144183201</c:v>
                </c:pt>
                <c:pt idx="5946">
                  <c:v>1.8455948447808601</c:v>
                </c:pt>
                <c:pt idx="5947">
                  <c:v>1.8473741365596701</c:v>
                </c:pt>
                <c:pt idx="5948">
                  <c:v>1.8493023235350801</c:v>
                </c:pt>
                <c:pt idx="5949">
                  <c:v>1.85105740092695</c:v>
                </c:pt>
                <c:pt idx="5950">
                  <c:v>1.85289862565696</c:v>
                </c:pt>
                <c:pt idx="5951">
                  <c:v>1.85473600868136</c:v>
                </c:pt>
                <c:pt idx="5952">
                  <c:v>1.85654207598418</c:v>
                </c:pt>
                <c:pt idx="5953">
                  <c:v>1.8583233468234499</c:v>
                </c:pt>
                <c:pt idx="5954">
                  <c:v>1.8591231200844001</c:v>
                </c:pt>
                <c:pt idx="5955">
                  <c:v>1.86018866952509</c:v>
                </c:pt>
                <c:pt idx="5956">
                  <c:v>1.8619978800415999</c:v>
                </c:pt>
                <c:pt idx="5957">
                  <c:v>1.86388310976326</c:v>
                </c:pt>
                <c:pt idx="5958">
                  <c:v>1.8657007021829499</c:v>
                </c:pt>
                <c:pt idx="5959">
                  <c:v>1.8675579922273799</c:v>
                </c:pt>
                <c:pt idx="5960">
                  <c:v>1.86938629485667</c:v>
                </c:pt>
                <c:pt idx="5961">
                  <c:v>1.8712629098445199</c:v>
                </c:pt>
                <c:pt idx="5962">
                  <c:v>1.8731125164777001</c:v>
                </c:pt>
                <c:pt idx="5963">
                  <c:v>1.87497388105839</c:v>
                </c:pt>
                <c:pt idx="5964">
                  <c:v>1.8767865840345599</c:v>
                </c:pt>
                <c:pt idx="5965">
                  <c:v>1.8787120934575801</c:v>
                </c:pt>
                <c:pt idx="5966">
                  <c:v>1.87917763832957</c:v>
                </c:pt>
                <c:pt idx="5967">
                  <c:v>1.8806103616952901</c:v>
                </c:pt>
                <c:pt idx="5968">
                  <c:v>1.88243063166738</c:v>
                </c:pt>
                <c:pt idx="5969">
                  <c:v>1.8842576537281299</c:v>
                </c:pt>
                <c:pt idx="5970">
                  <c:v>1.88606139272451</c:v>
                </c:pt>
                <c:pt idx="5971">
                  <c:v>1.88805221114308</c:v>
                </c:pt>
                <c:pt idx="5972">
                  <c:v>1.8899540882557599</c:v>
                </c:pt>
                <c:pt idx="5973">
                  <c:v>1.89187459181994</c:v>
                </c:pt>
                <c:pt idx="5974">
                  <c:v>1.8938215216621801</c:v>
                </c:pt>
                <c:pt idx="5975">
                  <c:v>1.89579639118165</c:v>
                </c:pt>
                <c:pt idx="5976">
                  <c:v>1.89778348430991</c:v>
                </c:pt>
                <c:pt idx="5977">
                  <c:v>1.8991837278008501</c:v>
                </c:pt>
                <c:pt idx="5978">
                  <c:v>1.8998759333044299</c:v>
                </c:pt>
                <c:pt idx="5979">
                  <c:v>1.89832621254027</c:v>
                </c:pt>
                <c:pt idx="5980">
                  <c:v>1.8966671777889099</c:v>
                </c:pt>
                <c:pt idx="5981">
                  <c:v>1.8949367804452799</c:v>
                </c:pt>
                <c:pt idx="5982">
                  <c:v>1.89314130693674</c:v>
                </c:pt>
                <c:pt idx="5983">
                  <c:v>1.89134629908949</c:v>
                </c:pt>
                <c:pt idx="5984">
                  <c:v>1.88950856681913</c:v>
                </c:pt>
                <c:pt idx="5985">
                  <c:v>1.8877274123951799</c:v>
                </c:pt>
                <c:pt idx="5986">
                  <c:v>1.8858703551814</c:v>
                </c:pt>
                <c:pt idx="5987">
                  <c:v>1.88410782720894</c:v>
                </c:pt>
                <c:pt idx="5988">
                  <c:v>1.8823631107807199</c:v>
                </c:pt>
                <c:pt idx="5989">
                  <c:v>1.8805327126756299</c:v>
                </c:pt>
                <c:pt idx="5990">
                  <c:v>1.8791764741763499</c:v>
                </c:pt>
                <c:pt idx="5991">
                  <c:v>1.8787522567436099</c:v>
                </c:pt>
                <c:pt idx="5992">
                  <c:v>1.8768403679132499</c:v>
                </c:pt>
                <c:pt idx="5993">
                  <c:v>1.87496584840119</c:v>
                </c:pt>
                <c:pt idx="5994">
                  <c:v>1.8732293974608201</c:v>
                </c:pt>
                <c:pt idx="5995">
                  <c:v>1.87145732343197</c:v>
                </c:pt>
                <c:pt idx="5996">
                  <c:v>1.8695335602387799</c:v>
                </c:pt>
                <c:pt idx="5997">
                  <c:v>1.86771538574249</c:v>
                </c:pt>
                <c:pt idx="5998">
                  <c:v>1.8659252673387501</c:v>
                </c:pt>
                <c:pt idx="5999">
                  <c:v>1.8641012720763701</c:v>
                </c:pt>
                <c:pt idx="6000">
                  <c:v>1.86232326086611</c:v>
                </c:pt>
                <c:pt idx="6001">
                  <c:v>1.8604099750518801</c:v>
                </c:pt>
                <c:pt idx="6002">
                  <c:v>1.8591679399833101</c:v>
                </c:pt>
                <c:pt idx="6003">
                  <c:v>1.85859564226121</c:v>
                </c:pt>
                <c:pt idx="6004">
                  <c:v>1.8567686202004601</c:v>
                </c:pt>
                <c:pt idx="6005">
                  <c:v>1.8549105152487799</c:v>
                </c:pt>
                <c:pt idx="6006">
                  <c:v>1.8530805828049799</c:v>
                </c:pt>
                <c:pt idx="6007">
                  <c:v>1.8512776587158399</c:v>
                </c:pt>
                <c:pt idx="6008">
                  <c:v>1.8494077958166599</c:v>
                </c:pt>
                <c:pt idx="6009">
                  <c:v>1.84756016824394</c:v>
                </c:pt>
                <c:pt idx="6010">
                  <c:v>1.8457780824974199</c:v>
                </c:pt>
                <c:pt idx="6011">
                  <c:v>1.8437143880873901</c:v>
                </c:pt>
                <c:pt idx="6012">
                  <c:v>1.84211006853729</c:v>
                </c:pt>
                <c:pt idx="6013">
                  <c:v>1.8402227433398399</c:v>
                </c:pt>
                <c:pt idx="6014">
                  <c:v>1.8391611520201001</c:v>
                </c:pt>
                <c:pt idx="6015">
                  <c:v>1.8383605638518901</c:v>
                </c:pt>
                <c:pt idx="6016">
                  <c:v>1.83648685924709</c:v>
                </c:pt>
                <c:pt idx="6017">
                  <c:v>1.8345925491303201</c:v>
                </c:pt>
                <c:pt idx="6018">
                  <c:v>1.8328047590330201</c:v>
                </c:pt>
                <c:pt idx="6019">
                  <c:v>1.8309053266421</c:v>
                </c:pt>
                <c:pt idx="6020">
                  <c:v>1.82914850302041</c:v>
                </c:pt>
                <c:pt idx="6021">
                  <c:v>1.8273389432579299</c:v>
                </c:pt>
                <c:pt idx="6022">
                  <c:v>1.82536453939974</c:v>
                </c:pt>
                <c:pt idx="6023">
                  <c:v>1.8235555617138699</c:v>
                </c:pt>
                <c:pt idx="6024">
                  <c:v>1.8216697499156</c:v>
                </c:pt>
                <c:pt idx="6025">
                  <c:v>1.81979557964951</c:v>
                </c:pt>
                <c:pt idx="6026">
                  <c:v>1.8191159470006799</c:v>
                </c:pt>
                <c:pt idx="6027">
                  <c:v>1.8179822945967301</c:v>
                </c:pt>
                <c:pt idx="6028">
                  <c:v>1.8161062616854899</c:v>
                </c:pt>
                <c:pt idx="6029">
                  <c:v>1.8142409389838601</c:v>
                </c:pt>
                <c:pt idx="6030">
                  <c:v>1.81235501077026</c:v>
                </c:pt>
                <c:pt idx="6031">
                  <c:v>1.81051110848784</c:v>
                </c:pt>
                <c:pt idx="6032">
                  <c:v>1.8121338216587899</c:v>
                </c:pt>
                <c:pt idx="6033">
                  <c:v>1.81387562770396</c:v>
                </c:pt>
                <c:pt idx="6034">
                  <c:v>1.8156408332288301</c:v>
                </c:pt>
                <c:pt idx="6035">
                  <c:v>1.81750883348286</c:v>
                </c:pt>
                <c:pt idx="6036">
                  <c:v>1.8193526193499601</c:v>
                </c:pt>
                <c:pt idx="6037">
                  <c:v>1.82113540358841</c:v>
                </c:pt>
                <c:pt idx="6038">
                  <c:v>1.8229428678751001</c:v>
                </c:pt>
                <c:pt idx="6039">
                  <c:v>1.8248627893626701</c:v>
                </c:pt>
                <c:pt idx="6040">
                  <c:v>1.82659341953695</c:v>
                </c:pt>
                <c:pt idx="6041">
                  <c:v>1.8283983226865499</c:v>
                </c:pt>
                <c:pt idx="6042">
                  <c:v>1.8302944954484699</c:v>
                </c:pt>
                <c:pt idx="6043">
                  <c:v>1.8320691306143999</c:v>
                </c:pt>
                <c:pt idx="6044">
                  <c:v>1.8339914968237301</c:v>
                </c:pt>
                <c:pt idx="6045">
                  <c:v>1.8358551897108599</c:v>
                </c:pt>
                <c:pt idx="6046">
                  <c:v>1.8376592779532099</c:v>
                </c:pt>
                <c:pt idx="6047">
                  <c:v>1.8391296034678799</c:v>
                </c:pt>
                <c:pt idx="6048">
                  <c:v>1.83951552025974</c:v>
                </c:pt>
                <c:pt idx="6049">
                  <c:v>1.8413431243970999</c:v>
                </c:pt>
                <c:pt idx="6050">
                  <c:v>1.8431502394378201</c:v>
                </c:pt>
                <c:pt idx="6051">
                  <c:v>1.8450339557602999</c:v>
                </c:pt>
                <c:pt idx="6052">
                  <c:v>1.84689718298614</c:v>
                </c:pt>
                <c:pt idx="6053">
                  <c:v>1.84877857100219</c:v>
                </c:pt>
                <c:pt idx="6054">
                  <c:v>1.8505749758333001</c:v>
                </c:pt>
                <c:pt idx="6055">
                  <c:v>1.8523891922086499</c:v>
                </c:pt>
                <c:pt idx="6056">
                  <c:v>1.85425905510783</c:v>
                </c:pt>
                <c:pt idx="6057">
                  <c:v>1.85611064080149</c:v>
                </c:pt>
                <c:pt idx="6058">
                  <c:v>1.8579225288704</c:v>
                </c:pt>
                <c:pt idx="6059">
                  <c:v>1.8591306870803199</c:v>
                </c:pt>
                <c:pt idx="6060">
                  <c:v>1.85981451068074</c:v>
                </c:pt>
                <c:pt idx="6061">
                  <c:v>1.8616376910358701</c:v>
                </c:pt>
                <c:pt idx="6062">
                  <c:v>1.8634813604876399</c:v>
                </c:pt>
                <c:pt idx="6063">
                  <c:v>1.8652554135769599</c:v>
                </c:pt>
                <c:pt idx="6064">
                  <c:v>1.8671306315809499</c:v>
                </c:pt>
                <c:pt idx="6065">
                  <c:v>1.86897697858512</c:v>
                </c:pt>
                <c:pt idx="6066">
                  <c:v>1.87079620081931</c:v>
                </c:pt>
                <c:pt idx="6067">
                  <c:v>1.8726800335571201</c:v>
                </c:pt>
                <c:pt idx="6068">
                  <c:v>1.87450496014208</c:v>
                </c:pt>
                <c:pt idx="6069">
                  <c:v>1.8763433909043701</c:v>
                </c:pt>
                <c:pt idx="6070">
                  <c:v>1.8782317638397199</c:v>
                </c:pt>
                <c:pt idx="6071">
                  <c:v>1.8791311886161599</c:v>
                </c:pt>
                <c:pt idx="6072">
                  <c:v>1.88015133608133</c:v>
                </c:pt>
                <c:pt idx="6073">
                  <c:v>1.8820940749719699</c:v>
                </c:pt>
                <c:pt idx="6074">
                  <c:v>1.88397360034287</c:v>
                </c:pt>
                <c:pt idx="6075">
                  <c:v>1.8858780385926399</c:v>
                </c:pt>
                <c:pt idx="6076">
                  <c:v>1.88779539894313</c:v>
                </c:pt>
                <c:pt idx="6077">
                  <c:v>1.88970996532589</c:v>
                </c:pt>
                <c:pt idx="6078">
                  <c:v>1.89155410043895</c:v>
                </c:pt>
                <c:pt idx="6079">
                  <c:v>1.8934700638055799</c:v>
                </c:pt>
                <c:pt idx="6080">
                  <c:v>1.89538428094238</c:v>
                </c:pt>
                <c:pt idx="6081">
                  <c:v>1.8972965190187101</c:v>
                </c:pt>
                <c:pt idx="6082">
                  <c:v>1.89914985094219</c:v>
                </c:pt>
                <c:pt idx="6083">
                  <c:v>1.8994219135493</c:v>
                </c:pt>
                <c:pt idx="6084">
                  <c:v>1.9016856094822301</c:v>
                </c:pt>
                <c:pt idx="6085">
                  <c:v>1.90396106336266</c:v>
                </c:pt>
                <c:pt idx="6086">
                  <c:v>1.9062520004808901</c:v>
                </c:pt>
                <c:pt idx="6087">
                  <c:v>1.90921535249799</c:v>
                </c:pt>
                <c:pt idx="6088">
                  <c:v>1.9125820836052301</c:v>
                </c:pt>
                <c:pt idx="6089">
                  <c:v>1.9172213505953599</c:v>
                </c:pt>
                <c:pt idx="6090">
                  <c:v>1.9191500032320601</c:v>
                </c:pt>
                <c:pt idx="6091">
                  <c:v>1.92692910786718</c:v>
                </c:pt>
                <c:pt idx="6092">
                  <c:v>1.9391647074371601</c:v>
                </c:pt>
                <c:pt idx="6093">
                  <c:v>1.9592021126300101</c:v>
                </c:pt>
                <c:pt idx="6094">
                  <c:v>1.9782343879342099</c:v>
                </c:pt>
                <c:pt idx="6095">
                  <c:v>1.97920389473438</c:v>
                </c:pt>
                <c:pt idx="6096">
                  <c:v>1.9989227876067199</c:v>
                </c:pt>
                <c:pt idx="6097">
                  <c:v>1.9988468848168901</c:v>
                </c:pt>
                <c:pt idx="6098">
                  <c:v>1.9987295381724799</c:v>
                </c:pt>
                <c:pt idx="6099">
                  <c:v>1.9987653940916099</c:v>
                </c:pt>
                <c:pt idx="6100">
                  <c:v>1.99869927018881</c:v>
                </c:pt>
                <c:pt idx="6101">
                  <c:v>1.9987400155514501</c:v>
                </c:pt>
                <c:pt idx="6102">
                  <c:v>1.9986301194876399</c:v>
                </c:pt>
                <c:pt idx="6103">
                  <c:v>1.9987195264548101</c:v>
                </c:pt>
                <c:pt idx="6104">
                  <c:v>1.9980606157332701</c:v>
                </c:pt>
                <c:pt idx="6105">
                  <c:v>1.9962049555033401</c:v>
                </c:pt>
                <c:pt idx="6106">
                  <c:v>1.9943821243941799</c:v>
                </c:pt>
                <c:pt idx="6107">
                  <c:v>1.99248129501939</c:v>
                </c:pt>
                <c:pt idx="6108">
                  <c:v>1.9907196983694999</c:v>
                </c:pt>
                <c:pt idx="6109">
                  <c:v>1.9888177048414899</c:v>
                </c:pt>
                <c:pt idx="6110">
                  <c:v>1.9870784599333999</c:v>
                </c:pt>
                <c:pt idx="6111">
                  <c:v>1.9852442201227001</c:v>
                </c:pt>
                <c:pt idx="6112">
                  <c:v>1.98342627845705</c:v>
                </c:pt>
                <c:pt idx="6113">
                  <c:v>1.98145024478436</c:v>
                </c:pt>
                <c:pt idx="6114">
                  <c:v>1.9795827101916099</c:v>
                </c:pt>
                <c:pt idx="6115">
                  <c:v>1.9778327550739101</c:v>
                </c:pt>
                <c:pt idx="6116">
                  <c:v>1.9759770948439801</c:v>
                </c:pt>
                <c:pt idx="6117">
                  <c:v>1.9741109572351001</c:v>
                </c:pt>
                <c:pt idx="6118">
                  <c:v>1.9722606521099799</c:v>
                </c:pt>
                <c:pt idx="6119">
                  <c:v>1.97030673734844</c:v>
                </c:pt>
                <c:pt idx="6120">
                  <c:v>1.96841266006231</c:v>
                </c:pt>
                <c:pt idx="6121">
                  <c:v>1.9665930885821601</c:v>
                </c:pt>
                <c:pt idx="6122">
                  <c:v>1.9646470900624999</c:v>
                </c:pt>
                <c:pt idx="6123">
                  <c:v>1.96279957890511</c:v>
                </c:pt>
                <c:pt idx="6124">
                  <c:v>1.96094182319939</c:v>
                </c:pt>
                <c:pt idx="6125">
                  <c:v>1.95920141413808</c:v>
                </c:pt>
                <c:pt idx="6126">
                  <c:v>1.95904355496168</c:v>
                </c:pt>
                <c:pt idx="6127">
                  <c:v>1.9572086166590501</c:v>
                </c:pt>
                <c:pt idx="6128">
                  <c:v>1.9553592428565001</c:v>
                </c:pt>
                <c:pt idx="6129">
                  <c:v>1.95339508354664</c:v>
                </c:pt>
                <c:pt idx="6130">
                  <c:v>1.9514752784743901</c:v>
                </c:pt>
                <c:pt idx="6131">
                  <c:v>1.9496213644742999</c:v>
                </c:pt>
                <c:pt idx="6132">
                  <c:v>1.9476899178698699</c:v>
                </c:pt>
                <c:pt idx="6133">
                  <c:v>1.94580922834575</c:v>
                </c:pt>
                <c:pt idx="6134">
                  <c:v>1.9439026946201901</c:v>
                </c:pt>
                <c:pt idx="6135">
                  <c:v>1.9420468015596299</c:v>
                </c:pt>
                <c:pt idx="6136">
                  <c:v>1.9400493474677201</c:v>
                </c:pt>
                <c:pt idx="6137">
                  <c:v>1.93919870071113</c:v>
                </c:pt>
                <c:pt idx="6138">
                  <c:v>1.93812523502856</c:v>
                </c:pt>
                <c:pt idx="6139">
                  <c:v>1.9362744642421601</c:v>
                </c:pt>
                <c:pt idx="6140">
                  <c:v>1.9343497697264</c:v>
                </c:pt>
                <c:pt idx="6141">
                  <c:v>1.9324710592627501</c:v>
                </c:pt>
                <c:pt idx="6142">
                  <c:v>1.9304906018078301</c:v>
                </c:pt>
                <c:pt idx="6143">
                  <c:v>1.9285731250420199</c:v>
                </c:pt>
                <c:pt idx="6144">
                  <c:v>1.92664389032871</c:v>
                </c:pt>
                <c:pt idx="6145">
                  <c:v>1.9247465534135699</c:v>
                </c:pt>
                <c:pt idx="6146">
                  <c:v>1.92290206905454</c:v>
                </c:pt>
                <c:pt idx="6147">
                  <c:v>1.92097900435328</c:v>
                </c:pt>
                <c:pt idx="6148">
                  <c:v>1.919194473885</c:v>
                </c:pt>
                <c:pt idx="6149">
                  <c:v>1.91903079394251</c:v>
                </c:pt>
                <c:pt idx="6150">
                  <c:v>1.9171022577211301</c:v>
                </c:pt>
                <c:pt idx="6151">
                  <c:v>1.9151640590280301</c:v>
                </c:pt>
                <c:pt idx="6152">
                  <c:v>1.9131104927510001</c:v>
                </c:pt>
                <c:pt idx="6153">
                  <c:v>1.9112963927909701</c:v>
                </c:pt>
                <c:pt idx="6154">
                  <c:v>1.9092382863163899</c:v>
                </c:pt>
                <c:pt idx="6155">
                  <c:v>1.9072295399382699</c:v>
                </c:pt>
                <c:pt idx="6156">
                  <c:v>1.9088640110567201</c:v>
                </c:pt>
                <c:pt idx="6157">
                  <c:v>1.91073352470994</c:v>
                </c:pt>
                <c:pt idx="6158">
                  <c:v>1.91256776452065</c:v>
                </c:pt>
                <c:pt idx="6159">
                  <c:v>1.91439862828702</c:v>
                </c:pt>
                <c:pt idx="6160">
                  <c:v>1.91630842164159</c:v>
                </c:pt>
                <c:pt idx="6161">
                  <c:v>1.9181965617462999</c:v>
                </c:pt>
                <c:pt idx="6162">
                  <c:v>1.92001299001276</c:v>
                </c:pt>
                <c:pt idx="6163">
                  <c:v>1.9219423411414001</c:v>
                </c:pt>
                <c:pt idx="6164">
                  <c:v>1.9237201195210201</c:v>
                </c:pt>
                <c:pt idx="6165">
                  <c:v>1.9256095401942701</c:v>
                </c:pt>
                <c:pt idx="6166">
                  <c:v>1.92742864601314</c:v>
                </c:pt>
                <c:pt idx="6167">
                  <c:v>1.9293966470286299</c:v>
                </c:pt>
                <c:pt idx="6168">
                  <c:v>1.9312835065648</c:v>
                </c:pt>
                <c:pt idx="6169">
                  <c:v>1.9331605872139299</c:v>
                </c:pt>
                <c:pt idx="6170">
                  <c:v>1.9349846988916399</c:v>
                </c:pt>
                <c:pt idx="6171">
                  <c:v>1.93684943951666</c:v>
                </c:pt>
                <c:pt idx="6172">
                  <c:v>1.93870975635946</c:v>
                </c:pt>
                <c:pt idx="6173">
                  <c:v>1.9392158137634401</c:v>
                </c:pt>
                <c:pt idx="6174">
                  <c:v>1.94061652291566</c:v>
                </c:pt>
                <c:pt idx="6175">
                  <c:v>1.94241059944034</c:v>
                </c:pt>
                <c:pt idx="6176">
                  <c:v>1.94427103269845</c:v>
                </c:pt>
                <c:pt idx="6177">
                  <c:v>1.9461980555206499</c:v>
                </c:pt>
                <c:pt idx="6178">
                  <c:v>1.94807280786335</c:v>
                </c:pt>
                <c:pt idx="6179">
                  <c:v>1.94998411461711</c:v>
                </c:pt>
                <c:pt idx="6180">
                  <c:v>1.9518875051289799</c:v>
                </c:pt>
                <c:pt idx="6181">
                  <c:v>1.9537606276571799</c:v>
                </c:pt>
                <c:pt idx="6182">
                  <c:v>1.9557108171284201</c:v>
                </c:pt>
                <c:pt idx="6183">
                  <c:v>1.95755460299551</c:v>
                </c:pt>
                <c:pt idx="6184">
                  <c:v>1.95922772400081</c:v>
                </c:pt>
                <c:pt idx="6185">
                  <c:v>1.95948663167655</c:v>
                </c:pt>
                <c:pt idx="6186">
                  <c:v>1.96142285130918</c:v>
                </c:pt>
                <c:pt idx="6187">
                  <c:v>1.96334579959512</c:v>
                </c:pt>
                <c:pt idx="6188">
                  <c:v>1.96515186689794</c:v>
                </c:pt>
                <c:pt idx="6189">
                  <c:v>1.9671181216836</c:v>
                </c:pt>
                <c:pt idx="6190">
                  <c:v>1.9689660985022801</c:v>
                </c:pt>
                <c:pt idx="6191">
                  <c:v>1.9709160551428799</c:v>
                </c:pt>
                <c:pt idx="6192">
                  <c:v>1.97281339205801</c:v>
                </c:pt>
                <c:pt idx="6193">
                  <c:v>1.9747160840779501</c:v>
                </c:pt>
                <c:pt idx="6194">
                  <c:v>1.97663577273488</c:v>
                </c:pt>
                <c:pt idx="6195">
                  <c:v>1.9785168115049601</c:v>
                </c:pt>
                <c:pt idx="6196">
                  <c:v>1.9792327657341999</c:v>
                </c:pt>
                <c:pt idx="6197">
                  <c:v>1.98049657046795</c:v>
                </c:pt>
                <c:pt idx="6198">
                  <c:v>1.98231264948845</c:v>
                </c:pt>
                <c:pt idx="6199">
                  <c:v>1.9843117333948599</c:v>
                </c:pt>
                <c:pt idx="6200">
                  <c:v>1.9862188491970301</c:v>
                </c:pt>
                <c:pt idx="6201">
                  <c:v>1.9881550688296601</c:v>
                </c:pt>
                <c:pt idx="6202">
                  <c:v>1.9901376217603699</c:v>
                </c:pt>
                <c:pt idx="6203">
                  <c:v>1.9921774510294199</c:v>
                </c:pt>
                <c:pt idx="6204">
                  <c:v>1.99427967891097</c:v>
                </c:pt>
                <c:pt idx="6205">
                  <c:v>1.99631578288972</c:v>
                </c:pt>
                <c:pt idx="6206">
                  <c:v>1.9985102117061599</c:v>
                </c:pt>
                <c:pt idx="6207">
                  <c:v>1.99701520614326</c:v>
                </c:pt>
                <c:pt idx="6208">
                  <c:v>1.9952219445258399</c:v>
                </c:pt>
                <c:pt idx="6209">
                  <c:v>1.99341238476336</c:v>
                </c:pt>
                <c:pt idx="6210">
                  <c:v>1.9916158635169301</c:v>
                </c:pt>
                <c:pt idx="6211">
                  <c:v>1.9897571764886399</c:v>
                </c:pt>
                <c:pt idx="6212">
                  <c:v>1.9879408646374901</c:v>
                </c:pt>
                <c:pt idx="6213">
                  <c:v>1.98609544895589</c:v>
                </c:pt>
                <c:pt idx="6214">
                  <c:v>1.98420672677457</c:v>
                </c:pt>
                <c:pt idx="6215">
                  <c:v>1.9823387265205401</c:v>
                </c:pt>
                <c:pt idx="6216">
                  <c:v>1.9804262556135701</c:v>
                </c:pt>
                <c:pt idx="6217">
                  <c:v>1.97865557856858</c:v>
                </c:pt>
                <c:pt idx="6218">
                  <c:v>1.9767775665968701</c:v>
                </c:pt>
                <c:pt idx="6219">
                  <c:v>1.9748741760849999</c:v>
                </c:pt>
                <c:pt idx="6220">
                  <c:v>1.9730220083147301</c:v>
                </c:pt>
                <c:pt idx="6221">
                  <c:v>1.9711842760443701</c:v>
                </c:pt>
                <c:pt idx="6222">
                  <c:v>1.9693288486450899</c:v>
                </c:pt>
                <c:pt idx="6223">
                  <c:v>1.9674547947943199</c:v>
                </c:pt>
                <c:pt idx="6224">
                  <c:v>1.96562823839486</c:v>
                </c:pt>
                <c:pt idx="6225">
                  <c:v>1.9636664073914301</c:v>
                </c:pt>
                <c:pt idx="6226">
                  <c:v>1.9618733786046501</c:v>
                </c:pt>
                <c:pt idx="6227">
                  <c:v>1.95993343368173</c:v>
                </c:pt>
                <c:pt idx="6228">
                  <c:v>1.9592153839766999</c:v>
                </c:pt>
                <c:pt idx="6229">
                  <c:v>1.95810152217746</c:v>
                </c:pt>
                <c:pt idx="6230">
                  <c:v>1.9561967346817299</c:v>
                </c:pt>
                <c:pt idx="6231">
                  <c:v>1.9542581867426601</c:v>
                </c:pt>
                <c:pt idx="6232">
                  <c:v>1.9524054368957899</c:v>
                </c:pt>
                <c:pt idx="6233">
                  <c:v>1.95049669127911</c:v>
                </c:pt>
                <c:pt idx="6234">
                  <c:v>1.9485888769850099</c:v>
                </c:pt>
                <c:pt idx="6235">
                  <c:v>1.9466583617031601</c:v>
                </c:pt>
                <c:pt idx="6236">
                  <c:v>1.94478081539273</c:v>
                </c:pt>
                <c:pt idx="6237">
                  <c:v>1.9429421517998</c:v>
                </c:pt>
                <c:pt idx="6238">
                  <c:v>1.94101384840906</c:v>
                </c:pt>
                <c:pt idx="6239">
                  <c:v>1.939203357324</c:v>
                </c:pt>
                <c:pt idx="6240">
                  <c:v>1.9391712266951799</c:v>
                </c:pt>
                <c:pt idx="6241">
                  <c:v>1.9373093964532</c:v>
                </c:pt>
                <c:pt idx="6242">
                  <c:v>1.93536595907062</c:v>
                </c:pt>
                <c:pt idx="6243">
                  <c:v>1.9334622193127899</c:v>
                </c:pt>
                <c:pt idx="6244">
                  <c:v>1.9315353129059101</c:v>
                </c:pt>
                <c:pt idx="6245">
                  <c:v>1.9296203972771799</c:v>
                </c:pt>
                <c:pt idx="6246">
                  <c:v>1.92781223449856</c:v>
                </c:pt>
                <c:pt idx="6247">
                  <c:v>1.9257800886407499</c:v>
                </c:pt>
                <c:pt idx="6248">
                  <c:v>1.92387250717729</c:v>
                </c:pt>
                <c:pt idx="6249">
                  <c:v>1.9220120739191799</c:v>
                </c:pt>
                <c:pt idx="6250">
                  <c:v>1.9199820235371601</c:v>
                </c:pt>
                <c:pt idx="6251">
                  <c:v>1.9192021572962401</c:v>
                </c:pt>
                <c:pt idx="6252">
                  <c:v>1.9181111129000801</c:v>
                </c:pt>
                <c:pt idx="6253">
                  <c:v>1.9161204108968399</c:v>
                </c:pt>
                <c:pt idx="6254">
                  <c:v>1.91418337635696</c:v>
                </c:pt>
                <c:pt idx="6255">
                  <c:v>1.91221665591002</c:v>
                </c:pt>
                <c:pt idx="6256">
                  <c:v>1.9103224622085699</c:v>
                </c:pt>
                <c:pt idx="6257">
                  <c:v>1.9083636580035099</c:v>
                </c:pt>
                <c:pt idx="6258">
                  <c:v>1.9100102363154301</c:v>
                </c:pt>
                <c:pt idx="6259">
                  <c:v>1.9118738127872299</c:v>
                </c:pt>
                <c:pt idx="6260">
                  <c:v>1.9136826740577799</c:v>
                </c:pt>
                <c:pt idx="6261">
                  <c:v>1.9155965419486201</c:v>
                </c:pt>
                <c:pt idx="6262">
                  <c:v>1.9174839835613999</c:v>
                </c:pt>
                <c:pt idx="6263">
                  <c:v>1.9192930776625901</c:v>
                </c:pt>
                <c:pt idx="6264">
                  <c:v>1.9212025217711901</c:v>
                </c:pt>
                <c:pt idx="6265">
                  <c:v>1.92294013686478</c:v>
                </c:pt>
                <c:pt idx="6266">
                  <c:v>1.9248317694291499</c:v>
                </c:pt>
                <c:pt idx="6267">
                  <c:v>1.9267299212515401</c:v>
                </c:pt>
                <c:pt idx="6268">
                  <c:v>1.92851584870368</c:v>
                </c:pt>
                <c:pt idx="6269">
                  <c:v>1.9304077140986899</c:v>
                </c:pt>
                <c:pt idx="6270">
                  <c:v>1.93222775124013</c:v>
                </c:pt>
                <c:pt idx="6271">
                  <c:v>1.93416699767113</c:v>
                </c:pt>
                <c:pt idx="6272">
                  <c:v>1.93602999206632</c:v>
                </c:pt>
                <c:pt idx="6273">
                  <c:v>1.9378676079213599</c:v>
                </c:pt>
                <c:pt idx="6274">
                  <c:v>1.93921243771911</c:v>
                </c:pt>
                <c:pt idx="6275">
                  <c:v>1.9396998686716</c:v>
                </c:pt>
                <c:pt idx="6276">
                  <c:v>1.9416231662035</c:v>
                </c:pt>
                <c:pt idx="6277">
                  <c:v>1.9435428548604301</c:v>
                </c:pt>
                <c:pt idx="6278">
                  <c:v>1.94545404519886</c:v>
                </c:pt>
                <c:pt idx="6279">
                  <c:v>1.9472967833280601</c:v>
                </c:pt>
                <c:pt idx="6280">
                  <c:v>1.94928632117808</c:v>
                </c:pt>
                <c:pt idx="6281">
                  <c:v>1.9510918064042899</c:v>
                </c:pt>
                <c:pt idx="6282">
                  <c:v>1.9529872806742801</c:v>
                </c:pt>
                <c:pt idx="6283">
                  <c:v>1.95483909919858</c:v>
                </c:pt>
                <c:pt idx="6284">
                  <c:v>1.9568232819438001</c:v>
                </c:pt>
                <c:pt idx="6285">
                  <c:v>1.95873202756047</c:v>
                </c:pt>
                <c:pt idx="6286">
                  <c:v>1.95921654812992</c:v>
                </c:pt>
                <c:pt idx="6287">
                  <c:v>1.96052133105695</c:v>
                </c:pt>
                <c:pt idx="6288">
                  <c:v>1.9625334534794101</c:v>
                </c:pt>
                <c:pt idx="6289">
                  <c:v>1.96432624943554</c:v>
                </c:pt>
                <c:pt idx="6290">
                  <c:v>1.96625245735049</c:v>
                </c:pt>
                <c:pt idx="6291">
                  <c:v>1.9681968260556499</c:v>
                </c:pt>
                <c:pt idx="6292">
                  <c:v>1.97003362700343</c:v>
                </c:pt>
                <c:pt idx="6293">
                  <c:v>1.9719325937330701</c:v>
                </c:pt>
                <c:pt idx="6294">
                  <c:v>1.9738138653338</c:v>
                </c:pt>
                <c:pt idx="6295">
                  <c:v>1.97572377510369</c:v>
                </c:pt>
                <c:pt idx="6296">
                  <c:v>1.97763671167195</c:v>
                </c:pt>
                <c:pt idx="6297">
                  <c:v>1.9792278762906801</c:v>
                </c:pt>
                <c:pt idx="6298">
                  <c:v>1.97946978732944</c:v>
                </c:pt>
                <c:pt idx="6299">
                  <c:v>1.98135431855917</c:v>
                </c:pt>
                <c:pt idx="6300">
                  <c:v>1.9832868129015</c:v>
                </c:pt>
                <c:pt idx="6301">
                  <c:v>1.98531197384</c:v>
                </c:pt>
                <c:pt idx="6302">
                  <c:v>1.98726798407733</c:v>
                </c:pt>
                <c:pt idx="6303">
                  <c:v>1.98911363258958</c:v>
                </c:pt>
                <c:pt idx="6304">
                  <c:v>1.99111783877015</c:v>
                </c:pt>
                <c:pt idx="6305">
                  <c:v>1.99312809854746</c:v>
                </c:pt>
                <c:pt idx="6306">
                  <c:v>1.9951276481151601</c:v>
                </c:pt>
                <c:pt idx="6307">
                  <c:v>1.9971528090536601</c:v>
                </c:pt>
                <c:pt idx="6308">
                  <c:v>1.99923547916114</c:v>
                </c:pt>
                <c:pt idx="6309">
                  <c:v>1.99923617765307</c:v>
                </c:pt>
                <c:pt idx="6310">
                  <c:v>1.99775560759008</c:v>
                </c:pt>
                <c:pt idx="6311">
                  <c:v>1.9959234632551699</c:v>
                </c:pt>
                <c:pt idx="6312">
                  <c:v>1.99408270418644</c:v>
                </c:pt>
                <c:pt idx="6313">
                  <c:v>1.9923213403672</c:v>
                </c:pt>
                <c:pt idx="6314">
                  <c:v>1.99042144231498</c:v>
                </c:pt>
                <c:pt idx="6315">
                  <c:v>1.9885851070284799</c:v>
                </c:pt>
                <c:pt idx="6316">
                  <c:v>1.9868093077093401</c:v>
                </c:pt>
                <c:pt idx="6317">
                  <c:v>1.9848784431815101</c:v>
                </c:pt>
                <c:pt idx="6318">
                  <c:v>1.9830223172903101</c:v>
                </c:pt>
                <c:pt idx="6319">
                  <c:v>1.98120274581015</c:v>
                </c:pt>
                <c:pt idx="6320">
                  <c:v>1.9793063402175901</c:v>
                </c:pt>
                <c:pt idx="6321">
                  <c:v>1.97920762002468</c:v>
                </c:pt>
                <c:pt idx="6322">
                  <c:v>1.9774273969233001</c:v>
                </c:pt>
                <c:pt idx="6323">
                  <c:v>1.97549955919385</c:v>
                </c:pt>
                <c:pt idx="6324">
                  <c:v>1.9736448302865</c:v>
                </c:pt>
                <c:pt idx="6325">
                  <c:v>1.97184295393527</c:v>
                </c:pt>
                <c:pt idx="6326">
                  <c:v>1.96993886493146</c:v>
                </c:pt>
                <c:pt idx="6327">
                  <c:v>1.9680419936776199</c:v>
                </c:pt>
                <c:pt idx="6328">
                  <c:v>1.96611764840782</c:v>
                </c:pt>
                <c:pt idx="6329">
                  <c:v>1.96429458446801</c:v>
                </c:pt>
                <c:pt idx="6330">
                  <c:v>1.9624454434961101</c:v>
                </c:pt>
                <c:pt idx="6331">
                  <c:v>1.9604782573878801</c:v>
                </c:pt>
                <c:pt idx="6332">
                  <c:v>1.95916602388024</c:v>
                </c:pt>
                <c:pt idx="6333">
                  <c:v>1.9586232956498899</c:v>
                </c:pt>
                <c:pt idx="6334">
                  <c:v>1.9567070994526099</c:v>
                </c:pt>
                <c:pt idx="6335">
                  <c:v>1.9547492265701301</c:v>
                </c:pt>
                <c:pt idx="6336">
                  <c:v>1.9529204582795501</c:v>
                </c:pt>
                <c:pt idx="6337">
                  <c:v>1.95100414566696</c:v>
                </c:pt>
                <c:pt idx="6338">
                  <c:v>1.94916524924338</c:v>
                </c:pt>
                <c:pt idx="6339">
                  <c:v>1.9473030697554401</c:v>
                </c:pt>
                <c:pt idx="6340">
                  <c:v>1.94532936438918</c:v>
                </c:pt>
                <c:pt idx="6341">
                  <c:v>1.94346578791738</c:v>
                </c:pt>
                <c:pt idx="6342">
                  <c:v>1.94147753063589</c:v>
                </c:pt>
                <c:pt idx="6343">
                  <c:v>1.93967868108302</c:v>
                </c:pt>
                <c:pt idx="6344">
                  <c:v>1.9391488749533901</c:v>
                </c:pt>
                <c:pt idx="6345">
                  <c:v>1.93780579138547</c:v>
                </c:pt>
                <c:pt idx="6346">
                  <c:v>1.9358496647328101</c:v>
                </c:pt>
                <c:pt idx="6347">
                  <c:v>1.93396548274904</c:v>
                </c:pt>
                <c:pt idx="6348">
                  <c:v>1.93197920452803</c:v>
                </c:pt>
                <c:pt idx="6349">
                  <c:v>1.9300256390124599</c:v>
                </c:pt>
                <c:pt idx="6350">
                  <c:v>1.9282355206087201</c:v>
                </c:pt>
                <c:pt idx="6351">
                  <c:v>1.92628125660121</c:v>
                </c:pt>
                <c:pt idx="6352">
                  <c:v>1.9243290880695001</c:v>
                </c:pt>
                <c:pt idx="6353">
                  <c:v>1.9223630661144899</c:v>
                </c:pt>
                <c:pt idx="6354">
                  <c:v>1.9205446587875501</c:v>
                </c:pt>
                <c:pt idx="6355">
                  <c:v>1.9191469764336899</c:v>
                </c:pt>
                <c:pt idx="6356">
                  <c:v>1.9185651326552</c:v>
                </c:pt>
                <c:pt idx="6357">
                  <c:v>1.9166482379659999</c:v>
                </c:pt>
                <c:pt idx="6358">
                  <c:v>1.91481388173997</c:v>
                </c:pt>
                <c:pt idx="6359">
                  <c:v>1.9129180582240199</c:v>
                </c:pt>
                <c:pt idx="6360">
                  <c:v>1.9109974382445201</c:v>
                </c:pt>
                <c:pt idx="6361">
                  <c:v>1.9089925335720199</c:v>
                </c:pt>
                <c:pt idx="6362">
                  <c:v>1.9106639083474899</c:v>
                </c:pt>
                <c:pt idx="6363">
                  <c:v>1.91259826533496</c:v>
                </c:pt>
                <c:pt idx="6364">
                  <c:v>1.91446323879063</c:v>
                </c:pt>
                <c:pt idx="6365">
                  <c:v>1.9162648823112201</c:v>
                </c:pt>
                <c:pt idx="6366">
                  <c:v>1.91821996122599</c:v>
                </c:pt>
                <c:pt idx="6367">
                  <c:v>1.9200178794562801</c:v>
                </c:pt>
                <c:pt idx="6368">
                  <c:v>1.9218729576095901</c:v>
                </c:pt>
                <c:pt idx="6369">
                  <c:v>1.92364095710218</c:v>
                </c:pt>
                <c:pt idx="6370">
                  <c:v>1.92558718845248</c:v>
                </c:pt>
                <c:pt idx="6371">
                  <c:v>1.92746589891613</c:v>
                </c:pt>
                <c:pt idx="6372">
                  <c:v>1.92930572666228</c:v>
                </c:pt>
                <c:pt idx="6373">
                  <c:v>1.9312812946736799</c:v>
                </c:pt>
                <c:pt idx="6374">
                  <c:v>1.93308666348457</c:v>
                </c:pt>
                <c:pt idx="6375">
                  <c:v>1.9350177608430399</c:v>
                </c:pt>
                <c:pt idx="6376">
                  <c:v>1.93695933558047</c:v>
                </c:pt>
                <c:pt idx="6377">
                  <c:v>1.93884619511664</c:v>
                </c:pt>
                <c:pt idx="6378">
                  <c:v>1.9391510868445001</c:v>
                </c:pt>
                <c:pt idx="6379">
                  <c:v>1.94076914340258</c:v>
                </c:pt>
                <c:pt idx="6380">
                  <c:v>1.94257753901184</c:v>
                </c:pt>
                <c:pt idx="6381">
                  <c:v>1.9445262150839</c:v>
                </c:pt>
                <c:pt idx="6382">
                  <c:v>1.9463278586044901</c:v>
                </c:pt>
                <c:pt idx="6383">
                  <c:v>1.94825639482588</c:v>
                </c:pt>
                <c:pt idx="6384">
                  <c:v>1.9500472117215399</c:v>
                </c:pt>
                <c:pt idx="6385">
                  <c:v>1.9519692286849</c:v>
                </c:pt>
                <c:pt idx="6386">
                  <c:v>1.95387750864029</c:v>
                </c:pt>
                <c:pt idx="6387">
                  <c:v>1.9557843916118101</c:v>
                </c:pt>
                <c:pt idx="6388">
                  <c:v>1.95764726959169</c:v>
                </c:pt>
                <c:pt idx="6389">
                  <c:v>1.9591515883803401</c:v>
                </c:pt>
                <c:pt idx="6390">
                  <c:v>1.95957813411951</c:v>
                </c:pt>
                <c:pt idx="6391">
                  <c:v>1.9614428747445301</c:v>
                </c:pt>
                <c:pt idx="6392">
                  <c:v>1.9632945768535099</c:v>
                </c:pt>
                <c:pt idx="6393">
                  <c:v>1.96521147154272</c:v>
                </c:pt>
                <c:pt idx="6394">
                  <c:v>1.9671514164656401</c:v>
                </c:pt>
                <c:pt idx="6395">
                  <c:v>1.9690287299454201</c:v>
                </c:pt>
                <c:pt idx="6396">
                  <c:v>1.97091465815902</c:v>
                </c:pt>
                <c:pt idx="6397">
                  <c:v>1.9727980252355299</c:v>
                </c:pt>
                <c:pt idx="6398">
                  <c:v>1.9747014157474001</c:v>
                </c:pt>
                <c:pt idx="6399">
                  <c:v>1.9766059704124901</c:v>
                </c:pt>
                <c:pt idx="6400">
                  <c:v>1.9784616306424101</c:v>
                </c:pt>
                <c:pt idx="6401">
                  <c:v>1.9791517406701999</c:v>
                </c:pt>
                <c:pt idx="6402">
                  <c:v>1.98038853704929</c:v>
                </c:pt>
                <c:pt idx="6403">
                  <c:v>1.98226748034358</c:v>
                </c:pt>
                <c:pt idx="6404">
                  <c:v>1.9841038156300801</c:v>
                </c:pt>
                <c:pt idx="6405">
                  <c:v>1.9860183820128401</c:v>
                </c:pt>
                <c:pt idx="6406">
                  <c:v>1.98791804723442</c:v>
                </c:pt>
                <c:pt idx="6407">
                  <c:v>1.98995741084218</c:v>
                </c:pt>
                <c:pt idx="6408">
                  <c:v>1.9918312318623099</c:v>
                </c:pt>
                <c:pt idx="6409">
                  <c:v>1.9938352052122399</c:v>
                </c:pt>
                <c:pt idx="6410">
                  <c:v>1.9957912154495701</c:v>
                </c:pt>
                <c:pt idx="6411">
                  <c:v>1.9978359341621399</c:v>
                </c:pt>
                <c:pt idx="6412">
                  <c:v>1.9991584122180901</c:v>
                </c:pt>
                <c:pt idx="6413">
                  <c:v>1.9998687785118801</c:v>
                </c:pt>
                <c:pt idx="6414">
                  <c:v>2.0021756645291999</c:v>
                </c:pt>
                <c:pt idx="6415">
                  <c:v>2.00452981516719</c:v>
                </c:pt>
                <c:pt idx="6416">
                  <c:v>2.0070208702236401</c:v>
                </c:pt>
                <c:pt idx="6417">
                  <c:v>2.0098965615034099</c:v>
                </c:pt>
                <c:pt idx="6418">
                  <c:v>2.0134907681495</c:v>
                </c:pt>
                <c:pt idx="6419">
                  <c:v>2.0175550598651202</c:v>
                </c:pt>
                <c:pt idx="6420">
                  <c:v>2.0191774237900999</c:v>
                </c:pt>
                <c:pt idx="6421">
                  <c:v>2.0247497595846702</c:v>
                </c:pt>
                <c:pt idx="6422">
                  <c:v>2.0391831640154101</c:v>
                </c:pt>
                <c:pt idx="6423">
                  <c:v>2.0591851789504299</c:v>
                </c:pt>
                <c:pt idx="6424">
                  <c:v>2.0792139694094698</c:v>
                </c:pt>
                <c:pt idx="6425">
                  <c:v>2.0986783783882901</c:v>
                </c:pt>
                <c:pt idx="6426">
                  <c:v>2.0987454336136602</c:v>
                </c:pt>
                <c:pt idx="6427">
                  <c:v>2.0986555609852098</c:v>
                </c:pt>
                <c:pt idx="6428">
                  <c:v>2.0986790768802202</c:v>
                </c:pt>
                <c:pt idx="6429">
                  <c:v>2.0986432209610899</c:v>
                </c:pt>
                <c:pt idx="6430">
                  <c:v>2.0985642913729001</c:v>
                </c:pt>
                <c:pt idx="6431">
                  <c:v>2.0985263399779801</c:v>
                </c:pt>
                <c:pt idx="6432">
                  <c:v>2.0986320450901998</c:v>
                </c:pt>
                <c:pt idx="6433">
                  <c:v>2.0985628943890302</c:v>
                </c:pt>
                <c:pt idx="6434">
                  <c:v>2.0967251621186702</c:v>
                </c:pt>
                <c:pt idx="6435">
                  <c:v>2.0947835873812402</c:v>
                </c:pt>
                <c:pt idx="6436">
                  <c:v>2.0929521415382601</c:v>
                </c:pt>
                <c:pt idx="6437">
                  <c:v>2.0910280290991099</c:v>
                </c:pt>
                <c:pt idx="6438">
                  <c:v>2.0890925079584099</c:v>
                </c:pt>
                <c:pt idx="6439">
                  <c:v>2.0871548913419198</c:v>
                </c:pt>
                <c:pt idx="6440">
                  <c:v>2.0852880552411102</c:v>
                </c:pt>
                <c:pt idx="6441">
                  <c:v>2.0833513699471999</c:v>
                </c:pt>
                <c:pt idx="6442">
                  <c:v>2.08147685043514</c:v>
                </c:pt>
                <c:pt idx="6443">
                  <c:v>2.0796665921807298</c:v>
                </c:pt>
                <c:pt idx="6444">
                  <c:v>2.0776954479515601</c:v>
                </c:pt>
                <c:pt idx="6445">
                  <c:v>2.0758223254233599</c:v>
                </c:pt>
                <c:pt idx="6446">
                  <c:v>2.0739072933793099</c:v>
                </c:pt>
                <c:pt idx="6447">
                  <c:v>2.0719205494970101</c:v>
                </c:pt>
                <c:pt idx="6448">
                  <c:v>2.0700546447187702</c:v>
                </c:pt>
                <c:pt idx="6449">
                  <c:v>2.0680946763604902</c:v>
                </c:pt>
                <c:pt idx="6450">
                  <c:v>2.06617964431643</c:v>
                </c:pt>
                <c:pt idx="6451">
                  <c:v>2.0643174648284899</c:v>
                </c:pt>
                <c:pt idx="6452">
                  <c:v>2.0623903255909699</c:v>
                </c:pt>
                <c:pt idx="6453">
                  <c:v>2.0603660959750401</c:v>
                </c:pt>
                <c:pt idx="6454">
                  <c:v>2.0591858774423599</c:v>
                </c:pt>
                <c:pt idx="6455">
                  <c:v>2.0584703888744098</c:v>
                </c:pt>
                <c:pt idx="6456">
                  <c:v>2.0565483719110502</c:v>
                </c:pt>
                <c:pt idx="6457">
                  <c:v>2.0546545274555701</c:v>
                </c:pt>
                <c:pt idx="6458">
                  <c:v>2.0527367014437901</c:v>
                </c:pt>
                <c:pt idx="6459">
                  <c:v>2.05072411336005</c:v>
                </c:pt>
                <c:pt idx="6460">
                  <c:v>2.0487601868808301</c:v>
                </c:pt>
                <c:pt idx="6461">
                  <c:v>2.0468437578529102</c:v>
                </c:pt>
                <c:pt idx="6462">
                  <c:v>2.0449338480830201</c:v>
                </c:pt>
                <c:pt idx="6463">
                  <c:v>2.0430120639503002</c:v>
                </c:pt>
                <c:pt idx="6464">
                  <c:v>2.0410532597452402</c:v>
                </c:pt>
                <c:pt idx="6465">
                  <c:v>2.0391636062413498</c:v>
                </c:pt>
                <c:pt idx="6466">
                  <c:v>2.0391121506691001</c:v>
                </c:pt>
                <c:pt idx="6467">
                  <c:v>2.0372117869555999</c:v>
                </c:pt>
                <c:pt idx="6468">
                  <c:v>2.0353060681372899</c:v>
                </c:pt>
                <c:pt idx="6469">
                  <c:v>2.0333074498921602</c:v>
                </c:pt>
                <c:pt idx="6470">
                  <c:v>2.0313684362918099</c:v>
                </c:pt>
                <c:pt idx="6471">
                  <c:v>2.0294634159654401</c:v>
                </c:pt>
                <c:pt idx="6472">
                  <c:v>2.0275772549212001</c:v>
                </c:pt>
                <c:pt idx="6473">
                  <c:v>2.0255546551197798</c:v>
                </c:pt>
                <c:pt idx="6474">
                  <c:v>2.0236275158822501</c:v>
                </c:pt>
                <c:pt idx="6475">
                  <c:v>2.0215499680489302</c:v>
                </c:pt>
                <c:pt idx="6476">
                  <c:v>2.0196195691823999</c:v>
                </c:pt>
                <c:pt idx="6477">
                  <c:v>2.0191527437418699</c:v>
                </c:pt>
                <c:pt idx="6478">
                  <c:v>2.0175972022116202</c:v>
                </c:pt>
                <c:pt idx="6479">
                  <c:v>2.01576319523156</c:v>
                </c:pt>
                <c:pt idx="6480">
                  <c:v>2.0137019455432901</c:v>
                </c:pt>
                <c:pt idx="6481">
                  <c:v>2.0117871463298802</c:v>
                </c:pt>
                <c:pt idx="6482">
                  <c:v>2.0096965599805099</c:v>
                </c:pt>
                <c:pt idx="6483">
                  <c:v>2.0077668596059102</c:v>
                </c:pt>
                <c:pt idx="6484">
                  <c:v>2.0057379733771099</c:v>
                </c:pt>
                <c:pt idx="6485">
                  <c:v>2.0074346102774099</c:v>
                </c:pt>
                <c:pt idx="6486">
                  <c:v>2.0093049388378899</c:v>
                </c:pt>
                <c:pt idx="6487">
                  <c:v>2.01111822389066</c:v>
                </c:pt>
                <c:pt idx="6488">
                  <c:v>2.0130570046603702</c:v>
                </c:pt>
                <c:pt idx="6489">
                  <c:v>2.0149548072367902</c:v>
                </c:pt>
                <c:pt idx="6490">
                  <c:v>2.0168779883533698</c:v>
                </c:pt>
                <c:pt idx="6491">
                  <c:v>2.0187390036881001</c:v>
                </c:pt>
                <c:pt idx="6492">
                  <c:v>2.0206402987241701</c:v>
                </c:pt>
                <c:pt idx="6493">
                  <c:v>2.0226377528160802</c:v>
                </c:pt>
                <c:pt idx="6494">
                  <c:v>2.0244768820702999</c:v>
                </c:pt>
                <c:pt idx="6495">
                  <c:v>2.02631647698581</c:v>
                </c:pt>
                <c:pt idx="6496">
                  <c:v>2.0282899495214202</c:v>
                </c:pt>
                <c:pt idx="6497">
                  <c:v>2.0301165059208901</c:v>
                </c:pt>
                <c:pt idx="6498">
                  <c:v>2.0320869516581301</c:v>
                </c:pt>
                <c:pt idx="6499">
                  <c:v>2.0339689217507799</c:v>
                </c:pt>
                <c:pt idx="6500">
                  <c:v>2.0359221380203998</c:v>
                </c:pt>
                <c:pt idx="6501">
                  <c:v>2.0378555636853002</c:v>
                </c:pt>
                <c:pt idx="6502">
                  <c:v>2.0391612779349102</c:v>
                </c:pt>
                <c:pt idx="6503">
                  <c:v>2.0397251937538399</c:v>
                </c:pt>
                <c:pt idx="6504">
                  <c:v>2.04161228612065</c:v>
                </c:pt>
                <c:pt idx="6505">
                  <c:v>2.0435571204870899</c:v>
                </c:pt>
                <c:pt idx="6506">
                  <c:v>2.0454146433621601</c:v>
                </c:pt>
                <c:pt idx="6507">
                  <c:v>2.0473166368901698</c:v>
                </c:pt>
                <c:pt idx="6508">
                  <c:v>2.0492447074502702</c:v>
                </c:pt>
                <c:pt idx="6509">
                  <c:v>2.0511958282440901</c:v>
                </c:pt>
                <c:pt idx="6510">
                  <c:v>2.0531066693365601</c:v>
                </c:pt>
                <c:pt idx="6511">
                  <c:v>2.0550629124045399</c:v>
                </c:pt>
                <c:pt idx="6512">
                  <c:v>2.0569344051182301</c:v>
                </c:pt>
                <c:pt idx="6513">
                  <c:v>2.0588249899447</c:v>
                </c:pt>
                <c:pt idx="6514">
                  <c:v>2.0591893699020098</c:v>
                </c:pt>
                <c:pt idx="6515">
                  <c:v>2.0607570186257398</c:v>
                </c:pt>
                <c:pt idx="6516">
                  <c:v>2.0627505145966998</c:v>
                </c:pt>
                <c:pt idx="6517">
                  <c:v>2.0646760240197199</c:v>
                </c:pt>
                <c:pt idx="6518">
                  <c:v>2.0666026975959499</c:v>
                </c:pt>
                <c:pt idx="6519">
                  <c:v>2.0685726776719102</c:v>
                </c:pt>
                <c:pt idx="6520">
                  <c:v>2.07051681354642</c:v>
                </c:pt>
                <c:pt idx="6521">
                  <c:v>2.0724099595099701</c:v>
                </c:pt>
                <c:pt idx="6522">
                  <c:v>2.0743270870298098</c:v>
                </c:pt>
                <c:pt idx="6523">
                  <c:v>2.0762803032994301</c:v>
                </c:pt>
                <c:pt idx="6524">
                  <c:v>2.0783666986972098</c:v>
                </c:pt>
                <c:pt idx="6525">
                  <c:v>2.07920442335308</c:v>
                </c:pt>
                <c:pt idx="6526">
                  <c:v>2.08022957667708</c:v>
                </c:pt>
                <c:pt idx="6527">
                  <c:v>2.0821804646402602</c:v>
                </c:pt>
                <c:pt idx="6528">
                  <c:v>2.0841490477323501</c:v>
                </c:pt>
                <c:pt idx="6529">
                  <c:v>2.08615139126778</c:v>
                </c:pt>
                <c:pt idx="6530">
                  <c:v>2.0880734082311401</c:v>
                </c:pt>
                <c:pt idx="6531">
                  <c:v>2.09017400629818</c:v>
                </c:pt>
                <c:pt idx="6532">
                  <c:v>2.0922413095831902</c:v>
                </c:pt>
                <c:pt idx="6533">
                  <c:v>2.0943109411746299</c:v>
                </c:pt>
                <c:pt idx="6534">
                  <c:v>2.0964364521205399</c:v>
                </c:pt>
                <c:pt idx="6535">
                  <c:v>2.0985598675906698</c:v>
                </c:pt>
                <c:pt idx="6536">
                  <c:v>2.0969891920685799</c:v>
                </c:pt>
                <c:pt idx="6537">
                  <c:v>2.0951512269675701</c:v>
                </c:pt>
                <c:pt idx="6538">
                  <c:v>2.09325226023793</c:v>
                </c:pt>
                <c:pt idx="6539">
                  <c:v>2.0914089400321201</c:v>
                </c:pt>
                <c:pt idx="6540">
                  <c:v>2.0895439665764601</c:v>
                </c:pt>
                <c:pt idx="6541">
                  <c:v>2.0876962225884199</c:v>
                </c:pt>
                <c:pt idx="6542">
                  <c:v>2.08582868799567</c:v>
                </c:pt>
                <c:pt idx="6543">
                  <c:v>2.0840079523622999</c:v>
                </c:pt>
                <c:pt idx="6544">
                  <c:v>2.08206311799586</c:v>
                </c:pt>
                <c:pt idx="6545">
                  <c:v>2.0802384242415402</c:v>
                </c:pt>
                <c:pt idx="6546">
                  <c:v>2.0783874206244901</c:v>
                </c:pt>
                <c:pt idx="6547">
                  <c:v>2.0764034707099199</c:v>
                </c:pt>
                <c:pt idx="6548">
                  <c:v>2.0745631773024802</c:v>
                </c:pt>
                <c:pt idx="6549">
                  <c:v>2.07267445512116</c:v>
                </c:pt>
                <c:pt idx="6550">
                  <c:v>2.0708327647298601</c:v>
                </c:pt>
                <c:pt idx="6551">
                  <c:v>2.0689226221293202</c:v>
                </c:pt>
                <c:pt idx="6552">
                  <c:v>2.0670266821980499</c:v>
                </c:pt>
                <c:pt idx="6553">
                  <c:v>2.0651000086218101</c:v>
                </c:pt>
                <c:pt idx="6554">
                  <c:v>2.0632392261177301</c:v>
                </c:pt>
                <c:pt idx="6555">
                  <c:v>2.0612564403563698</c:v>
                </c:pt>
                <c:pt idx="6556">
                  <c:v>2.05947761423886</c:v>
                </c:pt>
                <c:pt idx="6557">
                  <c:v>2.0591996144503399</c:v>
                </c:pt>
                <c:pt idx="6558">
                  <c:v>2.05740402452648</c:v>
                </c:pt>
                <c:pt idx="6559">
                  <c:v>2.0555565133690799</c:v>
                </c:pt>
                <c:pt idx="6560">
                  <c:v>2.0536482334136998</c:v>
                </c:pt>
                <c:pt idx="6561">
                  <c:v>2.05173180438578</c:v>
                </c:pt>
                <c:pt idx="6562">
                  <c:v>2.0498069934546899</c:v>
                </c:pt>
                <c:pt idx="6563">
                  <c:v>2.0478980150073798</c:v>
                </c:pt>
                <c:pt idx="6564">
                  <c:v>2.0459070801734902</c:v>
                </c:pt>
                <c:pt idx="6565">
                  <c:v>2.0439988002181102</c:v>
                </c:pt>
                <c:pt idx="6566">
                  <c:v>2.0421277731657002</c:v>
                </c:pt>
                <c:pt idx="6567">
                  <c:v>2.0402553491294402</c:v>
                </c:pt>
                <c:pt idx="6568">
                  <c:v>2.0391785074025401</c:v>
                </c:pt>
                <c:pt idx="6569">
                  <c:v>2.03833449631929</c:v>
                </c:pt>
                <c:pt idx="6570">
                  <c:v>2.0363223738968399</c:v>
                </c:pt>
                <c:pt idx="6571">
                  <c:v>2.03447230160236</c:v>
                </c:pt>
                <c:pt idx="6572">
                  <c:v>2.0325537770986601</c:v>
                </c:pt>
                <c:pt idx="6573">
                  <c:v>2.0305621437728401</c:v>
                </c:pt>
                <c:pt idx="6574">
                  <c:v>2.0286531653255202</c:v>
                </c:pt>
                <c:pt idx="6575">
                  <c:v>2.0267860963940598</c:v>
                </c:pt>
                <c:pt idx="6576">
                  <c:v>2.0248587243259002</c:v>
                </c:pt>
                <c:pt idx="6577">
                  <c:v>2.0228361245244701</c:v>
                </c:pt>
                <c:pt idx="6578">
                  <c:v>2.0209469366818702</c:v>
                </c:pt>
                <c:pt idx="6579">
                  <c:v>2.0191725343465801</c:v>
                </c:pt>
                <c:pt idx="6580">
                  <c:v>2.0189457572996599</c:v>
                </c:pt>
                <c:pt idx="6581">
                  <c:v>2.01706774532795</c:v>
                </c:pt>
                <c:pt idx="6582">
                  <c:v>2.0150945056229799</c:v>
                </c:pt>
                <c:pt idx="6583">
                  <c:v>2.0130763296037899</c:v>
                </c:pt>
                <c:pt idx="6584">
                  <c:v>2.01110099442303</c:v>
                </c:pt>
                <c:pt idx="6585">
                  <c:v>2.0091827027499698</c:v>
                </c:pt>
                <c:pt idx="6586">
                  <c:v>2.0072048064321302</c:v>
                </c:pt>
                <c:pt idx="6587">
                  <c:v>2.0088662859052402</c:v>
                </c:pt>
                <c:pt idx="6588">
                  <c:v>2.0107834134250901</c:v>
                </c:pt>
                <c:pt idx="6589">
                  <c:v>2.01269658282399</c:v>
                </c:pt>
                <c:pt idx="6590">
                  <c:v>2.0146397873759301</c:v>
                </c:pt>
                <c:pt idx="6591">
                  <c:v>2.01650522649288</c:v>
                </c:pt>
                <c:pt idx="6592">
                  <c:v>2.0183848682790999</c:v>
                </c:pt>
                <c:pt idx="6593">
                  <c:v>2.02030641958117</c:v>
                </c:pt>
                <c:pt idx="6594">
                  <c:v>2.02215160243213</c:v>
                </c:pt>
                <c:pt idx="6595">
                  <c:v>2.0241676829755302</c:v>
                </c:pt>
                <c:pt idx="6596">
                  <c:v>2.0260366145521398</c:v>
                </c:pt>
                <c:pt idx="6597">
                  <c:v>2.0278547890484302</c:v>
                </c:pt>
                <c:pt idx="6598">
                  <c:v>2.02981103211641</c:v>
                </c:pt>
                <c:pt idx="6599">
                  <c:v>2.03169765882194</c:v>
                </c:pt>
                <c:pt idx="6600">
                  <c:v>2.0336373709142199</c:v>
                </c:pt>
                <c:pt idx="6601">
                  <c:v>2.03550001606345</c:v>
                </c:pt>
                <c:pt idx="6602">
                  <c:v>2.0373519510030702</c:v>
                </c:pt>
                <c:pt idx="6603">
                  <c:v>2.0392022561281902</c:v>
                </c:pt>
                <c:pt idx="6604">
                  <c:v>2.03930353745818</c:v>
                </c:pt>
                <c:pt idx="6605">
                  <c:v>2.04112846404314</c:v>
                </c:pt>
                <c:pt idx="6606">
                  <c:v>2.0430027507245501</c:v>
                </c:pt>
                <c:pt idx="6607">
                  <c:v>2.0449401345104001</c:v>
                </c:pt>
                <c:pt idx="6608">
                  <c:v>2.04685959033668</c:v>
                </c:pt>
                <c:pt idx="6609">
                  <c:v>2.0487667061388501</c:v>
                </c:pt>
                <c:pt idx="6610">
                  <c:v>2.0507571753114502</c:v>
                </c:pt>
                <c:pt idx="6611">
                  <c:v>2.0526868756860499</c:v>
                </c:pt>
                <c:pt idx="6612">
                  <c:v>2.0546135492622901</c:v>
                </c:pt>
                <c:pt idx="6613">
                  <c:v>2.0565122831612799</c:v>
                </c:pt>
                <c:pt idx="6614">
                  <c:v>2.0585127640515601</c:v>
                </c:pt>
                <c:pt idx="6615">
                  <c:v>2.0592082291841498</c:v>
                </c:pt>
                <c:pt idx="6616">
                  <c:v>2.0604003220796598</c:v>
                </c:pt>
                <c:pt idx="6617">
                  <c:v>2.06229533068836</c:v>
                </c:pt>
                <c:pt idx="6618">
                  <c:v>2.0642695017158998</c:v>
                </c:pt>
                <c:pt idx="6619">
                  <c:v>2.0661046728491801</c:v>
                </c:pt>
                <c:pt idx="6620">
                  <c:v>2.0680243615061</c:v>
                </c:pt>
                <c:pt idx="6621">
                  <c:v>2.0700008608400799</c:v>
                </c:pt>
                <c:pt idx="6622">
                  <c:v>2.07203393802047</c:v>
                </c:pt>
                <c:pt idx="6623">
                  <c:v>2.07393057644367</c:v>
                </c:pt>
                <c:pt idx="6624">
                  <c:v>2.0758153405040498</c:v>
                </c:pt>
                <c:pt idx="6625">
                  <c:v>2.07784888334572</c:v>
                </c:pt>
                <c:pt idx="6626">
                  <c:v>2.0792267750948699</c:v>
                </c:pt>
                <c:pt idx="6627">
                  <c:v>2.0797178149223301</c:v>
                </c:pt>
                <c:pt idx="6628">
                  <c:v>2.0816582255065401</c:v>
                </c:pt>
                <c:pt idx="6629">
                  <c:v>2.083606319502</c:v>
                </c:pt>
                <c:pt idx="6630">
                  <c:v>2.08545615896583</c:v>
                </c:pt>
                <c:pt idx="6631">
                  <c:v>2.0874710753560102</c:v>
                </c:pt>
                <c:pt idx="6632">
                  <c:v>2.0894964691251499</c:v>
                </c:pt>
                <c:pt idx="6633">
                  <c:v>2.0915025379508698</c:v>
                </c:pt>
                <c:pt idx="6634">
                  <c:v>2.09348229691386</c:v>
                </c:pt>
                <c:pt idx="6635">
                  <c:v>2.0955058280378598</c:v>
                </c:pt>
                <c:pt idx="6636">
                  <c:v>2.0976744126528502</c:v>
                </c:pt>
                <c:pt idx="6637">
                  <c:v>2.0992285571992402</c:v>
                </c:pt>
                <c:pt idx="6638">
                  <c:v>2.0999123807996498</c:v>
                </c:pt>
                <c:pt idx="6639">
                  <c:v>2.09818547591567</c:v>
                </c:pt>
                <c:pt idx="6640">
                  <c:v>2.09647044539452</c:v>
                </c:pt>
                <c:pt idx="6641">
                  <c:v>2.0945481956005101</c:v>
                </c:pt>
                <c:pt idx="6642">
                  <c:v>2.0926678553223601</c:v>
                </c:pt>
                <c:pt idx="6643">
                  <c:v>2.0907358266413198</c:v>
                </c:pt>
                <c:pt idx="6644">
                  <c:v>2.0889274310320598</c:v>
                </c:pt>
                <c:pt idx="6645">
                  <c:v>2.08691228181124</c:v>
                </c:pt>
                <c:pt idx="6646">
                  <c:v>2.0851211156696099</c:v>
                </c:pt>
                <c:pt idx="6647">
                  <c:v>2.08319420926273</c:v>
                </c:pt>
                <c:pt idx="6648">
                  <c:v>2.08133808337152</c:v>
                </c:pt>
                <c:pt idx="6649">
                  <c:v>2.07940861582756</c:v>
                </c:pt>
                <c:pt idx="6650">
                  <c:v>2.07921443507075</c:v>
                </c:pt>
                <c:pt idx="6651">
                  <c:v>2.0775333978235699</c:v>
                </c:pt>
                <c:pt idx="6652">
                  <c:v>2.0756109151989199</c:v>
                </c:pt>
                <c:pt idx="6653">
                  <c:v>2.0737603772431599</c:v>
                </c:pt>
                <c:pt idx="6654">
                  <c:v>2.0718246232718198</c:v>
                </c:pt>
                <c:pt idx="6655">
                  <c:v>2.0699265878647601</c:v>
                </c:pt>
                <c:pt idx="6656">
                  <c:v>2.0679992157965899</c:v>
                </c:pt>
                <c:pt idx="6657">
                  <c:v>2.06606555730104</c:v>
                </c:pt>
                <c:pt idx="6658">
                  <c:v>2.0641728769987799</c:v>
                </c:pt>
                <c:pt idx="6659">
                  <c:v>2.0622946321964299</c:v>
                </c:pt>
                <c:pt idx="6660">
                  <c:v>2.0603626035153901</c:v>
                </c:pt>
                <c:pt idx="6661">
                  <c:v>2.0592010114342001</c:v>
                </c:pt>
                <c:pt idx="6662">
                  <c:v>2.0583970472216602</c:v>
                </c:pt>
                <c:pt idx="6663">
                  <c:v>2.0564808510243902</c:v>
                </c:pt>
                <c:pt idx="6664">
                  <c:v>2.0545893348753501</c:v>
                </c:pt>
                <c:pt idx="6665">
                  <c:v>2.0525939762592298</c:v>
                </c:pt>
                <c:pt idx="6666">
                  <c:v>2.05072364769876</c:v>
                </c:pt>
                <c:pt idx="6667">
                  <c:v>2.0488097798079301</c:v>
                </c:pt>
                <c:pt idx="6668">
                  <c:v>2.04682908952236</c:v>
                </c:pt>
                <c:pt idx="6669">
                  <c:v>2.0449375733733199</c:v>
                </c:pt>
                <c:pt idx="6670">
                  <c:v>2.0431012380868201</c:v>
                </c:pt>
                <c:pt idx="6671">
                  <c:v>2.04120110720396</c:v>
                </c:pt>
                <c:pt idx="6672">
                  <c:v>2.0392052829265599</c:v>
                </c:pt>
                <c:pt idx="6673">
                  <c:v>2.0391850266605598</c:v>
                </c:pt>
                <c:pt idx="6674">
                  <c:v>2.0373165607452401</c:v>
                </c:pt>
                <c:pt idx="6675">
                  <c:v>2.0353393629193302</c:v>
                </c:pt>
                <c:pt idx="6676">
                  <c:v>2.0334112923592298</c:v>
                </c:pt>
                <c:pt idx="6677">
                  <c:v>2.0314957946538899</c:v>
                </c:pt>
                <c:pt idx="6678">
                  <c:v>2.0295381546020499</c:v>
                </c:pt>
                <c:pt idx="6679">
                  <c:v>2.0275728311389698</c:v>
                </c:pt>
                <c:pt idx="6680">
                  <c:v>2.0256992429494902</c:v>
                </c:pt>
                <c:pt idx="6681">
                  <c:v>2.0237148273736199</c:v>
                </c:pt>
                <c:pt idx="6682">
                  <c:v>2.0217667333781701</c:v>
                </c:pt>
                <c:pt idx="6683">
                  <c:v>2.0198530983179799</c:v>
                </c:pt>
                <c:pt idx="6684">
                  <c:v>2.01917649246752</c:v>
                </c:pt>
                <c:pt idx="6685">
                  <c:v>2.0178682170808302</c:v>
                </c:pt>
                <c:pt idx="6686">
                  <c:v>2.0159468986093998</c:v>
                </c:pt>
                <c:pt idx="6687">
                  <c:v>2.0140553824603602</c:v>
                </c:pt>
                <c:pt idx="6688">
                  <c:v>2.0119426771998401</c:v>
                </c:pt>
                <c:pt idx="6689">
                  <c:v>2.0101245027035501</c:v>
                </c:pt>
                <c:pt idx="6690">
                  <c:v>2.008147072047</c:v>
                </c:pt>
                <c:pt idx="6691">
                  <c:v>2.0097407978028099</c:v>
                </c:pt>
                <c:pt idx="6692">
                  <c:v>2.0116679370403299</c:v>
                </c:pt>
                <c:pt idx="6693">
                  <c:v>2.01356061734259</c:v>
                </c:pt>
                <c:pt idx="6694">
                  <c:v>2.0154642406851102</c:v>
                </c:pt>
                <c:pt idx="6695">
                  <c:v>2.0172779913991699</c:v>
                </c:pt>
                <c:pt idx="6696">
                  <c:v>2.0191895309835699</c:v>
                </c:pt>
                <c:pt idx="6697">
                  <c:v>2.0211357623338699</c:v>
                </c:pt>
                <c:pt idx="6698">
                  <c:v>2.0229963120073098</c:v>
                </c:pt>
                <c:pt idx="6699">
                  <c:v>2.0249418448656802</c:v>
                </c:pt>
                <c:pt idx="6700">
                  <c:v>2.0267562940716699</c:v>
                </c:pt>
                <c:pt idx="6701">
                  <c:v>2.02873745001853</c:v>
                </c:pt>
                <c:pt idx="6702">
                  <c:v>2.03066878020763</c:v>
                </c:pt>
                <c:pt idx="6703">
                  <c:v>2.0325521472841501</c:v>
                </c:pt>
                <c:pt idx="6704">
                  <c:v>2.0344941876828702</c:v>
                </c:pt>
                <c:pt idx="6705">
                  <c:v>2.0364085212349901</c:v>
                </c:pt>
                <c:pt idx="6706">
                  <c:v>2.0383398514240998</c:v>
                </c:pt>
                <c:pt idx="6707">
                  <c:v>2.03918293118477</c:v>
                </c:pt>
                <c:pt idx="6708">
                  <c:v>2.0403265953064</c:v>
                </c:pt>
                <c:pt idx="6709">
                  <c:v>2.04221066087484</c:v>
                </c:pt>
                <c:pt idx="6710">
                  <c:v>2.0440525840967898</c:v>
                </c:pt>
                <c:pt idx="6711">
                  <c:v>2.0460095256567001</c:v>
                </c:pt>
                <c:pt idx="6712">
                  <c:v>2.04795901663601</c:v>
                </c:pt>
                <c:pt idx="6713">
                  <c:v>2.0498307421803501</c:v>
                </c:pt>
                <c:pt idx="6714">
                  <c:v>2.0517539232969302</c:v>
                </c:pt>
                <c:pt idx="6715">
                  <c:v>2.0536303054541301</c:v>
                </c:pt>
                <c:pt idx="6716">
                  <c:v>2.0555877126753299</c:v>
                </c:pt>
                <c:pt idx="6717">
                  <c:v>2.05742660909891</c:v>
                </c:pt>
                <c:pt idx="6718">
                  <c:v>2.0592005457729101</c:v>
                </c:pt>
                <c:pt idx="6719">
                  <c:v>2.0594301167875502</c:v>
                </c:pt>
                <c:pt idx="6720">
                  <c:v>2.0613099914044102</c:v>
                </c:pt>
                <c:pt idx="6721">
                  <c:v>2.0632864907383901</c:v>
                </c:pt>
                <c:pt idx="6722">
                  <c:v>2.06523411907256</c:v>
                </c:pt>
                <c:pt idx="6723">
                  <c:v>2.0671202801168</c:v>
                </c:pt>
                <c:pt idx="6724">
                  <c:v>2.0690080709755398</c:v>
                </c:pt>
                <c:pt idx="6725">
                  <c:v>2.0710583776235598</c:v>
                </c:pt>
                <c:pt idx="6726">
                  <c:v>2.0730043761432202</c:v>
                </c:pt>
                <c:pt idx="6727">
                  <c:v>2.0747685339301798</c:v>
                </c:pt>
                <c:pt idx="6728">
                  <c:v>2.0768318790942399</c:v>
                </c:pt>
                <c:pt idx="6729">
                  <c:v>2.0787052344530799</c:v>
                </c:pt>
                <c:pt idx="6730">
                  <c:v>2.07922235131264</c:v>
                </c:pt>
                <c:pt idx="6731">
                  <c:v>2.0806945394724599</c:v>
                </c:pt>
                <c:pt idx="6732">
                  <c:v>2.0826531108468802</c:v>
                </c:pt>
                <c:pt idx="6733">
                  <c:v>2.0846279803663501</c:v>
                </c:pt>
                <c:pt idx="6734">
                  <c:v>2.0865616388618902</c:v>
                </c:pt>
                <c:pt idx="6735">
                  <c:v>2.0884962286800102</c:v>
                </c:pt>
                <c:pt idx="6736">
                  <c:v>2.09054932929575</c:v>
                </c:pt>
                <c:pt idx="6737">
                  <c:v>2.09254142828286</c:v>
                </c:pt>
                <c:pt idx="6738">
                  <c:v>2.0944769494235498</c:v>
                </c:pt>
                <c:pt idx="6739">
                  <c:v>2.0965023431927001</c:v>
                </c:pt>
                <c:pt idx="6740">
                  <c:v>2.0985312294214999</c:v>
                </c:pt>
                <c:pt idx="6741">
                  <c:v>2.0992488134652398</c:v>
                </c:pt>
                <c:pt idx="6742">
                  <c:v>2.1006534807384001</c:v>
                </c:pt>
                <c:pt idx="6743">
                  <c:v>2.0989191252738202</c:v>
                </c:pt>
                <c:pt idx="6744">
                  <c:v>2.1008052863180602</c:v>
                </c:pt>
                <c:pt idx="6745">
                  <c:v>2.1030360367149101</c:v>
                </c:pt>
                <c:pt idx="6746">
                  <c:v>2.1055974066257499</c:v>
                </c:pt>
                <c:pt idx="6747">
                  <c:v>2.1082994062453499</c:v>
                </c:pt>
                <c:pt idx="6748">
                  <c:v>2.1116703283041698</c:v>
                </c:pt>
                <c:pt idx="6749">
                  <c:v>2.11599050089717</c:v>
                </c:pt>
                <c:pt idx="6750">
                  <c:v>2.1192582789808498</c:v>
                </c:pt>
                <c:pt idx="6751">
                  <c:v>2.1226513199508199</c:v>
                </c:pt>
                <c:pt idx="6752">
                  <c:v>2.13926075957716</c:v>
                </c:pt>
                <c:pt idx="6753">
                  <c:v>2.1592902485281198</c:v>
                </c:pt>
                <c:pt idx="6754">
                  <c:v>2.1793066989630501</c:v>
                </c:pt>
                <c:pt idx="6755">
                  <c:v>2.1902290172874901</c:v>
                </c:pt>
                <c:pt idx="6756">
                  <c:v>2.1986225619912099</c:v>
                </c:pt>
                <c:pt idx="6757">
                  <c:v>2.1985506173223301</c:v>
                </c:pt>
                <c:pt idx="6758">
                  <c:v>2.1985031198710199</c:v>
                </c:pt>
                <c:pt idx="6759">
                  <c:v>2.1984907798469102</c:v>
                </c:pt>
                <c:pt idx="6760">
                  <c:v>2.19842721708119</c:v>
                </c:pt>
                <c:pt idx="6761">
                  <c:v>2.1984616760164499</c:v>
                </c:pt>
                <c:pt idx="6762">
                  <c:v>2.1984416525811001</c:v>
                </c:pt>
                <c:pt idx="6763">
                  <c:v>2.1984432823955999</c:v>
                </c:pt>
                <c:pt idx="6764">
                  <c:v>2.1969187073409602</c:v>
                </c:pt>
                <c:pt idx="6765">
                  <c:v>2.19505373388529</c:v>
                </c:pt>
                <c:pt idx="6766">
                  <c:v>2.1931547671556499</c:v>
                </c:pt>
                <c:pt idx="6767">
                  <c:v>2.1912083029747</c:v>
                </c:pt>
                <c:pt idx="6768">
                  <c:v>2.1892590448260298</c:v>
                </c:pt>
                <c:pt idx="6769">
                  <c:v>2.1872932557016602</c:v>
                </c:pt>
                <c:pt idx="6770">
                  <c:v>2.1853658836334899</c:v>
                </c:pt>
                <c:pt idx="6771">
                  <c:v>2.1834555082023099</c:v>
                </c:pt>
                <c:pt idx="6772">
                  <c:v>2.18148157000542</c:v>
                </c:pt>
                <c:pt idx="6773">
                  <c:v>2.17957817949355</c:v>
                </c:pt>
                <c:pt idx="6774">
                  <c:v>2.1776664070785001</c:v>
                </c:pt>
                <c:pt idx="6775">
                  <c:v>2.1756384521722798</c:v>
                </c:pt>
                <c:pt idx="6776">
                  <c:v>2.1736589260399302</c:v>
                </c:pt>
                <c:pt idx="6777">
                  <c:v>2.1717841736972301</c:v>
                </c:pt>
                <c:pt idx="6778">
                  <c:v>2.1698491182178299</c:v>
                </c:pt>
                <c:pt idx="6779">
                  <c:v>2.16779997572303</c:v>
                </c:pt>
                <c:pt idx="6780">
                  <c:v>2.1658190526068202</c:v>
                </c:pt>
                <c:pt idx="6781">
                  <c:v>2.16393196024001</c:v>
                </c:pt>
                <c:pt idx="6782">
                  <c:v>2.1619694307446502</c:v>
                </c:pt>
                <c:pt idx="6783">
                  <c:v>2.1599477622658001</c:v>
                </c:pt>
                <c:pt idx="6784">
                  <c:v>2.1592995617538699</c:v>
                </c:pt>
                <c:pt idx="6785">
                  <c:v>2.15804926119745</c:v>
                </c:pt>
                <c:pt idx="6786">
                  <c:v>2.1559866145253199</c:v>
                </c:pt>
                <c:pt idx="6787">
                  <c:v>2.1540462039411099</c:v>
                </c:pt>
                <c:pt idx="6788">
                  <c:v>2.1520797163248102</c:v>
                </c:pt>
                <c:pt idx="6789">
                  <c:v>2.1500915754586498</c:v>
                </c:pt>
                <c:pt idx="6790">
                  <c:v>2.1481812000274698</c:v>
                </c:pt>
                <c:pt idx="6791">
                  <c:v>2.1461844444274898</c:v>
                </c:pt>
                <c:pt idx="6792">
                  <c:v>2.1442470606416499</c:v>
                </c:pt>
                <c:pt idx="6793">
                  <c:v>2.1421751007437702</c:v>
                </c:pt>
                <c:pt idx="6794">
                  <c:v>2.1402414422482301</c:v>
                </c:pt>
                <c:pt idx="6795">
                  <c:v>2.1392968483269201</c:v>
                </c:pt>
                <c:pt idx="6796">
                  <c:v>2.1382551640272101</c:v>
                </c:pt>
                <c:pt idx="6797">
                  <c:v>2.13638250716031</c:v>
                </c:pt>
                <c:pt idx="6798">
                  <c:v>2.1343408152461101</c:v>
                </c:pt>
                <c:pt idx="6799">
                  <c:v>2.1323026157915601</c:v>
                </c:pt>
                <c:pt idx="6800">
                  <c:v>2.1303480025380899</c:v>
                </c:pt>
                <c:pt idx="6801">
                  <c:v>2.1283926907926798</c:v>
                </c:pt>
                <c:pt idx="6802">
                  <c:v>2.1263062953949001</c:v>
                </c:pt>
                <c:pt idx="6803">
                  <c:v>2.12437729351223</c:v>
                </c:pt>
                <c:pt idx="6804">
                  <c:v>2.12238682433963</c:v>
                </c:pt>
                <c:pt idx="6805">
                  <c:v>2.1202883217483799</c:v>
                </c:pt>
                <c:pt idx="6806">
                  <c:v>2.1192494314163901</c:v>
                </c:pt>
                <c:pt idx="6807">
                  <c:v>2.11834185756743</c:v>
                </c:pt>
                <c:pt idx="6808">
                  <c:v>2.11629248224199</c:v>
                </c:pt>
                <c:pt idx="6809">
                  <c:v>2.1142715122550699</c:v>
                </c:pt>
                <c:pt idx="6810">
                  <c:v>2.11222982034087</c:v>
                </c:pt>
                <c:pt idx="6811">
                  <c:v>2.1102367900311898</c:v>
                </c:pt>
                <c:pt idx="6812">
                  <c:v>2.10818531922996</c:v>
                </c:pt>
                <c:pt idx="6813">
                  <c:v>2.1061454899609098</c:v>
                </c:pt>
                <c:pt idx="6814">
                  <c:v>2.10777018219233</c:v>
                </c:pt>
                <c:pt idx="6815">
                  <c:v>2.10969266481698</c:v>
                </c:pt>
                <c:pt idx="6816">
                  <c:v>2.1115599665790801</c:v>
                </c:pt>
                <c:pt idx="6817">
                  <c:v>2.1135609131306401</c:v>
                </c:pt>
                <c:pt idx="6818">
                  <c:v>2.1154859568923698</c:v>
                </c:pt>
                <c:pt idx="6819">
                  <c:v>2.1174652501940701</c:v>
                </c:pt>
                <c:pt idx="6820">
                  <c:v>2.11936444975436</c:v>
                </c:pt>
                <c:pt idx="6821">
                  <c:v>2.12126900441945</c:v>
                </c:pt>
                <c:pt idx="6822">
                  <c:v>2.12325202301145</c:v>
                </c:pt>
                <c:pt idx="6823">
                  <c:v>2.1251495927572299</c:v>
                </c:pt>
                <c:pt idx="6824">
                  <c:v>2.1271102596074298</c:v>
                </c:pt>
                <c:pt idx="6825">
                  <c:v>2.1290727891027901</c:v>
                </c:pt>
                <c:pt idx="6826">
                  <c:v>2.1310248412191899</c:v>
                </c:pt>
                <c:pt idx="6827">
                  <c:v>2.1330087911337601</c:v>
                </c:pt>
                <c:pt idx="6828">
                  <c:v>2.1350132301449798</c:v>
                </c:pt>
                <c:pt idx="6829">
                  <c:v>2.1369885653257401</c:v>
                </c:pt>
                <c:pt idx="6830">
                  <c:v>2.13888543657959</c:v>
                </c:pt>
                <c:pt idx="6831">
                  <c:v>2.1392502821981898</c:v>
                </c:pt>
                <c:pt idx="6832">
                  <c:v>2.14088591746986</c:v>
                </c:pt>
                <c:pt idx="6833">
                  <c:v>2.1428000181913398</c:v>
                </c:pt>
                <c:pt idx="6834">
                  <c:v>2.1447765175253202</c:v>
                </c:pt>
                <c:pt idx="6835">
                  <c:v>2.1467530168592899</c:v>
                </c:pt>
                <c:pt idx="6836">
                  <c:v>2.14868481270969</c:v>
                </c:pt>
                <c:pt idx="6837">
                  <c:v>2.15063570067286</c:v>
                </c:pt>
                <c:pt idx="6838">
                  <c:v>2.1526082418859001</c:v>
                </c:pt>
                <c:pt idx="6839">
                  <c:v>2.1545677445828901</c:v>
                </c:pt>
                <c:pt idx="6840">
                  <c:v>2.1566019859165002</c:v>
                </c:pt>
                <c:pt idx="6841">
                  <c:v>2.1585305221378799</c:v>
                </c:pt>
                <c:pt idx="6842">
                  <c:v>2.1592746488749999</c:v>
                </c:pt>
                <c:pt idx="6843">
                  <c:v>2.16049794107676</c:v>
                </c:pt>
                <c:pt idx="6844">
                  <c:v>2.1624732762575198</c:v>
                </c:pt>
                <c:pt idx="6845">
                  <c:v>2.1644176449626702</c:v>
                </c:pt>
                <c:pt idx="6846">
                  <c:v>2.16644699685276</c:v>
                </c:pt>
                <c:pt idx="6847">
                  <c:v>2.1684013772755901</c:v>
                </c:pt>
                <c:pt idx="6848">
                  <c:v>2.1704174578189899</c:v>
                </c:pt>
                <c:pt idx="6849">
                  <c:v>2.1723981481045498</c:v>
                </c:pt>
                <c:pt idx="6850">
                  <c:v>2.1743534598499501</c:v>
                </c:pt>
                <c:pt idx="6851">
                  <c:v>2.1764333359897101</c:v>
                </c:pt>
                <c:pt idx="6852">
                  <c:v>2.1784361451864198</c:v>
                </c:pt>
                <c:pt idx="6853">
                  <c:v>2.1792764309793702</c:v>
                </c:pt>
                <c:pt idx="6854">
                  <c:v>2.1803912241011898</c:v>
                </c:pt>
                <c:pt idx="6855">
                  <c:v>2.1824624855071302</c:v>
                </c:pt>
                <c:pt idx="6856">
                  <c:v>2.1845262963324799</c:v>
                </c:pt>
                <c:pt idx="6857">
                  <c:v>2.1866369061172</c:v>
                </c:pt>
                <c:pt idx="6858">
                  <c:v>2.1886476315558001</c:v>
                </c:pt>
                <c:pt idx="6859">
                  <c:v>2.1906394977122501</c:v>
                </c:pt>
                <c:pt idx="6860">
                  <c:v>2.19279644079506</c:v>
                </c:pt>
                <c:pt idx="6861">
                  <c:v>2.1948993671685502</c:v>
                </c:pt>
                <c:pt idx="6862">
                  <c:v>2.1971196401864299</c:v>
                </c:pt>
                <c:pt idx="6863">
                  <c:v>2.1956902928650401</c:v>
                </c:pt>
                <c:pt idx="6864">
                  <c:v>2.1938816644251302</c:v>
                </c:pt>
                <c:pt idx="6865">
                  <c:v>2.19198176637292</c:v>
                </c:pt>
                <c:pt idx="6866">
                  <c:v>2.1900765132158999</c:v>
                </c:pt>
                <c:pt idx="6867">
                  <c:v>2.1881854627281401</c:v>
                </c:pt>
                <c:pt idx="6868">
                  <c:v>2.1862592548131898</c:v>
                </c:pt>
                <c:pt idx="6869">
                  <c:v>2.1843423601239902</c:v>
                </c:pt>
                <c:pt idx="6870">
                  <c:v>2.18241685070097</c:v>
                </c:pt>
                <c:pt idx="6871">
                  <c:v>2.1804687567055199</c:v>
                </c:pt>
                <c:pt idx="6872">
                  <c:v>2.1785693243145898</c:v>
                </c:pt>
                <c:pt idx="6873">
                  <c:v>2.1766058634966599</c:v>
                </c:pt>
                <c:pt idx="6874">
                  <c:v>2.17464892193675</c:v>
                </c:pt>
                <c:pt idx="6875">
                  <c:v>2.1727166604250701</c:v>
                </c:pt>
                <c:pt idx="6876">
                  <c:v>2.1708633285015799</c:v>
                </c:pt>
                <c:pt idx="6877">
                  <c:v>2.16879672370851</c:v>
                </c:pt>
                <c:pt idx="6878">
                  <c:v>2.16691056266427</c:v>
                </c:pt>
                <c:pt idx="6879">
                  <c:v>2.16500763781369</c:v>
                </c:pt>
                <c:pt idx="6880">
                  <c:v>2.1630623377859601</c:v>
                </c:pt>
                <c:pt idx="6881">
                  <c:v>2.16113170608878</c:v>
                </c:pt>
                <c:pt idx="6882">
                  <c:v>2.1592520643025601</c:v>
                </c:pt>
                <c:pt idx="6883">
                  <c:v>2.1591091062873602</c:v>
                </c:pt>
                <c:pt idx="6884">
                  <c:v>2.1571833640336999</c:v>
                </c:pt>
                <c:pt idx="6885">
                  <c:v>2.1552112884819499</c:v>
                </c:pt>
                <c:pt idx="6886">
                  <c:v>2.1532464306801602</c:v>
                </c:pt>
                <c:pt idx="6887">
                  <c:v>2.1513258107006599</c:v>
                </c:pt>
                <c:pt idx="6888">
                  <c:v>2.1494128741323899</c:v>
                </c:pt>
                <c:pt idx="6889">
                  <c:v>2.1474785171449202</c:v>
                </c:pt>
                <c:pt idx="6890">
                  <c:v>2.1455041132867301</c:v>
                </c:pt>
                <c:pt idx="6891">
                  <c:v>2.1435201633721599</c:v>
                </c:pt>
                <c:pt idx="6892">
                  <c:v>2.1415697410702701</c:v>
                </c:pt>
                <c:pt idx="6893">
                  <c:v>2.1396416705101702</c:v>
                </c:pt>
                <c:pt idx="6894">
                  <c:v>2.13923607952893</c:v>
                </c:pt>
                <c:pt idx="6895">
                  <c:v>2.13771197013557</c:v>
                </c:pt>
                <c:pt idx="6896">
                  <c:v>2.1357315126806502</c:v>
                </c:pt>
                <c:pt idx="6897">
                  <c:v>2.1336467470973699</c:v>
                </c:pt>
                <c:pt idx="6898">
                  <c:v>2.1317661739885798</c:v>
                </c:pt>
                <c:pt idx="6899">
                  <c:v>2.1297330968082</c:v>
                </c:pt>
                <c:pt idx="6900">
                  <c:v>2.1277719642966999</c:v>
                </c:pt>
                <c:pt idx="6901">
                  <c:v>2.1258241031318899</c:v>
                </c:pt>
                <c:pt idx="6902">
                  <c:v>2.12378147989511</c:v>
                </c:pt>
                <c:pt idx="6903">
                  <c:v>2.1218396723270398</c:v>
                </c:pt>
                <c:pt idx="6904">
                  <c:v>2.1199421025812599</c:v>
                </c:pt>
                <c:pt idx="6905">
                  <c:v>2.1192114800214799</c:v>
                </c:pt>
                <c:pt idx="6906">
                  <c:v>2.1179018076509202</c:v>
                </c:pt>
                <c:pt idx="6907">
                  <c:v>2.1158910822123298</c:v>
                </c:pt>
                <c:pt idx="6908">
                  <c:v>2.1139001473784398</c:v>
                </c:pt>
                <c:pt idx="6909">
                  <c:v>2.1118994336575301</c:v>
                </c:pt>
                <c:pt idx="6910">
                  <c:v>2.10991245694458</c:v>
                </c:pt>
                <c:pt idx="6911">
                  <c:v>2.10791896097362</c:v>
                </c:pt>
                <c:pt idx="6912">
                  <c:v>2.1059715654700999</c:v>
                </c:pt>
                <c:pt idx="6913">
                  <c:v>2.1075911354273602</c:v>
                </c:pt>
                <c:pt idx="6914">
                  <c:v>2.1095124538987902</c:v>
                </c:pt>
                <c:pt idx="6915">
                  <c:v>2.11143190972507</c:v>
                </c:pt>
                <c:pt idx="6916">
                  <c:v>2.1134349517524198</c:v>
                </c:pt>
                <c:pt idx="6917">
                  <c:v>2.1153534762561299</c:v>
                </c:pt>
                <c:pt idx="6918">
                  <c:v>2.1173488348722498</c:v>
                </c:pt>
                <c:pt idx="6919">
                  <c:v>2.1192873828113101</c:v>
                </c:pt>
                <c:pt idx="6920">
                  <c:v>2.1211812272667898</c:v>
                </c:pt>
                <c:pt idx="6921">
                  <c:v>2.1230836864560798</c:v>
                </c:pt>
                <c:pt idx="6922">
                  <c:v>2.12498567998409</c:v>
                </c:pt>
                <c:pt idx="6923">
                  <c:v>2.1270790603011802</c:v>
                </c:pt>
                <c:pt idx="6924">
                  <c:v>2.1290045697241999</c:v>
                </c:pt>
                <c:pt idx="6925">
                  <c:v>2.1310290321707699</c:v>
                </c:pt>
                <c:pt idx="6926">
                  <c:v>2.1329359151423</c:v>
                </c:pt>
                <c:pt idx="6927">
                  <c:v>2.1349273156374702</c:v>
                </c:pt>
                <c:pt idx="6928">
                  <c:v>2.13684677146375</c:v>
                </c:pt>
                <c:pt idx="6929">
                  <c:v>2.1387310698628399</c:v>
                </c:pt>
                <c:pt idx="6930">
                  <c:v>2.1392144262790702</c:v>
                </c:pt>
                <c:pt idx="6931">
                  <c:v>2.1407175809145</c:v>
                </c:pt>
                <c:pt idx="6932">
                  <c:v>2.1428081672638699</c:v>
                </c:pt>
                <c:pt idx="6933">
                  <c:v>2.1447336766868799</c:v>
                </c:pt>
                <c:pt idx="6934">
                  <c:v>2.1466042380779999</c:v>
                </c:pt>
                <c:pt idx="6935">
                  <c:v>2.1485509350895899</c:v>
                </c:pt>
                <c:pt idx="6936">
                  <c:v>2.1504566539079</c:v>
                </c:pt>
                <c:pt idx="6937">
                  <c:v>2.1524101030081502</c:v>
                </c:pt>
                <c:pt idx="6938">
                  <c:v>2.1543966140598099</c:v>
                </c:pt>
                <c:pt idx="6939">
                  <c:v>2.1563270129263401</c:v>
                </c:pt>
                <c:pt idx="6940">
                  <c:v>2.1583850029856002</c:v>
                </c:pt>
                <c:pt idx="6941">
                  <c:v>2.1592164412140802</c:v>
                </c:pt>
                <c:pt idx="6942">
                  <c:v>2.1603435743600099</c:v>
                </c:pt>
                <c:pt idx="6943">
                  <c:v>2.1623056381940802</c:v>
                </c:pt>
                <c:pt idx="6944">
                  <c:v>2.1641911007463901</c:v>
                </c:pt>
                <c:pt idx="6945">
                  <c:v>2.1660912316292502</c:v>
                </c:pt>
                <c:pt idx="6946">
                  <c:v>2.1681257057934999</c:v>
                </c:pt>
                <c:pt idx="6947">
                  <c:v>2.1701592486351702</c:v>
                </c:pt>
                <c:pt idx="6948">
                  <c:v>2.1721429657190998</c:v>
                </c:pt>
                <c:pt idx="6949">
                  <c:v>2.1741436794400202</c:v>
                </c:pt>
                <c:pt idx="6950">
                  <c:v>2.17617256566882</c:v>
                </c:pt>
                <c:pt idx="6951">
                  <c:v>2.1780652459710801</c:v>
                </c:pt>
                <c:pt idx="6952">
                  <c:v>2.1792182233184598</c:v>
                </c:pt>
                <c:pt idx="6953">
                  <c:v>2.1800575777888298</c:v>
                </c:pt>
                <c:pt idx="6954">
                  <c:v>2.18207202851772</c:v>
                </c:pt>
                <c:pt idx="6955">
                  <c:v>2.1840713452547802</c:v>
                </c:pt>
                <c:pt idx="6956">
                  <c:v>2.1861691493540998</c:v>
                </c:pt>
                <c:pt idx="6957">
                  <c:v>2.18815426342189</c:v>
                </c:pt>
                <c:pt idx="6958">
                  <c:v>2.1901484578847898</c:v>
                </c:pt>
                <c:pt idx="6959">
                  <c:v>2.1922420710325201</c:v>
                </c:pt>
                <c:pt idx="6960">
                  <c:v>2.1942076273262501</c:v>
                </c:pt>
                <c:pt idx="6961">
                  <c:v>2.1963680628687099</c:v>
                </c:pt>
                <c:pt idx="6962">
                  <c:v>2.1985368803143501</c:v>
                </c:pt>
                <c:pt idx="6963">
                  <c:v>2.1992200054228301</c:v>
                </c:pt>
                <c:pt idx="6964">
                  <c:v>2.1971005480736499</c:v>
                </c:pt>
                <c:pt idx="6965">
                  <c:v>2.1951440721750299</c:v>
                </c:pt>
                <c:pt idx="6966">
                  <c:v>2.1933137904852602</c:v>
                </c:pt>
                <c:pt idx="6967">
                  <c:v>2.1914332173764701</c:v>
                </c:pt>
                <c:pt idx="6968">
                  <c:v>2.1894716192036898</c:v>
                </c:pt>
                <c:pt idx="6969">
                  <c:v>2.1875933744013301</c:v>
                </c:pt>
                <c:pt idx="6970">
                  <c:v>2.1856934763491198</c:v>
                </c:pt>
                <c:pt idx="6971">
                  <c:v>2.1837616804987201</c:v>
                </c:pt>
                <c:pt idx="6972">
                  <c:v>2.1817465312778999</c:v>
                </c:pt>
                <c:pt idx="6973">
                  <c:v>2.1798871457576801</c:v>
                </c:pt>
                <c:pt idx="6974">
                  <c:v>2.1791972685605301</c:v>
                </c:pt>
                <c:pt idx="6975">
                  <c:v>2.17800983227789</c:v>
                </c:pt>
                <c:pt idx="6976">
                  <c:v>2.1759634837508202</c:v>
                </c:pt>
                <c:pt idx="6977">
                  <c:v>2.1739914081990701</c:v>
                </c:pt>
                <c:pt idx="6978">
                  <c:v>2.1720118820667298</c:v>
                </c:pt>
                <c:pt idx="6979">
                  <c:v>2.1701364312320899</c:v>
                </c:pt>
                <c:pt idx="6980">
                  <c:v>2.1681427024304898</c:v>
                </c:pt>
                <c:pt idx="6981">
                  <c:v>2.1662642247974899</c:v>
                </c:pt>
                <c:pt idx="6982">
                  <c:v>2.1642700303345901</c:v>
                </c:pt>
                <c:pt idx="6983">
                  <c:v>2.1623580250889098</c:v>
                </c:pt>
                <c:pt idx="6984">
                  <c:v>2.1603729110211098</c:v>
                </c:pt>
                <c:pt idx="6985">
                  <c:v>2.1591864060610502</c:v>
                </c:pt>
                <c:pt idx="6986">
                  <c:v>2.1583614870905898</c:v>
                </c:pt>
                <c:pt idx="6987">
                  <c:v>2.1564390044659398</c:v>
                </c:pt>
                <c:pt idx="6988">
                  <c:v>2.1544119808822901</c:v>
                </c:pt>
                <c:pt idx="6989">
                  <c:v>2.1525025367736799</c:v>
                </c:pt>
                <c:pt idx="6990">
                  <c:v>2.15057726018131</c:v>
                </c:pt>
                <c:pt idx="6991">
                  <c:v>2.14864267036319</c:v>
                </c:pt>
                <c:pt idx="6992">
                  <c:v>2.1466668695211402</c:v>
                </c:pt>
                <c:pt idx="6993">
                  <c:v>2.1446405444294201</c:v>
                </c:pt>
                <c:pt idx="6994">
                  <c:v>2.1426503080874699</c:v>
                </c:pt>
                <c:pt idx="6995">
                  <c:v>2.1407101303339</c:v>
                </c:pt>
                <c:pt idx="6996">
                  <c:v>2.1391832269728202</c:v>
                </c:pt>
                <c:pt idx="6997">
                  <c:v>2.13877554051578</c:v>
                </c:pt>
                <c:pt idx="6998">
                  <c:v>2.1367466542869802</c:v>
                </c:pt>
                <c:pt idx="6999">
                  <c:v>2.1346928551793098</c:v>
                </c:pt>
                <c:pt idx="7000">
                  <c:v>2.13275337591767</c:v>
                </c:pt>
                <c:pt idx="7001">
                  <c:v>2.1308413706719902</c:v>
                </c:pt>
                <c:pt idx="7002">
                  <c:v>2.12886580266058</c:v>
                </c:pt>
                <c:pt idx="7003">
                  <c:v>2.1267535630613601</c:v>
                </c:pt>
                <c:pt idx="7004">
                  <c:v>2.1248322445899199</c:v>
                </c:pt>
                <c:pt idx="7005">
                  <c:v>2.1228129044175099</c:v>
                </c:pt>
                <c:pt idx="7006">
                  <c:v>2.1208506077528</c:v>
                </c:pt>
                <c:pt idx="7007">
                  <c:v>2.1191809792071599</c:v>
                </c:pt>
                <c:pt idx="7008">
                  <c:v>2.1188925020396701</c:v>
                </c:pt>
                <c:pt idx="7009">
                  <c:v>2.11692717857659</c:v>
                </c:pt>
                <c:pt idx="7010">
                  <c:v>2.11486010812223</c:v>
                </c:pt>
                <c:pt idx="7011">
                  <c:v>2.1127811633050402</c:v>
                </c:pt>
                <c:pt idx="7012">
                  <c:v>2.1107681095600102</c:v>
                </c:pt>
                <c:pt idx="7013">
                  <c:v>2.1088044159114401</c:v>
                </c:pt>
                <c:pt idx="7014">
                  <c:v>2.1067962516099201</c:v>
                </c:pt>
                <c:pt idx="7015">
                  <c:v>2.1085995249450198</c:v>
                </c:pt>
                <c:pt idx="7016">
                  <c:v>2.11052456870675</c:v>
                </c:pt>
                <c:pt idx="7017">
                  <c:v>2.1124579943716499</c:v>
                </c:pt>
                <c:pt idx="7018">
                  <c:v>2.1143851336091801</c:v>
                </c:pt>
                <c:pt idx="7019">
                  <c:v>2.11639632470906</c:v>
                </c:pt>
                <c:pt idx="7020">
                  <c:v>2.1182543132454201</c:v>
                </c:pt>
                <c:pt idx="7021">
                  <c:v>2.1202382631599899</c:v>
                </c:pt>
                <c:pt idx="7022">
                  <c:v>2.1222180221229801</c:v>
                </c:pt>
                <c:pt idx="7023">
                  <c:v>2.1241200156509898</c:v>
                </c:pt>
                <c:pt idx="7024">
                  <c:v>2.12606182321906</c:v>
                </c:pt>
                <c:pt idx="7025">
                  <c:v>2.1280215587467</c:v>
                </c:pt>
                <c:pt idx="7026">
                  <c:v>2.1300131920725098</c:v>
                </c:pt>
                <c:pt idx="7027">
                  <c:v>2.1319158840924501</c:v>
                </c:pt>
                <c:pt idx="7028">
                  <c:v>2.1338555961847301</c:v>
                </c:pt>
                <c:pt idx="7029">
                  <c:v>2.1359005477279398</c:v>
                </c:pt>
                <c:pt idx="7030">
                  <c:v>2.1377862431109</c:v>
                </c:pt>
                <c:pt idx="7031">
                  <c:v>2.1392018534243098</c:v>
                </c:pt>
                <c:pt idx="7032">
                  <c:v>2.1398214157670701</c:v>
                </c:pt>
                <c:pt idx="7033">
                  <c:v>2.1417320240288999</c:v>
                </c:pt>
                <c:pt idx="7034">
                  <c:v>2.1437245886772902</c:v>
                </c:pt>
                <c:pt idx="7035">
                  <c:v>2.1456421818584199</c:v>
                </c:pt>
                <c:pt idx="7036">
                  <c:v>2.1475777029991199</c:v>
                </c:pt>
                <c:pt idx="7037">
                  <c:v>2.1495227701961999</c:v>
                </c:pt>
                <c:pt idx="7038">
                  <c:v>2.1514259278774301</c:v>
                </c:pt>
                <c:pt idx="7039">
                  <c:v>2.15338007546961</c:v>
                </c:pt>
                <c:pt idx="7040">
                  <c:v>2.1553670521825601</c:v>
                </c:pt>
                <c:pt idx="7041">
                  <c:v>2.15730676427484</c:v>
                </c:pt>
                <c:pt idx="7042">
                  <c:v>2.1592439152300398</c:v>
                </c:pt>
                <c:pt idx="7043">
                  <c:v>2.1593812853097898</c:v>
                </c:pt>
                <c:pt idx="7044">
                  <c:v>2.1613845601677899</c:v>
                </c:pt>
                <c:pt idx="7045">
                  <c:v>2.1633333526551701</c:v>
                </c:pt>
                <c:pt idx="7046">
                  <c:v>2.1652369759976899</c:v>
                </c:pt>
                <c:pt idx="7047">
                  <c:v>2.1672134753316601</c:v>
                </c:pt>
                <c:pt idx="7048">
                  <c:v>2.16919789090753</c:v>
                </c:pt>
                <c:pt idx="7049">
                  <c:v>2.17122607864439</c:v>
                </c:pt>
                <c:pt idx="7050">
                  <c:v>2.1731643937528098</c:v>
                </c:pt>
                <c:pt idx="7051">
                  <c:v>2.1750382147729401</c:v>
                </c:pt>
                <c:pt idx="7052">
                  <c:v>2.1771476604044402</c:v>
                </c:pt>
                <c:pt idx="7053">
                  <c:v>2.1791127510368802</c:v>
                </c:pt>
                <c:pt idx="7054">
                  <c:v>2.1792459301650502</c:v>
                </c:pt>
                <c:pt idx="7055">
                  <c:v>2.18106433749199</c:v>
                </c:pt>
                <c:pt idx="7056">
                  <c:v>2.1830159239470999</c:v>
                </c:pt>
                <c:pt idx="7057">
                  <c:v>2.1850340999662898</c:v>
                </c:pt>
                <c:pt idx="7058">
                  <c:v>2.1871272474527399</c:v>
                </c:pt>
                <c:pt idx="7059">
                  <c:v>2.1890399511903502</c:v>
                </c:pt>
                <c:pt idx="7060">
                  <c:v>2.1910129580646802</c:v>
                </c:pt>
                <c:pt idx="7061">
                  <c:v>2.1931086666881998</c:v>
                </c:pt>
                <c:pt idx="7062">
                  <c:v>2.19522905535996</c:v>
                </c:pt>
                <c:pt idx="7063">
                  <c:v>2.1974192932248102</c:v>
                </c:pt>
                <c:pt idx="7064">
                  <c:v>2.1992770489305302</c:v>
                </c:pt>
                <c:pt idx="7065">
                  <c:v>2.1995059214532402</c:v>
                </c:pt>
                <c:pt idx="7066">
                  <c:v>2.2019702009856701</c:v>
                </c:pt>
                <c:pt idx="7067">
                  <c:v>2.2043178323656298</c:v>
                </c:pt>
                <c:pt idx="7068">
                  <c:v>2.2071227431297298</c:v>
                </c:pt>
                <c:pt idx="7069">
                  <c:v>2.21031298860908</c:v>
                </c:pt>
                <c:pt idx="7070">
                  <c:v>2.2141914814710599</c:v>
                </c:pt>
                <c:pt idx="7071">
                  <c:v>2.2192976903170298</c:v>
                </c:pt>
                <c:pt idx="7072">
                  <c:v>2.2197035141289199</c:v>
                </c:pt>
                <c:pt idx="7073">
                  <c:v>2.2318654228001802</c:v>
                </c:pt>
                <c:pt idx="7074">
                  <c:v>2.2393155377358198</c:v>
                </c:pt>
                <c:pt idx="7075">
                  <c:v>2.2593177855014801</c:v>
                </c:pt>
                <c:pt idx="7076">
                  <c:v>2.2793246898800099</c:v>
                </c:pt>
                <c:pt idx="7077">
                  <c:v>2.2863636258989599</c:v>
                </c:pt>
                <c:pt idx="7078">
                  <c:v>2.29882379062474</c:v>
                </c:pt>
                <c:pt idx="7079">
                  <c:v>2.2988014388829501</c:v>
                </c:pt>
                <c:pt idx="7080">
                  <c:v>2.2987294942140601</c:v>
                </c:pt>
                <c:pt idx="7081">
                  <c:v>2.2986803669482501</c:v>
                </c:pt>
                <c:pt idx="7082">
                  <c:v>2.2986987605691001</c:v>
                </c:pt>
                <c:pt idx="7083">
                  <c:v>2.2986610420048201</c:v>
                </c:pt>
                <c:pt idx="7084">
                  <c:v>2.2984885144978802</c:v>
                </c:pt>
                <c:pt idx="7085">
                  <c:v>2.29850807227194</c:v>
                </c:pt>
                <c:pt idx="7086">
                  <c:v>2.2967527620494401</c:v>
                </c:pt>
                <c:pt idx="7087">
                  <c:v>2.2948593832552402</c:v>
                </c:pt>
                <c:pt idx="7088">
                  <c:v>2.29286169633269</c:v>
                </c:pt>
                <c:pt idx="7089">
                  <c:v>2.2909673862159301</c:v>
                </c:pt>
                <c:pt idx="7090">
                  <c:v>2.28891987353563</c:v>
                </c:pt>
                <c:pt idx="7091">
                  <c:v>2.2870167158544099</c:v>
                </c:pt>
                <c:pt idx="7092">
                  <c:v>2.284936606884</c:v>
                </c:pt>
                <c:pt idx="7093">
                  <c:v>2.2829947993159299</c:v>
                </c:pt>
                <c:pt idx="7094">
                  <c:v>2.2810429800301799</c:v>
                </c:pt>
                <c:pt idx="7095">
                  <c:v>2.2790574003011002</c:v>
                </c:pt>
                <c:pt idx="7096">
                  <c:v>2.2770527284592399</c:v>
                </c:pt>
                <c:pt idx="7097">
                  <c:v>2.27515585720539</c:v>
                </c:pt>
                <c:pt idx="7098">
                  <c:v>2.2731162607669799</c:v>
                </c:pt>
                <c:pt idx="7099">
                  <c:v>2.2710752673447101</c:v>
                </c:pt>
                <c:pt idx="7100">
                  <c:v>2.26918258704245</c:v>
                </c:pt>
                <c:pt idx="7101">
                  <c:v>2.2670631296932702</c:v>
                </c:pt>
                <c:pt idx="7102">
                  <c:v>2.2651108447462298</c:v>
                </c:pt>
                <c:pt idx="7103">
                  <c:v>2.2631310857832401</c:v>
                </c:pt>
                <c:pt idx="7104">
                  <c:v>2.26105167530477</c:v>
                </c:pt>
                <c:pt idx="7105">
                  <c:v>2.2593007888644898</c:v>
                </c:pt>
                <c:pt idx="7106">
                  <c:v>2.25916597992182</c:v>
                </c:pt>
                <c:pt idx="7107">
                  <c:v>2.2570858709514101</c:v>
                </c:pt>
                <c:pt idx="7108">
                  <c:v>2.2551119327545202</c:v>
                </c:pt>
                <c:pt idx="7109">
                  <c:v>2.2530495189130302</c:v>
                </c:pt>
                <c:pt idx="7110">
                  <c:v>2.2510250564664598</c:v>
                </c:pt>
                <c:pt idx="7111">
                  <c:v>2.2489945404231499</c:v>
                </c:pt>
                <c:pt idx="7112">
                  <c:v>2.2470427211374</c:v>
                </c:pt>
                <c:pt idx="7113">
                  <c:v>2.2450159303844002</c:v>
                </c:pt>
                <c:pt idx="7114">
                  <c:v>2.2429591044783601</c:v>
                </c:pt>
                <c:pt idx="7115">
                  <c:v>2.2409465163946201</c:v>
                </c:pt>
                <c:pt idx="7116">
                  <c:v>2.2392768878489702</c:v>
                </c:pt>
                <c:pt idx="7117">
                  <c:v>2.2389707155525702</c:v>
                </c:pt>
                <c:pt idx="7118">
                  <c:v>2.2369259968400002</c:v>
                </c:pt>
                <c:pt idx="7119">
                  <c:v>2.2349061910063002</c:v>
                </c:pt>
                <c:pt idx="7120">
                  <c:v>2.2328121121972799</c:v>
                </c:pt>
                <c:pt idx="7121">
                  <c:v>2.23073246888816</c:v>
                </c:pt>
                <c:pt idx="7122">
                  <c:v>2.2287643514573601</c:v>
                </c:pt>
                <c:pt idx="7123">
                  <c:v>2.2267226595431602</c:v>
                </c:pt>
                <c:pt idx="7124">
                  <c:v>2.2246255539357702</c:v>
                </c:pt>
                <c:pt idx="7125">
                  <c:v>2.2226050496101402</c:v>
                </c:pt>
                <c:pt idx="7126">
                  <c:v>2.2205761633813399</c:v>
                </c:pt>
                <c:pt idx="7127">
                  <c:v>2.2192441392689899</c:v>
                </c:pt>
                <c:pt idx="7128">
                  <c:v>2.2184383124113101</c:v>
                </c:pt>
                <c:pt idx="7129">
                  <c:v>2.2163614630699202</c:v>
                </c:pt>
                <c:pt idx="7130">
                  <c:v>2.2143160458654201</c:v>
                </c:pt>
                <c:pt idx="7131">
                  <c:v>2.212252933532</c:v>
                </c:pt>
                <c:pt idx="7132">
                  <c:v>2.2103115916252101</c:v>
                </c:pt>
                <c:pt idx="7133">
                  <c:v>2.20808223821223</c:v>
                </c:pt>
                <c:pt idx="7134">
                  <c:v>2.2060147020965801</c:v>
                </c:pt>
                <c:pt idx="7135">
                  <c:v>2.2039979230612499</c:v>
                </c:pt>
                <c:pt idx="7136">
                  <c:v>2.2057921160012501</c:v>
                </c:pt>
                <c:pt idx="7137">
                  <c:v>2.2077918983995901</c:v>
                </c:pt>
                <c:pt idx="7138">
                  <c:v>2.2096438333392099</c:v>
                </c:pt>
                <c:pt idx="7139">
                  <c:v>2.21169670112431</c:v>
                </c:pt>
                <c:pt idx="7140">
                  <c:v>2.2136503830552101</c:v>
                </c:pt>
                <c:pt idx="7141">
                  <c:v>2.2156462073326102</c:v>
                </c:pt>
                <c:pt idx="7142">
                  <c:v>2.2175894118845498</c:v>
                </c:pt>
                <c:pt idx="7143">
                  <c:v>2.2194730117917101</c:v>
                </c:pt>
                <c:pt idx="7144">
                  <c:v>2.2215167991817002</c:v>
                </c:pt>
                <c:pt idx="7145">
                  <c:v>2.2235291544348001</c:v>
                </c:pt>
                <c:pt idx="7146">
                  <c:v>2.2255673538893501</c:v>
                </c:pt>
                <c:pt idx="7147">
                  <c:v>2.2275338415056498</c:v>
                </c:pt>
                <c:pt idx="7148">
                  <c:v>2.2295212838798801</c:v>
                </c:pt>
                <c:pt idx="7149">
                  <c:v>2.23148334771395</c:v>
                </c:pt>
                <c:pt idx="7150">
                  <c:v>2.23344331607223</c:v>
                </c:pt>
                <c:pt idx="7151">
                  <c:v>2.2354039829224299</c:v>
                </c:pt>
                <c:pt idx="7152">
                  <c:v>2.2374894469976399</c:v>
                </c:pt>
                <c:pt idx="7153">
                  <c:v>2.2392631508409999</c:v>
                </c:pt>
                <c:pt idx="7154">
                  <c:v>2.2393933031708002</c:v>
                </c:pt>
                <c:pt idx="7155">
                  <c:v>2.2413658443838398</c:v>
                </c:pt>
                <c:pt idx="7156">
                  <c:v>2.2432848345488301</c:v>
                </c:pt>
                <c:pt idx="7157">
                  <c:v>2.24534654989839</c:v>
                </c:pt>
                <c:pt idx="7158">
                  <c:v>2.2473365534097001</c:v>
                </c:pt>
                <c:pt idx="7159">
                  <c:v>2.24926881492138</c:v>
                </c:pt>
                <c:pt idx="7160">
                  <c:v>2.2513489238917801</c:v>
                </c:pt>
                <c:pt idx="7161">
                  <c:v>2.2533768787980102</c:v>
                </c:pt>
                <c:pt idx="7162">
                  <c:v>2.2554129827767602</c:v>
                </c:pt>
                <c:pt idx="7163">
                  <c:v>2.25735083222389</c:v>
                </c:pt>
                <c:pt idx="7164">
                  <c:v>2.2592635359615101</c:v>
                </c:pt>
                <c:pt idx="7165">
                  <c:v>2.25932965986431</c:v>
                </c:pt>
                <c:pt idx="7166">
                  <c:v>2.2614733316004298</c:v>
                </c:pt>
                <c:pt idx="7167">
                  <c:v>2.2634423803538102</c:v>
                </c:pt>
                <c:pt idx="7168">
                  <c:v>2.2654505446553199</c:v>
                </c:pt>
                <c:pt idx="7169">
                  <c:v>2.26744962856174</c:v>
                </c:pt>
                <c:pt idx="7170">
                  <c:v>2.2694864310324201</c:v>
                </c:pt>
                <c:pt idx="7171">
                  <c:v>2.2715064696967602</c:v>
                </c:pt>
                <c:pt idx="7172">
                  <c:v>2.27353372611105</c:v>
                </c:pt>
                <c:pt idx="7173">
                  <c:v>2.27552885189652</c:v>
                </c:pt>
                <c:pt idx="7174">
                  <c:v>2.2775453981012102</c:v>
                </c:pt>
                <c:pt idx="7175">
                  <c:v>2.2792904637753999</c:v>
                </c:pt>
                <c:pt idx="7176">
                  <c:v>2.2796944249421398</c:v>
                </c:pt>
                <c:pt idx="7177">
                  <c:v>2.28160410188138</c:v>
                </c:pt>
                <c:pt idx="7178">
                  <c:v>2.2836783900856998</c:v>
                </c:pt>
                <c:pt idx="7179">
                  <c:v>2.2857340518385199</c:v>
                </c:pt>
                <c:pt idx="7180">
                  <c:v>2.2877994924783698</c:v>
                </c:pt>
                <c:pt idx="7181">
                  <c:v>2.2899031173437798</c:v>
                </c:pt>
                <c:pt idx="7182">
                  <c:v>2.2920737974345702</c:v>
                </c:pt>
                <c:pt idx="7183">
                  <c:v>2.2942691575735799</c:v>
                </c:pt>
                <c:pt idx="7184">
                  <c:v>2.2964249365031701</c:v>
                </c:pt>
                <c:pt idx="7185">
                  <c:v>2.29869643226266</c:v>
                </c:pt>
                <c:pt idx="7186">
                  <c:v>2.2969143465161301</c:v>
                </c:pt>
                <c:pt idx="7187">
                  <c:v>2.29504355229437</c:v>
                </c:pt>
                <c:pt idx="7188">
                  <c:v>2.29319580830634</c:v>
                </c:pt>
                <c:pt idx="7189">
                  <c:v>2.2912269923836002</c:v>
                </c:pt>
                <c:pt idx="7190">
                  <c:v>2.2892018314451001</c:v>
                </c:pt>
                <c:pt idx="7191">
                  <c:v>2.2871901746839298</c:v>
                </c:pt>
                <c:pt idx="7192">
                  <c:v>2.2852604743093301</c:v>
                </c:pt>
                <c:pt idx="7193">
                  <c:v>2.2832730319350998</c:v>
                </c:pt>
                <c:pt idx="7194">
                  <c:v>2.2814022377133401</c:v>
                </c:pt>
                <c:pt idx="7195">
                  <c:v>2.2793321404606099</c:v>
                </c:pt>
                <c:pt idx="7196">
                  <c:v>2.2774613462388502</c:v>
                </c:pt>
                <c:pt idx="7197">
                  <c:v>2.2754934616386899</c:v>
                </c:pt>
                <c:pt idx="7198">
                  <c:v>2.2734173107892302</c:v>
                </c:pt>
                <c:pt idx="7199">
                  <c:v>2.2714363876730199</c:v>
                </c:pt>
                <c:pt idx="7200">
                  <c:v>2.2694682702422102</c:v>
                </c:pt>
                <c:pt idx="7201">
                  <c:v>2.2674882784485799</c:v>
                </c:pt>
                <c:pt idx="7202">
                  <c:v>2.2655173670500499</c:v>
                </c:pt>
                <c:pt idx="7203">
                  <c:v>2.2635697387158902</c:v>
                </c:pt>
                <c:pt idx="7204">
                  <c:v>2.2614416666328898</c:v>
                </c:pt>
                <c:pt idx="7205">
                  <c:v>2.2594344336539498</c:v>
                </c:pt>
                <c:pt idx="7206">
                  <c:v>2.25927284918725</c:v>
                </c:pt>
                <c:pt idx="7207">
                  <c:v>2.25747236981988</c:v>
                </c:pt>
                <c:pt idx="7208">
                  <c:v>2.25550681352615</c:v>
                </c:pt>
                <c:pt idx="7209">
                  <c:v>2.2535366006195501</c:v>
                </c:pt>
                <c:pt idx="7210">
                  <c:v>2.2515039891004598</c:v>
                </c:pt>
                <c:pt idx="7211">
                  <c:v>2.24956404417753</c:v>
                </c:pt>
                <c:pt idx="7212">
                  <c:v>2.2475421428680402</c:v>
                </c:pt>
                <c:pt idx="7213">
                  <c:v>2.2454890422522999</c:v>
                </c:pt>
                <c:pt idx="7214">
                  <c:v>2.2435472346842298</c:v>
                </c:pt>
                <c:pt idx="7215">
                  <c:v>2.2415330167859802</c:v>
                </c:pt>
                <c:pt idx="7216">
                  <c:v>2.2395616397261602</c:v>
                </c:pt>
                <c:pt idx="7217">
                  <c:v>2.2392540704459001</c:v>
                </c:pt>
                <c:pt idx="7218">
                  <c:v>2.23755463957787</c:v>
                </c:pt>
                <c:pt idx="7219">
                  <c:v>2.2355658002197698</c:v>
                </c:pt>
                <c:pt idx="7220">
                  <c:v>2.23352643661201</c:v>
                </c:pt>
                <c:pt idx="7221">
                  <c:v>2.2314542438834901</c:v>
                </c:pt>
                <c:pt idx="7222">
                  <c:v>2.2295082453638302</c:v>
                </c:pt>
                <c:pt idx="7223">
                  <c:v>2.2274961229413699</c:v>
                </c:pt>
                <c:pt idx="7224">
                  <c:v>2.2254404611885499</c:v>
                </c:pt>
                <c:pt idx="7225">
                  <c:v>2.2234458010643698</c:v>
                </c:pt>
                <c:pt idx="7226">
                  <c:v>2.2213896736502599</c:v>
                </c:pt>
                <c:pt idx="7227">
                  <c:v>2.21935496665537</c:v>
                </c:pt>
                <c:pt idx="7228">
                  <c:v>2.2192508913576598</c:v>
                </c:pt>
                <c:pt idx="7229">
                  <c:v>2.2172401659190699</c:v>
                </c:pt>
                <c:pt idx="7230">
                  <c:v>2.2152583114802802</c:v>
                </c:pt>
                <c:pt idx="7231">
                  <c:v>2.21319706179202</c:v>
                </c:pt>
                <c:pt idx="7232">
                  <c:v>2.2111278958618601</c:v>
                </c:pt>
                <c:pt idx="7233">
                  <c:v>2.20917421393096</c:v>
                </c:pt>
                <c:pt idx="7234">
                  <c:v>2.2070454433560398</c:v>
                </c:pt>
                <c:pt idx="7235">
                  <c:v>2.2049169056117499</c:v>
                </c:pt>
                <c:pt idx="7236">
                  <c:v>2.2067606914788498</c:v>
                </c:pt>
                <c:pt idx="7237">
                  <c:v>2.2087490651756498</c:v>
                </c:pt>
                <c:pt idx="7238">
                  <c:v>2.2107136901467999</c:v>
                </c:pt>
                <c:pt idx="7239">
                  <c:v>2.2126708645373601</c:v>
                </c:pt>
                <c:pt idx="7240">
                  <c:v>2.2146683186292599</c:v>
                </c:pt>
                <c:pt idx="7241">
                  <c:v>2.2165914997458498</c:v>
                </c:pt>
                <c:pt idx="7242">
                  <c:v>2.2185698617249701</c:v>
                </c:pt>
                <c:pt idx="7243">
                  <c:v>2.2205198183655699</c:v>
                </c:pt>
                <c:pt idx="7244">
                  <c:v>2.2225165739655499</c:v>
                </c:pt>
                <c:pt idx="7245">
                  <c:v>2.2244951687753201</c:v>
                </c:pt>
                <c:pt idx="7246">
                  <c:v>2.22645956091583</c:v>
                </c:pt>
                <c:pt idx="7247">
                  <c:v>2.2284563165157998</c:v>
                </c:pt>
                <c:pt idx="7248">
                  <c:v>2.23045400343835</c:v>
                </c:pt>
                <c:pt idx="7249">
                  <c:v>2.2325022146105802</c:v>
                </c:pt>
                <c:pt idx="7250">
                  <c:v>2.2345061879605099</c:v>
                </c:pt>
                <c:pt idx="7251">
                  <c:v>2.236507833004</c:v>
                </c:pt>
                <c:pt idx="7252">
                  <c:v>2.2384782787412401</c:v>
                </c:pt>
                <c:pt idx="7253">
                  <c:v>2.2392515093088199</c:v>
                </c:pt>
                <c:pt idx="7254">
                  <c:v>2.2404957562684999</c:v>
                </c:pt>
                <c:pt idx="7255">
                  <c:v>2.24243267439306</c:v>
                </c:pt>
                <c:pt idx="7256">
                  <c:v>2.2444422356784299</c:v>
                </c:pt>
                <c:pt idx="7257">
                  <c:v>2.2463996428996298</c:v>
                </c:pt>
                <c:pt idx="7258">
                  <c:v>2.2484017536044099</c:v>
                </c:pt>
                <c:pt idx="7259">
                  <c:v>2.2503731306642298</c:v>
                </c:pt>
                <c:pt idx="7260">
                  <c:v>2.2522734943777301</c:v>
                </c:pt>
                <c:pt idx="7261">
                  <c:v>2.2543189115822302</c:v>
                </c:pt>
                <c:pt idx="7262">
                  <c:v>2.2562523372471301</c:v>
                </c:pt>
                <c:pt idx="7263">
                  <c:v>2.2582109086215501</c:v>
                </c:pt>
                <c:pt idx="7264">
                  <c:v>2.2592518944293301</c:v>
                </c:pt>
                <c:pt idx="7265">
                  <c:v>2.2602081298828098</c:v>
                </c:pt>
                <c:pt idx="7266">
                  <c:v>2.26220628246665</c:v>
                </c:pt>
                <c:pt idx="7267">
                  <c:v>2.2642572876066001</c:v>
                </c:pt>
                <c:pt idx="7268">
                  <c:v>2.2663192357868001</c:v>
                </c:pt>
                <c:pt idx="7269">
                  <c:v>2.2682489361614002</c:v>
                </c:pt>
                <c:pt idx="7270">
                  <c:v>2.27024080231786</c:v>
                </c:pt>
                <c:pt idx="7271">
                  <c:v>2.27219751104712</c:v>
                </c:pt>
                <c:pt idx="7272">
                  <c:v>2.2742901928722898</c:v>
                </c:pt>
                <c:pt idx="7273">
                  <c:v>2.2763253655284599</c:v>
                </c:pt>
                <c:pt idx="7274">
                  <c:v>2.2783773019909899</c:v>
                </c:pt>
                <c:pt idx="7275">
                  <c:v>2.2792636882513801</c:v>
                </c:pt>
                <c:pt idx="7276">
                  <c:v>2.2803873289376502</c:v>
                </c:pt>
                <c:pt idx="7277">
                  <c:v>2.2824639454483999</c:v>
                </c:pt>
                <c:pt idx="7278">
                  <c:v>2.2844565100967902</c:v>
                </c:pt>
                <c:pt idx="7279">
                  <c:v>2.2864874918013798</c:v>
                </c:pt>
                <c:pt idx="7280">
                  <c:v>2.2884767968207602</c:v>
                </c:pt>
                <c:pt idx="7281">
                  <c:v>2.2906069643795499</c:v>
                </c:pt>
                <c:pt idx="7282">
                  <c:v>2.2927038371563002</c:v>
                </c:pt>
                <c:pt idx="7283">
                  <c:v>2.2947350516915299</c:v>
                </c:pt>
                <c:pt idx="7284">
                  <c:v>2.2968498524278398</c:v>
                </c:pt>
                <c:pt idx="7285">
                  <c:v>2.2990347351878899</c:v>
                </c:pt>
                <c:pt idx="7286">
                  <c:v>2.2993057500570999</c:v>
                </c:pt>
                <c:pt idx="7287">
                  <c:v>2.2974237799644501</c:v>
                </c:pt>
                <c:pt idx="7288">
                  <c:v>2.2955886088311699</c:v>
                </c:pt>
                <c:pt idx="7289">
                  <c:v>2.29363748803735</c:v>
                </c:pt>
                <c:pt idx="7290">
                  <c:v>2.2916647139936699</c:v>
                </c:pt>
                <c:pt idx="7291">
                  <c:v>2.28974292986095</c:v>
                </c:pt>
                <c:pt idx="7292">
                  <c:v>2.2877315059304202</c:v>
                </c:pt>
                <c:pt idx="7293">
                  <c:v>2.2857787553221001</c:v>
                </c:pt>
                <c:pt idx="7294">
                  <c:v>2.28380085900426</c:v>
                </c:pt>
                <c:pt idx="7295">
                  <c:v>2.28187092579901</c:v>
                </c:pt>
                <c:pt idx="7296">
                  <c:v>2.2798143327236202</c:v>
                </c:pt>
                <c:pt idx="7297">
                  <c:v>2.27930396795273</c:v>
                </c:pt>
                <c:pt idx="7298">
                  <c:v>2.2777689155191201</c:v>
                </c:pt>
                <c:pt idx="7299">
                  <c:v>2.27580266073346</c:v>
                </c:pt>
                <c:pt idx="7300">
                  <c:v>2.2738254629075501</c:v>
                </c:pt>
                <c:pt idx="7301">
                  <c:v>2.2718498948961501</c:v>
                </c:pt>
                <c:pt idx="7302">
                  <c:v>2.2698459215462199</c:v>
                </c:pt>
                <c:pt idx="7303">
                  <c:v>2.2679350804537499</c:v>
                </c:pt>
                <c:pt idx="7304">
                  <c:v>2.2659373935312002</c:v>
                </c:pt>
                <c:pt idx="7305">
                  <c:v>2.2639399394392998</c:v>
                </c:pt>
                <c:pt idx="7306">
                  <c:v>2.2619252558797598</c:v>
                </c:pt>
                <c:pt idx="7307">
                  <c:v>2.2599394433200399</c:v>
                </c:pt>
                <c:pt idx="7308">
                  <c:v>2.2592963650822599</c:v>
                </c:pt>
                <c:pt idx="7309">
                  <c:v>2.2579415235668399</c:v>
                </c:pt>
                <c:pt idx="7310">
                  <c:v>2.2559638600796501</c:v>
                </c:pt>
                <c:pt idx="7311">
                  <c:v>2.2540204226970699</c:v>
                </c:pt>
                <c:pt idx="7312">
                  <c:v>2.2520935162901901</c:v>
                </c:pt>
                <c:pt idx="7313">
                  <c:v>2.25011678412557</c:v>
                </c:pt>
                <c:pt idx="7314">
                  <c:v>2.24808952771127</c:v>
                </c:pt>
                <c:pt idx="7315">
                  <c:v>2.2460245527327101</c:v>
                </c:pt>
                <c:pt idx="7316">
                  <c:v>2.2440659813582902</c:v>
                </c:pt>
                <c:pt idx="7317">
                  <c:v>2.24204524420202</c:v>
                </c:pt>
                <c:pt idx="7318">
                  <c:v>2.2401434835046499</c:v>
                </c:pt>
                <c:pt idx="7319">
                  <c:v>2.2392962127924001</c:v>
                </c:pt>
                <c:pt idx="7320">
                  <c:v>2.2381001617759502</c:v>
                </c:pt>
                <c:pt idx="7321">
                  <c:v>2.23609409295022</c:v>
                </c:pt>
                <c:pt idx="7322">
                  <c:v>2.2340728901326701</c:v>
                </c:pt>
                <c:pt idx="7323">
                  <c:v>2.2320114076137498</c:v>
                </c:pt>
                <c:pt idx="7324">
                  <c:v>2.23006354644895</c:v>
                </c:pt>
                <c:pt idx="7325">
                  <c:v>2.2280744742602101</c:v>
                </c:pt>
                <c:pt idx="7326">
                  <c:v>2.2261056583374699</c:v>
                </c:pt>
                <c:pt idx="7327">
                  <c:v>2.2241000551730399</c:v>
                </c:pt>
                <c:pt idx="7328">
                  <c:v>2.2220038808882201</c:v>
                </c:pt>
                <c:pt idx="7329">
                  <c:v>2.2199572995305101</c:v>
                </c:pt>
                <c:pt idx="7330">
                  <c:v>2.21928907558322</c:v>
                </c:pt>
                <c:pt idx="7331">
                  <c:v>2.21798755228519</c:v>
                </c:pt>
                <c:pt idx="7332">
                  <c:v>2.2159265354275699</c:v>
                </c:pt>
                <c:pt idx="7333">
                  <c:v>2.2138850763440101</c:v>
                </c:pt>
                <c:pt idx="7334">
                  <c:v>2.2118394263088699</c:v>
                </c:pt>
                <c:pt idx="7335">
                  <c:v>2.20986572094262</c:v>
                </c:pt>
                <c:pt idx="7336">
                  <c:v>2.20781634561718</c:v>
                </c:pt>
                <c:pt idx="7337">
                  <c:v>2.2057881578803098</c:v>
                </c:pt>
                <c:pt idx="7338">
                  <c:v>2.2075811866670798</c:v>
                </c:pt>
                <c:pt idx="7339">
                  <c:v>2.2095595486462098</c:v>
                </c:pt>
                <c:pt idx="7340">
                  <c:v>2.2115712054073802</c:v>
                </c:pt>
                <c:pt idx="7341">
                  <c:v>2.21348647028208</c:v>
                </c:pt>
                <c:pt idx="7342">
                  <c:v>2.2154203616082699</c:v>
                </c:pt>
                <c:pt idx="7343">
                  <c:v>2.2174112964421502</c:v>
                </c:pt>
                <c:pt idx="7344">
                  <c:v>2.2194341290742199</c:v>
                </c:pt>
                <c:pt idx="7345">
                  <c:v>2.2214408963918699</c:v>
                </c:pt>
                <c:pt idx="7346">
                  <c:v>2.2235428914427802</c:v>
                </c:pt>
                <c:pt idx="7347">
                  <c:v>2.2254881914704998</c:v>
                </c:pt>
                <c:pt idx="7348">
                  <c:v>2.2274351213127401</c:v>
                </c:pt>
                <c:pt idx="7349">
                  <c:v>2.22952454350889</c:v>
                </c:pt>
                <c:pt idx="7350">
                  <c:v>2.23159859888256</c:v>
                </c:pt>
                <c:pt idx="7351">
                  <c:v>2.2335164248943302</c:v>
                </c:pt>
                <c:pt idx="7352">
                  <c:v>2.2356049157679099</c:v>
                </c:pt>
                <c:pt idx="7353">
                  <c:v>2.2375814151018898</c:v>
                </c:pt>
                <c:pt idx="7354">
                  <c:v>2.2392978426068999</c:v>
                </c:pt>
                <c:pt idx="7355">
                  <c:v>2.23950552754104</c:v>
                </c:pt>
                <c:pt idx="7356">
                  <c:v>2.2414692211896199</c:v>
                </c:pt>
                <c:pt idx="7357">
                  <c:v>2.2434047423303101</c:v>
                </c:pt>
                <c:pt idx="7358">
                  <c:v>2.2453905548900401</c:v>
                </c:pt>
                <c:pt idx="7359">
                  <c:v>2.2474229335784899</c:v>
                </c:pt>
                <c:pt idx="7360">
                  <c:v>2.2493933793157299</c:v>
                </c:pt>
                <c:pt idx="7361">
                  <c:v>2.25143879652023</c:v>
                </c:pt>
                <c:pt idx="7362">
                  <c:v>2.25337548181415</c:v>
                </c:pt>
                <c:pt idx="7363">
                  <c:v>2.2553661838173902</c:v>
                </c:pt>
                <c:pt idx="7364">
                  <c:v>2.2573026362806599</c:v>
                </c:pt>
                <c:pt idx="7365">
                  <c:v>2.2592644672840798</c:v>
                </c:pt>
                <c:pt idx="7366">
                  <c:v>2.2593031171709299</c:v>
                </c:pt>
                <c:pt idx="7367">
                  <c:v>2.26129218935966</c:v>
                </c:pt>
                <c:pt idx="7368">
                  <c:v>2.26325890980661</c:v>
                </c:pt>
                <c:pt idx="7369">
                  <c:v>2.2653893101960398</c:v>
                </c:pt>
                <c:pt idx="7370">
                  <c:v>2.2673646453768002</c:v>
                </c:pt>
                <c:pt idx="7371">
                  <c:v>2.2693776991218302</c:v>
                </c:pt>
                <c:pt idx="7372">
                  <c:v>2.2713909856975101</c:v>
                </c:pt>
                <c:pt idx="7373">
                  <c:v>2.2733744699508001</c:v>
                </c:pt>
                <c:pt idx="7374">
                  <c:v>2.2753458470106098</c:v>
                </c:pt>
                <c:pt idx="7375">
                  <c:v>2.2774201352149199</c:v>
                </c:pt>
                <c:pt idx="7376">
                  <c:v>2.2793086245656</c:v>
                </c:pt>
                <c:pt idx="7377">
                  <c:v>2.2794294636696599</c:v>
                </c:pt>
                <c:pt idx="7378">
                  <c:v>2.28149094618857</c:v>
                </c:pt>
                <c:pt idx="7379">
                  <c:v>2.2834723349660599</c:v>
                </c:pt>
                <c:pt idx="7380">
                  <c:v>2.2855142597109102</c:v>
                </c:pt>
                <c:pt idx="7381">
                  <c:v>2.2875419817864899</c:v>
                </c:pt>
                <c:pt idx="7382">
                  <c:v>2.2896612063050301</c:v>
                </c:pt>
                <c:pt idx="7383">
                  <c:v>2.2916640155017398</c:v>
                </c:pt>
                <c:pt idx="7384">
                  <c:v>2.29369848966599</c:v>
                </c:pt>
                <c:pt idx="7385">
                  <c:v>2.2957685869187099</c:v>
                </c:pt>
                <c:pt idx="7386">
                  <c:v>2.29782657697797</c:v>
                </c:pt>
                <c:pt idx="7387">
                  <c:v>2.2993129678070501</c:v>
                </c:pt>
                <c:pt idx="7388">
                  <c:v>2.3000210057944099</c:v>
                </c:pt>
                <c:pt idx="7389">
                  <c:v>2.30253464542329</c:v>
                </c:pt>
                <c:pt idx="7390">
                  <c:v>2.3050354793667802</c:v>
                </c:pt>
                <c:pt idx="7391">
                  <c:v>2.30777217075229</c:v>
                </c:pt>
                <c:pt idx="7392">
                  <c:v>2.3110629990696898</c:v>
                </c:pt>
                <c:pt idx="7393">
                  <c:v>2.3152409121394202</c:v>
                </c:pt>
                <c:pt idx="7394">
                  <c:v>2.3193338420242098</c:v>
                </c:pt>
                <c:pt idx="7395">
                  <c:v>2.3214167449623302</c:v>
                </c:pt>
                <c:pt idx="7396">
                  <c:v>2.3393365554511498</c:v>
                </c:pt>
                <c:pt idx="7397">
                  <c:v>2.3593592923134601</c:v>
                </c:pt>
                <c:pt idx="7398">
                  <c:v>2.37936107441783</c:v>
                </c:pt>
                <c:pt idx="7399">
                  <c:v>2.3986878804862499</c:v>
                </c:pt>
                <c:pt idx="7400">
                  <c:v>2.3987879976630202</c:v>
                </c:pt>
                <c:pt idx="7401">
                  <c:v>2.3986930027604099</c:v>
                </c:pt>
                <c:pt idx="7402">
                  <c:v>2.39865691401064</c:v>
                </c:pt>
                <c:pt idx="7403">
                  <c:v>2.3985989391803701</c:v>
                </c:pt>
                <c:pt idx="7404">
                  <c:v>2.3986015003174499</c:v>
                </c:pt>
                <c:pt idx="7405">
                  <c:v>2.3985446896404001</c:v>
                </c:pt>
                <c:pt idx="7406">
                  <c:v>2.3986189626157302</c:v>
                </c:pt>
                <c:pt idx="7407">
                  <c:v>2.39797541871667</c:v>
                </c:pt>
                <c:pt idx="7408">
                  <c:v>2.3960093967616598</c:v>
                </c:pt>
                <c:pt idx="7409">
                  <c:v>2.3940431419760002</c:v>
                </c:pt>
                <c:pt idx="7410">
                  <c:v>2.3920435924082999</c:v>
                </c:pt>
                <c:pt idx="7411">
                  <c:v>2.3900603409856598</c:v>
                </c:pt>
                <c:pt idx="7412">
                  <c:v>2.3880889639258398</c:v>
                </c:pt>
                <c:pt idx="7413">
                  <c:v>2.3860982619226001</c:v>
                </c:pt>
                <c:pt idx="7414">
                  <c:v>2.3840605281293401</c:v>
                </c:pt>
                <c:pt idx="7415">
                  <c:v>2.3820849601179401</c:v>
                </c:pt>
                <c:pt idx="7416">
                  <c:v>2.3800884373486002</c:v>
                </c:pt>
                <c:pt idx="7417">
                  <c:v>2.3780839983373898</c:v>
                </c:pt>
                <c:pt idx="7418">
                  <c:v>2.37598665989935</c:v>
                </c:pt>
                <c:pt idx="7419">
                  <c:v>2.3740075994283001</c:v>
                </c:pt>
                <c:pt idx="7420">
                  <c:v>2.3719901219010402</c:v>
                </c:pt>
                <c:pt idx="7421">
                  <c:v>2.3699654266238199</c:v>
                </c:pt>
                <c:pt idx="7422">
                  <c:v>2.3680203594267399</c:v>
                </c:pt>
                <c:pt idx="7423">
                  <c:v>2.3657826241105799</c:v>
                </c:pt>
                <c:pt idx="7424">
                  <c:v>2.3638822603970802</c:v>
                </c:pt>
                <c:pt idx="7425">
                  <c:v>2.36181844957173</c:v>
                </c:pt>
                <c:pt idx="7426">
                  <c:v>2.3597602266818298</c:v>
                </c:pt>
                <c:pt idx="7427">
                  <c:v>2.35933950170875</c:v>
                </c:pt>
                <c:pt idx="7428">
                  <c:v>2.3578505497425799</c:v>
                </c:pt>
                <c:pt idx="7429">
                  <c:v>2.3557399399578598</c:v>
                </c:pt>
                <c:pt idx="7430">
                  <c:v>2.3537329398095599</c:v>
                </c:pt>
                <c:pt idx="7431">
                  <c:v>2.3517403751611701</c:v>
                </c:pt>
                <c:pt idx="7432">
                  <c:v>2.3496027570217799</c:v>
                </c:pt>
                <c:pt idx="7433">
                  <c:v>2.3475962225347802</c:v>
                </c:pt>
                <c:pt idx="7434">
                  <c:v>2.3455477785319099</c:v>
                </c:pt>
                <c:pt idx="7435">
                  <c:v>2.3435309994965801</c:v>
                </c:pt>
                <c:pt idx="7436">
                  <c:v>2.3414285387843798</c:v>
                </c:pt>
                <c:pt idx="7437">
                  <c:v>2.3393605370074502</c:v>
                </c:pt>
                <c:pt idx="7438">
                  <c:v>2.3393330629914999</c:v>
                </c:pt>
                <c:pt idx="7439">
                  <c:v>2.3373186122626102</c:v>
                </c:pt>
                <c:pt idx="7440">
                  <c:v>2.3352107964456099</c:v>
                </c:pt>
                <c:pt idx="7441">
                  <c:v>2.3332624696195099</c:v>
                </c:pt>
                <c:pt idx="7442">
                  <c:v>2.3311104159802198</c:v>
                </c:pt>
                <c:pt idx="7443">
                  <c:v>2.3290300741791699</c:v>
                </c:pt>
                <c:pt idx="7444">
                  <c:v>2.3270144592970601</c:v>
                </c:pt>
                <c:pt idx="7445">
                  <c:v>2.3249122314155102</c:v>
                </c:pt>
                <c:pt idx="7446">
                  <c:v>2.3228232748806499</c:v>
                </c:pt>
                <c:pt idx="7447">
                  <c:v>2.3207645863294601</c:v>
                </c:pt>
                <c:pt idx="7448">
                  <c:v>2.3193322122097002</c:v>
                </c:pt>
                <c:pt idx="7449">
                  <c:v>2.3187345359474398</c:v>
                </c:pt>
                <c:pt idx="7450">
                  <c:v>2.31669517233968</c:v>
                </c:pt>
                <c:pt idx="7451">
                  <c:v>2.3145540617406399</c:v>
                </c:pt>
                <c:pt idx="7452">
                  <c:v>2.3124411236494802</c:v>
                </c:pt>
                <c:pt idx="7453">
                  <c:v>2.3103787098079902</c:v>
                </c:pt>
                <c:pt idx="7454">
                  <c:v>2.3082632105797498</c:v>
                </c:pt>
                <c:pt idx="7455">
                  <c:v>2.3061165120452598</c:v>
                </c:pt>
                <c:pt idx="7456">
                  <c:v>2.3039868101477601</c:v>
                </c:pt>
                <c:pt idx="7457">
                  <c:v>2.3057654034346302</c:v>
                </c:pt>
                <c:pt idx="7458">
                  <c:v>2.3078613448888099</c:v>
                </c:pt>
                <c:pt idx="7459">
                  <c:v>2.30977358296514</c:v>
                </c:pt>
                <c:pt idx="7460">
                  <c:v>2.3117803502827901</c:v>
                </c:pt>
                <c:pt idx="7461">
                  <c:v>2.3137729149311799</c:v>
                </c:pt>
                <c:pt idx="7462">
                  <c:v>2.3158388212323202</c:v>
                </c:pt>
                <c:pt idx="7463">
                  <c:v>2.3178721312433499</c:v>
                </c:pt>
                <c:pt idx="7464">
                  <c:v>2.3199091665446798</c:v>
                </c:pt>
                <c:pt idx="7465">
                  <c:v>2.32185632921755</c:v>
                </c:pt>
                <c:pt idx="7466">
                  <c:v>2.3238069843500901</c:v>
                </c:pt>
                <c:pt idx="7467">
                  <c:v>2.3259031586349002</c:v>
                </c:pt>
                <c:pt idx="7468">
                  <c:v>2.3278892040252699</c:v>
                </c:pt>
                <c:pt idx="7469">
                  <c:v>2.32993252575397</c:v>
                </c:pt>
                <c:pt idx="7470">
                  <c:v>2.3319802712649098</c:v>
                </c:pt>
                <c:pt idx="7471">
                  <c:v>2.3339272011071399</c:v>
                </c:pt>
                <c:pt idx="7472">
                  <c:v>2.3359644692391202</c:v>
                </c:pt>
                <c:pt idx="7473">
                  <c:v>2.3380164057016399</c:v>
                </c:pt>
                <c:pt idx="7474">
                  <c:v>2.3393549490719998</c:v>
                </c:pt>
                <c:pt idx="7475">
                  <c:v>2.3399561177939199</c:v>
                </c:pt>
                <c:pt idx="7476">
                  <c:v>2.3420157376676798</c:v>
                </c:pt>
                <c:pt idx="7477">
                  <c:v>2.3441009689122398</c:v>
                </c:pt>
                <c:pt idx="7478">
                  <c:v>2.34614638611674</c:v>
                </c:pt>
                <c:pt idx="7479">
                  <c:v>2.3481466341763699</c:v>
                </c:pt>
                <c:pt idx="7480">
                  <c:v>2.35027773305774</c:v>
                </c:pt>
                <c:pt idx="7481">
                  <c:v>2.35229497775435</c:v>
                </c:pt>
                <c:pt idx="7482">
                  <c:v>2.3543958086520398</c:v>
                </c:pt>
                <c:pt idx="7483">
                  <c:v>2.3564326111227301</c:v>
                </c:pt>
                <c:pt idx="7484">
                  <c:v>2.3584314621984999</c:v>
                </c:pt>
                <c:pt idx="7485">
                  <c:v>2.35937442630529</c:v>
                </c:pt>
                <c:pt idx="7486">
                  <c:v>2.3603993467986601</c:v>
                </c:pt>
                <c:pt idx="7487">
                  <c:v>2.3624857421964398</c:v>
                </c:pt>
                <c:pt idx="7488">
                  <c:v>2.3644929751753798</c:v>
                </c:pt>
                <c:pt idx="7489">
                  <c:v>2.3665663320571202</c:v>
                </c:pt>
                <c:pt idx="7490">
                  <c:v>2.3685991764068599</c:v>
                </c:pt>
                <c:pt idx="7491">
                  <c:v>2.3706925567239501</c:v>
                </c:pt>
                <c:pt idx="7492">
                  <c:v>2.3726958315819502</c:v>
                </c:pt>
                <c:pt idx="7493">
                  <c:v>2.3748171515762801</c:v>
                </c:pt>
                <c:pt idx="7494">
                  <c:v>2.3769186809659</c:v>
                </c:pt>
                <c:pt idx="7495">
                  <c:v>2.3789491970092098</c:v>
                </c:pt>
                <c:pt idx="7496">
                  <c:v>2.37938016653061</c:v>
                </c:pt>
                <c:pt idx="7497">
                  <c:v>2.3810493294149602</c:v>
                </c:pt>
                <c:pt idx="7498">
                  <c:v>2.3831129074096702</c:v>
                </c:pt>
                <c:pt idx="7499">
                  <c:v>2.3853064049035302</c:v>
                </c:pt>
                <c:pt idx="7500">
                  <c:v>2.3874181788414699</c:v>
                </c:pt>
                <c:pt idx="7501">
                  <c:v>2.3895180784165899</c:v>
                </c:pt>
                <c:pt idx="7502">
                  <c:v>2.3916508071124598</c:v>
                </c:pt>
                <c:pt idx="7503">
                  <c:v>2.3938559461384998</c:v>
                </c:pt>
                <c:pt idx="7504">
                  <c:v>2.3962233681231702</c:v>
                </c:pt>
                <c:pt idx="7505">
                  <c:v>2.3984925355762199</c:v>
                </c:pt>
                <c:pt idx="7506">
                  <c:v>2.39696493372321</c:v>
                </c:pt>
                <c:pt idx="7507">
                  <c:v>2.3949223104864399</c:v>
                </c:pt>
                <c:pt idx="7508">
                  <c:v>2.3930631577968602</c:v>
                </c:pt>
                <c:pt idx="7509">
                  <c:v>2.3910272866487499</c:v>
                </c:pt>
                <c:pt idx="7510">
                  <c:v>2.3891401942819401</c:v>
                </c:pt>
                <c:pt idx="7511">
                  <c:v>2.3871501907706301</c:v>
                </c:pt>
                <c:pt idx="7512">
                  <c:v>2.3851825390011099</c:v>
                </c:pt>
                <c:pt idx="7513">
                  <c:v>2.3831210564821999</c:v>
                </c:pt>
                <c:pt idx="7514">
                  <c:v>2.3812411818653301</c:v>
                </c:pt>
                <c:pt idx="7515">
                  <c:v>2.37920437939465</c:v>
                </c:pt>
                <c:pt idx="7516">
                  <c:v>2.3771810811013001</c:v>
                </c:pt>
                <c:pt idx="7517">
                  <c:v>2.37516732886434</c:v>
                </c:pt>
                <c:pt idx="7518">
                  <c:v>2.3731391411274698</c:v>
                </c:pt>
                <c:pt idx="7519">
                  <c:v>2.3711647372692801</c:v>
                </c:pt>
                <c:pt idx="7520">
                  <c:v>2.3691961541771902</c:v>
                </c:pt>
                <c:pt idx="7521">
                  <c:v>2.36707786098123</c:v>
                </c:pt>
                <c:pt idx="7522">
                  <c:v>2.3650126531720201</c:v>
                </c:pt>
                <c:pt idx="7523">
                  <c:v>2.3629553616046901</c:v>
                </c:pt>
                <c:pt idx="7524">
                  <c:v>2.3610237985849398</c:v>
                </c:pt>
                <c:pt idx="7525">
                  <c:v>2.3593786172568798</c:v>
                </c:pt>
                <c:pt idx="7526">
                  <c:v>2.3589837364852402</c:v>
                </c:pt>
                <c:pt idx="7527">
                  <c:v>2.3569390177726701</c:v>
                </c:pt>
                <c:pt idx="7528">
                  <c:v>2.3548835888505</c:v>
                </c:pt>
                <c:pt idx="7529">
                  <c:v>2.3528628516942298</c:v>
                </c:pt>
                <c:pt idx="7530">
                  <c:v>2.3508586455136502</c:v>
                </c:pt>
                <c:pt idx="7531">
                  <c:v>2.3489031009376</c:v>
                </c:pt>
                <c:pt idx="7532">
                  <c:v>2.3469261359423399</c:v>
                </c:pt>
                <c:pt idx="7533">
                  <c:v>2.3448204156011299</c:v>
                </c:pt>
                <c:pt idx="7534">
                  <c:v>2.3427943233400601</c:v>
                </c:pt>
                <c:pt idx="7535">
                  <c:v>2.3407491389662001</c:v>
                </c:pt>
                <c:pt idx="7536">
                  <c:v>2.3393740411847799</c:v>
                </c:pt>
                <c:pt idx="7537">
                  <c:v>2.3386557586491099</c:v>
                </c:pt>
                <c:pt idx="7538">
                  <c:v>2.33659660443664</c:v>
                </c:pt>
                <c:pt idx="7539">
                  <c:v>2.3345451336353999</c:v>
                </c:pt>
                <c:pt idx="7540">
                  <c:v>2.3324980866164</c:v>
                </c:pt>
                <c:pt idx="7541">
                  <c:v>2.33049620874226</c:v>
                </c:pt>
                <c:pt idx="7542">
                  <c:v>2.3284608032554401</c:v>
                </c:pt>
                <c:pt idx="7543">
                  <c:v>2.3263972252607301</c:v>
                </c:pt>
                <c:pt idx="7544">
                  <c:v>2.32431176118553</c:v>
                </c:pt>
                <c:pt idx="7545">
                  <c:v>2.3222302552312599</c:v>
                </c:pt>
                <c:pt idx="7546">
                  <c:v>2.3202046286314699</c:v>
                </c:pt>
                <c:pt idx="7547">
                  <c:v>2.3193699307739699</c:v>
                </c:pt>
                <c:pt idx="7548">
                  <c:v>2.3181950673461</c:v>
                </c:pt>
                <c:pt idx="7549">
                  <c:v>2.3161263670772301</c:v>
                </c:pt>
                <c:pt idx="7550">
                  <c:v>2.31408840045333</c:v>
                </c:pt>
                <c:pt idx="7551">
                  <c:v>2.31204554438591</c:v>
                </c:pt>
                <c:pt idx="7552">
                  <c:v>2.3098501842468999</c:v>
                </c:pt>
                <c:pt idx="7553">
                  <c:v>2.30776588432491</c:v>
                </c:pt>
                <c:pt idx="7554">
                  <c:v>2.3057204671204099</c:v>
                </c:pt>
                <c:pt idx="7555">
                  <c:v>2.3074406199157198</c:v>
                </c:pt>
                <c:pt idx="7556">
                  <c:v>2.30961618945003</c:v>
                </c:pt>
                <c:pt idx="7557">
                  <c:v>2.3114981595426798</c:v>
                </c:pt>
                <c:pt idx="7558">
                  <c:v>2.3135261144489099</c:v>
                </c:pt>
                <c:pt idx="7559">
                  <c:v>2.31559877283871</c:v>
                </c:pt>
                <c:pt idx="7560">
                  <c:v>2.3176609538495501</c:v>
                </c:pt>
                <c:pt idx="7561">
                  <c:v>2.31970543973148</c:v>
                </c:pt>
                <c:pt idx="7562">
                  <c:v>2.3217089474201198</c:v>
                </c:pt>
                <c:pt idx="7563">
                  <c:v>2.32368404977024</c:v>
                </c:pt>
                <c:pt idx="7564">
                  <c:v>2.3257399443537001</c:v>
                </c:pt>
                <c:pt idx="7565">
                  <c:v>2.3277688305824999</c:v>
                </c:pt>
                <c:pt idx="7566">
                  <c:v>2.3297797888517402</c:v>
                </c:pt>
                <c:pt idx="7567">
                  <c:v>2.3318964522332002</c:v>
                </c:pt>
                <c:pt idx="7568">
                  <c:v>2.3337989114224902</c:v>
                </c:pt>
                <c:pt idx="7569">
                  <c:v>2.3359579499810899</c:v>
                </c:pt>
                <c:pt idx="7570">
                  <c:v>2.3379158228635801</c:v>
                </c:pt>
                <c:pt idx="7571">
                  <c:v>2.3393789306283002</c:v>
                </c:pt>
                <c:pt idx="7572">
                  <c:v>2.3399014025926599</c:v>
                </c:pt>
                <c:pt idx="7573">
                  <c:v>2.3419794160872698</c:v>
                </c:pt>
                <c:pt idx="7574">
                  <c:v>2.3440050426870598</c:v>
                </c:pt>
                <c:pt idx="7575">
                  <c:v>2.3460520897060602</c:v>
                </c:pt>
                <c:pt idx="7576">
                  <c:v>2.34808842651546</c:v>
                </c:pt>
                <c:pt idx="7577">
                  <c:v>2.35004676505923</c:v>
                </c:pt>
                <c:pt idx="7578">
                  <c:v>2.3520824033766998</c:v>
                </c:pt>
                <c:pt idx="7579">
                  <c:v>2.35410896129906</c:v>
                </c:pt>
                <c:pt idx="7580">
                  <c:v>2.35612783581018</c:v>
                </c:pt>
                <c:pt idx="7581">
                  <c:v>2.3581588175147798</c:v>
                </c:pt>
                <c:pt idx="7582">
                  <c:v>2.3594046942889699</c:v>
                </c:pt>
                <c:pt idx="7583">
                  <c:v>2.3602135479450199</c:v>
                </c:pt>
                <c:pt idx="7584">
                  <c:v>2.3622303269803502</c:v>
                </c:pt>
                <c:pt idx="7585">
                  <c:v>2.3642352316528599</c:v>
                </c:pt>
                <c:pt idx="7586">
                  <c:v>2.3663276806473701</c:v>
                </c:pt>
                <c:pt idx="7587">
                  <c:v>2.3683123290538801</c:v>
                </c:pt>
                <c:pt idx="7588">
                  <c:v>2.37040757201612</c:v>
                </c:pt>
                <c:pt idx="7589">
                  <c:v>2.3723777849227199</c:v>
                </c:pt>
                <c:pt idx="7590">
                  <c:v>2.37445835955441</c:v>
                </c:pt>
                <c:pt idx="7591">
                  <c:v>2.3763896897435202</c:v>
                </c:pt>
                <c:pt idx="7592">
                  <c:v>2.3785331286489999</c:v>
                </c:pt>
                <c:pt idx="7593">
                  <c:v>2.3794185835868098</c:v>
                </c:pt>
                <c:pt idx="7594">
                  <c:v>2.3806130047887599</c:v>
                </c:pt>
                <c:pt idx="7595">
                  <c:v>2.38263723440468</c:v>
                </c:pt>
                <c:pt idx="7596">
                  <c:v>2.3847064003348399</c:v>
                </c:pt>
                <c:pt idx="7597">
                  <c:v>2.3867913987487599</c:v>
                </c:pt>
                <c:pt idx="7598">
                  <c:v>2.3889297153800699</c:v>
                </c:pt>
                <c:pt idx="7599">
                  <c:v>2.39087920635939</c:v>
                </c:pt>
                <c:pt idx="7600">
                  <c:v>2.39306595176458</c:v>
                </c:pt>
                <c:pt idx="7601">
                  <c:v>2.3952715564519198</c:v>
                </c:pt>
                <c:pt idx="7602">
                  <c:v>2.3974971845746</c:v>
                </c:pt>
                <c:pt idx="7603">
                  <c:v>2.3994289804250002</c:v>
                </c:pt>
                <c:pt idx="7604">
                  <c:v>2.3998350370675299</c:v>
                </c:pt>
                <c:pt idx="7605">
                  <c:v>2.3981672711670399</c:v>
                </c:pt>
                <c:pt idx="7606">
                  <c:v>2.3961449041962601</c:v>
                </c:pt>
                <c:pt idx="7607">
                  <c:v>2.3942424450069701</c:v>
                </c:pt>
                <c:pt idx="7608">
                  <c:v>2.3923185653984498</c:v>
                </c:pt>
                <c:pt idx="7609">
                  <c:v>2.3902500979602301</c:v>
                </c:pt>
                <c:pt idx="7610">
                  <c:v>2.3882151581347002</c:v>
                </c:pt>
                <c:pt idx="7611">
                  <c:v>2.3863073438405999</c:v>
                </c:pt>
                <c:pt idx="7612">
                  <c:v>2.38415668718517</c:v>
                </c:pt>
                <c:pt idx="7613">
                  <c:v>2.3823105730116398</c:v>
                </c:pt>
                <c:pt idx="7614">
                  <c:v>2.3801922798156698</c:v>
                </c:pt>
                <c:pt idx="7615">
                  <c:v>2.37942789681256</c:v>
                </c:pt>
                <c:pt idx="7616">
                  <c:v>2.3781924974173299</c:v>
                </c:pt>
                <c:pt idx="7617">
                  <c:v>2.3761468473821901</c:v>
                </c:pt>
                <c:pt idx="7618">
                  <c:v>2.3741987533867399</c:v>
                </c:pt>
                <c:pt idx="7619">
                  <c:v>2.3721135221421701</c:v>
                </c:pt>
                <c:pt idx="7620">
                  <c:v>2.37019080668688</c:v>
                </c:pt>
                <c:pt idx="7621">
                  <c:v>2.3680403828620902</c:v>
                </c:pt>
                <c:pt idx="7622">
                  <c:v>2.3660946171730801</c:v>
                </c:pt>
                <c:pt idx="7623">
                  <c:v>2.3640026338398501</c:v>
                </c:pt>
                <c:pt idx="7624">
                  <c:v>2.36205477267504</c:v>
                </c:pt>
                <c:pt idx="7625">
                  <c:v>2.3600393906235699</c:v>
                </c:pt>
                <c:pt idx="7626">
                  <c:v>2.35941214486957</c:v>
                </c:pt>
                <c:pt idx="7627">
                  <c:v>2.35803239047527</c:v>
                </c:pt>
                <c:pt idx="7628">
                  <c:v>2.3560770787298702</c:v>
                </c:pt>
                <c:pt idx="7629">
                  <c:v>2.3540130350738799</c:v>
                </c:pt>
                <c:pt idx="7630">
                  <c:v>2.3519129026681198</c:v>
                </c:pt>
                <c:pt idx="7631">
                  <c:v>2.3499149829149202</c:v>
                </c:pt>
                <c:pt idx="7632">
                  <c:v>2.3478956427425102</c:v>
                </c:pt>
                <c:pt idx="7633">
                  <c:v>2.34592542983592</c:v>
                </c:pt>
                <c:pt idx="7634">
                  <c:v>2.34378920868039</c:v>
                </c:pt>
                <c:pt idx="7635">
                  <c:v>2.3418224882334502</c:v>
                </c:pt>
                <c:pt idx="7636">
                  <c:v>2.3398655466735399</c:v>
                </c:pt>
                <c:pt idx="7637">
                  <c:v>2.3394087329506901</c:v>
                </c:pt>
                <c:pt idx="7638">
                  <c:v>2.33775703236461</c:v>
                </c:pt>
                <c:pt idx="7639">
                  <c:v>2.33572674915195</c:v>
                </c:pt>
                <c:pt idx="7640">
                  <c:v>2.3337218444794399</c:v>
                </c:pt>
                <c:pt idx="7641">
                  <c:v>2.3316896986216298</c:v>
                </c:pt>
                <c:pt idx="7642">
                  <c:v>2.3295495193451599</c:v>
                </c:pt>
                <c:pt idx="7643">
                  <c:v>2.3274691775441201</c:v>
                </c:pt>
                <c:pt idx="7644">
                  <c:v>2.3254563566297302</c:v>
                </c:pt>
                <c:pt idx="7645">
                  <c:v>2.3234211839735499</c:v>
                </c:pt>
                <c:pt idx="7646">
                  <c:v>2.3213867098093002</c:v>
                </c:pt>
                <c:pt idx="7647">
                  <c:v>2.3193978704512102</c:v>
                </c:pt>
                <c:pt idx="7648">
                  <c:v>2.3193433880806</c:v>
                </c:pt>
                <c:pt idx="7649">
                  <c:v>2.3172090295702201</c:v>
                </c:pt>
                <c:pt idx="7650">
                  <c:v>2.31520039960742</c:v>
                </c:pt>
                <c:pt idx="7651">
                  <c:v>2.3130376357585201</c:v>
                </c:pt>
                <c:pt idx="7652">
                  <c:v>2.3111004848033199</c:v>
                </c:pt>
                <c:pt idx="7653">
                  <c:v>2.3089686874300202</c:v>
                </c:pt>
                <c:pt idx="7654">
                  <c:v>2.3068860173225398</c:v>
                </c:pt>
                <c:pt idx="7655">
                  <c:v>2.3086566943675302</c:v>
                </c:pt>
                <c:pt idx="7656">
                  <c:v>2.3106962908059399</c:v>
                </c:pt>
                <c:pt idx="7657">
                  <c:v>2.3126222658902398</c:v>
                </c:pt>
                <c:pt idx="7658">
                  <c:v>2.3147123865783201</c:v>
                </c:pt>
                <c:pt idx="7659">
                  <c:v>2.3167636245489098</c:v>
                </c:pt>
                <c:pt idx="7660">
                  <c:v>2.31880345381796</c:v>
                </c:pt>
                <c:pt idx="7661">
                  <c:v>2.3207599297165902</c:v>
                </c:pt>
                <c:pt idx="7662">
                  <c:v>2.3228290956467399</c:v>
                </c:pt>
                <c:pt idx="7663">
                  <c:v>2.3247720673680301</c:v>
                </c:pt>
                <c:pt idx="7664">
                  <c:v>2.3267909418791501</c:v>
                </c:pt>
                <c:pt idx="7665">
                  <c:v>2.3288726806640598</c:v>
                </c:pt>
                <c:pt idx="7666">
                  <c:v>2.3308787494897798</c:v>
                </c:pt>
                <c:pt idx="7667">
                  <c:v>2.3329150862991801</c:v>
                </c:pt>
                <c:pt idx="7668">
                  <c:v>2.3349528200924401</c:v>
                </c:pt>
                <c:pt idx="7669">
                  <c:v>2.33697728253901</c:v>
                </c:pt>
                <c:pt idx="7670">
                  <c:v>2.3390422575175802</c:v>
                </c:pt>
                <c:pt idx="7671">
                  <c:v>2.33940058387816</c:v>
                </c:pt>
                <c:pt idx="7672">
                  <c:v>2.3410264402627901</c:v>
                </c:pt>
                <c:pt idx="7673">
                  <c:v>2.3430082947015798</c:v>
                </c:pt>
                <c:pt idx="7674">
                  <c:v>2.3450641892850399</c:v>
                </c:pt>
                <c:pt idx="7675">
                  <c:v>2.3470993619412202</c:v>
                </c:pt>
                <c:pt idx="7676">
                  <c:v>2.34910985454917</c:v>
                </c:pt>
                <c:pt idx="7677">
                  <c:v>2.3511501494795102</c:v>
                </c:pt>
                <c:pt idx="7678">
                  <c:v>2.3531529586762199</c:v>
                </c:pt>
                <c:pt idx="7679">
                  <c:v>2.3552135098725602</c:v>
                </c:pt>
                <c:pt idx="7680">
                  <c:v>2.3571795318275699</c:v>
                </c:pt>
                <c:pt idx="7681">
                  <c:v>2.35933321528137</c:v>
                </c:pt>
                <c:pt idx="7682">
                  <c:v>2.3594123777002101</c:v>
                </c:pt>
                <c:pt idx="7683">
                  <c:v>2.3613451048731799</c:v>
                </c:pt>
                <c:pt idx="7684">
                  <c:v>2.36342148855329</c:v>
                </c:pt>
                <c:pt idx="7685">
                  <c:v>2.3654461838305001</c:v>
                </c:pt>
                <c:pt idx="7686">
                  <c:v>2.36754887737334</c:v>
                </c:pt>
                <c:pt idx="7687">
                  <c:v>2.3696601856499901</c:v>
                </c:pt>
                <c:pt idx="7688">
                  <c:v>2.3717363364994499</c:v>
                </c:pt>
                <c:pt idx="7689">
                  <c:v>2.3738008458167301</c:v>
                </c:pt>
                <c:pt idx="7690">
                  <c:v>2.3758832830935699</c:v>
                </c:pt>
                <c:pt idx="7691">
                  <c:v>2.3778674658387899</c:v>
                </c:pt>
                <c:pt idx="7692">
                  <c:v>2.37941648811102</c:v>
                </c:pt>
                <c:pt idx="7693">
                  <c:v>2.37997807562351</c:v>
                </c:pt>
                <c:pt idx="7694">
                  <c:v>2.3819743655622001</c:v>
                </c:pt>
                <c:pt idx="7695">
                  <c:v>2.3840381763875498</c:v>
                </c:pt>
                <c:pt idx="7696">
                  <c:v>2.3860668297857002</c:v>
                </c:pt>
                <c:pt idx="7697">
                  <c:v>2.38818256184459</c:v>
                </c:pt>
                <c:pt idx="7698">
                  <c:v>2.3903003893792598</c:v>
                </c:pt>
                <c:pt idx="7699">
                  <c:v>2.3923576809465898</c:v>
                </c:pt>
                <c:pt idx="7700">
                  <c:v>2.3945032153278598</c:v>
                </c:pt>
                <c:pt idx="7701">
                  <c:v>2.3966447915881899</c:v>
                </c:pt>
                <c:pt idx="7702">
                  <c:v>2.3987405002117201</c:v>
                </c:pt>
                <c:pt idx="7703">
                  <c:v>2.39942641928792</c:v>
                </c:pt>
                <c:pt idx="7704">
                  <c:v>2.4013773072511002</c:v>
                </c:pt>
                <c:pt idx="7705">
                  <c:v>2.40373192355037</c:v>
                </c:pt>
                <c:pt idx="7706">
                  <c:v>2.4064087774604599</c:v>
                </c:pt>
                <c:pt idx="7707">
                  <c:v>2.4095280095934899</c:v>
                </c:pt>
                <c:pt idx="7708">
                  <c:v>2.4132365360856101</c:v>
                </c:pt>
                <c:pt idx="7709">
                  <c:v>2.4182582274079301</c:v>
                </c:pt>
                <c:pt idx="7710">
                  <c:v>2.4194302968680899</c:v>
                </c:pt>
                <c:pt idx="7711">
                  <c:v>2.4280529469251602</c:v>
                </c:pt>
                <c:pt idx="7712">
                  <c:v>2.4394339416176098</c:v>
                </c:pt>
                <c:pt idx="7713">
                  <c:v>2.4594438727945098</c:v>
                </c:pt>
                <c:pt idx="7714">
                  <c:v>2.4617195595055801</c:v>
                </c:pt>
                <c:pt idx="7715">
                  <c:v>2.47945170849562</c:v>
                </c:pt>
                <c:pt idx="7716">
                  <c:v>2.4809774477034798</c:v>
                </c:pt>
                <c:pt idx="7717">
                  <c:v>2.4973412510007602</c:v>
                </c:pt>
                <c:pt idx="7718">
                  <c:v>2.49874638393521</c:v>
                </c:pt>
                <c:pt idx="7719">
                  <c:v>2.49869329854846</c:v>
                </c:pt>
                <c:pt idx="7720">
                  <c:v>2.4986634962260701</c:v>
                </c:pt>
                <c:pt idx="7721">
                  <c:v>2.4985908530652501</c:v>
                </c:pt>
                <c:pt idx="7722">
                  <c:v>2.4985924828797601</c:v>
                </c:pt>
                <c:pt idx="7723">
                  <c:v>2.4986255448311598</c:v>
                </c:pt>
                <c:pt idx="7724">
                  <c:v>2.4985382333397901</c:v>
                </c:pt>
                <c:pt idx="7725">
                  <c:v>2.49852426350117</c:v>
                </c:pt>
                <c:pt idx="7726">
                  <c:v>2.4965500924736301</c:v>
                </c:pt>
                <c:pt idx="7727">
                  <c:v>2.4944674223661401</c:v>
                </c:pt>
                <c:pt idx="7728">
                  <c:v>2.4924683384597301</c:v>
                </c:pt>
                <c:pt idx="7729">
                  <c:v>2.4904755409806998</c:v>
                </c:pt>
                <c:pt idx="7730">
                  <c:v>2.4884312879294201</c:v>
                </c:pt>
                <c:pt idx="7731">
                  <c:v>2.4864342994988</c:v>
                </c:pt>
                <c:pt idx="7732">
                  <c:v>2.4844200816005499</c:v>
                </c:pt>
                <c:pt idx="7733">
                  <c:v>2.4823821149766401</c:v>
                </c:pt>
                <c:pt idx="7734">
                  <c:v>2.4802410043776</c:v>
                </c:pt>
                <c:pt idx="7735">
                  <c:v>2.47823377139866</c:v>
                </c:pt>
                <c:pt idx="7736">
                  <c:v>2.4761285167187501</c:v>
                </c:pt>
                <c:pt idx="7737">
                  <c:v>2.4740300141274898</c:v>
                </c:pt>
                <c:pt idx="7738">
                  <c:v>2.4719594512134799</c:v>
                </c:pt>
                <c:pt idx="7739">
                  <c:v>2.4697862099856098</c:v>
                </c:pt>
                <c:pt idx="7740">
                  <c:v>2.4677994661033198</c:v>
                </c:pt>
                <c:pt idx="7741">
                  <c:v>2.4657242465764302</c:v>
                </c:pt>
                <c:pt idx="7742">
                  <c:v>2.46369070373476</c:v>
                </c:pt>
                <c:pt idx="7743">
                  <c:v>2.4614590220153301</c:v>
                </c:pt>
                <c:pt idx="7744">
                  <c:v>2.4594524875283201</c:v>
                </c:pt>
                <c:pt idx="7745">
                  <c:v>2.4594436399638702</c:v>
                </c:pt>
                <c:pt idx="7746">
                  <c:v>2.4573840200901</c:v>
                </c:pt>
                <c:pt idx="7747">
                  <c:v>2.4552443064749201</c:v>
                </c:pt>
                <c:pt idx="7748">
                  <c:v>2.4531614035368001</c:v>
                </c:pt>
                <c:pt idx="7749">
                  <c:v>2.4510698858648499</c:v>
                </c:pt>
                <c:pt idx="7750">
                  <c:v>2.44905240833759</c:v>
                </c:pt>
                <c:pt idx="7751">
                  <c:v>2.4469513446092601</c:v>
                </c:pt>
                <c:pt idx="7752">
                  <c:v>2.4447967298328899</c:v>
                </c:pt>
                <c:pt idx="7753">
                  <c:v>2.4427599273622</c:v>
                </c:pt>
                <c:pt idx="7754">
                  <c:v>2.4405529256910099</c:v>
                </c:pt>
                <c:pt idx="7755">
                  <c:v>2.43942951783538</c:v>
                </c:pt>
                <c:pt idx="7756">
                  <c:v>2.4384907446801698</c:v>
                </c:pt>
                <c:pt idx="7757">
                  <c:v>2.4364085402339701</c:v>
                </c:pt>
                <c:pt idx="7758">
                  <c:v>2.4342690594494298</c:v>
                </c:pt>
                <c:pt idx="7759">
                  <c:v>2.4321067612618199</c:v>
                </c:pt>
                <c:pt idx="7760">
                  <c:v>2.4300043005496299</c:v>
                </c:pt>
                <c:pt idx="7761">
                  <c:v>2.4279602803289899</c:v>
                </c:pt>
                <c:pt idx="7762">
                  <c:v>2.4258117191493498</c:v>
                </c:pt>
                <c:pt idx="7763">
                  <c:v>2.4236843455582902</c:v>
                </c:pt>
                <c:pt idx="7764">
                  <c:v>2.4215129669755702</c:v>
                </c:pt>
                <c:pt idx="7765">
                  <c:v>2.41941376589239</c:v>
                </c:pt>
                <c:pt idx="7766">
                  <c:v>2.4193425197154301</c:v>
                </c:pt>
                <c:pt idx="7767">
                  <c:v>2.4172062985599001</c:v>
                </c:pt>
                <c:pt idx="7768">
                  <c:v>2.4150102399289599</c:v>
                </c:pt>
                <c:pt idx="7769">
                  <c:v>2.4127704091370101</c:v>
                </c:pt>
                <c:pt idx="7770">
                  <c:v>2.41064722649753</c:v>
                </c:pt>
                <c:pt idx="7771">
                  <c:v>2.4085233453661199</c:v>
                </c:pt>
                <c:pt idx="7772">
                  <c:v>2.4063757155090602</c:v>
                </c:pt>
                <c:pt idx="7773">
                  <c:v>2.4042048025876301</c:v>
                </c:pt>
                <c:pt idx="7774">
                  <c:v>2.4059999268502001</c:v>
                </c:pt>
                <c:pt idx="7775">
                  <c:v>2.4080765433609499</c:v>
                </c:pt>
                <c:pt idx="7776">
                  <c:v>2.4101107846945502</c:v>
                </c:pt>
                <c:pt idx="7777">
                  <c:v>2.4122274480760102</c:v>
                </c:pt>
                <c:pt idx="7778">
                  <c:v>2.4142854381352699</c:v>
                </c:pt>
                <c:pt idx="7779">
                  <c:v>2.4163743946701302</c:v>
                </c:pt>
                <c:pt idx="7780">
                  <c:v>2.41841073147953</c:v>
                </c:pt>
                <c:pt idx="7781">
                  <c:v>2.4204356595873802</c:v>
                </c:pt>
                <c:pt idx="7782">
                  <c:v>2.4225148372352101</c:v>
                </c:pt>
                <c:pt idx="7783">
                  <c:v>2.4245884269475901</c:v>
                </c:pt>
                <c:pt idx="7784">
                  <c:v>2.4266012478619801</c:v>
                </c:pt>
                <c:pt idx="7785">
                  <c:v>2.4285942781716598</c:v>
                </c:pt>
                <c:pt idx="7786">
                  <c:v>2.43069347925484</c:v>
                </c:pt>
                <c:pt idx="7787">
                  <c:v>2.4327584542334102</c:v>
                </c:pt>
                <c:pt idx="7788">
                  <c:v>2.4348304141312802</c:v>
                </c:pt>
                <c:pt idx="7789">
                  <c:v>2.4368211161345199</c:v>
                </c:pt>
                <c:pt idx="7790">
                  <c:v>2.4388583842665001</c:v>
                </c:pt>
                <c:pt idx="7791">
                  <c:v>2.4394162464886899</c:v>
                </c:pt>
                <c:pt idx="7792">
                  <c:v>2.44092894718051</c:v>
                </c:pt>
                <c:pt idx="7793">
                  <c:v>2.4430670309811799</c:v>
                </c:pt>
                <c:pt idx="7794">
                  <c:v>2.4451506324112402</c:v>
                </c:pt>
                <c:pt idx="7795">
                  <c:v>2.44725891388953</c:v>
                </c:pt>
                <c:pt idx="7796">
                  <c:v>2.4493196979165099</c:v>
                </c:pt>
                <c:pt idx="7797">
                  <c:v>2.4514284450560799</c:v>
                </c:pt>
                <c:pt idx="7798">
                  <c:v>2.4535357952117902</c:v>
                </c:pt>
                <c:pt idx="7799">
                  <c:v>2.4556415155529998</c:v>
                </c:pt>
                <c:pt idx="7800">
                  <c:v>2.4577693548053499</c:v>
                </c:pt>
                <c:pt idx="7801">
                  <c:v>2.4594503920525299</c:v>
                </c:pt>
                <c:pt idx="7802">
                  <c:v>2.4598545860499099</c:v>
                </c:pt>
                <c:pt idx="7803">
                  <c:v>2.4619454052299301</c:v>
                </c:pt>
                <c:pt idx="7804">
                  <c:v>2.4640322662890002</c:v>
                </c:pt>
                <c:pt idx="7805">
                  <c:v>2.46619107201695</c:v>
                </c:pt>
                <c:pt idx="7806">
                  <c:v>2.46818829327822</c:v>
                </c:pt>
                <c:pt idx="7807">
                  <c:v>2.4702232331037499</c:v>
                </c:pt>
                <c:pt idx="7808">
                  <c:v>2.4724372196942599</c:v>
                </c:pt>
                <c:pt idx="7809">
                  <c:v>2.47452990151942</c:v>
                </c:pt>
                <c:pt idx="7810">
                  <c:v>2.47666402719915</c:v>
                </c:pt>
                <c:pt idx="7811">
                  <c:v>2.47874273918569</c:v>
                </c:pt>
                <c:pt idx="7812">
                  <c:v>2.4794728960841899</c:v>
                </c:pt>
                <c:pt idx="7813">
                  <c:v>2.48093204572797</c:v>
                </c:pt>
                <c:pt idx="7814">
                  <c:v>2.4831006303429599</c:v>
                </c:pt>
                <c:pt idx="7815">
                  <c:v>2.4852494243532401</c:v>
                </c:pt>
                <c:pt idx="7816">
                  <c:v>2.4874559603631501</c:v>
                </c:pt>
                <c:pt idx="7817">
                  <c:v>2.4895539972931102</c:v>
                </c:pt>
                <c:pt idx="7818">
                  <c:v>2.49175215139985</c:v>
                </c:pt>
                <c:pt idx="7819">
                  <c:v>2.4940525181591502</c:v>
                </c:pt>
                <c:pt idx="7820">
                  <c:v>2.4963340256363198</c:v>
                </c:pt>
                <c:pt idx="7821">
                  <c:v>2.4987729266285901</c:v>
                </c:pt>
                <c:pt idx="7822">
                  <c:v>2.4971088860183999</c:v>
                </c:pt>
                <c:pt idx="7823">
                  <c:v>2.4951591622084401</c:v>
                </c:pt>
                <c:pt idx="7824">
                  <c:v>2.4932117667049201</c:v>
                </c:pt>
                <c:pt idx="7825">
                  <c:v>2.4910815991461299</c:v>
                </c:pt>
                <c:pt idx="7826">
                  <c:v>2.4890522472560401</c:v>
                </c:pt>
                <c:pt idx="7827">
                  <c:v>2.4869693443179099</c:v>
                </c:pt>
                <c:pt idx="7828">
                  <c:v>2.4849551264196599</c:v>
                </c:pt>
                <c:pt idx="7829">
                  <c:v>2.48291622847319</c:v>
                </c:pt>
                <c:pt idx="7830">
                  <c:v>2.4809224996715802</c:v>
                </c:pt>
                <c:pt idx="7831">
                  <c:v>2.4788854643702498</c:v>
                </c:pt>
                <c:pt idx="7832">
                  <c:v>2.4767832364886999</c:v>
                </c:pt>
                <c:pt idx="7833">
                  <c:v>2.4747629649937202</c:v>
                </c:pt>
                <c:pt idx="7834">
                  <c:v>2.4725946132093699</c:v>
                </c:pt>
                <c:pt idx="7835">
                  <c:v>2.47057084925473</c:v>
                </c:pt>
                <c:pt idx="7836">
                  <c:v>2.4685414973646398</c:v>
                </c:pt>
                <c:pt idx="7837">
                  <c:v>2.46642902493477</c:v>
                </c:pt>
                <c:pt idx="7838">
                  <c:v>2.46444484218955</c:v>
                </c:pt>
                <c:pt idx="7839">
                  <c:v>2.4623011704534301</c:v>
                </c:pt>
                <c:pt idx="7840">
                  <c:v>2.4603083729744002</c:v>
                </c:pt>
                <c:pt idx="7841">
                  <c:v>2.4594597052782801</c:v>
                </c:pt>
                <c:pt idx="7842">
                  <c:v>2.4581495672464402</c:v>
                </c:pt>
                <c:pt idx="7843">
                  <c:v>2.4561781901866202</c:v>
                </c:pt>
                <c:pt idx="7844">
                  <c:v>2.45403638109565</c:v>
                </c:pt>
                <c:pt idx="7845">
                  <c:v>2.4520694278180599</c:v>
                </c:pt>
                <c:pt idx="7846">
                  <c:v>2.4499832652509199</c:v>
                </c:pt>
                <c:pt idx="7847">
                  <c:v>2.4478298146277702</c:v>
                </c:pt>
                <c:pt idx="7848">
                  <c:v>2.4457725230604401</c:v>
                </c:pt>
                <c:pt idx="7849">
                  <c:v>2.44371662847698</c:v>
                </c:pt>
                <c:pt idx="7850">
                  <c:v>2.4416327942162801</c:v>
                </c:pt>
                <c:pt idx="7851">
                  <c:v>2.4396292865276301</c:v>
                </c:pt>
                <c:pt idx="7852">
                  <c:v>2.43945326656103</c:v>
                </c:pt>
                <c:pt idx="7853">
                  <c:v>2.4375319480896001</c:v>
                </c:pt>
                <c:pt idx="7854">
                  <c:v>2.43544345721602</c:v>
                </c:pt>
                <c:pt idx="7855">
                  <c:v>2.4333270266652098</c:v>
                </c:pt>
                <c:pt idx="7856">
                  <c:v>2.4312338791787602</c:v>
                </c:pt>
                <c:pt idx="7857">
                  <c:v>2.4290622677654001</c:v>
                </c:pt>
                <c:pt idx="7858">
                  <c:v>2.4270587600767599</c:v>
                </c:pt>
                <c:pt idx="7859">
                  <c:v>2.42492696270347</c:v>
                </c:pt>
                <c:pt idx="7860">
                  <c:v>2.4228447582572699</c:v>
                </c:pt>
                <c:pt idx="7861">
                  <c:v>2.4206398520618699</c:v>
                </c:pt>
                <c:pt idx="7862">
                  <c:v>2.4194489233195799</c:v>
                </c:pt>
                <c:pt idx="7863">
                  <c:v>2.4184936191886699</c:v>
                </c:pt>
                <c:pt idx="7864">
                  <c:v>2.41638510487974</c:v>
                </c:pt>
                <c:pt idx="7865">
                  <c:v>2.4142302572727199</c:v>
                </c:pt>
                <c:pt idx="7866">
                  <c:v>2.4122258182615002</c:v>
                </c:pt>
                <c:pt idx="7867">
                  <c:v>2.4100614245981</c:v>
                </c:pt>
                <c:pt idx="7868">
                  <c:v>2.40785465575755</c:v>
                </c:pt>
                <c:pt idx="7869">
                  <c:v>2.4057959672063598</c:v>
                </c:pt>
                <c:pt idx="7870">
                  <c:v>2.4076164700090898</c:v>
                </c:pt>
                <c:pt idx="7871">
                  <c:v>2.4096791166812199</c:v>
                </c:pt>
                <c:pt idx="7872">
                  <c:v>2.4116360582411298</c:v>
                </c:pt>
                <c:pt idx="7873">
                  <c:v>2.41372268646955</c:v>
                </c:pt>
                <c:pt idx="7874">
                  <c:v>2.41577462293208</c:v>
                </c:pt>
                <c:pt idx="7875">
                  <c:v>2.4178188759833601</c:v>
                </c:pt>
                <c:pt idx="7876">
                  <c:v>2.4198682513088001</c:v>
                </c:pt>
                <c:pt idx="7877">
                  <c:v>2.4219625629484698</c:v>
                </c:pt>
                <c:pt idx="7878">
                  <c:v>2.4239849299192402</c:v>
                </c:pt>
                <c:pt idx="7879">
                  <c:v>2.4261302314698701</c:v>
                </c:pt>
                <c:pt idx="7880">
                  <c:v>2.4281018413603301</c:v>
                </c:pt>
                <c:pt idx="7881">
                  <c:v>2.4301225785165999</c:v>
                </c:pt>
                <c:pt idx="7882">
                  <c:v>2.4323018733412001</c:v>
                </c:pt>
                <c:pt idx="7883">
                  <c:v>2.4343051481992002</c:v>
                </c:pt>
                <c:pt idx="7884">
                  <c:v>2.4364520795643299</c:v>
                </c:pt>
                <c:pt idx="7885">
                  <c:v>2.43847607634962</c:v>
                </c:pt>
                <c:pt idx="7886">
                  <c:v>2.43946071714163</c:v>
                </c:pt>
                <c:pt idx="7887">
                  <c:v>2.4405061267316301</c:v>
                </c:pt>
                <c:pt idx="7888">
                  <c:v>2.44259554892778</c:v>
                </c:pt>
                <c:pt idx="7889">
                  <c:v>2.4446630850434299</c:v>
                </c:pt>
                <c:pt idx="7890">
                  <c:v>2.4467820767313202</c:v>
                </c:pt>
                <c:pt idx="7891">
                  <c:v>2.4488442577421701</c:v>
                </c:pt>
                <c:pt idx="7892">
                  <c:v>2.4508500937372402</c:v>
                </c:pt>
                <c:pt idx="7893">
                  <c:v>2.4529367219656701</c:v>
                </c:pt>
                <c:pt idx="7894">
                  <c:v>2.4549560621380802</c:v>
                </c:pt>
                <c:pt idx="7895">
                  <c:v>2.4570487439632398</c:v>
                </c:pt>
                <c:pt idx="7896">
                  <c:v>2.4590985849499698</c:v>
                </c:pt>
                <c:pt idx="7897">
                  <c:v>2.45949323289096</c:v>
                </c:pt>
                <c:pt idx="7898">
                  <c:v>2.4611526168882798</c:v>
                </c:pt>
                <c:pt idx="7899">
                  <c:v>2.4633794091641898</c:v>
                </c:pt>
                <c:pt idx="7900">
                  <c:v>2.4654271546751301</c:v>
                </c:pt>
                <c:pt idx="7901">
                  <c:v>2.46750586666167</c:v>
                </c:pt>
                <c:pt idx="7902">
                  <c:v>2.46958970092237</c:v>
                </c:pt>
                <c:pt idx="7903">
                  <c:v>2.4716872721910499</c:v>
                </c:pt>
                <c:pt idx="7904">
                  <c:v>2.4738172069191902</c:v>
                </c:pt>
                <c:pt idx="7905">
                  <c:v>2.4759396910667402</c:v>
                </c:pt>
                <c:pt idx="7906">
                  <c:v>2.4780887179076698</c:v>
                </c:pt>
                <c:pt idx="7907">
                  <c:v>2.4795008357614301</c:v>
                </c:pt>
                <c:pt idx="7908">
                  <c:v>2.4802070111036301</c:v>
                </c:pt>
                <c:pt idx="7909">
                  <c:v>2.4822347331792098</c:v>
                </c:pt>
                <c:pt idx="7910">
                  <c:v>2.4843784049153301</c:v>
                </c:pt>
                <c:pt idx="7911">
                  <c:v>2.4865157902240802</c:v>
                </c:pt>
                <c:pt idx="7912">
                  <c:v>2.48867785558105</c:v>
                </c:pt>
                <c:pt idx="7913">
                  <c:v>2.4907772894948699</c:v>
                </c:pt>
                <c:pt idx="7914">
                  <c:v>2.4929870851337901</c:v>
                </c:pt>
                <c:pt idx="7915">
                  <c:v>2.4952741805463998</c:v>
                </c:pt>
                <c:pt idx="7916">
                  <c:v>2.49743065796793</c:v>
                </c:pt>
                <c:pt idx="7917">
                  <c:v>2.4995072744786699</c:v>
                </c:pt>
                <c:pt idx="7918">
                  <c:v>2.4998025037348302</c:v>
                </c:pt>
                <c:pt idx="7919">
                  <c:v>2.4981275200843802</c:v>
                </c:pt>
                <c:pt idx="7920">
                  <c:v>2.4961489252746101</c:v>
                </c:pt>
                <c:pt idx="7921">
                  <c:v>2.4941344745457199</c:v>
                </c:pt>
                <c:pt idx="7922">
                  <c:v>2.4921738076955098</c:v>
                </c:pt>
                <c:pt idx="7923">
                  <c:v>2.4901595897972602</c:v>
                </c:pt>
                <c:pt idx="7924">
                  <c:v>2.4881414137780702</c:v>
                </c:pt>
                <c:pt idx="7925">
                  <c:v>2.4860668927431102</c:v>
                </c:pt>
                <c:pt idx="7926">
                  <c:v>2.4840233381837602</c:v>
                </c:pt>
                <c:pt idx="7927">
                  <c:v>2.4820496328175099</c:v>
                </c:pt>
                <c:pt idx="7928">
                  <c:v>2.4798831436783102</c:v>
                </c:pt>
                <c:pt idx="7929">
                  <c:v>2.47950595803559</c:v>
                </c:pt>
                <c:pt idx="7930">
                  <c:v>2.4777790531516102</c:v>
                </c:pt>
                <c:pt idx="7931">
                  <c:v>2.4757904466241598</c:v>
                </c:pt>
                <c:pt idx="7932">
                  <c:v>2.4737091735005401</c:v>
                </c:pt>
                <c:pt idx="7933">
                  <c:v>2.47167120687664</c:v>
                </c:pt>
                <c:pt idx="7934">
                  <c:v>2.4695403408259202</c:v>
                </c:pt>
                <c:pt idx="7935">
                  <c:v>2.4674977175891399</c:v>
                </c:pt>
                <c:pt idx="7936">
                  <c:v>2.4655351880937801</c:v>
                </c:pt>
                <c:pt idx="7937">
                  <c:v>2.4633759167045399</c:v>
                </c:pt>
                <c:pt idx="7938">
                  <c:v>2.4613921996206001</c:v>
                </c:pt>
                <c:pt idx="7939">
                  <c:v>2.4594939313828901</c:v>
                </c:pt>
                <c:pt idx="7940">
                  <c:v>2.4592773988843</c:v>
                </c:pt>
                <c:pt idx="7941">
                  <c:v>2.4571863468736401</c:v>
                </c:pt>
                <c:pt idx="7942">
                  <c:v>2.4550857488065998</c:v>
                </c:pt>
                <c:pt idx="7943">
                  <c:v>2.4530002847313899</c:v>
                </c:pt>
                <c:pt idx="7944">
                  <c:v>2.45097139850259</c:v>
                </c:pt>
                <c:pt idx="7945">
                  <c:v>2.4488514754921198</c:v>
                </c:pt>
                <c:pt idx="7946">
                  <c:v>2.4468146730214402</c:v>
                </c:pt>
                <c:pt idx="7947">
                  <c:v>2.4447999894619001</c:v>
                </c:pt>
                <c:pt idx="7948">
                  <c:v>2.4426504969596898</c:v>
                </c:pt>
                <c:pt idx="7949">
                  <c:v>2.4405738804489401</c:v>
                </c:pt>
                <c:pt idx="7950">
                  <c:v>2.4394919164478801</c:v>
                </c:pt>
                <c:pt idx="7951">
                  <c:v>2.4385445285588498</c:v>
                </c:pt>
                <c:pt idx="7952">
                  <c:v>2.4364779237657799</c:v>
                </c:pt>
                <c:pt idx="7953">
                  <c:v>2.4342946708202402</c:v>
                </c:pt>
                <c:pt idx="7954">
                  <c:v>2.4322287645190999</c:v>
                </c:pt>
                <c:pt idx="7955">
                  <c:v>2.4301400408148801</c:v>
                </c:pt>
                <c:pt idx="7956">
                  <c:v>2.42804526351392</c:v>
                </c:pt>
                <c:pt idx="7957">
                  <c:v>2.4259740021079801</c:v>
                </c:pt>
                <c:pt idx="7958">
                  <c:v>2.4238482583314198</c:v>
                </c:pt>
                <c:pt idx="7959">
                  <c:v>2.42173369042575</c:v>
                </c:pt>
                <c:pt idx="7960">
                  <c:v>2.4194524157792299</c:v>
                </c:pt>
                <c:pt idx="7961">
                  <c:v>2.41737649776042</c:v>
                </c:pt>
                <c:pt idx="7962">
                  <c:v>2.4151639081537701</c:v>
                </c:pt>
                <c:pt idx="7963">
                  <c:v>2.41315527819097</c:v>
                </c:pt>
                <c:pt idx="7964">
                  <c:v>2.4108341895043899</c:v>
                </c:pt>
                <c:pt idx="7965">
                  <c:v>2.4087638594210099</c:v>
                </c:pt>
                <c:pt idx="7966">
                  <c:v>2.4066956248134401</c:v>
                </c:pt>
                <c:pt idx="7967">
                  <c:v>2.4085515178739998</c:v>
                </c:pt>
                <c:pt idx="7968">
                  <c:v>2.4105603806674498</c:v>
                </c:pt>
                <c:pt idx="7969">
                  <c:v>2.4126020725816502</c:v>
                </c:pt>
                <c:pt idx="7970">
                  <c:v>2.4146018549799901</c:v>
                </c:pt>
                <c:pt idx="7971">
                  <c:v>2.4166600778698899</c:v>
                </c:pt>
                <c:pt idx="7972">
                  <c:v>2.4187250528484601</c:v>
                </c:pt>
                <c:pt idx="7973">
                  <c:v>2.4208053946495101</c:v>
                </c:pt>
                <c:pt idx="7974">
                  <c:v>2.4228428956121202</c:v>
                </c:pt>
                <c:pt idx="7975">
                  <c:v>2.4249188136309399</c:v>
                </c:pt>
                <c:pt idx="7976">
                  <c:v>2.4268834386020899</c:v>
                </c:pt>
                <c:pt idx="7977">
                  <c:v>2.4290229193866302</c:v>
                </c:pt>
                <c:pt idx="7978">
                  <c:v>2.43105599656701</c:v>
                </c:pt>
                <c:pt idx="7979">
                  <c:v>2.4332439061254298</c:v>
                </c:pt>
                <c:pt idx="7980">
                  <c:v>2.4353053886443399</c:v>
                </c:pt>
                <c:pt idx="7981">
                  <c:v>2.4373058695346099</c:v>
                </c:pt>
                <c:pt idx="7982">
                  <c:v>2.4394737556576702</c:v>
                </c:pt>
                <c:pt idx="7983">
                  <c:v>2.4395117070525898</c:v>
                </c:pt>
                <c:pt idx="7984">
                  <c:v>2.44145467877388</c:v>
                </c:pt>
                <c:pt idx="7985">
                  <c:v>2.4435000959783801</c:v>
                </c:pt>
                <c:pt idx="7986">
                  <c:v>2.4455005768686502</c:v>
                </c:pt>
                <c:pt idx="7987">
                  <c:v>2.4477387778461002</c:v>
                </c:pt>
                <c:pt idx="7988">
                  <c:v>2.4497986305505002</c:v>
                </c:pt>
                <c:pt idx="7989">
                  <c:v>2.4517963174730499</c:v>
                </c:pt>
                <c:pt idx="7990">
                  <c:v>2.4540382437408002</c:v>
                </c:pt>
                <c:pt idx="7991">
                  <c:v>2.4560505989939001</c:v>
                </c:pt>
                <c:pt idx="7992">
                  <c:v>2.4579910095781101</c:v>
                </c:pt>
                <c:pt idx="7993">
                  <c:v>2.4594767019152601</c:v>
                </c:pt>
                <c:pt idx="7994">
                  <c:v>2.4601661134511201</c:v>
                </c:pt>
                <c:pt idx="7995">
                  <c:v>2.4622059427201699</c:v>
                </c:pt>
                <c:pt idx="7996">
                  <c:v>2.4644571822136601</c:v>
                </c:pt>
                <c:pt idx="7997">
                  <c:v>2.46643950231373</c:v>
                </c:pt>
                <c:pt idx="7998">
                  <c:v>2.4685061071068</c:v>
                </c:pt>
                <c:pt idx="7999">
                  <c:v>2.4705682881176498</c:v>
                </c:pt>
                <c:pt idx="8000">
                  <c:v>2.4726118426769998</c:v>
                </c:pt>
                <c:pt idx="8001">
                  <c:v>2.47469893656671</c:v>
                </c:pt>
                <c:pt idx="8002">
                  <c:v>2.4767757859080999</c:v>
                </c:pt>
                <c:pt idx="8003">
                  <c:v>2.4789755698293399</c:v>
                </c:pt>
                <c:pt idx="8004">
                  <c:v>2.47947894968092</c:v>
                </c:pt>
                <c:pt idx="8005">
                  <c:v>2.48109572567046</c:v>
                </c:pt>
                <c:pt idx="8006">
                  <c:v>2.4831965565681502</c:v>
                </c:pt>
                <c:pt idx="8007">
                  <c:v>2.4853534996509601</c:v>
                </c:pt>
                <c:pt idx="8008">
                  <c:v>2.4874946102500002</c:v>
                </c:pt>
                <c:pt idx="8009">
                  <c:v>2.4896373506635401</c:v>
                </c:pt>
                <c:pt idx="8010">
                  <c:v>2.4917137343436502</c:v>
                </c:pt>
                <c:pt idx="8011">
                  <c:v>2.4938120041042602</c:v>
                </c:pt>
                <c:pt idx="8012">
                  <c:v>2.49608303420246</c:v>
                </c:pt>
                <c:pt idx="8013">
                  <c:v>2.4983701296150702</c:v>
                </c:pt>
                <c:pt idx="8014">
                  <c:v>2.4994798004627201</c:v>
                </c:pt>
                <c:pt idx="8015">
                  <c:v>2.5007275398820599</c:v>
                </c:pt>
                <c:pt idx="8016">
                  <c:v>2.49898433685303</c:v>
                </c:pt>
                <c:pt idx="8017">
                  <c:v>2.4968928191810802</c:v>
                </c:pt>
                <c:pt idx="8018">
                  <c:v>2.4948711507022399</c:v>
                </c:pt>
                <c:pt idx="8019">
                  <c:v>2.4967864155769299</c:v>
                </c:pt>
                <c:pt idx="8020">
                  <c:v>2.4987671058625001</c:v>
                </c:pt>
                <c:pt idx="8021">
                  <c:v>2.5009003002196599</c:v>
                </c:pt>
                <c:pt idx="8022">
                  <c:v>2.5033773854374899</c:v>
                </c:pt>
                <c:pt idx="8023">
                  <c:v>2.5059205945581202</c:v>
                </c:pt>
                <c:pt idx="8024">
                  <c:v>2.5081383064389202</c:v>
                </c:pt>
                <c:pt idx="8025">
                  <c:v>2.5133416056633</c:v>
                </c:pt>
                <c:pt idx="8026">
                  <c:v>2.51291901804507</c:v>
                </c:pt>
                <c:pt idx="8027">
                  <c:v>2.5161742232739899</c:v>
                </c:pt>
                <c:pt idx="8028">
                  <c:v>2.5195071939378999</c:v>
                </c:pt>
                <c:pt idx="8029">
                  <c:v>2.5211980100721099</c:v>
                </c:pt>
                <c:pt idx="8030">
                  <c:v>2.5395145639777201</c:v>
                </c:pt>
                <c:pt idx="8031">
                  <c:v>2.5595268234610602</c:v>
                </c:pt>
                <c:pt idx="8032">
                  <c:v>2.5654328055679798</c:v>
                </c:pt>
                <c:pt idx="8033">
                  <c:v>2.57952837273479</c:v>
                </c:pt>
                <c:pt idx="8034">
                  <c:v>2.5797814596444399</c:v>
                </c:pt>
                <c:pt idx="8035">
                  <c:v>2.5944705121219198</c:v>
                </c:pt>
                <c:pt idx="8036">
                  <c:v>2.5943838991224801</c:v>
                </c:pt>
                <c:pt idx="8037">
                  <c:v>2.5943785440176699</c:v>
                </c:pt>
                <c:pt idx="8038">
                  <c:v>2.59442767128348</c:v>
                </c:pt>
                <c:pt idx="8039">
                  <c:v>2.5943852961063398</c:v>
                </c:pt>
                <c:pt idx="8040">
                  <c:v>2.5981196667998998</c:v>
                </c:pt>
                <c:pt idx="8041">
                  <c:v>2.5977995246648802</c:v>
                </c:pt>
                <c:pt idx="8042">
                  <c:v>2.5957210455089799</c:v>
                </c:pt>
                <c:pt idx="8043">
                  <c:v>2.5978456251323201</c:v>
                </c:pt>
                <c:pt idx="8044">
                  <c:v>2.59675132110715</c:v>
                </c:pt>
                <c:pt idx="8045">
                  <c:v>2.5946923997253202</c:v>
                </c:pt>
                <c:pt idx="8046">
                  <c:v>2.5968328118324302</c:v>
                </c:pt>
                <c:pt idx="8047">
                  <c:v>2.5955173186957801</c:v>
                </c:pt>
                <c:pt idx="8048">
                  <c:v>2.5976218748837701</c:v>
                </c:pt>
                <c:pt idx="8049">
                  <c:v>2.5957226753234899</c:v>
                </c:pt>
                <c:pt idx="8050">
                  <c:v>2.5977115146815799</c:v>
                </c:pt>
                <c:pt idx="8051">
                  <c:v>2.5961445644497898</c:v>
                </c:pt>
                <c:pt idx="8052">
                  <c:v>2.5982770603150098</c:v>
                </c:pt>
                <c:pt idx="8053">
                  <c:v>2.5966749526560302</c:v>
                </c:pt>
                <c:pt idx="8054">
                  <c:v>2.5947955437004602</c:v>
                </c:pt>
                <c:pt idx="8055">
                  <c:v>2.5968390982598102</c:v>
                </c:pt>
                <c:pt idx="8056">
                  <c:v>2.59488192386925</c:v>
                </c:pt>
                <c:pt idx="8057">
                  <c:v>2.5968065019697</c:v>
                </c:pt>
                <c:pt idx="8058">
                  <c:v>2.59505887515843</c:v>
                </c:pt>
                <c:pt idx="8059">
                  <c:v>2.5973119772970699</c:v>
                </c:pt>
                <c:pt idx="8060">
                  <c:v>2.5954816956073001</c:v>
                </c:pt>
                <c:pt idx="8061">
                  <c:v>2.59765586815774</c:v>
                </c:pt>
                <c:pt idx="8062">
                  <c:v>2.5960055645555302</c:v>
                </c:pt>
                <c:pt idx="8063">
                  <c:v>2.5983597151935101</c:v>
                </c:pt>
                <c:pt idx="8064">
                  <c:v>2.5967089459300001</c:v>
                </c:pt>
                <c:pt idx="8065">
                  <c:v>2.5949475821107599</c:v>
                </c:pt>
                <c:pt idx="8066">
                  <c:v>2.5969750713557</c:v>
                </c:pt>
                <c:pt idx="8067">
                  <c:v>2.5951899588108098</c:v>
                </c:pt>
                <c:pt idx="8068">
                  <c:v>2.5972288567572801</c:v>
                </c:pt>
                <c:pt idx="8069">
                  <c:v>2.5955473538488198</c:v>
                </c:pt>
                <c:pt idx="8070">
                  <c:v>2.5934244040399799</c:v>
                </c:pt>
                <c:pt idx="8071">
                  <c:v>2.5913924910128099</c:v>
                </c:pt>
                <c:pt idx="8072">
                  <c:v>2.58929654955864</c:v>
                </c:pt>
                <c:pt idx="8073">
                  <c:v>2.5872867554426202</c:v>
                </c:pt>
                <c:pt idx="8074">
                  <c:v>2.5851048994809398</c:v>
                </c:pt>
                <c:pt idx="8075">
                  <c:v>2.5829991791397302</c:v>
                </c:pt>
                <c:pt idx="8076">
                  <c:v>2.5807872880250202</c:v>
                </c:pt>
                <c:pt idx="8077">
                  <c:v>2.5787914637476201</c:v>
                </c:pt>
                <c:pt idx="8078">
                  <c:v>2.5766456965357101</c:v>
                </c:pt>
                <c:pt idx="8079">
                  <c:v>2.5745304301381098</c:v>
                </c:pt>
                <c:pt idx="8080">
                  <c:v>2.5725516024977</c:v>
                </c:pt>
                <c:pt idx="8081">
                  <c:v>2.5702225975692299</c:v>
                </c:pt>
                <c:pt idx="8082">
                  <c:v>2.5680644903331999</c:v>
                </c:pt>
                <c:pt idx="8083">
                  <c:v>2.5660393293946999</c:v>
                </c:pt>
                <c:pt idx="8084">
                  <c:v>2.5639398954808699</c:v>
                </c:pt>
                <c:pt idx="8085">
                  <c:v>2.5617606006562701</c:v>
                </c:pt>
                <c:pt idx="8086">
                  <c:v>2.55966256372631</c:v>
                </c:pt>
                <c:pt idx="8087">
                  <c:v>2.5595251936465502</c:v>
                </c:pt>
                <c:pt idx="8088">
                  <c:v>2.55755800753832</c:v>
                </c:pt>
                <c:pt idx="8089">
                  <c:v>2.55533191375434</c:v>
                </c:pt>
                <c:pt idx="8090">
                  <c:v>2.5532066356390701</c:v>
                </c:pt>
                <c:pt idx="8091">
                  <c:v>2.5510794948786502</c:v>
                </c:pt>
                <c:pt idx="8092">
                  <c:v>2.54888134077191</c:v>
                </c:pt>
                <c:pt idx="8093">
                  <c:v>2.5466864462941898</c:v>
                </c:pt>
                <c:pt idx="8094">
                  <c:v>2.5443888735026099</c:v>
                </c:pt>
                <c:pt idx="8095">
                  <c:v>2.5422091130167201</c:v>
                </c:pt>
                <c:pt idx="8096">
                  <c:v>2.5400393642485102</c:v>
                </c:pt>
                <c:pt idx="8097">
                  <c:v>2.5395234115421799</c:v>
                </c:pt>
                <c:pt idx="8098">
                  <c:v>2.53785587847233</c:v>
                </c:pt>
                <c:pt idx="8099">
                  <c:v>2.53558880649507</c:v>
                </c:pt>
                <c:pt idx="8100">
                  <c:v>2.53346585668623</c:v>
                </c:pt>
                <c:pt idx="8101">
                  <c:v>2.53128330223262</c:v>
                </c:pt>
                <c:pt idx="8102">
                  <c:v>2.5291142519563401</c:v>
                </c:pt>
                <c:pt idx="8103">
                  <c:v>2.5268138851970399</c:v>
                </c:pt>
                <c:pt idx="8104">
                  <c:v>2.5246208533644698</c:v>
                </c:pt>
                <c:pt idx="8105">
                  <c:v>2.5224366690963498</c:v>
                </c:pt>
                <c:pt idx="8106">
                  <c:v>2.5201565586030501</c:v>
                </c:pt>
                <c:pt idx="8107">
                  <c:v>2.5195179041475102</c:v>
                </c:pt>
                <c:pt idx="8108">
                  <c:v>2.51796585507691</c:v>
                </c:pt>
                <c:pt idx="8109">
                  <c:v>2.51583661884069</c:v>
                </c:pt>
                <c:pt idx="8110">
                  <c:v>2.5135788600891802</c:v>
                </c:pt>
                <c:pt idx="8111">
                  <c:v>2.5113685987889802</c:v>
                </c:pt>
                <c:pt idx="8112">
                  <c:v>2.5091131683438999</c:v>
                </c:pt>
                <c:pt idx="8113">
                  <c:v>2.5068994145840402</c:v>
                </c:pt>
                <c:pt idx="8114">
                  <c:v>2.5046647060662499</c:v>
                </c:pt>
                <c:pt idx="8115">
                  <c:v>2.50241882167757</c:v>
                </c:pt>
                <c:pt idx="8116">
                  <c:v>2.50002206303179</c:v>
                </c:pt>
                <c:pt idx="8117">
                  <c:v>2.5019468739628801</c:v>
                </c:pt>
                <c:pt idx="8118">
                  <c:v>2.50413920730352</c:v>
                </c:pt>
                <c:pt idx="8119">
                  <c:v>2.5062067434191699</c:v>
                </c:pt>
                <c:pt idx="8120">
                  <c:v>2.50827567651868</c:v>
                </c:pt>
                <c:pt idx="8121">
                  <c:v>2.51033017411828</c:v>
                </c:pt>
                <c:pt idx="8122">
                  <c:v>2.51245335675776</c:v>
                </c:pt>
                <c:pt idx="8123">
                  <c:v>2.51462194137275</c:v>
                </c:pt>
                <c:pt idx="8124">
                  <c:v>2.5167285930365302</c:v>
                </c:pt>
                <c:pt idx="8125">
                  <c:v>2.5188527069985902</c:v>
                </c:pt>
                <c:pt idx="8126">
                  <c:v>2.5209276936948299</c:v>
                </c:pt>
                <c:pt idx="8127">
                  <c:v>2.5231062900275001</c:v>
                </c:pt>
                <c:pt idx="8128">
                  <c:v>2.5252120103686999</c:v>
                </c:pt>
                <c:pt idx="8129">
                  <c:v>2.5273035280406502</c:v>
                </c:pt>
                <c:pt idx="8130">
                  <c:v>2.5294583756476601</c:v>
                </c:pt>
                <c:pt idx="8131">
                  <c:v>2.5316567625850399</c:v>
                </c:pt>
                <c:pt idx="8132">
                  <c:v>2.53375619649887</c:v>
                </c:pt>
                <c:pt idx="8133">
                  <c:v>2.5357736740261299</c:v>
                </c:pt>
                <c:pt idx="8134">
                  <c:v>2.5378656573593599</c:v>
                </c:pt>
                <c:pt idx="8135">
                  <c:v>2.53952480852604</c:v>
                </c:pt>
                <c:pt idx="8136">
                  <c:v>2.54002516157925</c:v>
                </c:pt>
                <c:pt idx="8137">
                  <c:v>2.5421970058232501</c:v>
                </c:pt>
                <c:pt idx="8138">
                  <c:v>2.5445187930017701</c:v>
                </c:pt>
                <c:pt idx="8139">
                  <c:v>2.5466217193752501</c:v>
                </c:pt>
                <c:pt idx="8140">
                  <c:v>2.5487649254500901</c:v>
                </c:pt>
                <c:pt idx="8141">
                  <c:v>2.5510080158710502</c:v>
                </c:pt>
                <c:pt idx="8142">
                  <c:v>2.5531027931720001</c:v>
                </c:pt>
                <c:pt idx="8143">
                  <c:v>2.5552336592227198</c:v>
                </c:pt>
                <c:pt idx="8144">
                  <c:v>2.5573305319994701</c:v>
                </c:pt>
                <c:pt idx="8145">
                  <c:v>2.5595307815820001</c:v>
                </c:pt>
                <c:pt idx="8146">
                  <c:v>2.5595896877348401</c:v>
                </c:pt>
                <c:pt idx="8147">
                  <c:v>2.5616909842938198</c:v>
                </c:pt>
                <c:pt idx="8148">
                  <c:v>2.5638199876993899</c:v>
                </c:pt>
                <c:pt idx="8149">
                  <c:v>2.56597273983061</c:v>
                </c:pt>
                <c:pt idx="8150">
                  <c:v>2.5681536644697198</c:v>
                </c:pt>
                <c:pt idx="8151">
                  <c:v>2.5703650899231398</c:v>
                </c:pt>
                <c:pt idx="8152">
                  <c:v>2.57252692244947</c:v>
                </c:pt>
                <c:pt idx="8153">
                  <c:v>2.5747790932655299</c:v>
                </c:pt>
                <c:pt idx="8154">
                  <c:v>2.5769094936549699</c:v>
                </c:pt>
                <c:pt idx="8155">
                  <c:v>2.5792082305997601</c:v>
                </c:pt>
                <c:pt idx="8156">
                  <c:v>2.5795451365411299</c:v>
                </c:pt>
                <c:pt idx="8157">
                  <c:v>2.5813924148678802</c:v>
                </c:pt>
                <c:pt idx="8158">
                  <c:v>2.5835835840553001</c:v>
                </c:pt>
                <c:pt idx="8159">
                  <c:v>2.58595426566899</c:v>
                </c:pt>
                <c:pt idx="8160">
                  <c:v>2.5881642941385499</c:v>
                </c:pt>
                <c:pt idx="8161">
                  <c:v>2.5905005168169701</c:v>
                </c:pt>
                <c:pt idx="8162">
                  <c:v>2.5927876122295901</c:v>
                </c:pt>
                <c:pt idx="8163">
                  <c:v>2.5913394056260599</c:v>
                </c:pt>
                <c:pt idx="8164">
                  <c:v>2.5892809499055098</c:v>
                </c:pt>
                <c:pt idx="8165">
                  <c:v>2.5872793048620202</c:v>
                </c:pt>
                <c:pt idx="8166">
                  <c:v>2.5849887169897601</c:v>
                </c:pt>
                <c:pt idx="8167">
                  <c:v>2.58295028470457</c:v>
                </c:pt>
                <c:pt idx="8168">
                  <c:v>2.5808957871049598</c:v>
                </c:pt>
                <c:pt idx="8169">
                  <c:v>2.5787721388042</c:v>
                </c:pt>
                <c:pt idx="8170">
                  <c:v>2.5765667669475101</c:v>
                </c:pt>
                <c:pt idx="8171">
                  <c:v>2.57434044033289</c:v>
                </c:pt>
                <c:pt idx="8172">
                  <c:v>2.5723145809024599</c:v>
                </c:pt>
                <c:pt idx="8173">
                  <c:v>2.5701487902551898</c:v>
                </c:pt>
                <c:pt idx="8174">
                  <c:v>2.56806402467191</c:v>
                </c:pt>
                <c:pt idx="8175">
                  <c:v>2.5659655220806599</c:v>
                </c:pt>
                <c:pt idx="8176">
                  <c:v>2.5638360530137998</c:v>
                </c:pt>
                <c:pt idx="8177">
                  <c:v>2.5617263745516499</c:v>
                </c:pt>
                <c:pt idx="8178">
                  <c:v>2.5595156475901599</c:v>
                </c:pt>
                <c:pt idx="8179">
                  <c:v>2.5595051702111999</c:v>
                </c:pt>
                <c:pt idx="8180">
                  <c:v>2.5574776809662598</c:v>
                </c:pt>
                <c:pt idx="8181">
                  <c:v>2.5552574079483699</c:v>
                </c:pt>
                <c:pt idx="8182">
                  <c:v>2.55308486521244</c:v>
                </c:pt>
                <c:pt idx="8183">
                  <c:v>2.5508846156299101</c:v>
                </c:pt>
                <c:pt idx="8184">
                  <c:v>2.5487635284662198</c:v>
                </c:pt>
                <c:pt idx="8185">
                  <c:v>2.5466398801654599</c:v>
                </c:pt>
                <c:pt idx="8186">
                  <c:v>2.5444852653890799</c:v>
                </c:pt>
                <c:pt idx="8187">
                  <c:v>2.5423145852982998</c:v>
                </c:pt>
                <c:pt idx="8188">
                  <c:v>2.5402181781828399</c:v>
                </c:pt>
                <c:pt idx="8189">
                  <c:v>2.5394954718649401</c:v>
                </c:pt>
                <c:pt idx="8190">
                  <c:v>2.5379890576005</c:v>
                </c:pt>
                <c:pt idx="8191">
                  <c:v>2.5357515551149801</c:v>
                </c:pt>
                <c:pt idx="8192">
                  <c:v>2.53359205089509</c:v>
                </c:pt>
                <c:pt idx="8193">
                  <c:v>2.5315268430858899</c:v>
                </c:pt>
                <c:pt idx="8194">
                  <c:v>2.5292756035923998</c:v>
                </c:pt>
                <c:pt idx="8195">
                  <c:v>2.52717360854149</c:v>
                </c:pt>
                <c:pt idx="8196">
                  <c:v>2.5249789468944099</c:v>
                </c:pt>
                <c:pt idx="8197">
                  <c:v>2.5227644946426202</c:v>
                </c:pt>
                <c:pt idx="8198">
                  <c:v>2.5205232668668001</c:v>
                </c:pt>
                <c:pt idx="8199">
                  <c:v>2.5194934569299199</c:v>
                </c:pt>
                <c:pt idx="8200">
                  <c:v>2.5184378027915999</c:v>
                </c:pt>
                <c:pt idx="8201">
                  <c:v>2.51620193012059</c:v>
                </c:pt>
                <c:pt idx="8202">
                  <c:v>2.5139460340142299</c:v>
                </c:pt>
                <c:pt idx="8203">
                  <c:v>2.51177651807666</c:v>
                </c:pt>
                <c:pt idx="8204">
                  <c:v>2.5095783639699198</c:v>
                </c:pt>
                <c:pt idx="8205">
                  <c:v>2.5073902215808599</c:v>
                </c:pt>
                <c:pt idx="8206">
                  <c:v>2.50514480285347</c:v>
                </c:pt>
                <c:pt idx="8207">
                  <c:v>2.5028618983924402</c:v>
                </c:pt>
                <c:pt idx="8208">
                  <c:v>2.5006532669067401</c:v>
                </c:pt>
                <c:pt idx="8209">
                  <c:v>2.50253290869296</c:v>
                </c:pt>
                <c:pt idx="8210">
                  <c:v>2.5046744849532798</c:v>
                </c:pt>
                <c:pt idx="8211">
                  <c:v>2.5066873058676702</c:v>
                </c:pt>
                <c:pt idx="8212">
                  <c:v>2.5087485555559401</c:v>
                </c:pt>
                <c:pt idx="8213">
                  <c:v>2.5108866393566101</c:v>
                </c:pt>
                <c:pt idx="8214">
                  <c:v>2.5131229776889099</c:v>
                </c:pt>
                <c:pt idx="8215">
                  <c:v>2.5153013411909302</c:v>
                </c:pt>
                <c:pt idx="8216">
                  <c:v>2.517344430089</c:v>
                </c:pt>
                <c:pt idx="8217">
                  <c:v>2.5193640030920501</c:v>
                </c:pt>
                <c:pt idx="8218">
                  <c:v>2.5216122157871701</c:v>
                </c:pt>
                <c:pt idx="8219">
                  <c:v>2.5237172376364501</c:v>
                </c:pt>
                <c:pt idx="8220">
                  <c:v>2.52587907016277</c:v>
                </c:pt>
                <c:pt idx="8221">
                  <c:v>2.5280879344791201</c:v>
                </c:pt>
                <c:pt idx="8222">
                  <c:v>2.5301764253526899</c:v>
                </c:pt>
                <c:pt idx="8223">
                  <c:v>2.5323419831693199</c:v>
                </c:pt>
                <c:pt idx="8224">
                  <c:v>2.53447564318776</c:v>
                </c:pt>
                <c:pt idx="8225">
                  <c:v>2.5366004556417501</c:v>
                </c:pt>
                <c:pt idx="8226">
                  <c:v>2.5387154892087</c:v>
                </c:pt>
                <c:pt idx="8227">
                  <c:v>2.5395033881068199</c:v>
                </c:pt>
                <c:pt idx="8228">
                  <c:v>2.5407611392438398</c:v>
                </c:pt>
                <c:pt idx="8229">
                  <c:v>2.5429883971810301</c:v>
                </c:pt>
                <c:pt idx="8230">
                  <c:v>2.5451548863202298</c:v>
                </c:pt>
                <c:pt idx="8231">
                  <c:v>2.5474606081843398</c:v>
                </c:pt>
                <c:pt idx="8232">
                  <c:v>2.5494331493973701</c:v>
                </c:pt>
                <c:pt idx="8233">
                  <c:v>2.5515155866742099</c:v>
                </c:pt>
                <c:pt idx="8234">
                  <c:v>2.5535966269671899</c:v>
                </c:pt>
                <c:pt idx="8235">
                  <c:v>2.5557184126228099</c:v>
                </c:pt>
                <c:pt idx="8236">
                  <c:v>2.5579736102372399</c:v>
                </c:pt>
                <c:pt idx="8237">
                  <c:v>2.5595130864530802</c:v>
                </c:pt>
                <c:pt idx="8238">
                  <c:v>2.5601887609809602</c:v>
                </c:pt>
                <c:pt idx="8239">
                  <c:v>2.56225513294339</c:v>
                </c:pt>
                <c:pt idx="8240">
                  <c:v>2.5643957778811499</c:v>
                </c:pt>
                <c:pt idx="8241">
                  <c:v>2.5666297879069999</c:v>
                </c:pt>
                <c:pt idx="8242">
                  <c:v>2.5687508750706902</c:v>
                </c:pt>
                <c:pt idx="8243">
                  <c:v>2.57089966908097</c:v>
                </c:pt>
                <c:pt idx="8244">
                  <c:v>2.57304520346224</c:v>
                </c:pt>
                <c:pt idx="8245">
                  <c:v>2.5752275250852099</c:v>
                </c:pt>
                <c:pt idx="8246">
                  <c:v>2.5773306842893402</c:v>
                </c:pt>
                <c:pt idx="8247">
                  <c:v>2.5795218534767601</c:v>
                </c:pt>
                <c:pt idx="8248">
                  <c:v>2.5817004498094298</c:v>
                </c:pt>
                <c:pt idx="8249">
                  <c:v>2.5839447043836099</c:v>
                </c:pt>
                <c:pt idx="8250">
                  <c:v>2.5862043257802698</c:v>
                </c:pt>
                <c:pt idx="8251">
                  <c:v>2.5883826892822999</c:v>
                </c:pt>
                <c:pt idx="8252">
                  <c:v>2.5906860828399698</c:v>
                </c:pt>
                <c:pt idx="8253">
                  <c:v>2.59308167733252</c:v>
                </c:pt>
                <c:pt idx="8254">
                  <c:v>2.5955145247280602</c:v>
                </c:pt>
                <c:pt idx="8255">
                  <c:v>2.5936109013855502</c:v>
                </c:pt>
                <c:pt idx="8256">
                  <c:v>2.5916246231645301</c:v>
                </c:pt>
                <c:pt idx="8257">
                  <c:v>2.5894681457430102</c:v>
                </c:pt>
                <c:pt idx="8258">
                  <c:v>2.5873128324747099</c:v>
                </c:pt>
                <c:pt idx="8259">
                  <c:v>2.58520315401256</c:v>
                </c:pt>
                <c:pt idx="8260">
                  <c:v>2.58316192775965</c:v>
                </c:pt>
                <c:pt idx="8261">
                  <c:v>2.5809525977820198</c:v>
                </c:pt>
                <c:pt idx="8262">
                  <c:v>2.57885595783591</c:v>
                </c:pt>
                <c:pt idx="8263">
                  <c:v>2.5767127517610802</c:v>
                </c:pt>
                <c:pt idx="8264">
                  <c:v>2.5746335741132498</c:v>
                </c:pt>
                <c:pt idx="8265">
                  <c:v>2.5725262239575399</c:v>
                </c:pt>
                <c:pt idx="8266">
                  <c:v>2.5704626459628299</c:v>
                </c:pt>
                <c:pt idx="8267">
                  <c:v>2.5682612322270901</c:v>
                </c:pt>
                <c:pt idx="8268">
                  <c:v>2.56611313670874</c:v>
                </c:pt>
                <c:pt idx="8269">
                  <c:v>2.5640078820288199</c:v>
                </c:pt>
                <c:pt idx="8270">
                  <c:v>2.56192870438099</c:v>
                </c:pt>
                <c:pt idx="8271">
                  <c:v>2.5598453357815698</c:v>
                </c:pt>
                <c:pt idx="8272">
                  <c:v>2.5595084298402102</c:v>
                </c:pt>
                <c:pt idx="8273">
                  <c:v>2.5577081833034798</c:v>
                </c:pt>
                <c:pt idx="8274">
                  <c:v>2.5555482134223002</c:v>
                </c:pt>
                <c:pt idx="8275">
                  <c:v>2.5534939486533399</c:v>
                </c:pt>
                <c:pt idx="8276">
                  <c:v>2.5512799620628401</c:v>
                </c:pt>
                <c:pt idx="8277">
                  <c:v>2.5491644628346002</c:v>
                </c:pt>
                <c:pt idx="8278">
                  <c:v>2.5470396503806101</c:v>
                </c:pt>
                <c:pt idx="8279">
                  <c:v>2.5449094828218199</c:v>
                </c:pt>
                <c:pt idx="8280">
                  <c:v>2.5427599903196101</c:v>
                </c:pt>
                <c:pt idx="8281">
                  <c:v>2.5404861662536899</c:v>
                </c:pt>
                <c:pt idx="8282">
                  <c:v>2.5394936092197899</c:v>
                </c:pt>
                <c:pt idx="8283">
                  <c:v>2.5383818428963401</c:v>
                </c:pt>
                <c:pt idx="8284">
                  <c:v>2.5362535379827</c:v>
                </c:pt>
                <c:pt idx="8285">
                  <c:v>2.5340355932712599</c:v>
                </c:pt>
                <c:pt idx="8286">
                  <c:v>2.5318069383502002</c:v>
                </c:pt>
                <c:pt idx="8287">
                  <c:v>2.52964138053358</c:v>
                </c:pt>
                <c:pt idx="8288">
                  <c:v>2.5275333318859299</c:v>
                </c:pt>
                <c:pt idx="8289">
                  <c:v>2.5253435596823701</c:v>
                </c:pt>
                <c:pt idx="8290">
                  <c:v>2.5231626350432599</c:v>
                </c:pt>
                <c:pt idx="8291">
                  <c:v>2.5210336316376898</c:v>
                </c:pt>
                <c:pt idx="8292">
                  <c:v>2.5194934569299199</c:v>
                </c:pt>
                <c:pt idx="8293">
                  <c:v>2.5188492145389301</c:v>
                </c:pt>
                <c:pt idx="8294">
                  <c:v>2.5166645646095298</c:v>
                </c:pt>
                <c:pt idx="8295">
                  <c:v>2.5144449900835801</c:v>
                </c:pt>
                <c:pt idx="8296">
                  <c:v>2.5123143568635</c:v>
                </c:pt>
                <c:pt idx="8297">
                  <c:v>2.5100847706198701</c:v>
                </c:pt>
                <c:pt idx="8298">
                  <c:v>2.50800931826234</c:v>
                </c:pt>
                <c:pt idx="8299">
                  <c:v>2.50585214234889</c:v>
                </c:pt>
                <c:pt idx="8300">
                  <c:v>2.5036686565727</c:v>
                </c:pt>
                <c:pt idx="8301">
                  <c:v>2.5014835409820102</c:v>
                </c:pt>
                <c:pt idx="8302">
                  <c:v>2.5034227874130002</c:v>
                </c:pt>
                <c:pt idx="8303">
                  <c:v>2.50552385114133</c:v>
                </c:pt>
                <c:pt idx="8304">
                  <c:v>2.5075785815715799</c:v>
                </c:pt>
                <c:pt idx="8305">
                  <c:v>2.5096496101468801</c:v>
                </c:pt>
                <c:pt idx="8306">
                  <c:v>2.5118195917457302</c:v>
                </c:pt>
                <c:pt idx="8307">
                  <c:v>2.51398677937686</c:v>
                </c:pt>
                <c:pt idx="8308">
                  <c:v>2.51612928695977</c:v>
                </c:pt>
                <c:pt idx="8309">
                  <c:v>2.5182948447763902</c:v>
                </c:pt>
                <c:pt idx="8310">
                  <c:v>2.5203987024724501</c:v>
                </c:pt>
                <c:pt idx="8311">
                  <c:v>2.5225421413779299</c:v>
                </c:pt>
                <c:pt idx="8312">
                  <c:v>2.52464762888849</c:v>
                </c:pt>
                <c:pt idx="8313">
                  <c:v>2.52686627209187</c:v>
                </c:pt>
                <c:pt idx="8314">
                  <c:v>2.5290185585618001</c:v>
                </c:pt>
                <c:pt idx="8315">
                  <c:v>2.5311647914350002</c:v>
                </c:pt>
                <c:pt idx="8316">
                  <c:v>2.5333079975098398</c:v>
                </c:pt>
                <c:pt idx="8317">
                  <c:v>2.5354365352541199</c:v>
                </c:pt>
                <c:pt idx="8318">
                  <c:v>2.53754924051464</c:v>
                </c:pt>
                <c:pt idx="8319">
                  <c:v>2.5395120028406399</c:v>
                </c:pt>
                <c:pt idx="8320">
                  <c:v>2.53968895412982</c:v>
                </c:pt>
                <c:pt idx="8321">
                  <c:v>2.54183239303529</c:v>
                </c:pt>
                <c:pt idx="8322">
                  <c:v>2.54408293403685</c:v>
                </c:pt>
                <c:pt idx="8323">
                  <c:v>2.5461837649345398</c:v>
                </c:pt>
                <c:pt idx="8324">
                  <c:v>2.5483102072030301</c:v>
                </c:pt>
                <c:pt idx="8325">
                  <c:v>2.5505167432129401</c:v>
                </c:pt>
                <c:pt idx="8326">
                  <c:v>2.5526212994009301</c:v>
                </c:pt>
                <c:pt idx="8327">
                  <c:v>2.5547621771693199</c:v>
                </c:pt>
                <c:pt idx="8328">
                  <c:v>2.5570269208401402</c:v>
                </c:pt>
                <c:pt idx="8329">
                  <c:v>2.5590877048671201</c:v>
                </c:pt>
                <c:pt idx="8330">
                  <c:v>2.5595340412110099</c:v>
                </c:pt>
                <c:pt idx="8331">
                  <c:v>2.5612788740545498</c:v>
                </c:pt>
                <c:pt idx="8332">
                  <c:v>2.5634856428950998</c:v>
                </c:pt>
                <c:pt idx="8333">
                  <c:v>2.56556225940585</c:v>
                </c:pt>
                <c:pt idx="8334">
                  <c:v>2.5676924269646402</c:v>
                </c:pt>
                <c:pt idx="8335">
                  <c:v>2.5699078105390099</c:v>
                </c:pt>
                <c:pt idx="8336">
                  <c:v>2.5721723213791798</c:v>
                </c:pt>
                <c:pt idx="8337">
                  <c:v>2.57424311712384</c:v>
                </c:pt>
                <c:pt idx="8338">
                  <c:v>2.5763248559087502</c:v>
                </c:pt>
                <c:pt idx="8339">
                  <c:v>2.5785430334508401</c:v>
                </c:pt>
                <c:pt idx="8340">
                  <c:v>2.5795781984925301</c:v>
                </c:pt>
                <c:pt idx="8341">
                  <c:v>2.58075981400907</c:v>
                </c:pt>
                <c:pt idx="8342">
                  <c:v>2.5829174555838099</c:v>
                </c:pt>
                <c:pt idx="8343">
                  <c:v>2.5851523969322399</c:v>
                </c:pt>
                <c:pt idx="8344">
                  <c:v>2.58747045882046</c:v>
                </c:pt>
                <c:pt idx="8345">
                  <c:v>2.5895421858876899</c:v>
                </c:pt>
                <c:pt idx="8346">
                  <c:v>2.5919252075254899</c:v>
                </c:pt>
                <c:pt idx="8347">
                  <c:v>2.5941738858818999</c:v>
                </c:pt>
                <c:pt idx="8348">
                  <c:v>2.59652128443122</c:v>
                </c:pt>
                <c:pt idx="8349">
                  <c:v>2.5991376023739599</c:v>
                </c:pt>
                <c:pt idx="8350">
                  <c:v>2.5996069889515598</c:v>
                </c:pt>
                <c:pt idx="8351">
                  <c:v>2.6018584612756999</c:v>
                </c:pt>
                <c:pt idx="8352">
                  <c:v>2.60505336336792</c:v>
                </c:pt>
                <c:pt idx="8353">
                  <c:v>2.6085178833454798</c:v>
                </c:pt>
                <c:pt idx="8354">
                  <c:v>2.6130564510822301</c:v>
                </c:pt>
                <c:pt idx="8355">
                  <c:v>2.6196234393864901</c:v>
                </c:pt>
                <c:pt idx="8356">
                  <c:v>2.6204492896795299</c:v>
                </c:pt>
                <c:pt idx="8357">
                  <c:v>2.63346685096622</c:v>
                </c:pt>
                <c:pt idx="8358">
                  <c:v>3.2407802063971798</c:v>
                </c:pt>
              </c:numCache>
            </c:numRef>
          </c:xVal>
          <c:yVal>
            <c:numRef>
              <c:f>'Channels by Ste'!$D$4:$D$20000</c:f>
              <c:numCache>
                <c:formatCode>General</c:formatCode>
                <c:ptCount val="19997"/>
                <c:pt idx="0">
                  <c:v>398.54177856445301</c:v>
                </c:pt>
                <c:pt idx="1">
                  <c:v>499.07263183593795</c:v>
                </c:pt>
                <c:pt idx="2">
                  <c:v>600.38781738281295</c:v>
                </c:pt>
                <c:pt idx="3">
                  <c:v>701.43487548828102</c:v>
                </c:pt>
                <c:pt idx="4">
                  <c:v>804.1171875</c:v>
                </c:pt>
                <c:pt idx="5">
                  <c:v>906.66296386718705</c:v>
                </c:pt>
                <c:pt idx="6">
                  <c:v>1007.3189697265601</c:v>
                </c:pt>
                <c:pt idx="7">
                  <c:v>1109.52685546875</c:v>
                </c:pt>
                <c:pt idx="8">
                  <c:v>1212.04846191406</c:v>
                </c:pt>
                <c:pt idx="9">
                  <c:v>1312.91528320313</c:v>
                </c:pt>
                <c:pt idx="10">
                  <c:v>1413.28405761719</c:v>
                </c:pt>
                <c:pt idx="11">
                  <c:v>1514.44763183594</c:v>
                </c:pt>
                <c:pt idx="12">
                  <c:v>1615.77136230469</c:v>
                </c:pt>
                <c:pt idx="13">
                  <c:v>1673.79064941406</c:v>
                </c:pt>
                <c:pt idx="14">
                  <c:v>1719.9736328125</c:v>
                </c:pt>
                <c:pt idx="15">
                  <c:v>1820.14770507813</c:v>
                </c:pt>
                <c:pt idx="16">
                  <c:v>1920.48046875</c:v>
                </c:pt>
                <c:pt idx="17">
                  <c:v>2021.6029052734398</c:v>
                </c:pt>
                <c:pt idx="18">
                  <c:v>2122.11181640625</c:v>
                </c:pt>
                <c:pt idx="19">
                  <c:v>2222.20825195313</c:v>
                </c:pt>
                <c:pt idx="20">
                  <c:v>2323.94653320313</c:v>
                </c:pt>
                <c:pt idx="21">
                  <c:v>2425.57983398438</c:v>
                </c:pt>
                <c:pt idx="22">
                  <c:v>2526.5751953125</c:v>
                </c:pt>
                <c:pt idx="23">
                  <c:v>2630.794921875</c:v>
                </c:pt>
                <c:pt idx="24">
                  <c:v>2731.30981445312</c:v>
                </c:pt>
                <c:pt idx="25">
                  <c:v>2831.55590820313</c:v>
                </c:pt>
                <c:pt idx="26">
                  <c:v>2920.2607421875</c:v>
                </c:pt>
                <c:pt idx="27">
                  <c:v>2932.42651367188</c:v>
                </c:pt>
                <c:pt idx="28">
                  <c:v>3033.330078125</c:v>
                </c:pt>
                <c:pt idx="29">
                  <c:v>3135.97607421875</c:v>
                </c:pt>
                <c:pt idx="30">
                  <c:v>3236.7998046875</c:v>
                </c:pt>
                <c:pt idx="31">
                  <c:v>3336.9677734375</c:v>
                </c:pt>
                <c:pt idx="32">
                  <c:v>3438.08374023437</c:v>
                </c:pt>
                <c:pt idx="33">
                  <c:v>3538.62548828125</c:v>
                </c:pt>
                <c:pt idx="34">
                  <c:v>3638.94555664063</c:v>
                </c:pt>
                <c:pt idx="35">
                  <c:v>3741.322265625</c:v>
                </c:pt>
                <c:pt idx="36">
                  <c:v>3843.91772460938</c:v>
                </c:pt>
                <c:pt idx="37">
                  <c:v>3944.666015625</c:v>
                </c:pt>
                <c:pt idx="38">
                  <c:v>4046.3576660156295</c:v>
                </c:pt>
                <c:pt idx="39">
                  <c:v>4147.39892578125</c:v>
                </c:pt>
                <c:pt idx="40">
                  <c:v>4153.95263671875</c:v>
                </c:pt>
                <c:pt idx="41">
                  <c:v>4249.1767578125</c:v>
                </c:pt>
                <c:pt idx="42">
                  <c:v>4349.283203125</c:v>
                </c:pt>
                <c:pt idx="43">
                  <c:v>4450.1865234375</c:v>
                </c:pt>
                <c:pt idx="44">
                  <c:v>4551.30908203125</c:v>
                </c:pt>
                <c:pt idx="45">
                  <c:v>4651.9306640625</c:v>
                </c:pt>
                <c:pt idx="46">
                  <c:v>4752.6728515625</c:v>
                </c:pt>
                <c:pt idx="47">
                  <c:v>4853.1357421875</c:v>
                </c:pt>
                <c:pt idx="48">
                  <c:v>4955.001953125</c:v>
                </c:pt>
                <c:pt idx="49">
                  <c:v>5055.26220703125</c:v>
                </c:pt>
                <c:pt idx="50">
                  <c:v>5155.3369140625</c:v>
                </c:pt>
                <c:pt idx="51">
                  <c:v>5255.9501953125</c:v>
                </c:pt>
                <c:pt idx="52">
                  <c:v>5356.88330078125</c:v>
                </c:pt>
                <c:pt idx="53">
                  <c:v>5395.06005859375</c:v>
                </c:pt>
                <c:pt idx="54">
                  <c:v>5458.80517578125</c:v>
                </c:pt>
                <c:pt idx="55">
                  <c:v>5561.318359375</c:v>
                </c:pt>
                <c:pt idx="56">
                  <c:v>5662.88916015625</c:v>
                </c:pt>
                <c:pt idx="57">
                  <c:v>5762.92724609375</c:v>
                </c:pt>
                <c:pt idx="58">
                  <c:v>5864.06396484375</c:v>
                </c:pt>
                <c:pt idx="59">
                  <c:v>5965.875</c:v>
                </c:pt>
                <c:pt idx="60">
                  <c:v>6068.68701171875</c:v>
                </c:pt>
                <c:pt idx="61">
                  <c:v>6170.49267578125</c:v>
                </c:pt>
                <c:pt idx="62">
                  <c:v>6270.6142578125</c:v>
                </c:pt>
                <c:pt idx="63">
                  <c:v>6370.958984375</c:v>
                </c:pt>
                <c:pt idx="64">
                  <c:v>6472.0869140625</c:v>
                </c:pt>
                <c:pt idx="65">
                  <c:v>6572.79345703125</c:v>
                </c:pt>
                <c:pt idx="66">
                  <c:v>6628.55029296875</c:v>
                </c:pt>
                <c:pt idx="67">
                  <c:v>6673.30810546875</c:v>
                </c:pt>
                <c:pt idx="68">
                  <c:v>6773.56396484375</c:v>
                </c:pt>
                <c:pt idx="69">
                  <c:v>6874.03173828125</c:v>
                </c:pt>
                <c:pt idx="70">
                  <c:v>6974.51318359375</c:v>
                </c:pt>
                <c:pt idx="71">
                  <c:v>7075.123046875</c:v>
                </c:pt>
                <c:pt idx="72">
                  <c:v>6974.53955078125</c:v>
                </c:pt>
                <c:pt idx="73">
                  <c:v>6874.51123046875</c:v>
                </c:pt>
                <c:pt idx="74">
                  <c:v>6773.9970703125</c:v>
                </c:pt>
                <c:pt idx="75">
                  <c:v>6671.03076171875</c:v>
                </c:pt>
                <c:pt idx="76">
                  <c:v>6569.65380859375</c:v>
                </c:pt>
                <c:pt idx="77">
                  <c:v>6467.05615234375</c:v>
                </c:pt>
                <c:pt idx="78">
                  <c:v>6367.0322265625</c:v>
                </c:pt>
                <c:pt idx="79">
                  <c:v>6266.3505859375</c:v>
                </c:pt>
                <c:pt idx="80">
                  <c:v>6164.46435546875</c:v>
                </c:pt>
                <c:pt idx="81">
                  <c:v>6064.1279296875</c:v>
                </c:pt>
                <c:pt idx="82">
                  <c:v>5962.47412109375</c:v>
                </c:pt>
                <c:pt idx="83">
                  <c:v>5862.150390625</c:v>
                </c:pt>
                <c:pt idx="84">
                  <c:v>5761.79296875</c:v>
                </c:pt>
                <c:pt idx="85">
                  <c:v>5660.849609375</c:v>
                </c:pt>
                <c:pt idx="86">
                  <c:v>5559.45849609375</c:v>
                </c:pt>
                <c:pt idx="87">
                  <c:v>5456.09228515625</c:v>
                </c:pt>
                <c:pt idx="88">
                  <c:v>5353.3212890625</c:v>
                </c:pt>
                <c:pt idx="89">
                  <c:v>5334.2021484375</c:v>
                </c:pt>
                <c:pt idx="90">
                  <c:v>5252.8740234375</c:v>
                </c:pt>
                <c:pt idx="91">
                  <c:v>5151.7939453125</c:v>
                </c:pt>
                <c:pt idx="92">
                  <c:v>5051.53173828125</c:v>
                </c:pt>
                <c:pt idx="93">
                  <c:v>4949.03955078125</c:v>
                </c:pt>
                <c:pt idx="94">
                  <c:v>4846.7783203125</c:v>
                </c:pt>
                <c:pt idx="95">
                  <c:v>4745.01513671875</c:v>
                </c:pt>
                <c:pt idx="96">
                  <c:v>4644.67529296875</c:v>
                </c:pt>
                <c:pt idx="97">
                  <c:v>4541.92431640625</c:v>
                </c:pt>
                <c:pt idx="98">
                  <c:v>4441.53955078125</c:v>
                </c:pt>
                <c:pt idx="99">
                  <c:v>4341.25</c:v>
                </c:pt>
                <c:pt idx="100">
                  <c:v>4241.2412109375</c:v>
                </c:pt>
                <c:pt idx="101">
                  <c:v>4141.2353515625</c:v>
                </c:pt>
                <c:pt idx="102">
                  <c:v>4090.5080566406295</c:v>
                </c:pt>
                <c:pt idx="103">
                  <c:v>4041.0412597656195</c:v>
                </c:pt>
                <c:pt idx="104">
                  <c:v>4141.57080078125</c:v>
                </c:pt>
                <c:pt idx="105">
                  <c:v>4242.11328125</c:v>
                </c:pt>
                <c:pt idx="106">
                  <c:v>4343.3466796875</c:v>
                </c:pt>
                <c:pt idx="107">
                  <c:v>4445.4326171875</c:v>
                </c:pt>
                <c:pt idx="108">
                  <c:v>4545.451171875</c:v>
                </c:pt>
                <c:pt idx="109">
                  <c:v>4648.92724609375</c:v>
                </c:pt>
                <c:pt idx="110">
                  <c:v>4752.484375</c:v>
                </c:pt>
                <c:pt idx="111">
                  <c:v>4853.6416015625</c:v>
                </c:pt>
                <c:pt idx="112">
                  <c:v>4954.42041015625</c:v>
                </c:pt>
                <c:pt idx="113">
                  <c:v>5055.46044921875</c:v>
                </c:pt>
                <c:pt idx="114">
                  <c:v>5156.22119140625</c:v>
                </c:pt>
                <c:pt idx="115">
                  <c:v>5258.080078125</c:v>
                </c:pt>
                <c:pt idx="116">
                  <c:v>5342.06884765625</c:v>
                </c:pt>
                <c:pt idx="117">
                  <c:v>5358.41845703125</c:v>
                </c:pt>
                <c:pt idx="118">
                  <c:v>5459.6494140625</c:v>
                </c:pt>
                <c:pt idx="119">
                  <c:v>5559.84033203125</c:v>
                </c:pt>
                <c:pt idx="120">
                  <c:v>5661.31591796875</c:v>
                </c:pt>
                <c:pt idx="121">
                  <c:v>5762.60107421875</c:v>
                </c:pt>
                <c:pt idx="122">
                  <c:v>5863.91650390625</c:v>
                </c:pt>
                <c:pt idx="123">
                  <c:v>5964.19775390625</c:v>
                </c:pt>
                <c:pt idx="124">
                  <c:v>6064.5673828125</c:v>
                </c:pt>
                <c:pt idx="125">
                  <c:v>6164.671875</c:v>
                </c:pt>
                <c:pt idx="126">
                  <c:v>6269.0166015625</c:v>
                </c:pt>
                <c:pt idx="127">
                  <c:v>6369.13916015625</c:v>
                </c:pt>
                <c:pt idx="128">
                  <c:v>6469.44287109375</c:v>
                </c:pt>
                <c:pt idx="129">
                  <c:v>6571.6640625</c:v>
                </c:pt>
                <c:pt idx="130">
                  <c:v>6591.93408203125</c:v>
                </c:pt>
                <c:pt idx="131">
                  <c:v>6671.9931640625</c:v>
                </c:pt>
                <c:pt idx="132">
                  <c:v>6774.2890625</c:v>
                </c:pt>
                <c:pt idx="133">
                  <c:v>6875.86767578125</c:v>
                </c:pt>
                <c:pt idx="134">
                  <c:v>6976.0048828125</c:v>
                </c:pt>
                <c:pt idx="135">
                  <c:v>6875.3984375</c:v>
                </c:pt>
                <c:pt idx="136">
                  <c:v>6775.14306640625</c:v>
                </c:pt>
                <c:pt idx="137">
                  <c:v>6673.0849609375</c:v>
                </c:pt>
                <c:pt idx="138">
                  <c:v>6570.92822265625</c:v>
                </c:pt>
                <c:pt idx="139">
                  <c:v>6470.095703125</c:v>
                </c:pt>
                <c:pt idx="140">
                  <c:v>6369.9765625</c:v>
                </c:pt>
                <c:pt idx="141">
                  <c:v>6269.1923828125</c:v>
                </c:pt>
                <c:pt idx="142">
                  <c:v>6167.3076171875</c:v>
                </c:pt>
                <c:pt idx="143">
                  <c:v>6064.53857421875</c:v>
                </c:pt>
                <c:pt idx="144">
                  <c:v>5963.130859375</c:v>
                </c:pt>
                <c:pt idx="145">
                  <c:v>5863.08740234375</c:v>
                </c:pt>
                <c:pt idx="146">
                  <c:v>5758.521484375</c:v>
                </c:pt>
                <c:pt idx="147">
                  <c:v>5658.3427734375</c:v>
                </c:pt>
                <c:pt idx="148">
                  <c:v>5557.833984375</c:v>
                </c:pt>
                <c:pt idx="149">
                  <c:v>5456.66796875</c:v>
                </c:pt>
                <c:pt idx="150">
                  <c:v>5350.474609375</c:v>
                </c:pt>
                <c:pt idx="151">
                  <c:v>5341.6904296875</c:v>
                </c:pt>
                <c:pt idx="152">
                  <c:v>5249.8994140625</c:v>
                </c:pt>
                <c:pt idx="153">
                  <c:v>5149.37353515625</c:v>
                </c:pt>
                <c:pt idx="154">
                  <c:v>5048.09130859375</c:v>
                </c:pt>
                <c:pt idx="155">
                  <c:v>4947.8212890625</c:v>
                </c:pt>
                <c:pt idx="156">
                  <c:v>4844.47509765625</c:v>
                </c:pt>
                <c:pt idx="157">
                  <c:v>4743.71044921875</c:v>
                </c:pt>
                <c:pt idx="158">
                  <c:v>4642.7109375</c:v>
                </c:pt>
                <c:pt idx="159">
                  <c:v>4541.98291015625</c:v>
                </c:pt>
                <c:pt idx="160">
                  <c:v>4441.53369140625</c:v>
                </c:pt>
                <c:pt idx="161">
                  <c:v>4341.1337890625</c:v>
                </c:pt>
                <c:pt idx="162">
                  <c:v>4240.0126953125</c:v>
                </c:pt>
                <c:pt idx="163">
                  <c:v>4138.73486328125</c:v>
                </c:pt>
                <c:pt idx="164">
                  <c:v>4092.4343261718795</c:v>
                </c:pt>
                <c:pt idx="165">
                  <c:v>4038.6503906250005</c:v>
                </c:pt>
                <c:pt idx="166">
                  <c:v>4140.8515625</c:v>
                </c:pt>
                <c:pt idx="167">
                  <c:v>4242.4794921875</c:v>
                </c:pt>
                <c:pt idx="168">
                  <c:v>4344.00732421875</c:v>
                </c:pt>
                <c:pt idx="169">
                  <c:v>4444.798828125</c:v>
                </c:pt>
                <c:pt idx="170">
                  <c:v>4546.8388671875</c:v>
                </c:pt>
                <c:pt idx="171">
                  <c:v>4648.2451171875</c:v>
                </c:pt>
                <c:pt idx="172">
                  <c:v>4748.3564453125</c:v>
                </c:pt>
                <c:pt idx="173">
                  <c:v>4849.38232421875</c:v>
                </c:pt>
                <c:pt idx="174">
                  <c:v>4949.5625</c:v>
                </c:pt>
                <c:pt idx="175">
                  <c:v>5049.99267578125</c:v>
                </c:pt>
                <c:pt idx="176">
                  <c:v>5151.923828125</c:v>
                </c:pt>
                <c:pt idx="177">
                  <c:v>5252.79736328125</c:v>
                </c:pt>
                <c:pt idx="178">
                  <c:v>5347.48876953125</c:v>
                </c:pt>
                <c:pt idx="179">
                  <c:v>5353.83154296875</c:v>
                </c:pt>
                <c:pt idx="180">
                  <c:v>5456.623046875</c:v>
                </c:pt>
                <c:pt idx="181">
                  <c:v>5556.6806640625</c:v>
                </c:pt>
                <c:pt idx="182">
                  <c:v>5659.025390625</c:v>
                </c:pt>
                <c:pt idx="183">
                  <c:v>5759.93701171875</c:v>
                </c:pt>
                <c:pt idx="184">
                  <c:v>5860.9677734375</c:v>
                </c:pt>
                <c:pt idx="185">
                  <c:v>5964.0986328125</c:v>
                </c:pt>
                <c:pt idx="186">
                  <c:v>6064.36474609375</c:v>
                </c:pt>
                <c:pt idx="187">
                  <c:v>6164.74609375</c:v>
                </c:pt>
                <c:pt idx="188">
                  <c:v>6265.91455078125</c:v>
                </c:pt>
                <c:pt idx="189">
                  <c:v>6367.27490234375</c:v>
                </c:pt>
                <c:pt idx="190">
                  <c:v>6469.3876953125</c:v>
                </c:pt>
                <c:pt idx="191">
                  <c:v>6569.88134765625</c:v>
                </c:pt>
                <c:pt idx="192">
                  <c:v>6590.2548828125</c:v>
                </c:pt>
                <c:pt idx="193">
                  <c:v>6670.13818359375</c:v>
                </c:pt>
                <c:pt idx="194">
                  <c:v>6770.63037109375</c:v>
                </c:pt>
                <c:pt idx="195">
                  <c:v>6871.87890625</c:v>
                </c:pt>
                <c:pt idx="196">
                  <c:v>6973.33203125</c:v>
                </c:pt>
                <c:pt idx="197">
                  <c:v>6871.7734375</c:v>
                </c:pt>
                <c:pt idx="198">
                  <c:v>6770.48046875</c:v>
                </c:pt>
                <c:pt idx="199">
                  <c:v>6668.86279296875</c:v>
                </c:pt>
                <c:pt idx="200">
                  <c:v>6563.833984375</c:v>
                </c:pt>
                <c:pt idx="201">
                  <c:v>6463.63232421875</c:v>
                </c:pt>
                <c:pt idx="202">
                  <c:v>6363.04833984375</c:v>
                </c:pt>
                <c:pt idx="203">
                  <c:v>6261.28955078125</c:v>
                </c:pt>
                <c:pt idx="204">
                  <c:v>6160.15478515625</c:v>
                </c:pt>
                <c:pt idx="205">
                  <c:v>6058.99853515625</c:v>
                </c:pt>
                <c:pt idx="206">
                  <c:v>5957.91650390625</c:v>
                </c:pt>
                <c:pt idx="207">
                  <c:v>5857.4306640625</c:v>
                </c:pt>
                <c:pt idx="208">
                  <c:v>5757.42431640625</c:v>
                </c:pt>
                <c:pt idx="209">
                  <c:v>5656.2421875</c:v>
                </c:pt>
                <c:pt idx="210">
                  <c:v>5551.541015625</c:v>
                </c:pt>
                <c:pt idx="211">
                  <c:v>5450.833984375</c:v>
                </c:pt>
                <c:pt idx="212">
                  <c:v>5346.81298828125</c:v>
                </c:pt>
                <c:pt idx="213">
                  <c:v>5334.3505859375</c:v>
                </c:pt>
                <c:pt idx="214">
                  <c:v>5246.119140625</c:v>
                </c:pt>
                <c:pt idx="215">
                  <c:v>5145.2412109375</c:v>
                </c:pt>
                <c:pt idx="216">
                  <c:v>5045.19384765625</c:v>
                </c:pt>
                <c:pt idx="217">
                  <c:v>4944.6884765625</c:v>
                </c:pt>
                <c:pt idx="218">
                  <c:v>4843.22216796875</c:v>
                </c:pt>
                <c:pt idx="219">
                  <c:v>4742.720703125</c:v>
                </c:pt>
                <c:pt idx="220">
                  <c:v>4640.91748046875</c:v>
                </c:pt>
                <c:pt idx="221">
                  <c:v>4537.46484375</c:v>
                </c:pt>
                <c:pt idx="222">
                  <c:v>4437.3916015625</c:v>
                </c:pt>
                <c:pt idx="223">
                  <c:v>4336.6787109375</c:v>
                </c:pt>
                <c:pt idx="224">
                  <c:v>4236.0283203125</c:v>
                </c:pt>
                <c:pt idx="225">
                  <c:v>4134.86962890625</c:v>
                </c:pt>
                <c:pt idx="226">
                  <c:v>4094.36474609375</c:v>
                </c:pt>
                <c:pt idx="227">
                  <c:v>4033.4152832031205</c:v>
                </c:pt>
                <c:pt idx="228">
                  <c:v>4135.76318359375</c:v>
                </c:pt>
                <c:pt idx="229">
                  <c:v>4240.06640625</c:v>
                </c:pt>
                <c:pt idx="230">
                  <c:v>4341.57080078125</c:v>
                </c:pt>
                <c:pt idx="231">
                  <c:v>4441.93701171875</c:v>
                </c:pt>
                <c:pt idx="232">
                  <c:v>4541.951171875</c:v>
                </c:pt>
                <c:pt idx="233">
                  <c:v>4642.466796875</c:v>
                </c:pt>
                <c:pt idx="234">
                  <c:v>4744.5947265625</c:v>
                </c:pt>
                <c:pt idx="235">
                  <c:v>4846.44921875</c:v>
                </c:pt>
                <c:pt idx="236">
                  <c:v>4946.5048828125</c:v>
                </c:pt>
                <c:pt idx="237">
                  <c:v>5047.87646484375</c:v>
                </c:pt>
                <c:pt idx="238">
                  <c:v>5148.99853515625</c:v>
                </c:pt>
                <c:pt idx="239">
                  <c:v>5251.181640625</c:v>
                </c:pt>
                <c:pt idx="240">
                  <c:v>5349.87109375</c:v>
                </c:pt>
                <c:pt idx="241">
                  <c:v>5353.408203125</c:v>
                </c:pt>
                <c:pt idx="242">
                  <c:v>5454.60791015625</c:v>
                </c:pt>
                <c:pt idx="243">
                  <c:v>5555.837890625</c:v>
                </c:pt>
                <c:pt idx="244">
                  <c:v>5658.1416015625</c:v>
                </c:pt>
                <c:pt idx="245">
                  <c:v>5759.51904296875</c:v>
                </c:pt>
                <c:pt idx="246">
                  <c:v>5861.60791015625</c:v>
                </c:pt>
                <c:pt idx="247">
                  <c:v>5963.44873046875</c:v>
                </c:pt>
                <c:pt idx="248">
                  <c:v>6067.13427734375</c:v>
                </c:pt>
                <c:pt idx="249">
                  <c:v>6167.7734375</c:v>
                </c:pt>
                <c:pt idx="250">
                  <c:v>6268.0029296875</c:v>
                </c:pt>
                <c:pt idx="251">
                  <c:v>6371.703125</c:v>
                </c:pt>
                <c:pt idx="252">
                  <c:v>6476.306640625</c:v>
                </c:pt>
                <c:pt idx="253">
                  <c:v>6577.2119140625</c:v>
                </c:pt>
                <c:pt idx="254">
                  <c:v>6590.0283203125</c:v>
                </c:pt>
                <c:pt idx="255">
                  <c:v>6680.6396484375</c:v>
                </c:pt>
                <c:pt idx="256">
                  <c:v>6781.3984375</c:v>
                </c:pt>
                <c:pt idx="257">
                  <c:v>6882.51513671875</c:v>
                </c:pt>
                <c:pt idx="258">
                  <c:v>6983.68115234375</c:v>
                </c:pt>
                <c:pt idx="259">
                  <c:v>7084.47216796875</c:v>
                </c:pt>
                <c:pt idx="260">
                  <c:v>7185.109375</c:v>
                </c:pt>
                <c:pt idx="261">
                  <c:v>7287.07861328125</c:v>
                </c:pt>
                <c:pt idx="262">
                  <c:v>7388.51220703125</c:v>
                </c:pt>
                <c:pt idx="263">
                  <c:v>7489.349609375</c:v>
                </c:pt>
                <c:pt idx="264">
                  <c:v>7589.59375</c:v>
                </c:pt>
                <c:pt idx="265">
                  <c:v>7690.81689453125</c:v>
                </c:pt>
                <c:pt idx="266">
                  <c:v>7791.1591796875</c:v>
                </c:pt>
                <c:pt idx="267">
                  <c:v>7798.68408203125</c:v>
                </c:pt>
                <c:pt idx="268">
                  <c:v>7893.07421875</c:v>
                </c:pt>
                <c:pt idx="269">
                  <c:v>7993.2568359375</c:v>
                </c:pt>
                <c:pt idx="270">
                  <c:v>8093.8662109375009</c:v>
                </c:pt>
                <c:pt idx="271">
                  <c:v>8194.7822265625</c:v>
                </c:pt>
                <c:pt idx="272">
                  <c:v>8294.98828125</c:v>
                </c:pt>
                <c:pt idx="273">
                  <c:v>8396.9775390625</c:v>
                </c:pt>
                <c:pt idx="274">
                  <c:v>8497.0576171875</c:v>
                </c:pt>
                <c:pt idx="275">
                  <c:v>8598.2587890625</c:v>
                </c:pt>
                <c:pt idx="276">
                  <c:v>8698.3740234375</c:v>
                </c:pt>
                <c:pt idx="277">
                  <c:v>8801.634765625</c:v>
                </c:pt>
                <c:pt idx="278">
                  <c:v>8903.2412109375</c:v>
                </c:pt>
                <c:pt idx="279">
                  <c:v>8901.65625</c:v>
                </c:pt>
                <c:pt idx="280">
                  <c:v>9005.3681640625</c:v>
                </c:pt>
                <c:pt idx="281">
                  <c:v>9106.505859375</c:v>
                </c:pt>
                <c:pt idx="282">
                  <c:v>9207.419921875</c:v>
                </c:pt>
                <c:pt idx="283">
                  <c:v>9307.51171875</c:v>
                </c:pt>
                <c:pt idx="284">
                  <c:v>9410.1357421875</c:v>
                </c:pt>
                <c:pt idx="285">
                  <c:v>9510.447265625</c:v>
                </c:pt>
                <c:pt idx="286">
                  <c:v>9614.08984375</c:v>
                </c:pt>
                <c:pt idx="287">
                  <c:v>9716.123046875</c:v>
                </c:pt>
                <c:pt idx="288">
                  <c:v>9816.265625</c:v>
                </c:pt>
                <c:pt idx="289">
                  <c:v>9918.4833984375</c:v>
                </c:pt>
                <c:pt idx="290">
                  <c:v>9958.4853515625</c:v>
                </c:pt>
                <c:pt idx="291">
                  <c:v>10019.9921875</c:v>
                </c:pt>
                <c:pt idx="292">
                  <c:v>10123.2353515625</c:v>
                </c:pt>
                <c:pt idx="293">
                  <c:v>10223.693359375</c:v>
                </c:pt>
                <c:pt idx="294">
                  <c:v>10325.0908203125</c:v>
                </c:pt>
                <c:pt idx="295">
                  <c:v>10425.6611328125</c:v>
                </c:pt>
                <c:pt idx="296">
                  <c:v>10527.447265625</c:v>
                </c:pt>
                <c:pt idx="297">
                  <c:v>10628.072265625</c:v>
                </c:pt>
                <c:pt idx="298">
                  <c:v>10728.7265625</c:v>
                </c:pt>
                <c:pt idx="299">
                  <c:v>10828.94140625</c:v>
                </c:pt>
                <c:pt idx="300">
                  <c:v>10931.0458984375</c:v>
                </c:pt>
                <c:pt idx="301">
                  <c:v>10983.3427734375</c:v>
                </c:pt>
                <c:pt idx="302">
                  <c:v>11034.1552734375</c:v>
                </c:pt>
                <c:pt idx="303">
                  <c:v>11136.435546875</c:v>
                </c:pt>
                <c:pt idx="304">
                  <c:v>11236.5732421875</c:v>
                </c:pt>
                <c:pt idx="305">
                  <c:v>11339.212890625</c:v>
                </c:pt>
                <c:pt idx="306">
                  <c:v>11439.669921875</c:v>
                </c:pt>
                <c:pt idx="307">
                  <c:v>11541.494140625</c:v>
                </c:pt>
                <c:pt idx="308">
                  <c:v>11641.5966796875</c:v>
                </c:pt>
                <c:pt idx="309">
                  <c:v>11742.8388671875</c:v>
                </c:pt>
                <c:pt idx="310">
                  <c:v>11843.912109375</c:v>
                </c:pt>
                <c:pt idx="311">
                  <c:v>11944.0400390625</c:v>
                </c:pt>
                <c:pt idx="312">
                  <c:v>11959.90625</c:v>
                </c:pt>
                <c:pt idx="313">
                  <c:v>11843.267578125</c:v>
                </c:pt>
                <c:pt idx="314">
                  <c:v>11741.3193359375</c:v>
                </c:pt>
                <c:pt idx="315">
                  <c:v>11641.1455078125</c:v>
                </c:pt>
                <c:pt idx="316">
                  <c:v>11540.275390625</c:v>
                </c:pt>
                <c:pt idx="317">
                  <c:v>11439.4814453125</c:v>
                </c:pt>
                <c:pt idx="318">
                  <c:v>11339.44921875</c:v>
                </c:pt>
                <c:pt idx="319">
                  <c:v>11239.232421875</c:v>
                </c:pt>
                <c:pt idx="320">
                  <c:v>11139.1396484375</c:v>
                </c:pt>
                <c:pt idx="321">
                  <c:v>11034.3134765625</c:v>
                </c:pt>
                <c:pt idx="322">
                  <c:v>10932.791015625</c:v>
                </c:pt>
                <c:pt idx="323">
                  <c:v>10832.60546875</c:v>
                </c:pt>
                <c:pt idx="324">
                  <c:v>10732.580078125</c:v>
                </c:pt>
                <c:pt idx="325">
                  <c:v>10627.3994140625</c:v>
                </c:pt>
                <c:pt idx="326">
                  <c:v>10556.2119140625</c:v>
                </c:pt>
                <c:pt idx="327">
                  <c:v>10525.4345703125</c:v>
                </c:pt>
                <c:pt idx="328">
                  <c:v>10425.1494140625</c:v>
                </c:pt>
                <c:pt idx="329">
                  <c:v>10324.3984375</c:v>
                </c:pt>
                <c:pt idx="330">
                  <c:v>10220.7919921875</c:v>
                </c:pt>
                <c:pt idx="331">
                  <c:v>10120.767578125</c:v>
                </c:pt>
                <c:pt idx="332">
                  <c:v>10020.11328125</c:v>
                </c:pt>
                <c:pt idx="333">
                  <c:v>9919.5654296875</c:v>
                </c:pt>
                <c:pt idx="334">
                  <c:v>9815.3408203125</c:v>
                </c:pt>
                <c:pt idx="335">
                  <c:v>9714.9638671875</c:v>
                </c:pt>
                <c:pt idx="336">
                  <c:v>9613.7119140625</c:v>
                </c:pt>
                <c:pt idx="337">
                  <c:v>9510.6787109375</c:v>
                </c:pt>
                <c:pt idx="338">
                  <c:v>9409.1318359375</c:v>
                </c:pt>
                <c:pt idx="339">
                  <c:v>9308.9736328125</c:v>
                </c:pt>
                <c:pt idx="340">
                  <c:v>9302.609375</c:v>
                </c:pt>
                <c:pt idx="341">
                  <c:v>9208.4443359375</c:v>
                </c:pt>
                <c:pt idx="342">
                  <c:v>9108.1875</c:v>
                </c:pt>
                <c:pt idx="343">
                  <c:v>9007.021484375</c:v>
                </c:pt>
                <c:pt idx="344">
                  <c:v>8904.994140625</c:v>
                </c:pt>
                <c:pt idx="345">
                  <c:v>9006.873046875</c:v>
                </c:pt>
                <c:pt idx="346">
                  <c:v>9107.1201171875</c:v>
                </c:pt>
                <c:pt idx="347">
                  <c:v>9207.3720703125</c:v>
                </c:pt>
                <c:pt idx="348">
                  <c:v>9307.3935546875</c:v>
                </c:pt>
                <c:pt idx="349">
                  <c:v>9409.26953125</c:v>
                </c:pt>
                <c:pt idx="350">
                  <c:v>9509.669921875</c:v>
                </c:pt>
                <c:pt idx="351">
                  <c:v>9613.5654296875</c:v>
                </c:pt>
                <c:pt idx="352">
                  <c:v>9713.724609375</c:v>
                </c:pt>
                <c:pt idx="353">
                  <c:v>9815.5283203125</c:v>
                </c:pt>
                <c:pt idx="354">
                  <c:v>9918.92578125</c:v>
                </c:pt>
                <c:pt idx="355">
                  <c:v>10019.5751953125</c:v>
                </c:pt>
                <c:pt idx="356">
                  <c:v>10121.9140625</c:v>
                </c:pt>
                <c:pt idx="357">
                  <c:v>10222.0986328125</c:v>
                </c:pt>
                <c:pt idx="358">
                  <c:v>10322.40234375</c:v>
                </c:pt>
                <c:pt idx="359">
                  <c:v>10424.802734375</c:v>
                </c:pt>
                <c:pt idx="360">
                  <c:v>10525.55078125</c:v>
                </c:pt>
                <c:pt idx="361">
                  <c:v>10568.900390625</c:v>
                </c:pt>
                <c:pt idx="362">
                  <c:v>10626.546875</c:v>
                </c:pt>
                <c:pt idx="363">
                  <c:v>10726.923828125</c:v>
                </c:pt>
                <c:pt idx="364">
                  <c:v>10828.49609375</c:v>
                </c:pt>
                <c:pt idx="365">
                  <c:v>10930.7939453125</c:v>
                </c:pt>
                <c:pt idx="366">
                  <c:v>11033.4306640625</c:v>
                </c:pt>
                <c:pt idx="367">
                  <c:v>11134.12890625</c:v>
                </c:pt>
                <c:pt idx="368">
                  <c:v>11236.03125</c:v>
                </c:pt>
                <c:pt idx="369">
                  <c:v>11336.333984375</c:v>
                </c:pt>
                <c:pt idx="370">
                  <c:v>11436.8818359375</c:v>
                </c:pt>
                <c:pt idx="371">
                  <c:v>11539.419921875</c:v>
                </c:pt>
                <c:pt idx="372">
                  <c:v>11639.8193359375</c:v>
                </c:pt>
                <c:pt idx="373">
                  <c:v>11743.083984375</c:v>
                </c:pt>
                <c:pt idx="374">
                  <c:v>11811.642578125</c:v>
                </c:pt>
                <c:pt idx="375">
                  <c:v>11642.837890625</c:v>
                </c:pt>
                <c:pt idx="376">
                  <c:v>11538.658203125</c:v>
                </c:pt>
                <c:pt idx="377">
                  <c:v>11436.470703125</c:v>
                </c:pt>
                <c:pt idx="378">
                  <c:v>11334.8603515625</c:v>
                </c:pt>
                <c:pt idx="379">
                  <c:v>11234.2177734375</c:v>
                </c:pt>
                <c:pt idx="380">
                  <c:v>11129.85546875</c:v>
                </c:pt>
                <c:pt idx="381">
                  <c:v>11025.2763671875</c:v>
                </c:pt>
                <c:pt idx="382">
                  <c:v>10924.498046875</c:v>
                </c:pt>
                <c:pt idx="383">
                  <c:v>10824.123046875</c:v>
                </c:pt>
                <c:pt idx="384">
                  <c:v>10723.6748046875</c:v>
                </c:pt>
                <c:pt idx="385">
                  <c:v>10622.2802734375</c:v>
                </c:pt>
                <c:pt idx="386">
                  <c:v>10544.638671875</c:v>
                </c:pt>
                <c:pt idx="387">
                  <c:v>10520.41015625</c:v>
                </c:pt>
                <c:pt idx="388">
                  <c:v>10419.1533203125</c:v>
                </c:pt>
                <c:pt idx="389">
                  <c:v>10318.5</c:v>
                </c:pt>
                <c:pt idx="390">
                  <c:v>10215.6865234375</c:v>
                </c:pt>
                <c:pt idx="391">
                  <c:v>10113.626953125</c:v>
                </c:pt>
                <c:pt idx="392">
                  <c:v>10012.54296875</c:v>
                </c:pt>
                <c:pt idx="393">
                  <c:v>9910.216796875</c:v>
                </c:pt>
                <c:pt idx="394">
                  <c:v>9809.4462890625</c:v>
                </c:pt>
                <c:pt idx="395">
                  <c:v>9709.2734375</c:v>
                </c:pt>
                <c:pt idx="396">
                  <c:v>9606.3642578125</c:v>
                </c:pt>
                <c:pt idx="397">
                  <c:v>9505.4794921875</c:v>
                </c:pt>
                <c:pt idx="398">
                  <c:v>9404.314453125</c:v>
                </c:pt>
                <c:pt idx="399">
                  <c:v>9303.748046875</c:v>
                </c:pt>
                <c:pt idx="400">
                  <c:v>9300.3720703125</c:v>
                </c:pt>
                <c:pt idx="401">
                  <c:v>9199.60546875</c:v>
                </c:pt>
                <c:pt idx="402">
                  <c:v>9098.4931640625</c:v>
                </c:pt>
                <c:pt idx="403">
                  <c:v>8996.6083984375</c:v>
                </c:pt>
                <c:pt idx="404">
                  <c:v>8895.9052734375</c:v>
                </c:pt>
                <c:pt idx="405">
                  <c:v>8999.357421875</c:v>
                </c:pt>
                <c:pt idx="406">
                  <c:v>9100.208984375</c:v>
                </c:pt>
                <c:pt idx="407">
                  <c:v>9203.2958984375</c:v>
                </c:pt>
                <c:pt idx="408">
                  <c:v>9304.0205078125</c:v>
                </c:pt>
                <c:pt idx="409">
                  <c:v>9408.916015625</c:v>
                </c:pt>
                <c:pt idx="410">
                  <c:v>9509.76171875</c:v>
                </c:pt>
                <c:pt idx="411">
                  <c:v>9611.4228515625</c:v>
                </c:pt>
                <c:pt idx="412">
                  <c:v>9712.609375</c:v>
                </c:pt>
                <c:pt idx="413">
                  <c:v>9814.24609375</c:v>
                </c:pt>
                <c:pt idx="414">
                  <c:v>9914.4111328125</c:v>
                </c:pt>
                <c:pt idx="415">
                  <c:v>10015.150390625</c:v>
                </c:pt>
                <c:pt idx="416">
                  <c:v>10116.783203125</c:v>
                </c:pt>
                <c:pt idx="417">
                  <c:v>10217.3095703125</c:v>
                </c:pt>
                <c:pt idx="418">
                  <c:v>10318.4013671875</c:v>
                </c:pt>
                <c:pt idx="419">
                  <c:v>10418.4169921875</c:v>
                </c:pt>
                <c:pt idx="420">
                  <c:v>10518.771484375</c:v>
                </c:pt>
                <c:pt idx="421">
                  <c:v>10556.849609375</c:v>
                </c:pt>
                <c:pt idx="422">
                  <c:v>10620.181640625</c:v>
                </c:pt>
                <c:pt idx="423">
                  <c:v>10721.7734375</c:v>
                </c:pt>
                <c:pt idx="424">
                  <c:v>10825.3212890625</c:v>
                </c:pt>
                <c:pt idx="425">
                  <c:v>10929.943359375</c:v>
                </c:pt>
                <c:pt idx="426">
                  <c:v>11030.5205078125</c:v>
                </c:pt>
                <c:pt idx="427">
                  <c:v>11131.8271484375</c:v>
                </c:pt>
                <c:pt idx="428">
                  <c:v>11234.296875</c:v>
                </c:pt>
                <c:pt idx="429">
                  <c:v>11334.5927734375</c:v>
                </c:pt>
                <c:pt idx="430">
                  <c:v>11434.939453125</c:v>
                </c:pt>
                <c:pt idx="431">
                  <c:v>11538.1357421875</c:v>
                </c:pt>
                <c:pt idx="432">
                  <c:v>11642.3408203125</c:v>
                </c:pt>
                <c:pt idx="433">
                  <c:v>11744.16015625</c:v>
                </c:pt>
                <c:pt idx="434">
                  <c:v>11804.28515625</c:v>
                </c:pt>
                <c:pt idx="435">
                  <c:v>11643.333984375</c:v>
                </c:pt>
                <c:pt idx="436">
                  <c:v>11541.80859375</c:v>
                </c:pt>
                <c:pt idx="437">
                  <c:v>11438.48828125</c:v>
                </c:pt>
                <c:pt idx="438">
                  <c:v>11337.9091796875</c:v>
                </c:pt>
                <c:pt idx="439">
                  <c:v>11234.8037109375</c:v>
                </c:pt>
                <c:pt idx="440">
                  <c:v>11131.685546875</c:v>
                </c:pt>
                <c:pt idx="441">
                  <c:v>11026.8984375</c:v>
                </c:pt>
                <c:pt idx="442">
                  <c:v>10926.6796875</c:v>
                </c:pt>
                <c:pt idx="443">
                  <c:v>10826.4267578125</c:v>
                </c:pt>
                <c:pt idx="444">
                  <c:v>10724.453125</c:v>
                </c:pt>
                <c:pt idx="445">
                  <c:v>10623.08984375</c:v>
                </c:pt>
                <c:pt idx="446">
                  <c:v>10544.357421875</c:v>
                </c:pt>
                <c:pt idx="447">
                  <c:v>10519.8486328125</c:v>
                </c:pt>
                <c:pt idx="448">
                  <c:v>10416.552734375</c:v>
                </c:pt>
                <c:pt idx="449">
                  <c:v>10314.533203125</c:v>
                </c:pt>
                <c:pt idx="450">
                  <c:v>10212.5771484375</c:v>
                </c:pt>
                <c:pt idx="451">
                  <c:v>10111.4375</c:v>
                </c:pt>
                <c:pt idx="452">
                  <c:v>10009.9248046875</c:v>
                </c:pt>
                <c:pt idx="453">
                  <c:v>9909.248046875</c:v>
                </c:pt>
                <c:pt idx="454">
                  <c:v>9808.7392578125</c:v>
                </c:pt>
                <c:pt idx="455">
                  <c:v>9708.1318359375</c:v>
                </c:pt>
                <c:pt idx="456">
                  <c:v>9608.099609375</c:v>
                </c:pt>
                <c:pt idx="457">
                  <c:v>9507.669921875</c:v>
                </c:pt>
                <c:pt idx="458">
                  <c:v>9407.0810546875</c:v>
                </c:pt>
                <c:pt idx="459">
                  <c:v>9307.0185546875</c:v>
                </c:pt>
                <c:pt idx="460">
                  <c:v>9293.9736328125</c:v>
                </c:pt>
                <c:pt idx="461">
                  <c:v>9204.775390625</c:v>
                </c:pt>
                <c:pt idx="462">
                  <c:v>9103.8447265625</c:v>
                </c:pt>
                <c:pt idx="463">
                  <c:v>9001.357421875</c:v>
                </c:pt>
                <c:pt idx="464">
                  <c:v>8901.1748046875</c:v>
                </c:pt>
                <c:pt idx="465">
                  <c:v>9001.65234375</c:v>
                </c:pt>
                <c:pt idx="466">
                  <c:v>9101.751953125</c:v>
                </c:pt>
                <c:pt idx="467">
                  <c:v>9204.0849609375</c:v>
                </c:pt>
                <c:pt idx="468">
                  <c:v>9306.5615234375</c:v>
                </c:pt>
                <c:pt idx="469">
                  <c:v>9409.21484375</c:v>
                </c:pt>
                <c:pt idx="470">
                  <c:v>9513.4326171875</c:v>
                </c:pt>
                <c:pt idx="471">
                  <c:v>9613.732421875</c:v>
                </c:pt>
                <c:pt idx="472">
                  <c:v>9715.4873046875</c:v>
                </c:pt>
                <c:pt idx="473">
                  <c:v>9816.0576171875</c:v>
                </c:pt>
                <c:pt idx="474">
                  <c:v>9917.3427734375</c:v>
                </c:pt>
                <c:pt idx="475">
                  <c:v>10018.4921875</c:v>
                </c:pt>
                <c:pt idx="476">
                  <c:v>10120.3779296875</c:v>
                </c:pt>
                <c:pt idx="477">
                  <c:v>10222.4423828125</c:v>
                </c:pt>
                <c:pt idx="478">
                  <c:v>10324.0302734375</c:v>
                </c:pt>
                <c:pt idx="479">
                  <c:v>10427.6650390625</c:v>
                </c:pt>
                <c:pt idx="480">
                  <c:v>10528.3056640625</c:v>
                </c:pt>
                <c:pt idx="481">
                  <c:v>10550.6923828125</c:v>
                </c:pt>
                <c:pt idx="482">
                  <c:v>10629.7294921875</c:v>
                </c:pt>
                <c:pt idx="483">
                  <c:v>10730.087890625</c:v>
                </c:pt>
                <c:pt idx="484">
                  <c:v>10830.2041015625</c:v>
                </c:pt>
                <c:pt idx="485">
                  <c:v>10932.2373046875</c:v>
                </c:pt>
                <c:pt idx="486">
                  <c:v>11032.8916015625</c:v>
                </c:pt>
                <c:pt idx="487">
                  <c:v>11136.2919921875</c:v>
                </c:pt>
                <c:pt idx="488">
                  <c:v>11237.6630859375</c:v>
                </c:pt>
                <c:pt idx="489">
                  <c:v>11338.0712890625</c:v>
                </c:pt>
                <c:pt idx="490">
                  <c:v>11438.3662109375</c:v>
                </c:pt>
                <c:pt idx="491">
                  <c:v>11542.783203125</c:v>
                </c:pt>
                <c:pt idx="492">
                  <c:v>11643.8095703125</c:v>
                </c:pt>
                <c:pt idx="493">
                  <c:v>11744.5546875</c:v>
                </c:pt>
                <c:pt idx="494">
                  <c:v>11802.2490234375</c:v>
                </c:pt>
                <c:pt idx="495">
                  <c:v>11846.6806640625</c:v>
                </c:pt>
                <c:pt idx="496">
                  <c:v>11946.9404296875</c:v>
                </c:pt>
                <c:pt idx="497">
                  <c:v>12047.05078125</c:v>
                </c:pt>
                <c:pt idx="498">
                  <c:v>12147.251953125</c:v>
                </c:pt>
                <c:pt idx="499">
                  <c:v>12248.95703125</c:v>
                </c:pt>
                <c:pt idx="500">
                  <c:v>12349.396484375</c:v>
                </c:pt>
                <c:pt idx="501">
                  <c:v>12451.6240234375</c:v>
                </c:pt>
                <c:pt idx="502">
                  <c:v>12555.7744140625</c:v>
                </c:pt>
                <c:pt idx="503">
                  <c:v>12656.9775390625</c:v>
                </c:pt>
                <c:pt idx="504">
                  <c:v>12758.2353515625</c:v>
                </c:pt>
                <c:pt idx="505">
                  <c:v>12858.7392578125</c:v>
                </c:pt>
                <c:pt idx="506">
                  <c:v>12887.0693359375</c:v>
                </c:pt>
                <c:pt idx="507">
                  <c:v>12959.341796875</c:v>
                </c:pt>
                <c:pt idx="508">
                  <c:v>13062.2626953125</c:v>
                </c:pt>
                <c:pt idx="509">
                  <c:v>13163.4169921875</c:v>
                </c:pt>
                <c:pt idx="510">
                  <c:v>13264.7353515625</c:v>
                </c:pt>
                <c:pt idx="511">
                  <c:v>13366.140625</c:v>
                </c:pt>
                <c:pt idx="512">
                  <c:v>13468.359375</c:v>
                </c:pt>
                <c:pt idx="513">
                  <c:v>13568.5791015625</c:v>
                </c:pt>
                <c:pt idx="514">
                  <c:v>13669.494140625</c:v>
                </c:pt>
                <c:pt idx="515">
                  <c:v>13769.5400390625</c:v>
                </c:pt>
                <c:pt idx="516">
                  <c:v>13815.7958984375</c:v>
                </c:pt>
                <c:pt idx="517">
                  <c:v>13870.12109375</c:v>
                </c:pt>
                <c:pt idx="518">
                  <c:v>13970.8701171875</c:v>
                </c:pt>
                <c:pt idx="519">
                  <c:v>14071.408203125</c:v>
                </c:pt>
                <c:pt idx="520">
                  <c:v>14174.4765625</c:v>
                </c:pt>
                <c:pt idx="521">
                  <c:v>14278.4951171875</c:v>
                </c:pt>
                <c:pt idx="522">
                  <c:v>14381.794921875</c:v>
                </c:pt>
                <c:pt idx="523">
                  <c:v>14481.94921875</c:v>
                </c:pt>
                <c:pt idx="524">
                  <c:v>14583.2470703125</c:v>
                </c:pt>
                <c:pt idx="525">
                  <c:v>14683.42578125</c:v>
                </c:pt>
                <c:pt idx="526">
                  <c:v>14695.94921875</c:v>
                </c:pt>
                <c:pt idx="527">
                  <c:v>14784.3232421875</c:v>
                </c:pt>
                <c:pt idx="528">
                  <c:v>14884.6728515625</c:v>
                </c:pt>
                <c:pt idx="529">
                  <c:v>14987.07421875</c:v>
                </c:pt>
                <c:pt idx="530">
                  <c:v>15087.625</c:v>
                </c:pt>
                <c:pt idx="531">
                  <c:v>15189.0859375</c:v>
                </c:pt>
                <c:pt idx="532">
                  <c:v>15290.3916015625</c:v>
                </c:pt>
                <c:pt idx="533">
                  <c:v>15392.6474609375</c:v>
                </c:pt>
                <c:pt idx="534">
                  <c:v>15493.044921875</c:v>
                </c:pt>
                <c:pt idx="535">
                  <c:v>15527.990234375</c:v>
                </c:pt>
                <c:pt idx="536">
                  <c:v>15593.7939453125</c:v>
                </c:pt>
                <c:pt idx="537">
                  <c:v>15694.482421875</c:v>
                </c:pt>
                <c:pt idx="538">
                  <c:v>15797.384765625</c:v>
                </c:pt>
                <c:pt idx="539">
                  <c:v>15899.12109375</c:v>
                </c:pt>
                <c:pt idx="540">
                  <c:v>15999.5537109375</c:v>
                </c:pt>
                <c:pt idx="541">
                  <c:v>16101.9306640625</c:v>
                </c:pt>
                <c:pt idx="542">
                  <c:v>16205.5458984375</c:v>
                </c:pt>
                <c:pt idx="543">
                  <c:v>16308.389648437502</c:v>
                </c:pt>
                <c:pt idx="544">
                  <c:v>16276.130859375002</c:v>
                </c:pt>
                <c:pt idx="545">
                  <c:v>16208.246093749998</c:v>
                </c:pt>
                <c:pt idx="546">
                  <c:v>16107.685546875</c:v>
                </c:pt>
                <c:pt idx="547">
                  <c:v>16005.691406250002</c:v>
                </c:pt>
                <c:pt idx="548">
                  <c:v>15905.0537109375</c:v>
                </c:pt>
                <c:pt idx="549">
                  <c:v>15804.4521484375</c:v>
                </c:pt>
                <c:pt idx="550">
                  <c:v>15704.3125</c:v>
                </c:pt>
                <c:pt idx="551">
                  <c:v>15603.091796875</c:v>
                </c:pt>
                <c:pt idx="552">
                  <c:v>15502.326171875</c:v>
                </c:pt>
                <c:pt idx="553">
                  <c:v>15402.095703125</c:v>
                </c:pt>
                <c:pt idx="554">
                  <c:v>15297.8837890625</c:v>
                </c:pt>
                <c:pt idx="555">
                  <c:v>15197.7744140625</c:v>
                </c:pt>
                <c:pt idx="556">
                  <c:v>15096.83984375</c:v>
                </c:pt>
                <c:pt idx="557">
                  <c:v>14996.7646484375</c:v>
                </c:pt>
                <c:pt idx="558">
                  <c:v>14896.2109375</c:v>
                </c:pt>
                <c:pt idx="559">
                  <c:v>14794.8828125</c:v>
                </c:pt>
                <c:pt idx="560">
                  <c:v>14770.7744140625</c:v>
                </c:pt>
                <c:pt idx="561">
                  <c:v>14694.615234375</c:v>
                </c:pt>
                <c:pt idx="562">
                  <c:v>14594.1142578125</c:v>
                </c:pt>
                <c:pt idx="563">
                  <c:v>14492.9072265625</c:v>
                </c:pt>
                <c:pt idx="564">
                  <c:v>14391.1259765625</c:v>
                </c:pt>
                <c:pt idx="565">
                  <c:v>14289.625</c:v>
                </c:pt>
                <c:pt idx="566">
                  <c:v>14186.12890625</c:v>
                </c:pt>
                <c:pt idx="567">
                  <c:v>14086.072265625</c:v>
                </c:pt>
                <c:pt idx="568">
                  <c:v>13984.96484375</c:v>
                </c:pt>
                <c:pt idx="569">
                  <c:v>13882.9833984375</c:v>
                </c:pt>
                <c:pt idx="570">
                  <c:v>13781.3828125</c:v>
                </c:pt>
                <c:pt idx="571">
                  <c:v>13680.5322265625</c:v>
                </c:pt>
                <c:pt idx="572">
                  <c:v>13579.2392578125</c:v>
                </c:pt>
                <c:pt idx="573">
                  <c:v>13517.255859375</c:v>
                </c:pt>
                <c:pt idx="574">
                  <c:v>13479.1904296875</c:v>
                </c:pt>
                <c:pt idx="575">
                  <c:v>13378.76953125</c:v>
                </c:pt>
                <c:pt idx="576">
                  <c:v>13277.5751953125</c:v>
                </c:pt>
                <c:pt idx="577">
                  <c:v>13176.1259765625</c:v>
                </c:pt>
                <c:pt idx="578">
                  <c:v>13073.7392578125</c:v>
                </c:pt>
                <c:pt idx="579">
                  <c:v>12970.0751953125</c:v>
                </c:pt>
                <c:pt idx="580">
                  <c:v>12869.5869140625</c:v>
                </c:pt>
                <c:pt idx="581">
                  <c:v>12969.6982421875</c:v>
                </c:pt>
                <c:pt idx="582">
                  <c:v>13070.90234375</c:v>
                </c:pt>
                <c:pt idx="583">
                  <c:v>13173.857421875</c:v>
                </c:pt>
                <c:pt idx="584">
                  <c:v>13275.3994140625</c:v>
                </c:pt>
                <c:pt idx="585">
                  <c:v>13375.5576171875</c:v>
                </c:pt>
                <c:pt idx="586">
                  <c:v>13475.9794921875</c:v>
                </c:pt>
                <c:pt idx="587">
                  <c:v>13576.353515625</c:v>
                </c:pt>
                <c:pt idx="588">
                  <c:v>13676.8193359375</c:v>
                </c:pt>
                <c:pt idx="589">
                  <c:v>13778.1640625</c:v>
                </c:pt>
                <c:pt idx="590">
                  <c:v>13878.7724609375</c:v>
                </c:pt>
                <c:pt idx="591">
                  <c:v>13979.9228515625</c:v>
                </c:pt>
                <c:pt idx="592">
                  <c:v>14080.4052734375</c:v>
                </c:pt>
                <c:pt idx="593">
                  <c:v>14184.8583984375</c:v>
                </c:pt>
                <c:pt idx="594">
                  <c:v>14286.2265625</c:v>
                </c:pt>
                <c:pt idx="595">
                  <c:v>14386.501953125</c:v>
                </c:pt>
                <c:pt idx="596">
                  <c:v>14490.3701171875</c:v>
                </c:pt>
                <c:pt idx="597">
                  <c:v>14591.720703125</c:v>
                </c:pt>
                <c:pt idx="598">
                  <c:v>14692.9912109375</c:v>
                </c:pt>
                <c:pt idx="599">
                  <c:v>14790.9833984375</c:v>
                </c:pt>
                <c:pt idx="600">
                  <c:v>14793.7568359375</c:v>
                </c:pt>
                <c:pt idx="601">
                  <c:v>14896.1328125</c:v>
                </c:pt>
                <c:pt idx="602">
                  <c:v>14996.1416015625</c:v>
                </c:pt>
                <c:pt idx="603">
                  <c:v>15097.0712890625</c:v>
                </c:pt>
                <c:pt idx="604">
                  <c:v>15200.9892578125</c:v>
                </c:pt>
                <c:pt idx="605">
                  <c:v>15301.5966796875</c:v>
                </c:pt>
                <c:pt idx="606">
                  <c:v>15403.8583984375</c:v>
                </c:pt>
                <c:pt idx="607">
                  <c:v>15504.6142578125</c:v>
                </c:pt>
                <c:pt idx="608">
                  <c:v>15605.1982421875</c:v>
                </c:pt>
                <c:pt idx="609">
                  <c:v>15705.375</c:v>
                </c:pt>
                <c:pt idx="610">
                  <c:v>15805.6083984375</c:v>
                </c:pt>
                <c:pt idx="611">
                  <c:v>15906.9091796875</c:v>
                </c:pt>
                <c:pt idx="612">
                  <c:v>16009.705078124998</c:v>
                </c:pt>
                <c:pt idx="613">
                  <c:v>16028.1826171875</c:v>
                </c:pt>
                <c:pt idx="614">
                  <c:v>15908.162109375</c:v>
                </c:pt>
                <c:pt idx="615">
                  <c:v>15807.73828125</c:v>
                </c:pt>
                <c:pt idx="616">
                  <c:v>15706.8447265625</c:v>
                </c:pt>
                <c:pt idx="617">
                  <c:v>15606.697265625</c:v>
                </c:pt>
                <c:pt idx="618">
                  <c:v>15505.3623046875</c:v>
                </c:pt>
                <c:pt idx="619">
                  <c:v>15404.587890625</c:v>
                </c:pt>
                <c:pt idx="620">
                  <c:v>15303.830078125</c:v>
                </c:pt>
                <c:pt idx="621">
                  <c:v>15203.8056640625</c:v>
                </c:pt>
                <c:pt idx="622">
                  <c:v>15102.49609375</c:v>
                </c:pt>
                <c:pt idx="623">
                  <c:v>15001.4931640625</c:v>
                </c:pt>
                <c:pt idx="624">
                  <c:v>14900.30078125</c:v>
                </c:pt>
                <c:pt idx="625">
                  <c:v>14799.59375</c:v>
                </c:pt>
                <c:pt idx="626">
                  <c:v>14766.318359375</c:v>
                </c:pt>
                <c:pt idx="627">
                  <c:v>14699.2998046875</c:v>
                </c:pt>
                <c:pt idx="628">
                  <c:v>14596.5341796875</c:v>
                </c:pt>
                <c:pt idx="629">
                  <c:v>14496.3505859375</c:v>
                </c:pt>
                <c:pt idx="630">
                  <c:v>14394.9375</c:v>
                </c:pt>
                <c:pt idx="631">
                  <c:v>14294.2490234375</c:v>
                </c:pt>
                <c:pt idx="632">
                  <c:v>14193.17578125</c:v>
                </c:pt>
                <c:pt idx="633">
                  <c:v>14092.3994140625</c:v>
                </c:pt>
                <c:pt idx="634">
                  <c:v>13990.9541015625</c:v>
                </c:pt>
                <c:pt idx="635">
                  <c:v>13890.1083984375</c:v>
                </c:pt>
                <c:pt idx="636">
                  <c:v>13788.572265625</c:v>
                </c:pt>
                <c:pt idx="637">
                  <c:v>13688.46484375</c:v>
                </c:pt>
                <c:pt idx="638">
                  <c:v>13584.1123046875</c:v>
                </c:pt>
                <c:pt idx="639">
                  <c:v>13517.2421875</c:v>
                </c:pt>
                <c:pt idx="640">
                  <c:v>13483.6455078125</c:v>
                </c:pt>
                <c:pt idx="641">
                  <c:v>13383.3193359375</c:v>
                </c:pt>
                <c:pt idx="642">
                  <c:v>13282.3271484375</c:v>
                </c:pt>
                <c:pt idx="643">
                  <c:v>13181.373046875</c:v>
                </c:pt>
                <c:pt idx="644">
                  <c:v>13079.8134765625</c:v>
                </c:pt>
                <c:pt idx="645">
                  <c:v>12978.8984375</c:v>
                </c:pt>
                <c:pt idx="646">
                  <c:v>12878.7490234375</c:v>
                </c:pt>
                <c:pt idx="647">
                  <c:v>12979.22265625</c:v>
                </c:pt>
                <c:pt idx="648">
                  <c:v>13079.5009765625</c:v>
                </c:pt>
                <c:pt idx="649">
                  <c:v>13179.796875</c:v>
                </c:pt>
                <c:pt idx="650">
                  <c:v>13282.0732421875</c:v>
                </c:pt>
                <c:pt idx="651">
                  <c:v>13384.6552734375</c:v>
                </c:pt>
                <c:pt idx="652">
                  <c:v>13486.3818359375</c:v>
                </c:pt>
                <c:pt idx="653">
                  <c:v>13588.0283203125</c:v>
                </c:pt>
                <c:pt idx="654">
                  <c:v>13690.40234375</c:v>
                </c:pt>
                <c:pt idx="655">
                  <c:v>13792.296875</c:v>
                </c:pt>
                <c:pt idx="656">
                  <c:v>13896.525390625</c:v>
                </c:pt>
                <c:pt idx="657">
                  <c:v>13997.189453125</c:v>
                </c:pt>
                <c:pt idx="658">
                  <c:v>14097.6015625</c:v>
                </c:pt>
                <c:pt idx="659">
                  <c:v>14197.7890625</c:v>
                </c:pt>
                <c:pt idx="660">
                  <c:v>14299.0322265625</c:v>
                </c:pt>
                <c:pt idx="661">
                  <c:v>14400.6337890625</c:v>
                </c:pt>
                <c:pt idx="662">
                  <c:v>14501.6103515625</c:v>
                </c:pt>
                <c:pt idx="663">
                  <c:v>14602.8125</c:v>
                </c:pt>
                <c:pt idx="664">
                  <c:v>14702.9560546875</c:v>
                </c:pt>
                <c:pt idx="665">
                  <c:v>14778.0126953125</c:v>
                </c:pt>
                <c:pt idx="666">
                  <c:v>14804.1787109375</c:v>
                </c:pt>
                <c:pt idx="667">
                  <c:v>14905.9248046875</c:v>
                </c:pt>
                <c:pt idx="668">
                  <c:v>15006.1533203125</c:v>
                </c:pt>
                <c:pt idx="669">
                  <c:v>15106.33203125</c:v>
                </c:pt>
                <c:pt idx="670">
                  <c:v>15207.30859375</c:v>
                </c:pt>
                <c:pt idx="671">
                  <c:v>15309.6796875</c:v>
                </c:pt>
                <c:pt idx="672">
                  <c:v>15409.7353515625</c:v>
                </c:pt>
                <c:pt idx="673">
                  <c:v>15512.0537109375</c:v>
                </c:pt>
                <c:pt idx="674">
                  <c:v>15612.107421875</c:v>
                </c:pt>
                <c:pt idx="675">
                  <c:v>15712.7099609375</c:v>
                </c:pt>
                <c:pt idx="676">
                  <c:v>15814.6416015625</c:v>
                </c:pt>
                <c:pt idx="677">
                  <c:v>15915.794921875</c:v>
                </c:pt>
                <c:pt idx="678">
                  <c:v>16015.9931640625</c:v>
                </c:pt>
                <c:pt idx="679">
                  <c:v>16022.14453125</c:v>
                </c:pt>
                <c:pt idx="680">
                  <c:v>15914.6962890625</c:v>
                </c:pt>
                <c:pt idx="681">
                  <c:v>15812.5712890625</c:v>
                </c:pt>
                <c:pt idx="682">
                  <c:v>15711.9765625</c:v>
                </c:pt>
                <c:pt idx="683">
                  <c:v>15609.8115234375</c:v>
                </c:pt>
                <c:pt idx="684">
                  <c:v>15508.8427734375</c:v>
                </c:pt>
                <c:pt idx="685">
                  <c:v>15407.583984375</c:v>
                </c:pt>
                <c:pt idx="686">
                  <c:v>15306.0634765625</c:v>
                </c:pt>
                <c:pt idx="687">
                  <c:v>15205.826171875</c:v>
                </c:pt>
                <c:pt idx="688">
                  <c:v>15104.9755859375</c:v>
                </c:pt>
                <c:pt idx="689">
                  <c:v>15001.8515625</c:v>
                </c:pt>
                <c:pt idx="690">
                  <c:v>14901.71875</c:v>
                </c:pt>
                <c:pt idx="691">
                  <c:v>14800.0712890625</c:v>
                </c:pt>
                <c:pt idx="692">
                  <c:v>14758.521484375</c:v>
                </c:pt>
                <c:pt idx="693">
                  <c:v>14697.5244140625</c:v>
                </c:pt>
                <c:pt idx="694">
                  <c:v>14596.6708984375</c:v>
                </c:pt>
                <c:pt idx="695">
                  <c:v>14495.8720703125</c:v>
                </c:pt>
                <c:pt idx="696">
                  <c:v>14395.0615234375</c:v>
                </c:pt>
                <c:pt idx="697">
                  <c:v>14294.73828125</c:v>
                </c:pt>
                <c:pt idx="698">
                  <c:v>14193.0966796875</c:v>
                </c:pt>
                <c:pt idx="699">
                  <c:v>14092.7099609375</c:v>
                </c:pt>
                <c:pt idx="700">
                  <c:v>13991.7216796875</c:v>
                </c:pt>
                <c:pt idx="701">
                  <c:v>13890.1708984375</c:v>
                </c:pt>
                <c:pt idx="702">
                  <c:v>13789.859375</c:v>
                </c:pt>
                <c:pt idx="703">
                  <c:v>13688.2294921875</c:v>
                </c:pt>
                <c:pt idx="704">
                  <c:v>13587.2451171875</c:v>
                </c:pt>
                <c:pt idx="705">
                  <c:v>13499.056640625</c:v>
                </c:pt>
                <c:pt idx="706">
                  <c:v>13487.1025390625</c:v>
                </c:pt>
                <c:pt idx="707">
                  <c:v>13387.0849609375</c:v>
                </c:pt>
                <c:pt idx="708">
                  <c:v>13285.9189453125</c:v>
                </c:pt>
                <c:pt idx="709">
                  <c:v>13184.162109375</c:v>
                </c:pt>
                <c:pt idx="710">
                  <c:v>13083.435546875</c:v>
                </c:pt>
                <c:pt idx="711">
                  <c:v>12981.626953125</c:v>
                </c:pt>
                <c:pt idx="712">
                  <c:v>12880.8857421875</c:v>
                </c:pt>
                <c:pt idx="713">
                  <c:v>12981.96875</c:v>
                </c:pt>
                <c:pt idx="714">
                  <c:v>13082.7021484375</c:v>
                </c:pt>
                <c:pt idx="715">
                  <c:v>13183.9423828125</c:v>
                </c:pt>
                <c:pt idx="716">
                  <c:v>13285.193359375</c:v>
                </c:pt>
                <c:pt idx="717">
                  <c:v>13386.267578125</c:v>
                </c:pt>
                <c:pt idx="718">
                  <c:v>13486.435546875</c:v>
                </c:pt>
                <c:pt idx="719">
                  <c:v>13587.193359375</c:v>
                </c:pt>
                <c:pt idx="720">
                  <c:v>13688.2666015625</c:v>
                </c:pt>
                <c:pt idx="721">
                  <c:v>13788.626953125</c:v>
                </c:pt>
                <c:pt idx="722">
                  <c:v>13891.072265625</c:v>
                </c:pt>
                <c:pt idx="723">
                  <c:v>13991.8349609375</c:v>
                </c:pt>
                <c:pt idx="724">
                  <c:v>14092.060546875</c:v>
                </c:pt>
                <c:pt idx="725">
                  <c:v>14192.7216796875</c:v>
                </c:pt>
                <c:pt idx="726">
                  <c:v>14293.841796875</c:v>
                </c:pt>
                <c:pt idx="727">
                  <c:v>14394.30859375</c:v>
                </c:pt>
                <c:pt idx="728">
                  <c:v>14494.609375</c:v>
                </c:pt>
                <c:pt idx="729">
                  <c:v>14594.67578125</c:v>
                </c:pt>
                <c:pt idx="730">
                  <c:v>14696.138671875</c:v>
                </c:pt>
                <c:pt idx="731">
                  <c:v>14769.4619140625</c:v>
                </c:pt>
                <c:pt idx="732">
                  <c:v>14797.58984375</c:v>
                </c:pt>
                <c:pt idx="733">
                  <c:v>14897.9287109375</c:v>
                </c:pt>
                <c:pt idx="734">
                  <c:v>14999.296875</c:v>
                </c:pt>
                <c:pt idx="735">
                  <c:v>15100.541015625</c:v>
                </c:pt>
                <c:pt idx="736">
                  <c:v>15201.2060546875</c:v>
                </c:pt>
                <c:pt idx="737">
                  <c:v>15302.05859375</c:v>
                </c:pt>
                <c:pt idx="738">
                  <c:v>15403.0146484375</c:v>
                </c:pt>
                <c:pt idx="739">
                  <c:v>15503.7412109375</c:v>
                </c:pt>
                <c:pt idx="740">
                  <c:v>15604.681640625</c:v>
                </c:pt>
                <c:pt idx="741">
                  <c:v>15705.6796875</c:v>
                </c:pt>
                <c:pt idx="742">
                  <c:v>15808.2138671875</c:v>
                </c:pt>
                <c:pt idx="743">
                  <c:v>15910.20703125</c:v>
                </c:pt>
                <c:pt idx="744">
                  <c:v>16011.148437500002</c:v>
                </c:pt>
                <c:pt idx="745">
                  <c:v>16016.050781250002</c:v>
                </c:pt>
                <c:pt idx="746">
                  <c:v>16111.9228515625</c:v>
                </c:pt>
                <c:pt idx="747">
                  <c:v>16214.540039062498</c:v>
                </c:pt>
                <c:pt idx="748">
                  <c:v>16315.33984375</c:v>
                </c:pt>
                <c:pt idx="749">
                  <c:v>16417.970703125</c:v>
                </c:pt>
                <c:pt idx="750">
                  <c:v>16518.162109375</c:v>
                </c:pt>
                <c:pt idx="751">
                  <c:v>16620.966796875</c:v>
                </c:pt>
                <c:pt idx="752">
                  <c:v>16721.1796875</c:v>
                </c:pt>
                <c:pt idx="753">
                  <c:v>16821.751953125</c:v>
                </c:pt>
                <c:pt idx="754">
                  <c:v>16921.998046875</c:v>
                </c:pt>
                <c:pt idx="755">
                  <c:v>17020.345703125</c:v>
                </c:pt>
                <c:pt idx="756">
                  <c:v>17024.197265625</c:v>
                </c:pt>
                <c:pt idx="757">
                  <c:v>17124.31640625</c:v>
                </c:pt>
                <c:pt idx="758">
                  <c:v>17224.345703125</c:v>
                </c:pt>
                <c:pt idx="759">
                  <c:v>17325.404296875</c:v>
                </c:pt>
                <c:pt idx="760">
                  <c:v>17426.765625</c:v>
                </c:pt>
                <c:pt idx="761">
                  <c:v>17529.423828125</c:v>
                </c:pt>
                <c:pt idx="762">
                  <c:v>17629.70703125</c:v>
                </c:pt>
                <c:pt idx="763">
                  <c:v>17730.9375</c:v>
                </c:pt>
                <c:pt idx="764">
                  <c:v>17742.078125</c:v>
                </c:pt>
                <c:pt idx="765">
                  <c:v>17831.58984375</c:v>
                </c:pt>
                <c:pt idx="766">
                  <c:v>17931.96875</c:v>
                </c:pt>
                <c:pt idx="767">
                  <c:v>18032.328125</c:v>
                </c:pt>
                <c:pt idx="768">
                  <c:v>18133.287109375</c:v>
                </c:pt>
                <c:pt idx="769">
                  <c:v>18240.021484375</c:v>
                </c:pt>
                <c:pt idx="770">
                  <c:v>18340.439453125</c:v>
                </c:pt>
                <c:pt idx="771">
                  <c:v>18402.48828125</c:v>
                </c:pt>
                <c:pt idx="772">
                  <c:v>18441.548828125</c:v>
                </c:pt>
                <c:pt idx="773">
                  <c:v>18542.501953125</c:v>
                </c:pt>
                <c:pt idx="774">
                  <c:v>18643.767578125</c:v>
                </c:pt>
                <c:pt idx="775">
                  <c:v>18744.333984375</c:v>
                </c:pt>
                <c:pt idx="776">
                  <c:v>18844.603515625</c:v>
                </c:pt>
                <c:pt idx="777">
                  <c:v>18946.80078125</c:v>
                </c:pt>
                <c:pt idx="778">
                  <c:v>19000.578125</c:v>
                </c:pt>
                <c:pt idx="779">
                  <c:v>19047.7578125</c:v>
                </c:pt>
                <c:pt idx="780">
                  <c:v>19148.056640625</c:v>
                </c:pt>
                <c:pt idx="781">
                  <c:v>19249.0703125</c:v>
                </c:pt>
                <c:pt idx="782">
                  <c:v>19349.9140625</c:v>
                </c:pt>
                <c:pt idx="783">
                  <c:v>19451.43359375</c:v>
                </c:pt>
                <c:pt idx="784">
                  <c:v>19551.634765625</c:v>
                </c:pt>
                <c:pt idx="785">
                  <c:v>19564.263671875</c:v>
                </c:pt>
                <c:pt idx="786">
                  <c:v>19451.5390625</c:v>
                </c:pt>
                <c:pt idx="787">
                  <c:v>19349.841796875</c:v>
                </c:pt>
                <c:pt idx="788">
                  <c:v>19249.734375</c:v>
                </c:pt>
                <c:pt idx="789">
                  <c:v>19148.580078125</c:v>
                </c:pt>
                <c:pt idx="790">
                  <c:v>19048.34765625</c:v>
                </c:pt>
                <c:pt idx="791">
                  <c:v>18947.396484375</c:v>
                </c:pt>
                <c:pt idx="792">
                  <c:v>18844.10546875</c:v>
                </c:pt>
                <c:pt idx="793">
                  <c:v>18741.5390625</c:v>
                </c:pt>
                <c:pt idx="794">
                  <c:v>18639.40234375</c:v>
                </c:pt>
                <c:pt idx="795">
                  <c:v>18538.400390625</c:v>
                </c:pt>
                <c:pt idx="796">
                  <c:v>18435.4375</c:v>
                </c:pt>
                <c:pt idx="797">
                  <c:v>18333.17578125</c:v>
                </c:pt>
                <c:pt idx="798">
                  <c:v>18232.787109375</c:v>
                </c:pt>
                <c:pt idx="799">
                  <c:v>18132.1875</c:v>
                </c:pt>
                <c:pt idx="800">
                  <c:v>18031.90625</c:v>
                </c:pt>
                <c:pt idx="801">
                  <c:v>17931.1171875</c:v>
                </c:pt>
                <c:pt idx="802">
                  <c:v>17865.69140625</c:v>
                </c:pt>
                <c:pt idx="803">
                  <c:v>17829.39453125</c:v>
                </c:pt>
                <c:pt idx="804">
                  <c:v>17728.966796875</c:v>
                </c:pt>
                <c:pt idx="805">
                  <c:v>17627.703125</c:v>
                </c:pt>
                <c:pt idx="806">
                  <c:v>17524.548828125</c:v>
                </c:pt>
                <c:pt idx="807">
                  <c:v>17424.2578125</c:v>
                </c:pt>
                <c:pt idx="808">
                  <c:v>17323.359375</c:v>
                </c:pt>
                <c:pt idx="809">
                  <c:v>17223.34765625</c:v>
                </c:pt>
                <c:pt idx="810">
                  <c:v>17121.85546875</c:v>
                </c:pt>
                <c:pt idx="811">
                  <c:v>17021.52734375</c:v>
                </c:pt>
                <c:pt idx="812">
                  <c:v>16920.16796875</c:v>
                </c:pt>
                <c:pt idx="813">
                  <c:v>16817.86328125</c:v>
                </c:pt>
                <c:pt idx="814">
                  <c:v>16713.45703125</c:v>
                </c:pt>
                <c:pt idx="815">
                  <c:v>16623.775390625</c:v>
                </c:pt>
                <c:pt idx="816">
                  <c:v>16612.439453125</c:v>
                </c:pt>
                <c:pt idx="817">
                  <c:v>16511.416015625</c:v>
                </c:pt>
                <c:pt idx="818">
                  <c:v>16411.166015625</c:v>
                </c:pt>
                <c:pt idx="819">
                  <c:v>16309.244140625002</c:v>
                </c:pt>
                <c:pt idx="820">
                  <c:v>16208.675781250002</c:v>
                </c:pt>
                <c:pt idx="821">
                  <c:v>16108.3125</c:v>
                </c:pt>
                <c:pt idx="822">
                  <c:v>16007.6064453125</c:v>
                </c:pt>
                <c:pt idx="823">
                  <c:v>15903.255859375</c:v>
                </c:pt>
                <c:pt idx="824">
                  <c:v>15802.7255859375</c:v>
                </c:pt>
                <c:pt idx="825">
                  <c:v>15701.986328125</c:v>
                </c:pt>
                <c:pt idx="826">
                  <c:v>15601.9658203125</c:v>
                </c:pt>
                <c:pt idx="827">
                  <c:v>15501.60546875</c:v>
                </c:pt>
                <c:pt idx="828">
                  <c:v>15401.2373046875</c:v>
                </c:pt>
                <c:pt idx="829">
                  <c:v>15378.740234375</c:v>
                </c:pt>
                <c:pt idx="830">
                  <c:v>15501.6923828125</c:v>
                </c:pt>
                <c:pt idx="831">
                  <c:v>15604.271484375</c:v>
                </c:pt>
                <c:pt idx="832">
                  <c:v>15707.0615234375</c:v>
                </c:pt>
                <c:pt idx="833">
                  <c:v>15810.3271484375</c:v>
                </c:pt>
                <c:pt idx="834">
                  <c:v>15911.2197265625</c:v>
                </c:pt>
                <c:pt idx="835">
                  <c:v>16013.49609375</c:v>
                </c:pt>
                <c:pt idx="836">
                  <c:v>16115.146484375</c:v>
                </c:pt>
                <c:pt idx="837">
                  <c:v>16216.5322265625</c:v>
                </c:pt>
                <c:pt idx="838">
                  <c:v>16316.5419921875</c:v>
                </c:pt>
                <c:pt idx="839">
                  <c:v>16417.92578125</c:v>
                </c:pt>
                <c:pt idx="840">
                  <c:v>16518.845703125</c:v>
                </c:pt>
                <c:pt idx="841">
                  <c:v>16619.16015625</c:v>
                </c:pt>
                <c:pt idx="842">
                  <c:v>16647.755859375</c:v>
                </c:pt>
                <c:pt idx="843">
                  <c:v>16719.59375</c:v>
                </c:pt>
                <c:pt idx="844">
                  <c:v>16821.978515625</c:v>
                </c:pt>
                <c:pt idx="845">
                  <c:v>16923.53125</c:v>
                </c:pt>
                <c:pt idx="846">
                  <c:v>17023.68359375</c:v>
                </c:pt>
                <c:pt idx="847">
                  <c:v>17126.1484375</c:v>
                </c:pt>
                <c:pt idx="848">
                  <c:v>17227.453125</c:v>
                </c:pt>
                <c:pt idx="849">
                  <c:v>17327.509765625</c:v>
                </c:pt>
                <c:pt idx="850">
                  <c:v>17427.552734375</c:v>
                </c:pt>
                <c:pt idx="851">
                  <c:v>17527.66796875</c:v>
                </c:pt>
                <c:pt idx="852">
                  <c:v>17628.35546875</c:v>
                </c:pt>
                <c:pt idx="853">
                  <c:v>17729.740234375</c:v>
                </c:pt>
                <c:pt idx="854">
                  <c:v>17830.125</c:v>
                </c:pt>
                <c:pt idx="855">
                  <c:v>17891.939453125</c:v>
                </c:pt>
                <c:pt idx="856">
                  <c:v>17930.52734375</c:v>
                </c:pt>
                <c:pt idx="857">
                  <c:v>18031.2890625</c:v>
                </c:pt>
                <c:pt idx="858">
                  <c:v>18135.076171875</c:v>
                </c:pt>
                <c:pt idx="859">
                  <c:v>18235.9375</c:v>
                </c:pt>
                <c:pt idx="860">
                  <c:v>18336.119140625</c:v>
                </c:pt>
                <c:pt idx="861">
                  <c:v>18437.966796875</c:v>
                </c:pt>
                <c:pt idx="862">
                  <c:v>18538.19140625</c:v>
                </c:pt>
                <c:pt idx="863">
                  <c:v>18639.119140625</c:v>
                </c:pt>
                <c:pt idx="864">
                  <c:v>18739.9921875</c:v>
                </c:pt>
                <c:pt idx="865">
                  <c:v>18841.6640625</c:v>
                </c:pt>
                <c:pt idx="866">
                  <c:v>18941.87109375</c:v>
                </c:pt>
                <c:pt idx="867">
                  <c:v>19042.61328125</c:v>
                </c:pt>
                <c:pt idx="868">
                  <c:v>19123.46875</c:v>
                </c:pt>
                <c:pt idx="869">
                  <c:v>19142.96875</c:v>
                </c:pt>
                <c:pt idx="870">
                  <c:v>19042.796875</c:v>
                </c:pt>
                <c:pt idx="871">
                  <c:v>18940.35546875</c:v>
                </c:pt>
                <c:pt idx="872">
                  <c:v>18839.443359375</c:v>
                </c:pt>
                <c:pt idx="873">
                  <c:v>18739.04296875</c:v>
                </c:pt>
                <c:pt idx="874">
                  <c:v>18638.185546875</c:v>
                </c:pt>
                <c:pt idx="875">
                  <c:v>18537.740234375</c:v>
                </c:pt>
                <c:pt idx="876">
                  <c:v>18433.47265625</c:v>
                </c:pt>
                <c:pt idx="877">
                  <c:v>18330.55078125</c:v>
                </c:pt>
                <c:pt idx="878">
                  <c:v>18230.390625</c:v>
                </c:pt>
                <c:pt idx="879">
                  <c:v>18129.76171875</c:v>
                </c:pt>
                <c:pt idx="880">
                  <c:v>18027.3125</c:v>
                </c:pt>
                <c:pt idx="881">
                  <c:v>17925.869140625</c:v>
                </c:pt>
                <c:pt idx="882">
                  <c:v>17854.490234375</c:v>
                </c:pt>
                <c:pt idx="883">
                  <c:v>17825.818359375</c:v>
                </c:pt>
                <c:pt idx="884">
                  <c:v>17724.962890625</c:v>
                </c:pt>
                <c:pt idx="885">
                  <c:v>17623.16796875</c:v>
                </c:pt>
                <c:pt idx="886">
                  <c:v>17519.9921875</c:v>
                </c:pt>
                <c:pt idx="887">
                  <c:v>17418.306640625</c:v>
                </c:pt>
                <c:pt idx="888">
                  <c:v>17317.53125</c:v>
                </c:pt>
                <c:pt idx="889">
                  <c:v>17215.2421875</c:v>
                </c:pt>
                <c:pt idx="890">
                  <c:v>17114.419921875</c:v>
                </c:pt>
                <c:pt idx="891">
                  <c:v>17013.671875</c:v>
                </c:pt>
                <c:pt idx="892">
                  <c:v>16912.009765625</c:v>
                </c:pt>
                <c:pt idx="893">
                  <c:v>16811.7109375</c:v>
                </c:pt>
                <c:pt idx="894">
                  <c:v>16710.99609375</c:v>
                </c:pt>
                <c:pt idx="895">
                  <c:v>16610.93359375</c:v>
                </c:pt>
                <c:pt idx="896">
                  <c:v>16604.869140625</c:v>
                </c:pt>
                <c:pt idx="897">
                  <c:v>16508.90234375</c:v>
                </c:pt>
                <c:pt idx="898">
                  <c:v>16406.857421875</c:v>
                </c:pt>
                <c:pt idx="899">
                  <c:v>16305.673828124998</c:v>
                </c:pt>
                <c:pt idx="900">
                  <c:v>16204.09765625</c:v>
                </c:pt>
                <c:pt idx="901">
                  <c:v>16100.616210937498</c:v>
                </c:pt>
                <c:pt idx="902">
                  <c:v>15999.5302734375</c:v>
                </c:pt>
                <c:pt idx="903">
                  <c:v>15898.994140625</c:v>
                </c:pt>
                <c:pt idx="904">
                  <c:v>15797.337890625</c:v>
                </c:pt>
                <c:pt idx="905">
                  <c:v>15695.771484375</c:v>
                </c:pt>
                <c:pt idx="906">
                  <c:v>15593.2578125</c:v>
                </c:pt>
                <c:pt idx="907">
                  <c:v>15493.2451171875</c:v>
                </c:pt>
                <c:pt idx="908">
                  <c:v>15391.9189453125</c:v>
                </c:pt>
                <c:pt idx="909">
                  <c:v>15362.3212890625</c:v>
                </c:pt>
                <c:pt idx="910">
                  <c:v>15496.5419921875</c:v>
                </c:pt>
                <c:pt idx="911">
                  <c:v>15596.82421875</c:v>
                </c:pt>
                <c:pt idx="912">
                  <c:v>15697.2978515625</c:v>
                </c:pt>
                <c:pt idx="913">
                  <c:v>15798.130859375</c:v>
                </c:pt>
                <c:pt idx="914">
                  <c:v>15900.9228515625</c:v>
                </c:pt>
                <c:pt idx="915">
                  <c:v>16000.9921875</c:v>
                </c:pt>
                <c:pt idx="916">
                  <c:v>16101.6328125</c:v>
                </c:pt>
                <c:pt idx="917">
                  <c:v>16202.7265625</c:v>
                </c:pt>
                <c:pt idx="918">
                  <c:v>16304.275390625002</c:v>
                </c:pt>
                <c:pt idx="919">
                  <c:v>16404.361328125</c:v>
                </c:pt>
                <c:pt idx="920">
                  <c:v>16505.40234375</c:v>
                </c:pt>
                <c:pt idx="921">
                  <c:v>16605.5703125</c:v>
                </c:pt>
                <c:pt idx="922">
                  <c:v>16623.3984375</c:v>
                </c:pt>
                <c:pt idx="923">
                  <c:v>16707.74609375</c:v>
                </c:pt>
                <c:pt idx="924">
                  <c:v>16807.935546875</c:v>
                </c:pt>
                <c:pt idx="925">
                  <c:v>16908.34375</c:v>
                </c:pt>
                <c:pt idx="926">
                  <c:v>17009.193359375</c:v>
                </c:pt>
                <c:pt idx="927">
                  <c:v>17109.291015625</c:v>
                </c:pt>
                <c:pt idx="928">
                  <c:v>17210.1484375</c:v>
                </c:pt>
                <c:pt idx="929">
                  <c:v>17310.197265625</c:v>
                </c:pt>
                <c:pt idx="930">
                  <c:v>17411.232421875</c:v>
                </c:pt>
                <c:pt idx="931">
                  <c:v>17511.779296875</c:v>
                </c:pt>
                <c:pt idx="932">
                  <c:v>17614.935546875</c:v>
                </c:pt>
                <c:pt idx="933">
                  <c:v>17717.353515625</c:v>
                </c:pt>
                <c:pt idx="934">
                  <c:v>17818.6875</c:v>
                </c:pt>
                <c:pt idx="935">
                  <c:v>17871.65234375</c:v>
                </c:pt>
                <c:pt idx="936">
                  <c:v>17919.744140625</c:v>
                </c:pt>
                <c:pt idx="937">
                  <c:v>18020.955078125</c:v>
                </c:pt>
                <c:pt idx="938">
                  <c:v>18121.970703125</c:v>
                </c:pt>
                <c:pt idx="939">
                  <c:v>18222.328125</c:v>
                </c:pt>
                <c:pt idx="940">
                  <c:v>18325.380859375</c:v>
                </c:pt>
                <c:pt idx="941">
                  <c:v>18427.39453125</c:v>
                </c:pt>
                <c:pt idx="942">
                  <c:v>18527.58203125</c:v>
                </c:pt>
                <c:pt idx="943">
                  <c:v>18629.28515625</c:v>
                </c:pt>
                <c:pt idx="944">
                  <c:v>18731.310546875</c:v>
                </c:pt>
                <c:pt idx="945">
                  <c:v>18831.560546875</c:v>
                </c:pt>
                <c:pt idx="946">
                  <c:v>18932.708984375</c:v>
                </c:pt>
                <c:pt idx="947">
                  <c:v>19032.89453125</c:v>
                </c:pt>
                <c:pt idx="948">
                  <c:v>19114.455078125</c:v>
                </c:pt>
                <c:pt idx="949">
                  <c:v>19135.005859375</c:v>
                </c:pt>
                <c:pt idx="950">
                  <c:v>19032.162109375</c:v>
                </c:pt>
                <c:pt idx="951">
                  <c:v>18931.111328125</c:v>
                </c:pt>
                <c:pt idx="952">
                  <c:v>18826.287109375</c:v>
                </c:pt>
                <c:pt idx="953">
                  <c:v>18724.970703125</c:v>
                </c:pt>
                <c:pt idx="954">
                  <c:v>18624.791015625</c:v>
                </c:pt>
                <c:pt idx="955">
                  <c:v>18524.337890625</c:v>
                </c:pt>
                <c:pt idx="956">
                  <c:v>18424.3359375</c:v>
                </c:pt>
                <c:pt idx="957">
                  <c:v>18323.283203125</c:v>
                </c:pt>
                <c:pt idx="958">
                  <c:v>18223.05859375</c:v>
                </c:pt>
                <c:pt idx="959">
                  <c:v>18122.1875</c:v>
                </c:pt>
                <c:pt idx="960">
                  <c:v>18021.041015625</c:v>
                </c:pt>
                <c:pt idx="961">
                  <c:v>17919.083984375</c:v>
                </c:pt>
                <c:pt idx="962">
                  <c:v>17845.134765625</c:v>
                </c:pt>
                <c:pt idx="963">
                  <c:v>17818.48046875</c:v>
                </c:pt>
                <c:pt idx="964">
                  <c:v>17713.765625</c:v>
                </c:pt>
                <c:pt idx="965">
                  <c:v>17610.5625</c:v>
                </c:pt>
                <c:pt idx="966">
                  <c:v>17510.35546875</c:v>
                </c:pt>
                <c:pt idx="967">
                  <c:v>17409.845703125</c:v>
                </c:pt>
                <c:pt idx="968">
                  <c:v>17308.82421875</c:v>
                </c:pt>
                <c:pt idx="969">
                  <c:v>17208.234375</c:v>
                </c:pt>
                <c:pt idx="970">
                  <c:v>17107.5078125</c:v>
                </c:pt>
                <c:pt idx="971">
                  <c:v>17007.31640625</c:v>
                </c:pt>
                <c:pt idx="972">
                  <c:v>16907.142578125</c:v>
                </c:pt>
                <c:pt idx="973">
                  <c:v>16806.53515625</c:v>
                </c:pt>
                <c:pt idx="974">
                  <c:v>16706.1015625</c:v>
                </c:pt>
                <c:pt idx="975">
                  <c:v>16604.76953125</c:v>
                </c:pt>
                <c:pt idx="976">
                  <c:v>16592.669921875</c:v>
                </c:pt>
                <c:pt idx="977">
                  <c:v>16503.857421875</c:v>
                </c:pt>
                <c:pt idx="978">
                  <c:v>16403.400390625</c:v>
                </c:pt>
                <c:pt idx="979">
                  <c:v>16302.73046875</c:v>
                </c:pt>
                <c:pt idx="980">
                  <c:v>16201.3818359375</c:v>
                </c:pt>
                <c:pt idx="981">
                  <c:v>16101.3681640625</c:v>
                </c:pt>
                <c:pt idx="982">
                  <c:v>16000.99609375</c:v>
                </c:pt>
                <c:pt idx="983">
                  <c:v>15897.9404296875</c:v>
                </c:pt>
                <c:pt idx="984">
                  <c:v>15796.7890625</c:v>
                </c:pt>
                <c:pt idx="985">
                  <c:v>15695.1923828125</c:v>
                </c:pt>
                <c:pt idx="986">
                  <c:v>15594.0390625</c:v>
                </c:pt>
                <c:pt idx="987">
                  <c:v>15493.265625</c:v>
                </c:pt>
                <c:pt idx="988">
                  <c:v>15392.798828125</c:v>
                </c:pt>
                <c:pt idx="989">
                  <c:v>15342.427734375</c:v>
                </c:pt>
                <c:pt idx="990">
                  <c:v>15493.87109375</c:v>
                </c:pt>
                <c:pt idx="991">
                  <c:v>15595.4306640625</c:v>
                </c:pt>
                <c:pt idx="992">
                  <c:v>15695.5302734375</c:v>
                </c:pt>
                <c:pt idx="993">
                  <c:v>15803.478515625</c:v>
                </c:pt>
                <c:pt idx="994">
                  <c:v>15904.7529296875</c:v>
                </c:pt>
                <c:pt idx="995">
                  <c:v>16005.0927734375</c:v>
                </c:pt>
                <c:pt idx="996">
                  <c:v>16105.114257812498</c:v>
                </c:pt>
                <c:pt idx="997">
                  <c:v>16206.61328125</c:v>
                </c:pt>
                <c:pt idx="998">
                  <c:v>16309.33984375</c:v>
                </c:pt>
                <c:pt idx="999">
                  <c:v>16410.224609375</c:v>
                </c:pt>
                <c:pt idx="1000">
                  <c:v>16511.033203125</c:v>
                </c:pt>
                <c:pt idx="1001">
                  <c:v>16612.80859375</c:v>
                </c:pt>
                <c:pt idx="1002">
                  <c:v>16610.8828125</c:v>
                </c:pt>
                <c:pt idx="1003">
                  <c:v>16714.056640625</c:v>
                </c:pt>
                <c:pt idx="1004">
                  <c:v>16814.162109375</c:v>
                </c:pt>
                <c:pt idx="1005">
                  <c:v>16914.224609375</c:v>
                </c:pt>
                <c:pt idx="1006">
                  <c:v>17015.1015625</c:v>
                </c:pt>
                <c:pt idx="1007">
                  <c:v>17115.796875</c:v>
                </c:pt>
                <c:pt idx="1008">
                  <c:v>17215.91796875</c:v>
                </c:pt>
                <c:pt idx="1009">
                  <c:v>17316.123046875</c:v>
                </c:pt>
                <c:pt idx="1010">
                  <c:v>17420.009765625</c:v>
                </c:pt>
                <c:pt idx="1011">
                  <c:v>17521.541015625</c:v>
                </c:pt>
                <c:pt idx="1012">
                  <c:v>17622.1796875</c:v>
                </c:pt>
                <c:pt idx="1013">
                  <c:v>17723.029296875</c:v>
                </c:pt>
                <c:pt idx="1014">
                  <c:v>17823.0390625</c:v>
                </c:pt>
                <c:pt idx="1015">
                  <c:v>17861.578125</c:v>
                </c:pt>
                <c:pt idx="1016">
                  <c:v>17923.6328125</c:v>
                </c:pt>
                <c:pt idx="1017">
                  <c:v>18025.13671875</c:v>
                </c:pt>
                <c:pt idx="1018">
                  <c:v>18127.26953125</c:v>
                </c:pt>
                <c:pt idx="1019">
                  <c:v>18229.1484375</c:v>
                </c:pt>
                <c:pt idx="1020">
                  <c:v>18329.869140625</c:v>
                </c:pt>
                <c:pt idx="1021">
                  <c:v>18429.9296875</c:v>
                </c:pt>
                <c:pt idx="1022">
                  <c:v>18530.298828125</c:v>
                </c:pt>
                <c:pt idx="1023">
                  <c:v>18632.642578125</c:v>
                </c:pt>
                <c:pt idx="1024">
                  <c:v>18734.427734375</c:v>
                </c:pt>
                <c:pt idx="1025">
                  <c:v>18836.369140625</c:v>
                </c:pt>
                <c:pt idx="1026">
                  <c:v>18937.01171875</c:v>
                </c:pt>
                <c:pt idx="1027">
                  <c:v>19037.85546875</c:v>
                </c:pt>
                <c:pt idx="1028">
                  <c:v>19105.47265625</c:v>
                </c:pt>
                <c:pt idx="1029">
                  <c:v>19141.22265625</c:v>
                </c:pt>
                <c:pt idx="1030">
                  <c:v>19241.494140625</c:v>
                </c:pt>
                <c:pt idx="1031">
                  <c:v>19345.04296875</c:v>
                </c:pt>
                <c:pt idx="1032">
                  <c:v>19446.251953125</c:v>
                </c:pt>
                <c:pt idx="1033">
                  <c:v>19546.34765625</c:v>
                </c:pt>
                <c:pt idx="1034">
                  <c:v>19648.18359375</c:v>
                </c:pt>
                <c:pt idx="1035">
                  <c:v>19748.4140625</c:v>
                </c:pt>
                <c:pt idx="1036">
                  <c:v>19849.705078125</c:v>
                </c:pt>
                <c:pt idx="1037">
                  <c:v>19951.154296875</c:v>
                </c:pt>
                <c:pt idx="1038">
                  <c:v>20040.591796875</c:v>
                </c:pt>
                <c:pt idx="1039">
                  <c:v>20052.431640625</c:v>
                </c:pt>
                <c:pt idx="1040">
                  <c:v>20153.849609375</c:v>
                </c:pt>
                <c:pt idx="1041">
                  <c:v>20255.224609375</c:v>
                </c:pt>
                <c:pt idx="1042">
                  <c:v>20357.42578125</c:v>
                </c:pt>
                <c:pt idx="1043">
                  <c:v>20457.873046875</c:v>
                </c:pt>
                <c:pt idx="1044">
                  <c:v>20558.158203125</c:v>
                </c:pt>
                <c:pt idx="1045">
                  <c:v>20563.646484375</c:v>
                </c:pt>
                <c:pt idx="1046">
                  <c:v>20659.25</c:v>
                </c:pt>
                <c:pt idx="1047">
                  <c:v>20760.716796875</c:v>
                </c:pt>
                <c:pt idx="1048">
                  <c:v>20861.00390625</c:v>
                </c:pt>
                <c:pt idx="1049">
                  <c:v>20961.375</c:v>
                </c:pt>
                <c:pt idx="1050">
                  <c:v>21022.525390625</c:v>
                </c:pt>
                <c:pt idx="1051">
                  <c:v>21062.3515625</c:v>
                </c:pt>
                <c:pt idx="1052">
                  <c:v>21162.4375</c:v>
                </c:pt>
                <c:pt idx="1053">
                  <c:v>21263.294921875</c:v>
                </c:pt>
                <c:pt idx="1054">
                  <c:v>21364.45703125</c:v>
                </c:pt>
                <c:pt idx="1055">
                  <c:v>21443.080078125</c:v>
                </c:pt>
                <c:pt idx="1056">
                  <c:v>21465.75</c:v>
                </c:pt>
                <c:pt idx="1057">
                  <c:v>21565.8828125</c:v>
                </c:pt>
                <c:pt idx="1058">
                  <c:v>21666.138671875</c:v>
                </c:pt>
                <c:pt idx="1059">
                  <c:v>21767.900390625</c:v>
                </c:pt>
                <c:pt idx="1060">
                  <c:v>21834.509765625</c:v>
                </c:pt>
                <c:pt idx="1061">
                  <c:v>21667.076171875</c:v>
                </c:pt>
                <c:pt idx="1062">
                  <c:v>21566.509765625</c:v>
                </c:pt>
                <c:pt idx="1063">
                  <c:v>21465.83984375</c:v>
                </c:pt>
                <c:pt idx="1064">
                  <c:v>21364.365234375</c:v>
                </c:pt>
                <c:pt idx="1065">
                  <c:v>21263.625</c:v>
                </c:pt>
                <c:pt idx="1066">
                  <c:v>21163</c:v>
                </c:pt>
                <c:pt idx="1067">
                  <c:v>21062.458984375</c:v>
                </c:pt>
                <c:pt idx="1068">
                  <c:v>20961.4375</c:v>
                </c:pt>
                <c:pt idx="1069">
                  <c:v>20860.841796875</c:v>
                </c:pt>
                <c:pt idx="1070">
                  <c:v>20755.77734375</c:v>
                </c:pt>
                <c:pt idx="1071">
                  <c:v>20653.466796875</c:v>
                </c:pt>
                <c:pt idx="1072">
                  <c:v>20550.978515625</c:v>
                </c:pt>
                <c:pt idx="1073">
                  <c:v>20449.83984375</c:v>
                </c:pt>
                <c:pt idx="1074">
                  <c:v>20348.96484375</c:v>
                </c:pt>
                <c:pt idx="1075">
                  <c:v>20247.3984375</c:v>
                </c:pt>
                <c:pt idx="1076">
                  <c:v>20146.880859375</c:v>
                </c:pt>
                <c:pt idx="1077">
                  <c:v>20044.97265625</c:v>
                </c:pt>
                <c:pt idx="1078">
                  <c:v>20031.326171875</c:v>
                </c:pt>
                <c:pt idx="1079">
                  <c:v>19943.353515625</c:v>
                </c:pt>
                <c:pt idx="1080">
                  <c:v>19841.283203125</c:v>
                </c:pt>
                <c:pt idx="1081">
                  <c:v>19740.810546875</c:v>
                </c:pt>
                <c:pt idx="1082">
                  <c:v>19637.4921875</c:v>
                </c:pt>
                <c:pt idx="1083">
                  <c:v>19534.216796875</c:v>
                </c:pt>
                <c:pt idx="1084">
                  <c:v>19433.775390625</c:v>
                </c:pt>
                <c:pt idx="1085">
                  <c:v>19333.251953125</c:v>
                </c:pt>
                <c:pt idx="1086">
                  <c:v>19231.025390625</c:v>
                </c:pt>
                <c:pt idx="1087">
                  <c:v>19129.841796875</c:v>
                </c:pt>
                <c:pt idx="1088">
                  <c:v>19029.49609375</c:v>
                </c:pt>
                <c:pt idx="1089">
                  <c:v>18927.880859375</c:v>
                </c:pt>
                <c:pt idx="1090">
                  <c:v>18826.75390625</c:v>
                </c:pt>
                <c:pt idx="1091">
                  <c:v>18782.361328125</c:v>
                </c:pt>
                <c:pt idx="1092">
                  <c:v>18726.6171875</c:v>
                </c:pt>
                <c:pt idx="1093">
                  <c:v>18625.50390625</c:v>
                </c:pt>
                <c:pt idx="1094">
                  <c:v>18522.62890625</c:v>
                </c:pt>
                <c:pt idx="1095">
                  <c:v>18420.642578125</c:v>
                </c:pt>
                <c:pt idx="1096">
                  <c:v>18320.1328125</c:v>
                </c:pt>
                <c:pt idx="1097">
                  <c:v>18218.7265625</c:v>
                </c:pt>
                <c:pt idx="1098">
                  <c:v>18117.5546875</c:v>
                </c:pt>
                <c:pt idx="1099">
                  <c:v>18014.94921875</c:v>
                </c:pt>
                <c:pt idx="1100">
                  <c:v>17914.75</c:v>
                </c:pt>
                <c:pt idx="1101">
                  <c:v>17814.62890625</c:v>
                </c:pt>
                <c:pt idx="1102">
                  <c:v>17714.037109375</c:v>
                </c:pt>
                <c:pt idx="1103">
                  <c:v>17613.5859375</c:v>
                </c:pt>
                <c:pt idx="1104">
                  <c:v>17552.05859375</c:v>
                </c:pt>
                <c:pt idx="1105">
                  <c:v>17512.994140625</c:v>
                </c:pt>
                <c:pt idx="1106">
                  <c:v>17412.287109375</c:v>
                </c:pt>
                <c:pt idx="1107">
                  <c:v>17307.359375</c:v>
                </c:pt>
                <c:pt idx="1108">
                  <c:v>17207.140625</c:v>
                </c:pt>
                <c:pt idx="1109">
                  <c:v>17106.9140625</c:v>
                </c:pt>
                <c:pt idx="1110">
                  <c:v>17208.763671875</c:v>
                </c:pt>
                <c:pt idx="1111">
                  <c:v>17309.408203125</c:v>
                </c:pt>
                <c:pt idx="1112">
                  <c:v>17409.896484375</c:v>
                </c:pt>
                <c:pt idx="1113">
                  <c:v>17510.2890625</c:v>
                </c:pt>
                <c:pt idx="1114">
                  <c:v>17611.4375</c:v>
                </c:pt>
                <c:pt idx="1115">
                  <c:v>17712.888671875</c:v>
                </c:pt>
                <c:pt idx="1116">
                  <c:v>17813.947265625</c:v>
                </c:pt>
                <c:pt idx="1117">
                  <c:v>17914.72265625</c:v>
                </c:pt>
                <c:pt idx="1118">
                  <c:v>18018.205078125</c:v>
                </c:pt>
                <c:pt idx="1119">
                  <c:v>18121.16015625</c:v>
                </c:pt>
                <c:pt idx="1120">
                  <c:v>18223.666015625</c:v>
                </c:pt>
                <c:pt idx="1121">
                  <c:v>18323.91796875</c:v>
                </c:pt>
                <c:pt idx="1122">
                  <c:v>18426.0078125</c:v>
                </c:pt>
                <c:pt idx="1123">
                  <c:v>18527.970703125</c:v>
                </c:pt>
                <c:pt idx="1124">
                  <c:v>18628.87109375</c:v>
                </c:pt>
                <c:pt idx="1125">
                  <c:v>18728.96484375</c:v>
                </c:pt>
                <c:pt idx="1126">
                  <c:v>18810.978515625</c:v>
                </c:pt>
                <c:pt idx="1127">
                  <c:v>18830.197265625</c:v>
                </c:pt>
                <c:pt idx="1128">
                  <c:v>18930.32421875</c:v>
                </c:pt>
                <c:pt idx="1129">
                  <c:v>19032.2578125</c:v>
                </c:pt>
                <c:pt idx="1130">
                  <c:v>19134.947265625</c:v>
                </c:pt>
                <c:pt idx="1131">
                  <c:v>19234.978515625</c:v>
                </c:pt>
                <c:pt idx="1132">
                  <c:v>19335.0078125</c:v>
                </c:pt>
                <c:pt idx="1133">
                  <c:v>19435.689453125</c:v>
                </c:pt>
                <c:pt idx="1134">
                  <c:v>19536.732421875</c:v>
                </c:pt>
                <c:pt idx="1135">
                  <c:v>19639.845703125</c:v>
                </c:pt>
                <c:pt idx="1136">
                  <c:v>19739.84765625</c:v>
                </c:pt>
                <c:pt idx="1137">
                  <c:v>19839.94140625</c:v>
                </c:pt>
                <c:pt idx="1138">
                  <c:v>19941.826171875</c:v>
                </c:pt>
                <c:pt idx="1139">
                  <c:v>20049.841796875</c:v>
                </c:pt>
                <c:pt idx="1140">
                  <c:v>20059.935546875</c:v>
                </c:pt>
                <c:pt idx="1141">
                  <c:v>20150.33203125</c:v>
                </c:pt>
                <c:pt idx="1142">
                  <c:v>20250.9453125</c:v>
                </c:pt>
                <c:pt idx="1143">
                  <c:v>20352.81640625</c:v>
                </c:pt>
                <c:pt idx="1144">
                  <c:v>20453.494140625</c:v>
                </c:pt>
                <c:pt idx="1145">
                  <c:v>20556.8515625</c:v>
                </c:pt>
                <c:pt idx="1146">
                  <c:v>20660.3515625</c:v>
                </c:pt>
                <c:pt idx="1147">
                  <c:v>20761.33984375</c:v>
                </c:pt>
                <c:pt idx="1148">
                  <c:v>20861.6015625</c:v>
                </c:pt>
                <c:pt idx="1149">
                  <c:v>20962.2421875</c:v>
                </c:pt>
                <c:pt idx="1150">
                  <c:v>21063.2578125</c:v>
                </c:pt>
                <c:pt idx="1151">
                  <c:v>21163.744140625</c:v>
                </c:pt>
                <c:pt idx="1152">
                  <c:v>21264.4921875</c:v>
                </c:pt>
                <c:pt idx="1153">
                  <c:v>21281.255859375</c:v>
                </c:pt>
                <c:pt idx="1154">
                  <c:v>21163.796875</c:v>
                </c:pt>
                <c:pt idx="1155">
                  <c:v>21062.53515625</c:v>
                </c:pt>
                <c:pt idx="1156">
                  <c:v>20961.09765625</c:v>
                </c:pt>
                <c:pt idx="1157">
                  <c:v>20859.044921875</c:v>
                </c:pt>
                <c:pt idx="1158">
                  <c:v>20757.86328125</c:v>
                </c:pt>
                <c:pt idx="1159">
                  <c:v>20656.76171875</c:v>
                </c:pt>
                <c:pt idx="1160">
                  <c:v>20555.548828125</c:v>
                </c:pt>
                <c:pt idx="1161">
                  <c:v>20455.2421875</c:v>
                </c:pt>
                <c:pt idx="1162">
                  <c:v>20355.0859375</c:v>
                </c:pt>
                <c:pt idx="1163">
                  <c:v>20254.91796875</c:v>
                </c:pt>
                <c:pt idx="1164">
                  <c:v>20154.40625</c:v>
                </c:pt>
                <c:pt idx="1165">
                  <c:v>20051.927734375</c:v>
                </c:pt>
                <c:pt idx="1166">
                  <c:v>20011.458984375</c:v>
                </c:pt>
                <c:pt idx="1167">
                  <c:v>19951.05859375</c:v>
                </c:pt>
                <c:pt idx="1168">
                  <c:v>19846.40625</c:v>
                </c:pt>
                <c:pt idx="1169">
                  <c:v>19744</c:v>
                </c:pt>
                <c:pt idx="1170">
                  <c:v>19641.3203125</c:v>
                </c:pt>
                <c:pt idx="1171">
                  <c:v>19540.4453125</c:v>
                </c:pt>
                <c:pt idx="1172">
                  <c:v>19438.095703125</c:v>
                </c:pt>
                <c:pt idx="1173">
                  <c:v>19335.53515625</c:v>
                </c:pt>
                <c:pt idx="1174">
                  <c:v>19233.431640625</c:v>
                </c:pt>
                <c:pt idx="1175">
                  <c:v>19132.771484375</c:v>
                </c:pt>
                <c:pt idx="1176">
                  <c:v>19031.091796875</c:v>
                </c:pt>
                <c:pt idx="1177">
                  <c:v>18930.564453125</c:v>
                </c:pt>
                <c:pt idx="1178">
                  <c:v>18828.732421875</c:v>
                </c:pt>
                <c:pt idx="1179">
                  <c:v>18756.45703125</c:v>
                </c:pt>
                <c:pt idx="1180">
                  <c:v>18727.85546875</c:v>
                </c:pt>
                <c:pt idx="1181">
                  <c:v>18626.470703125</c:v>
                </c:pt>
                <c:pt idx="1182">
                  <c:v>18526.02734375</c:v>
                </c:pt>
                <c:pt idx="1183">
                  <c:v>18425.126953125</c:v>
                </c:pt>
                <c:pt idx="1184">
                  <c:v>18324.994140625</c:v>
                </c:pt>
                <c:pt idx="1185">
                  <c:v>18223.0078125</c:v>
                </c:pt>
                <c:pt idx="1186">
                  <c:v>18118.923828125</c:v>
                </c:pt>
                <c:pt idx="1187">
                  <c:v>18016.732421875</c:v>
                </c:pt>
                <c:pt idx="1188">
                  <c:v>17916.201171875</c:v>
                </c:pt>
                <c:pt idx="1189">
                  <c:v>17815.84765625</c:v>
                </c:pt>
                <c:pt idx="1190">
                  <c:v>17715.40625</c:v>
                </c:pt>
                <c:pt idx="1191">
                  <c:v>17614.1796875</c:v>
                </c:pt>
                <c:pt idx="1192">
                  <c:v>17513.966796875</c:v>
                </c:pt>
                <c:pt idx="1193">
                  <c:v>17509.556640625</c:v>
                </c:pt>
                <c:pt idx="1194">
                  <c:v>17411.90625</c:v>
                </c:pt>
                <c:pt idx="1195">
                  <c:v>17311.630859375</c:v>
                </c:pt>
                <c:pt idx="1196">
                  <c:v>17210.71875</c:v>
                </c:pt>
                <c:pt idx="1197">
                  <c:v>17110.642578125</c:v>
                </c:pt>
                <c:pt idx="1198">
                  <c:v>17210.984375</c:v>
                </c:pt>
                <c:pt idx="1199">
                  <c:v>17311.69140625</c:v>
                </c:pt>
                <c:pt idx="1200">
                  <c:v>17412.060546875</c:v>
                </c:pt>
                <c:pt idx="1201">
                  <c:v>17512.16015625</c:v>
                </c:pt>
                <c:pt idx="1202">
                  <c:v>17612.48828125</c:v>
                </c:pt>
                <c:pt idx="1203">
                  <c:v>17716.73828125</c:v>
                </c:pt>
                <c:pt idx="1204">
                  <c:v>17820.16015625</c:v>
                </c:pt>
                <c:pt idx="1205">
                  <c:v>17922.30859375</c:v>
                </c:pt>
                <c:pt idx="1206">
                  <c:v>18023.271484375</c:v>
                </c:pt>
                <c:pt idx="1207">
                  <c:v>18124.615234375</c:v>
                </c:pt>
                <c:pt idx="1208">
                  <c:v>18224.619140625</c:v>
                </c:pt>
                <c:pt idx="1209">
                  <c:v>18325.181640625</c:v>
                </c:pt>
                <c:pt idx="1210">
                  <c:v>18425.96875</c:v>
                </c:pt>
                <c:pt idx="1211">
                  <c:v>18526.521484375</c:v>
                </c:pt>
                <c:pt idx="1212">
                  <c:v>18628.140625</c:v>
                </c:pt>
                <c:pt idx="1213">
                  <c:v>18728.8203125</c:v>
                </c:pt>
                <c:pt idx="1214">
                  <c:v>18777.669921875</c:v>
                </c:pt>
                <c:pt idx="1215">
                  <c:v>18829.060546875</c:v>
                </c:pt>
                <c:pt idx="1216">
                  <c:v>18929.958984375</c:v>
                </c:pt>
                <c:pt idx="1217">
                  <c:v>19030.4296875</c:v>
                </c:pt>
                <c:pt idx="1218">
                  <c:v>19131.166015625</c:v>
                </c:pt>
                <c:pt idx="1219">
                  <c:v>19231.7578125</c:v>
                </c:pt>
                <c:pt idx="1220">
                  <c:v>19334.5</c:v>
                </c:pt>
                <c:pt idx="1221">
                  <c:v>19434.794921875</c:v>
                </c:pt>
                <c:pt idx="1222">
                  <c:v>19535.427734375</c:v>
                </c:pt>
                <c:pt idx="1223">
                  <c:v>19635.634765625</c:v>
                </c:pt>
                <c:pt idx="1224">
                  <c:v>19736.029296875</c:v>
                </c:pt>
                <c:pt idx="1225">
                  <c:v>19836.142578125</c:v>
                </c:pt>
                <c:pt idx="1226">
                  <c:v>19938.154296875</c:v>
                </c:pt>
                <c:pt idx="1227">
                  <c:v>20025.931640625</c:v>
                </c:pt>
                <c:pt idx="1228">
                  <c:v>20038.58203125</c:v>
                </c:pt>
                <c:pt idx="1229">
                  <c:v>20139.517578125</c:v>
                </c:pt>
                <c:pt idx="1230">
                  <c:v>20241.712890625</c:v>
                </c:pt>
                <c:pt idx="1231">
                  <c:v>20342.857421875</c:v>
                </c:pt>
                <c:pt idx="1232">
                  <c:v>20444.939453125</c:v>
                </c:pt>
                <c:pt idx="1233">
                  <c:v>20547.111328125</c:v>
                </c:pt>
                <c:pt idx="1234">
                  <c:v>20647.6640625</c:v>
                </c:pt>
                <c:pt idx="1235">
                  <c:v>20748.28125</c:v>
                </c:pt>
                <c:pt idx="1236">
                  <c:v>20850.345703125</c:v>
                </c:pt>
                <c:pt idx="1237">
                  <c:v>20950.681640625</c:v>
                </c:pt>
                <c:pt idx="1238">
                  <c:v>21053.037109375</c:v>
                </c:pt>
                <c:pt idx="1239">
                  <c:v>21155.072265625</c:v>
                </c:pt>
                <c:pt idx="1240">
                  <c:v>21258.162109375</c:v>
                </c:pt>
                <c:pt idx="1241">
                  <c:v>21257.787109375</c:v>
                </c:pt>
                <c:pt idx="1242">
                  <c:v>21155.41015625</c:v>
                </c:pt>
                <c:pt idx="1243">
                  <c:v>21053.3671875</c:v>
                </c:pt>
                <c:pt idx="1244">
                  <c:v>20952.83984375</c:v>
                </c:pt>
                <c:pt idx="1245">
                  <c:v>20852.521484375</c:v>
                </c:pt>
                <c:pt idx="1246">
                  <c:v>20752.0546875</c:v>
                </c:pt>
                <c:pt idx="1247">
                  <c:v>20651.28125</c:v>
                </c:pt>
                <c:pt idx="1248">
                  <c:v>20551.0703125</c:v>
                </c:pt>
                <c:pt idx="1249">
                  <c:v>20450.365234375</c:v>
                </c:pt>
                <c:pt idx="1250">
                  <c:v>20350.203125</c:v>
                </c:pt>
                <c:pt idx="1251">
                  <c:v>20249.578125</c:v>
                </c:pt>
                <c:pt idx="1252">
                  <c:v>20149.427734375</c:v>
                </c:pt>
                <c:pt idx="1253">
                  <c:v>20049.40625</c:v>
                </c:pt>
                <c:pt idx="1254">
                  <c:v>19989.421875</c:v>
                </c:pt>
                <c:pt idx="1255">
                  <c:v>19948.669921875</c:v>
                </c:pt>
                <c:pt idx="1256">
                  <c:v>19848.47265625</c:v>
                </c:pt>
                <c:pt idx="1257">
                  <c:v>19747.4296875</c:v>
                </c:pt>
                <c:pt idx="1258">
                  <c:v>19647.173828125</c:v>
                </c:pt>
                <c:pt idx="1259">
                  <c:v>19545.685546875</c:v>
                </c:pt>
                <c:pt idx="1260">
                  <c:v>19444.845703125</c:v>
                </c:pt>
                <c:pt idx="1261">
                  <c:v>19343.330078125</c:v>
                </c:pt>
                <c:pt idx="1262">
                  <c:v>19241.048828125</c:v>
                </c:pt>
                <c:pt idx="1263">
                  <c:v>19140.318359375</c:v>
                </c:pt>
                <c:pt idx="1264">
                  <c:v>19040.109375</c:v>
                </c:pt>
                <c:pt idx="1265">
                  <c:v>18939</c:v>
                </c:pt>
                <c:pt idx="1266">
                  <c:v>18837.96484375</c:v>
                </c:pt>
                <c:pt idx="1267">
                  <c:v>18736.44140625</c:v>
                </c:pt>
                <c:pt idx="1268">
                  <c:v>18737.291015625</c:v>
                </c:pt>
                <c:pt idx="1269">
                  <c:v>18634.59765625</c:v>
                </c:pt>
                <c:pt idx="1270">
                  <c:v>18533.771484375</c:v>
                </c:pt>
                <c:pt idx="1271">
                  <c:v>18432.958984375</c:v>
                </c:pt>
                <c:pt idx="1272">
                  <c:v>18331.27734375</c:v>
                </c:pt>
                <c:pt idx="1273">
                  <c:v>18231.107421875</c:v>
                </c:pt>
                <c:pt idx="1274">
                  <c:v>18127.041015625</c:v>
                </c:pt>
                <c:pt idx="1275">
                  <c:v>18025.8828125</c:v>
                </c:pt>
                <c:pt idx="1276">
                  <c:v>17925.513671875</c:v>
                </c:pt>
                <c:pt idx="1277">
                  <c:v>17822.1015625</c:v>
                </c:pt>
                <c:pt idx="1278">
                  <c:v>17721.646484375</c:v>
                </c:pt>
                <c:pt idx="1279">
                  <c:v>17621.626953125</c:v>
                </c:pt>
                <c:pt idx="1280">
                  <c:v>17521.130859375</c:v>
                </c:pt>
                <c:pt idx="1281">
                  <c:v>17492.93359375</c:v>
                </c:pt>
                <c:pt idx="1282">
                  <c:v>17421.083984375</c:v>
                </c:pt>
                <c:pt idx="1283">
                  <c:v>17320.55078125</c:v>
                </c:pt>
                <c:pt idx="1284">
                  <c:v>17220.341796875</c:v>
                </c:pt>
                <c:pt idx="1285">
                  <c:v>17118.71875</c:v>
                </c:pt>
                <c:pt idx="1286">
                  <c:v>17220.41015625</c:v>
                </c:pt>
                <c:pt idx="1287">
                  <c:v>17324.142578125</c:v>
                </c:pt>
                <c:pt idx="1288">
                  <c:v>17424.576171875</c:v>
                </c:pt>
                <c:pt idx="1289">
                  <c:v>17526.068359375</c:v>
                </c:pt>
                <c:pt idx="1290">
                  <c:v>17626.525390625</c:v>
                </c:pt>
                <c:pt idx="1291">
                  <c:v>17729.4375</c:v>
                </c:pt>
                <c:pt idx="1292">
                  <c:v>17830.037109375</c:v>
                </c:pt>
                <c:pt idx="1293">
                  <c:v>17932.00390625</c:v>
                </c:pt>
                <c:pt idx="1294">
                  <c:v>18032.0703125</c:v>
                </c:pt>
                <c:pt idx="1295">
                  <c:v>18134.580078125</c:v>
                </c:pt>
                <c:pt idx="1296">
                  <c:v>18235.056640625</c:v>
                </c:pt>
                <c:pt idx="1297">
                  <c:v>18338.900390625</c:v>
                </c:pt>
                <c:pt idx="1298">
                  <c:v>18439.875</c:v>
                </c:pt>
                <c:pt idx="1299">
                  <c:v>18542.958984375</c:v>
                </c:pt>
                <c:pt idx="1300">
                  <c:v>18644.947265625</c:v>
                </c:pt>
                <c:pt idx="1301">
                  <c:v>18745.3515625</c:v>
                </c:pt>
                <c:pt idx="1302">
                  <c:v>18755.666015625</c:v>
                </c:pt>
                <c:pt idx="1303">
                  <c:v>18845.39453125</c:v>
                </c:pt>
                <c:pt idx="1304">
                  <c:v>18947.697265625</c:v>
                </c:pt>
                <c:pt idx="1305">
                  <c:v>19048.40625</c:v>
                </c:pt>
                <c:pt idx="1306">
                  <c:v>19148.6484375</c:v>
                </c:pt>
                <c:pt idx="1307">
                  <c:v>19248.6640625</c:v>
                </c:pt>
                <c:pt idx="1308">
                  <c:v>19349.234375</c:v>
                </c:pt>
                <c:pt idx="1309">
                  <c:v>19449.697265625</c:v>
                </c:pt>
                <c:pt idx="1310">
                  <c:v>19550.177734375</c:v>
                </c:pt>
                <c:pt idx="1311">
                  <c:v>19652.34375</c:v>
                </c:pt>
                <c:pt idx="1312">
                  <c:v>19755.400390625</c:v>
                </c:pt>
                <c:pt idx="1313">
                  <c:v>19856.201171875</c:v>
                </c:pt>
                <c:pt idx="1314">
                  <c:v>19956.81640625</c:v>
                </c:pt>
                <c:pt idx="1315">
                  <c:v>20008.63671875</c:v>
                </c:pt>
                <c:pt idx="1316">
                  <c:v>20059.171875</c:v>
                </c:pt>
                <c:pt idx="1317">
                  <c:v>20161.142578125</c:v>
                </c:pt>
                <c:pt idx="1318">
                  <c:v>20263.212890625</c:v>
                </c:pt>
                <c:pt idx="1319">
                  <c:v>20366.123046875</c:v>
                </c:pt>
                <c:pt idx="1320">
                  <c:v>20466.5546875</c:v>
                </c:pt>
                <c:pt idx="1321">
                  <c:v>20569.611328125</c:v>
                </c:pt>
                <c:pt idx="1322">
                  <c:v>20671.435546875</c:v>
                </c:pt>
                <c:pt idx="1323">
                  <c:v>20771.908203125</c:v>
                </c:pt>
                <c:pt idx="1324">
                  <c:v>20872.8359375</c:v>
                </c:pt>
                <c:pt idx="1325">
                  <c:v>20974.0703125</c:v>
                </c:pt>
                <c:pt idx="1326">
                  <c:v>21076.943359375</c:v>
                </c:pt>
                <c:pt idx="1327">
                  <c:v>21177.404296875</c:v>
                </c:pt>
                <c:pt idx="1328">
                  <c:v>21241.02734375</c:v>
                </c:pt>
                <c:pt idx="1329">
                  <c:v>21281.677734375</c:v>
                </c:pt>
                <c:pt idx="1330">
                  <c:v>21383.90625</c:v>
                </c:pt>
                <c:pt idx="1331">
                  <c:v>21485.388671875</c:v>
                </c:pt>
                <c:pt idx="1332">
                  <c:v>21586.056640625</c:v>
                </c:pt>
                <c:pt idx="1333">
                  <c:v>21688.0625</c:v>
                </c:pt>
                <c:pt idx="1334">
                  <c:v>21789.283203125</c:v>
                </c:pt>
                <c:pt idx="1335">
                  <c:v>21889.642578125</c:v>
                </c:pt>
                <c:pt idx="1336">
                  <c:v>21992.423828125</c:v>
                </c:pt>
                <c:pt idx="1337">
                  <c:v>22092.439453125</c:v>
                </c:pt>
                <c:pt idx="1338">
                  <c:v>22134.0390625</c:v>
                </c:pt>
                <c:pt idx="1339">
                  <c:v>22192.6171875</c:v>
                </c:pt>
                <c:pt idx="1340">
                  <c:v>22292.92578125</c:v>
                </c:pt>
                <c:pt idx="1341">
                  <c:v>22394.98828125</c:v>
                </c:pt>
                <c:pt idx="1342">
                  <c:v>22495.494140625</c:v>
                </c:pt>
                <c:pt idx="1343">
                  <c:v>22528.203125</c:v>
                </c:pt>
                <c:pt idx="1344">
                  <c:v>22595.529296875</c:v>
                </c:pt>
                <c:pt idx="1345">
                  <c:v>22695.541015625</c:v>
                </c:pt>
                <c:pt idx="1346">
                  <c:v>22795.640625</c:v>
                </c:pt>
                <c:pt idx="1347">
                  <c:v>22846.396484375</c:v>
                </c:pt>
                <c:pt idx="1348">
                  <c:v>22895.978515625</c:v>
                </c:pt>
                <c:pt idx="1349">
                  <c:v>22996.130859375</c:v>
                </c:pt>
                <c:pt idx="1350">
                  <c:v>23098.0234375</c:v>
                </c:pt>
                <c:pt idx="1351">
                  <c:v>23145.953125</c:v>
                </c:pt>
                <c:pt idx="1352">
                  <c:v>23199.359375</c:v>
                </c:pt>
                <c:pt idx="1353">
                  <c:v>23300.97265625</c:v>
                </c:pt>
                <c:pt idx="1354">
                  <c:v>23401.06640625</c:v>
                </c:pt>
                <c:pt idx="1355">
                  <c:v>23295.19921875</c:v>
                </c:pt>
                <c:pt idx="1356">
                  <c:v>23194.990234375</c:v>
                </c:pt>
                <c:pt idx="1357">
                  <c:v>23090.986328125</c:v>
                </c:pt>
                <c:pt idx="1358">
                  <c:v>22990.884765625</c:v>
                </c:pt>
                <c:pt idx="1359">
                  <c:v>22890.60546875</c:v>
                </c:pt>
                <c:pt idx="1360">
                  <c:v>22789.912109375</c:v>
                </c:pt>
                <c:pt idx="1361">
                  <c:v>22689.384765625</c:v>
                </c:pt>
                <c:pt idx="1362">
                  <c:v>22588.125</c:v>
                </c:pt>
                <c:pt idx="1363">
                  <c:v>22487.3125</c:v>
                </c:pt>
                <c:pt idx="1364">
                  <c:v>22387.23046875</c:v>
                </c:pt>
                <c:pt idx="1365">
                  <c:v>22285.693359375</c:v>
                </c:pt>
                <c:pt idx="1366">
                  <c:v>22183.017578125</c:v>
                </c:pt>
                <c:pt idx="1367">
                  <c:v>22079.2421875</c:v>
                </c:pt>
                <c:pt idx="1368">
                  <c:v>21978.734375</c:v>
                </c:pt>
                <c:pt idx="1369">
                  <c:v>21878.275390625</c:v>
                </c:pt>
                <c:pt idx="1370">
                  <c:v>21777.203125</c:v>
                </c:pt>
                <c:pt idx="1371">
                  <c:v>21674.197265625</c:v>
                </c:pt>
                <c:pt idx="1372">
                  <c:v>21572.65625</c:v>
                </c:pt>
                <c:pt idx="1373">
                  <c:v>21472.052734375</c:v>
                </c:pt>
                <c:pt idx="1374">
                  <c:v>21371.41796875</c:v>
                </c:pt>
                <c:pt idx="1375">
                  <c:v>21271.388671875</c:v>
                </c:pt>
                <c:pt idx="1376">
                  <c:v>21169.419921875</c:v>
                </c:pt>
                <c:pt idx="1377">
                  <c:v>21068.75390625</c:v>
                </c:pt>
                <c:pt idx="1378">
                  <c:v>20966.802734375</c:v>
                </c:pt>
                <c:pt idx="1379">
                  <c:v>20862.37890625</c:v>
                </c:pt>
                <c:pt idx="1380">
                  <c:v>20761.81640625</c:v>
                </c:pt>
                <c:pt idx="1381">
                  <c:v>20661.75</c:v>
                </c:pt>
                <c:pt idx="1382">
                  <c:v>20559.748046875</c:v>
                </c:pt>
                <c:pt idx="1383">
                  <c:v>20456.060546875</c:v>
                </c:pt>
                <c:pt idx="1384">
                  <c:v>20355.45703125</c:v>
                </c:pt>
                <c:pt idx="1385">
                  <c:v>20295.923828125</c:v>
                </c:pt>
                <c:pt idx="1386">
                  <c:v>20254.55859375</c:v>
                </c:pt>
                <c:pt idx="1387">
                  <c:v>20154.07421875</c:v>
                </c:pt>
                <c:pt idx="1388">
                  <c:v>20052.9453125</c:v>
                </c:pt>
                <c:pt idx="1389">
                  <c:v>19952.7421875</c:v>
                </c:pt>
                <c:pt idx="1390">
                  <c:v>19852.03125</c:v>
                </c:pt>
                <c:pt idx="1391">
                  <c:v>19751.466796875</c:v>
                </c:pt>
                <c:pt idx="1392">
                  <c:v>19650.9609375</c:v>
                </c:pt>
                <c:pt idx="1393">
                  <c:v>19549.974609375</c:v>
                </c:pt>
                <c:pt idx="1394">
                  <c:v>19447.83984375</c:v>
                </c:pt>
                <c:pt idx="1395">
                  <c:v>19344.576171875</c:v>
                </c:pt>
                <c:pt idx="1396">
                  <c:v>19241.77734375</c:v>
                </c:pt>
                <c:pt idx="1397">
                  <c:v>19138.96875</c:v>
                </c:pt>
                <c:pt idx="1398">
                  <c:v>19057.7265625</c:v>
                </c:pt>
                <c:pt idx="1399">
                  <c:v>19037.66015625</c:v>
                </c:pt>
                <c:pt idx="1400">
                  <c:v>18933.171875</c:v>
                </c:pt>
                <c:pt idx="1401">
                  <c:v>18832.77734375</c:v>
                </c:pt>
                <c:pt idx="1402">
                  <c:v>18730.783203125</c:v>
                </c:pt>
                <c:pt idx="1403">
                  <c:v>18627.359375</c:v>
                </c:pt>
                <c:pt idx="1404">
                  <c:v>18524.326171875</c:v>
                </c:pt>
                <c:pt idx="1405">
                  <c:v>18423.251953125</c:v>
                </c:pt>
                <c:pt idx="1406">
                  <c:v>18322.021484375</c:v>
                </c:pt>
                <c:pt idx="1407">
                  <c:v>18422.99609375</c:v>
                </c:pt>
                <c:pt idx="1408">
                  <c:v>18523.3125</c:v>
                </c:pt>
                <c:pt idx="1409">
                  <c:v>18624.712890625</c:v>
                </c:pt>
                <c:pt idx="1410">
                  <c:v>18726.1875</c:v>
                </c:pt>
                <c:pt idx="1411">
                  <c:v>18828.216796875</c:v>
                </c:pt>
                <c:pt idx="1412">
                  <c:v>18931.546875</c:v>
                </c:pt>
                <c:pt idx="1413">
                  <c:v>19031.939453125</c:v>
                </c:pt>
                <c:pt idx="1414">
                  <c:v>19132.80859375</c:v>
                </c:pt>
                <c:pt idx="1415">
                  <c:v>19233.66015625</c:v>
                </c:pt>
                <c:pt idx="1416">
                  <c:v>19333.98046875</c:v>
                </c:pt>
                <c:pt idx="1417">
                  <c:v>19434.701171875</c:v>
                </c:pt>
                <c:pt idx="1418">
                  <c:v>19536.2890625</c:v>
                </c:pt>
                <c:pt idx="1419">
                  <c:v>19637.08203125</c:v>
                </c:pt>
                <c:pt idx="1420">
                  <c:v>19737.451171875</c:v>
                </c:pt>
                <c:pt idx="1421">
                  <c:v>19837.845703125</c:v>
                </c:pt>
                <c:pt idx="1422">
                  <c:v>19938.521484375</c:v>
                </c:pt>
                <c:pt idx="1423">
                  <c:v>20039.306640625</c:v>
                </c:pt>
                <c:pt idx="1424">
                  <c:v>20140.091796875</c:v>
                </c:pt>
                <c:pt idx="1425">
                  <c:v>20241.642578125</c:v>
                </c:pt>
                <c:pt idx="1426">
                  <c:v>20333.4296875</c:v>
                </c:pt>
                <c:pt idx="1427">
                  <c:v>20341.966796875</c:v>
                </c:pt>
                <c:pt idx="1428">
                  <c:v>20443.818359375</c:v>
                </c:pt>
                <c:pt idx="1429">
                  <c:v>20546.376953125</c:v>
                </c:pt>
                <c:pt idx="1430">
                  <c:v>20647.068359375</c:v>
                </c:pt>
                <c:pt idx="1431">
                  <c:v>20749.275390625</c:v>
                </c:pt>
                <c:pt idx="1432">
                  <c:v>20849.603515625</c:v>
                </c:pt>
                <c:pt idx="1433">
                  <c:v>20950.478515625</c:v>
                </c:pt>
                <c:pt idx="1434">
                  <c:v>21051.390625</c:v>
                </c:pt>
                <c:pt idx="1435">
                  <c:v>21153.880859375</c:v>
                </c:pt>
                <c:pt idx="1436">
                  <c:v>21258.724609375</c:v>
                </c:pt>
                <c:pt idx="1437">
                  <c:v>21359.908203125</c:v>
                </c:pt>
                <c:pt idx="1438">
                  <c:v>21463.58203125</c:v>
                </c:pt>
                <c:pt idx="1439">
                  <c:v>21565.13671875</c:v>
                </c:pt>
                <c:pt idx="1440">
                  <c:v>21573.9453125</c:v>
                </c:pt>
                <c:pt idx="1441">
                  <c:v>21665.46875</c:v>
                </c:pt>
                <c:pt idx="1442">
                  <c:v>21767.095703125</c:v>
                </c:pt>
                <c:pt idx="1443">
                  <c:v>21867.36328125</c:v>
                </c:pt>
                <c:pt idx="1444">
                  <c:v>21968.013671875</c:v>
                </c:pt>
                <c:pt idx="1445">
                  <c:v>22068.162109375</c:v>
                </c:pt>
                <c:pt idx="1446">
                  <c:v>22171.0078125</c:v>
                </c:pt>
                <c:pt idx="1447">
                  <c:v>22271.3984375</c:v>
                </c:pt>
                <c:pt idx="1448">
                  <c:v>22372.943359375</c:v>
                </c:pt>
                <c:pt idx="1449">
                  <c:v>22476.890625</c:v>
                </c:pt>
                <c:pt idx="1450">
                  <c:v>22578.87890625</c:v>
                </c:pt>
                <c:pt idx="1451">
                  <c:v>22679.48046875</c:v>
                </c:pt>
                <c:pt idx="1452">
                  <c:v>22779.83984375</c:v>
                </c:pt>
                <c:pt idx="1453">
                  <c:v>22785.3125</c:v>
                </c:pt>
                <c:pt idx="1454">
                  <c:v>22678.091796875</c:v>
                </c:pt>
                <c:pt idx="1455">
                  <c:v>22576.892578125</c:v>
                </c:pt>
                <c:pt idx="1456">
                  <c:v>22476.576171875</c:v>
                </c:pt>
                <c:pt idx="1457">
                  <c:v>22375.51953125</c:v>
                </c:pt>
                <c:pt idx="1458">
                  <c:v>22275.06640625</c:v>
                </c:pt>
                <c:pt idx="1459">
                  <c:v>22174.3125</c:v>
                </c:pt>
                <c:pt idx="1460">
                  <c:v>22073.580078125</c:v>
                </c:pt>
                <c:pt idx="1461">
                  <c:v>21972.818359375</c:v>
                </c:pt>
                <c:pt idx="1462">
                  <c:v>21872.140625</c:v>
                </c:pt>
                <c:pt idx="1463">
                  <c:v>21770.408203125</c:v>
                </c:pt>
                <c:pt idx="1464">
                  <c:v>21669.61328125</c:v>
                </c:pt>
                <c:pt idx="1465">
                  <c:v>21567.654296875</c:v>
                </c:pt>
                <c:pt idx="1466">
                  <c:v>21520.671875</c:v>
                </c:pt>
                <c:pt idx="1467">
                  <c:v>21464.0859375</c:v>
                </c:pt>
                <c:pt idx="1468">
                  <c:v>21362.943359375</c:v>
                </c:pt>
                <c:pt idx="1469">
                  <c:v>21260.89453125</c:v>
                </c:pt>
                <c:pt idx="1470">
                  <c:v>21160.154296875</c:v>
                </c:pt>
                <c:pt idx="1471">
                  <c:v>21059.837890625</c:v>
                </c:pt>
                <c:pt idx="1472">
                  <c:v>20959.75390625</c:v>
                </c:pt>
                <c:pt idx="1473">
                  <c:v>20858.380859375</c:v>
                </c:pt>
                <c:pt idx="1474">
                  <c:v>20757.703125</c:v>
                </c:pt>
                <c:pt idx="1475">
                  <c:v>20656.75</c:v>
                </c:pt>
                <c:pt idx="1476">
                  <c:v>20555.65625</c:v>
                </c:pt>
                <c:pt idx="1477">
                  <c:v>20454.587890625</c:v>
                </c:pt>
                <c:pt idx="1478">
                  <c:v>20353.111328125</c:v>
                </c:pt>
                <c:pt idx="1479">
                  <c:v>20261.107421875</c:v>
                </c:pt>
                <c:pt idx="1480">
                  <c:v>20252.7421875</c:v>
                </c:pt>
                <c:pt idx="1481">
                  <c:v>20151.89453125</c:v>
                </c:pt>
                <c:pt idx="1482">
                  <c:v>20050.91015625</c:v>
                </c:pt>
                <c:pt idx="1483">
                  <c:v>19949.421875</c:v>
                </c:pt>
                <c:pt idx="1484">
                  <c:v>19847.958984375</c:v>
                </c:pt>
                <c:pt idx="1485">
                  <c:v>19745.99609375</c:v>
                </c:pt>
                <c:pt idx="1486">
                  <c:v>19643.501953125</c:v>
                </c:pt>
                <c:pt idx="1487">
                  <c:v>19542.93359375</c:v>
                </c:pt>
                <c:pt idx="1488">
                  <c:v>19442.060546875</c:v>
                </c:pt>
                <c:pt idx="1489">
                  <c:v>19341.3359375</c:v>
                </c:pt>
                <c:pt idx="1490">
                  <c:v>19240.681640625</c:v>
                </c:pt>
                <c:pt idx="1491">
                  <c:v>19139.8671875</c:v>
                </c:pt>
                <c:pt idx="1492">
                  <c:v>19038.306640625</c:v>
                </c:pt>
                <c:pt idx="1493">
                  <c:v>19017.44140625</c:v>
                </c:pt>
                <c:pt idx="1494">
                  <c:v>18936.259765625</c:v>
                </c:pt>
                <c:pt idx="1495">
                  <c:v>18835.6328125</c:v>
                </c:pt>
                <c:pt idx="1496">
                  <c:v>18734.6953125</c:v>
                </c:pt>
                <c:pt idx="1497">
                  <c:v>18634.669921875</c:v>
                </c:pt>
                <c:pt idx="1498">
                  <c:v>18532.677734375</c:v>
                </c:pt>
                <c:pt idx="1499">
                  <c:v>18432.337890625</c:v>
                </c:pt>
                <c:pt idx="1500">
                  <c:v>18331.90234375</c:v>
                </c:pt>
                <c:pt idx="1501">
                  <c:v>18228.8828125</c:v>
                </c:pt>
                <c:pt idx="1502">
                  <c:v>18329.556640625</c:v>
                </c:pt>
                <c:pt idx="1503">
                  <c:v>18430.265625</c:v>
                </c:pt>
                <c:pt idx="1504">
                  <c:v>18531.283203125</c:v>
                </c:pt>
                <c:pt idx="1505">
                  <c:v>18633.099609375</c:v>
                </c:pt>
                <c:pt idx="1506">
                  <c:v>18733.2265625</c:v>
                </c:pt>
                <c:pt idx="1507">
                  <c:v>18835.4765625</c:v>
                </c:pt>
                <c:pt idx="1508">
                  <c:v>18936.212890625</c:v>
                </c:pt>
                <c:pt idx="1509">
                  <c:v>19037.3203125</c:v>
                </c:pt>
                <c:pt idx="1510">
                  <c:v>19137.359375</c:v>
                </c:pt>
                <c:pt idx="1511">
                  <c:v>19238.673828125</c:v>
                </c:pt>
                <c:pt idx="1512">
                  <c:v>19341.294921875</c:v>
                </c:pt>
                <c:pt idx="1513">
                  <c:v>19443.4140625</c:v>
                </c:pt>
                <c:pt idx="1514">
                  <c:v>19544.849609375</c:v>
                </c:pt>
                <c:pt idx="1515">
                  <c:v>19645.689453125</c:v>
                </c:pt>
                <c:pt idx="1516">
                  <c:v>19747.439453125</c:v>
                </c:pt>
                <c:pt idx="1517">
                  <c:v>19847.744140625</c:v>
                </c:pt>
                <c:pt idx="1518">
                  <c:v>19948.248046875</c:v>
                </c:pt>
                <c:pt idx="1519">
                  <c:v>20048.78515625</c:v>
                </c:pt>
                <c:pt idx="1520">
                  <c:v>20151.77734375</c:v>
                </c:pt>
                <c:pt idx="1521">
                  <c:v>20252.330078125</c:v>
                </c:pt>
                <c:pt idx="1522">
                  <c:v>20286.3515625</c:v>
                </c:pt>
                <c:pt idx="1523">
                  <c:v>20356.0625</c:v>
                </c:pt>
                <c:pt idx="1524">
                  <c:v>20457.072265625</c:v>
                </c:pt>
                <c:pt idx="1525">
                  <c:v>20557.087890625</c:v>
                </c:pt>
                <c:pt idx="1526">
                  <c:v>20658.244140625</c:v>
                </c:pt>
                <c:pt idx="1527">
                  <c:v>20758.5625</c:v>
                </c:pt>
                <c:pt idx="1528">
                  <c:v>20858.912109375</c:v>
                </c:pt>
                <c:pt idx="1529">
                  <c:v>20959.240234375</c:v>
                </c:pt>
                <c:pt idx="1530">
                  <c:v>21060.837890625</c:v>
                </c:pt>
                <c:pt idx="1531">
                  <c:v>21162.5546875</c:v>
                </c:pt>
                <c:pt idx="1532">
                  <c:v>21262.576171875</c:v>
                </c:pt>
                <c:pt idx="1533">
                  <c:v>21362.84375</c:v>
                </c:pt>
                <c:pt idx="1534">
                  <c:v>21464.6875</c:v>
                </c:pt>
                <c:pt idx="1535">
                  <c:v>21532.623046875</c:v>
                </c:pt>
                <c:pt idx="1536">
                  <c:v>21566.1875</c:v>
                </c:pt>
                <c:pt idx="1537">
                  <c:v>21667.560546875</c:v>
                </c:pt>
                <c:pt idx="1538">
                  <c:v>21767.955078125</c:v>
                </c:pt>
                <c:pt idx="1539">
                  <c:v>21870.76953125</c:v>
                </c:pt>
                <c:pt idx="1540">
                  <c:v>21970.966796875</c:v>
                </c:pt>
                <c:pt idx="1541">
                  <c:v>22071.0390625</c:v>
                </c:pt>
                <c:pt idx="1542">
                  <c:v>22173</c:v>
                </c:pt>
                <c:pt idx="1543">
                  <c:v>22274.845703125</c:v>
                </c:pt>
                <c:pt idx="1544">
                  <c:v>22378.21484375</c:v>
                </c:pt>
                <c:pt idx="1545">
                  <c:v>22481.88671875</c:v>
                </c:pt>
                <c:pt idx="1546">
                  <c:v>22583.65625</c:v>
                </c:pt>
                <c:pt idx="1547">
                  <c:v>22683.7265625</c:v>
                </c:pt>
                <c:pt idx="1548">
                  <c:v>22750.3359375</c:v>
                </c:pt>
                <c:pt idx="1549">
                  <c:v>22787.791015625</c:v>
                </c:pt>
                <c:pt idx="1550">
                  <c:v>22687.482421875</c:v>
                </c:pt>
                <c:pt idx="1551">
                  <c:v>22586.814453125</c:v>
                </c:pt>
                <c:pt idx="1552">
                  <c:v>22486.60546875</c:v>
                </c:pt>
                <c:pt idx="1553">
                  <c:v>22385.396484375</c:v>
                </c:pt>
                <c:pt idx="1554">
                  <c:v>22283.640625</c:v>
                </c:pt>
                <c:pt idx="1555">
                  <c:v>22183.60546875</c:v>
                </c:pt>
                <c:pt idx="1556">
                  <c:v>22082.11328125</c:v>
                </c:pt>
                <c:pt idx="1557">
                  <c:v>21981.666015625</c:v>
                </c:pt>
                <c:pt idx="1558">
                  <c:v>21880.181640625</c:v>
                </c:pt>
                <c:pt idx="1559">
                  <c:v>21779.17578125</c:v>
                </c:pt>
                <c:pt idx="1560">
                  <c:v>21678.69140625</c:v>
                </c:pt>
                <c:pt idx="1561">
                  <c:v>21578.515625</c:v>
                </c:pt>
                <c:pt idx="1562">
                  <c:v>21488.77734375</c:v>
                </c:pt>
                <c:pt idx="1563">
                  <c:v>21477.7109375</c:v>
                </c:pt>
                <c:pt idx="1564">
                  <c:v>21376.904296875</c:v>
                </c:pt>
                <c:pt idx="1565">
                  <c:v>21276.333984375</c:v>
                </c:pt>
                <c:pt idx="1566">
                  <c:v>21175.279296875</c:v>
                </c:pt>
                <c:pt idx="1567">
                  <c:v>21074.486328125</c:v>
                </c:pt>
                <c:pt idx="1568">
                  <c:v>20972.5546875</c:v>
                </c:pt>
                <c:pt idx="1569">
                  <c:v>20870.966796875</c:v>
                </c:pt>
                <c:pt idx="1570">
                  <c:v>20769.490234375</c:v>
                </c:pt>
                <c:pt idx="1571">
                  <c:v>20669.291015625</c:v>
                </c:pt>
                <c:pt idx="1572">
                  <c:v>20568.904296875</c:v>
                </c:pt>
                <c:pt idx="1573">
                  <c:v>20467.76953125</c:v>
                </c:pt>
                <c:pt idx="1574">
                  <c:v>20366.556640625</c:v>
                </c:pt>
                <c:pt idx="1575">
                  <c:v>20264.748046875</c:v>
                </c:pt>
                <c:pt idx="1576">
                  <c:v>20233.1484375</c:v>
                </c:pt>
                <c:pt idx="1577">
                  <c:v>20164.642578125</c:v>
                </c:pt>
                <c:pt idx="1578">
                  <c:v>20063.314453125</c:v>
                </c:pt>
                <c:pt idx="1579">
                  <c:v>19963.140625</c:v>
                </c:pt>
                <c:pt idx="1580">
                  <c:v>19862.4296875</c:v>
                </c:pt>
                <c:pt idx="1581">
                  <c:v>19762.189453125</c:v>
                </c:pt>
                <c:pt idx="1582">
                  <c:v>19657.095703125</c:v>
                </c:pt>
                <c:pt idx="1583">
                  <c:v>19555.95703125</c:v>
                </c:pt>
                <c:pt idx="1584">
                  <c:v>19455.61328125</c:v>
                </c:pt>
                <c:pt idx="1585">
                  <c:v>19354.37109375</c:v>
                </c:pt>
                <c:pt idx="1586">
                  <c:v>19253.638671875</c:v>
                </c:pt>
                <c:pt idx="1587">
                  <c:v>19153.244140625</c:v>
                </c:pt>
                <c:pt idx="1588">
                  <c:v>19053.0546875</c:v>
                </c:pt>
                <c:pt idx="1589">
                  <c:v>18992.05859375</c:v>
                </c:pt>
                <c:pt idx="1590">
                  <c:v>18953.001953125</c:v>
                </c:pt>
                <c:pt idx="1591">
                  <c:v>18851.369140625</c:v>
                </c:pt>
                <c:pt idx="1592">
                  <c:v>18750.435546875</c:v>
                </c:pt>
                <c:pt idx="1593">
                  <c:v>18649.8984375</c:v>
                </c:pt>
                <c:pt idx="1594">
                  <c:v>18548.705078125</c:v>
                </c:pt>
                <c:pt idx="1595">
                  <c:v>18445.720703125</c:v>
                </c:pt>
                <c:pt idx="1596">
                  <c:v>18343.681640625</c:v>
                </c:pt>
                <c:pt idx="1597">
                  <c:v>18241.607421875</c:v>
                </c:pt>
                <c:pt idx="1598">
                  <c:v>18342.12109375</c:v>
                </c:pt>
                <c:pt idx="1599">
                  <c:v>18442.16796875</c:v>
                </c:pt>
                <c:pt idx="1600">
                  <c:v>18543.298828125</c:v>
                </c:pt>
                <c:pt idx="1601">
                  <c:v>18644.099609375</c:v>
                </c:pt>
                <c:pt idx="1602">
                  <c:v>18744.74609375</c:v>
                </c:pt>
                <c:pt idx="1603">
                  <c:v>18845.283203125</c:v>
                </c:pt>
                <c:pt idx="1604">
                  <c:v>18946.923828125</c:v>
                </c:pt>
                <c:pt idx="1605">
                  <c:v>19047.173828125</c:v>
                </c:pt>
                <c:pt idx="1606">
                  <c:v>19148.689453125</c:v>
                </c:pt>
                <c:pt idx="1607">
                  <c:v>19250.146484375</c:v>
                </c:pt>
                <c:pt idx="1608">
                  <c:v>19350.26171875</c:v>
                </c:pt>
                <c:pt idx="1609">
                  <c:v>19451.55078125</c:v>
                </c:pt>
                <c:pt idx="1610">
                  <c:v>19554.005859375</c:v>
                </c:pt>
                <c:pt idx="1611">
                  <c:v>19654.654296875</c:v>
                </c:pt>
                <c:pt idx="1612">
                  <c:v>19754.923828125</c:v>
                </c:pt>
                <c:pt idx="1613">
                  <c:v>19855.224609375</c:v>
                </c:pt>
                <c:pt idx="1614">
                  <c:v>19955.90625</c:v>
                </c:pt>
                <c:pt idx="1615">
                  <c:v>20056.330078125</c:v>
                </c:pt>
                <c:pt idx="1616">
                  <c:v>20156.802734375</c:v>
                </c:pt>
                <c:pt idx="1617">
                  <c:v>20258.125</c:v>
                </c:pt>
                <c:pt idx="1618">
                  <c:v>20262.30078125</c:v>
                </c:pt>
                <c:pt idx="1619">
                  <c:v>20358.48828125</c:v>
                </c:pt>
                <c:pt idx="1620">
                  <c:v>20458.71484375</c:v>
                </c:pt>
                <c:pt idx="1621">
                  <c:v>20559.85546875</c:v>
                </c:pt>
                <c:pt idx="1622">
                  <c:v>20660.455078125</c:v>
                </c:pt>
                <c:pt idx="1623">
                  <c:v>20760.830078125</c:v>
                </c:pt>
                <c:pt idx="1624">
                  <c:v>20862.8125</c:v>
                </c:pt>
                <c:pt idx="1625">
                  <c:v>20964.005859375</c:v>
                </c:pt>
                <c:pt idx="1626">
                  <c:v>21064.27734375</c:v>
                </c:pt>
                <c:pt idx="1627">
                  <c:v>21167.75390625</c:v>
                </c:pt>
                <c:pt idx="1628">
                  <c:v>21268.341796875</c:v>
                </c:pt>
                <c:pt idx="1629">
                  <c:v>21368.521484375</c:v>
                </c:pt>
                <c:pt idx="1630">
                  <c:v>21469.23046875</c:v>
                </c:pt>
                <c:pt idx="1631">
                  <c:v>21508.56640625</c:v>
                </c:pt>
                <c:pt idx="1632">
                  <c:v>21572.00390625</c:v>
                </c:pt>
                <c:pt idx="1633">
                  <c:v>21672.19140625</c:v>
                </c:pt>
                <c:pt idx="1634">
                  <c:v>21773.140625</c:v>
                </c:pt>
                <c:pt idx="1635">
                  <c:v>21874.935546875</c:v>
                </c:pt>
                <c:pt idx="1636">
                  <c:v>21976.19921875</c:v>
                </c:pt>
                <c:pt idx="1637">
                  <c:v>22079.974609375</c:v>
                </c:pt>
                <c:pt idx="1638">
                  <c:v>22180.056640625</c:v>
                </c:pt>
                <c:pt idx="1639">
                  <c:v>22280.75</c:v>
                </c:pt>
                <c:pt idx="1640">
                  <c:v>22380.857421875</c:v>
                </c:pt>
                <c:pt idx="1641">
                  <c:v>22482.470703125</c:v>
                </c:pt>
                <c:pt idx="1642">
                  <c:v>22583.53125</c:v>
                </c:pt>
                <c:pt idx="1643">
                  <c:v>22684.365234375</c:v>
                </c:pt>
                <c:pt idx="1644">
                  <c:v>22732.64453125</c:v>
                </c:pt>
                <c:pt idx="1645">
                  <c:v>22784.705078125</c:v>
                </c:pt>
                <c:pt idx="1646">
                  <c:v>22886.328125</c:v>
                </c:pt>
                <c:pt idx="1647">
                  <c:v>22986.951171875</c:v>
                </c:pt>
                <c:pt idx="1648">
                  <c:v>23090.28515625</c:v>
                </c:pt>
                <c:pt idx="1649">
                  <c:v>23190.541015625</c:v>
                </c:pt>
                <c:pt idx="1650">
                  <c:v>23290.8125</c:v>
                </c:pt>
                <c:pt idx="1651">
                  <c:v>23391.068359375</c:v>
                </c:pt>
                <c:pt idx="1652">
                  <c:v>23494.169921875</c:v>
                </c:pt>
                <c:pt idx="1653">
                  <c:v>23594.310546875</c:v>
                </c:pt>
                <c:pt idx="1654">
                  <c:v>23594.935546875</c:v>
                </c:pt>
                <c:pt idx="1655">
                  <c:v>23695.494140625</c:v>
                </c:pt>
                <c:pt idx="1656">
                  <c:v>23796.20703125</c:v>
                </c:pt>
                <c:pt idx="1657">
                  <c:v>23895.6015625</c:v>
                </c:pt>
                <c:pt idx="1658">
                  <c:v>23896.4921875</c:v>
                </c:pt>
                <c:pt idx="1659">
                  <c:v>23997.10546875</c:v>
                </c:pt>
                <c:pt idx="1660">
                  <c:v>24097.7265625</c:v>
                </c:pt>
                <c:pt idx="1661">
                  <c:v>24112.90234375</c:v>
                </c:pt>
                <c:pt idx="1662">
                  <c:v>24198.65625</c:v>
                </c:pt>
                <c:pt idx="1663">
                  <c:v>24299.11328125</c:v>
                </c:pt>
                <c:pt idx="1664">
                  <c:v>24304.40234375</c:v>
                </c:pt>
                <c:pt idx="1665">
                  <c:v>24399.24609375</c:v>
                </c:pt>
                <c:pt idx="1666">
                  <c:v>24488.033203125</c:v>
                </c:pt>
                <c:pt idx="1667">
                  <c:v>24295.193359375</c:v>
                </c:pt>
                <c:pt idx="1668">
                  <c:v>24195.11328125</c:v>
                </c:pt>
                <c:pt idx="1669">
                  <c:v>24094.734375</c:v>
                </c:pt>
                <c:pt idx="1670">
                  <c:v>23993.265625</c:v>
                </c:pt>
                <c:pt idx="1671">
                  <c:v>23892.962890625</c:v>
                </c:pt>
                <c:pt idx="1672">
                  <c:v>23792.083984375</c:v>
                </c:pt>
                <c:pt idx="1673">
                  <c:v>23691.30859375</c:v>
                </c:pt>
                <c:pt idx="1674">
                  <c:v>23590.900390625</c:v>
                </c:pt>
                <c:pt idx="1675">
                  <c:v>23490.4375</c:v>
                </c:pt>
                <c:pt idx="1676">
                  <c:v>23388.888671875</c:v>
                </c:pt>
                <c:pt idx="1677">
                  <c:v>23286.4765625</c:v>
                </c:pt>
                <c:pt idx="1678">
                  <c:v>23185.73828125</c:v>
                </c:pt>
                <c:pt idx="1679">
                  <c:v>23083.619140625</c:v>
                </c:pt>
                <c:pt idx="1680">
                  <c:v>22980.9609375</c:v>
                </c:pt>
                <c:pt idx="1681">
                  <c:v>22876.712890625</c:v>
                </c:pt>
                <c:pt idx="1682">
                  <c:v>22776.5546875</c:v>
                </c:pt>
                <c:pt idx="1683">
                  <c:v>22674.61328125</c:v>
                </c:pt>
                <c:pt idx="1684">
                  <c:v>22567.666015625</c:v>
                </c:pt>
                <c:pt idx="1685">
                  <c:v>22540.0625</c:v>
                </c:pt>
                <c:pt idx="1686">
                  <c:v>22467.134765625</c:v>
                </c:pt>
                <c:pt idx="1687">
                  <c:v>22364.451171875</c:v>
                </c:pt>
                <c:pt idx="1688">
                  <c:v>22263.931640625</c:v>
                </c:pt>
                <c:pt idx="1689">
                  <c:v>22163.09765625</c:v>
                </c:pt>
                <c:pt idx="1690">
                  <c:v>22062.576171875</c:v>
                </c:pt>
                <c:pt idx="1691">
                  <c:v>21962.349609375</c:v>
                </c:pt>
                <c:pt idx="1692">
                  <c:v>21861.931640625</c:v>
                </c:pt>
                <c:pt idx="1693">
                  <c:v>21761.39453125</c:v>
                </c:pt>
                <c:pt idx="1694">
                  <c:v>21661.095703125</c:v>
                </c:pt>
                <c:pt idx="1695">
                  <c:v>21561.05859375</c:v>
                </c:pt>
                <c:pt idx="1696">
                  <c:v>21459.943359375</c:v>
                </c:pt>
                <c:pt idx="1697">
                  <c:v>21356.689453125</c:v>
                </c:pt>
                <c:pt idx="1698">
                  <c:v>21297.123046875</c:v>
                </c:pt>
                <c:pt idx="1699">
                  <c:v>21254.595703125</c:v>
                </c:pt>
                <c:pt idx="1700">
                  <c:v>21151.494140625</c:v>
                </c:pt>
                <c:pt idx="1701">
                  <c:v>21046.533203125</c:v>
                </c:pt>
                <c:pt idx="1702">
                  <c:v>20946.015625</c:v>
                </c:pt>
                <c:pt idx="1703">
                  <c:v>20843.4609375</c:v>
                </c:pt>
                <c:pt idx="1704">
                  <c:v>20740.041015625</c:v>
                </c:pt>
                <c:pt idx="1705">
                  <c:v>20637.48828125</c:v>
                </c:pt>
                <c:pt idx="1706">
                  <c:v>20534.810546875</c:v>
                </c:pt>
                <c:pt idx="1707">
                  <c:v>20433.80078125</c:v>
                </c:pt>
                <c:pt idx="1708">
                  <c:v>20332.927734375</c:v>
                </c:pt>
                <c:pt idx="1709">
                  <c:v>20232.67578125</c:v>
                </c:pt>
                <c:pt idx="1710">
                  <c:v>20129.431640625</c:v>
                </c:pt>
                <c:pt idx="1711">
                  <c:v>20057.85546875</c:v>
                </c:pt>
                <c:pt idx="1712">
                  <c:v>20026.341796875</c:v>
                </c:pt>
                <c:pt idx="1713">
                  <c:v>19924.9453125</c:v>
                </c:pt>
                <c:pt idx="1714">
                  <c:v>19823.537109375</c:v>
                </c:pt>
                <c:pt idx="1715">
                  <c:v>19722.994140625</c:v>
                </c:pt>
                <c:pt idx="1716">
                  <c:v>19621.775390625</c:v>
                </c:pt>
                <c:pt idx="1717">
                  <c:v>19519.068359375</c:v>
                </c:pt>
                <c:pt idx="1718">
                  <c:v>19418.8203125</c:v>
                </c:pt>
                <c:pt idx="1719">
                  <c:v>19318.662109375</c:v>
                </c:pt>
                <c:pt idx="1720">
                  <c:v>19218.1328125</c:v>
                </c:pt>
                <c:pt idx="1721">
                  <c:v>19117.5625</c:v>
                </c:pt>
                <c:pt idx="1722">
                  <c:v>19218.234375</c:v>
                </c:pt>
                <c:pt idx="1723">
                  <c:v>19319.048828125</c:v>
                </c:pt>
                <c:pt idx="1724">
                  <c:v>19420.46484375</c:v>
                </c:pt>
                <c:pt idx="1725">
                  <c:v>19522.216796875</c:v>
                </c:pt>
                <c:pt idx="1726">
                  <c:v>19623.533203125</c:v>
                </c:pt>
                <c:pt idx="1727">
                  <c:v>19723.5859375</c:v>
                </c:pt>
                <c:pt idx="1728">
                  <c:v>19825.796875</c:v>
                </c:pt>
                <c:pt idx="1729">
                  <c:v>19926.919921875</c:v>
                </c:pt>
                <c:pt idx="1730">
                  <c:v>20027.533203125</c:v>
                </c:pt>
                <c:pt idx="1731">
                  <c:v>20130.046875</c:v>
                </c:pt>
                <c:pt idx="1732">
                  <c:v>20232.775390625</c:v>
                </c:pt>
                <c:pt idx="1733">
                  <c:v>20334.091796875</c:v>
                </c:pt>
                <c:pt idx="1734">
                  <c:v>20435.19921875</c:v>
                </c:pt>
                <c:pt idx="1735">
                  <c:v>20537.2109375</c:v>
                </c:pt>
                <c:pt idx="1736">
                  <c:v>20638.271484375</c:v>
                </c:pt>
                <c:pt idx="1737">
                  <c:v>20741.18359375</c:v>
                </c:pt>
                <c:pt idx="1738">
                  <c:v>20843.052734375</c:v>
                </c:pt>
                <c:pt idx="1739">
                  <c:v>20944.25</c:v>
                </c:pt>
                <c:pt idx="1740">
                  <c:v>21045.962890625</c:v>
                </c:pt>
                <c:pt idx="1741">
                  <c:v>21146.736328125</c:v>
                </c:pt>
                <c:pt idx="1742">
                  <c:v>21247.501953125</c:v>
                </c:pt>
                <c:pt idx="1743">
                  <c:v>21340.640625</c:v>
                </c:pt>
                <c:pt idx="1744">
                  <c:v>21349.55859375</c:v>
                </c:pt>
                <c:pt idx="1745">
                  <c:v>21449.947265625</c:v>
                </c:pt>
                <c:pt idx="1746">
                  <c:v>21552.365234375</c:v>
                </c:pt>
                <c:pt idx="1747">
                  <c:v>21652.69921875</c:v>
                </c:pt>
                <c:pt idx="1748">
                  <c:v>21752.80078125</c:v>
                </c:pt>
                <c:pt idx="1749">
                  <c:v>21853.2265625</c:v>
                </c:pt>
                <c:pt idx="1750">
                  <c:v>21953.947265625</c:v>
                </c:pt>
                <c:pt idx="1751">
                  <c:v>22054.88671875</c:v>
                </c:pt>
                <c:pt idx="1752">
                  <c:v>22158.689453125</c:v>
                </c:pt>
                <c:pt idx="1753">
                  <c:v>22260.640625</c:v>
                </c:pt>
                <c:pt idx="1754">
                  <c:v>22361.048828125</c:v>
                </c:pt>
                <c:pt idx="1755">
                  <c:v>22462.0625</c:v>
                </c:pt>
                <c:pt idx="1756">
                  <c:v>22563.478515625</c:v>
                </c:pt>
                <c:pt idx="1757">
                  <c:v>22579.490234375</c:v>
                </c:pt>
                <c:pt idx="1758">
                  <c:v>22663.55078125</c:v>
                </c:pt>
                <c:pt idx="1759">
                  <c:v>22764.177734375</c:v>
                </c:pt>
                <c:pt idx="1760">
                  <c:v>22868.23828125</c:v>
                </c:pt>
                <c:pt idx="1761">
                  <c:v>22968.55859375</c:v>
                </c:pt>
                <c:pt idx="1762">
                  <c:v>23073.51171875</c:v>
                </c:pt>
                <c:pt idx="1763">
                  <c:v>23173.80859375</c:v>
                </c:pt>
                <c:pt idx="1764">
                  <c:v>23275.48828125</c:v>
                </c:pt>
                <c:pt idx="1765">
                  <c:v>23380.8203125</c:v>
                </c:pt>
                <c:pt idx="1766">
                  <c:v>23481.00390625</c:v>
                </c:pt>
                <c:pt idx="1767">
                  <c:v>23581.7578125</c:v>
                </c:pt>
                <c:pt idx="1768">
                  <c:v>23682.72265625</c:v>
                </c:pt>
                <c:pt idx="1769">
                  <c:v>23784.384765625</c:v>
                </c:pt>
                <c:pt idx="1770">
                  <c:v>23782.19921875</c:v>
                </c:pt>
                <c:pt idx="1771">
                  <c:v>23683.380859375</c:v>
                </c:pt>
                <c:pt idx="1772">
                  <c:v>23581.822265625</c:v>
                </c:pt>
                <c:pt idx="1773">
                  <c:v>23481.33203125</c:v>
                </c:pt>
                <c:pt idx="1774">
                  <c:v>23381.291015625</c:v>
                </c:pt>
                <c:pt idx="1775">
                  <c:v>23279.654296875</c:v>
                </c:pt>
                <c:pt idx="1776">
                  <c:v>23176.09375</c:v>
                </c:pt>
                <c:pt idx="1777">
                  <c:v>23074.720703125</c:v>
                </c:pt>
                <c:pt idx="1778">
                  <c:v>22971.416015625</c:v>
                </c:pt>
                <c:pt idx="1779">
                  <c:v>22871.150390625</c:v>
                </c:pt>
                <c:pt idx="1780">
                  <c:v>22769.240234375</c:v>
                </c:pt>
                <c:pt idx="1781">
                  <c:v>22668.4375</c:v>
                </c:pt>
                <c:pt idx="1782">
                  <c:v>22566.67578125</c:v>
                </c:pt>
                <c:pt idx="1783">
                  <c:v>22505.517578125</c:v>
                </c:pt>
                <c:pt idx="1784">
                  <c:v>22466.458984375</c:v>
                </c:pt>
                <c:pt idx="1785">
                  <c:v>22364.458984375</c:v>
                </c:pt>
                <c:pt idx="1786">
                  <c:v>22263.0859375</c:v>
                </c:pt>
                <c:pt idx="1787">
                  <c:v>22162.2265625</c:v>
                </c:pt>
                <c:pt idx="1788">
                  <c:v>22061.06640625</c:v>
                </c:pt>
                <c:pt idx="1789">
                  <c:v>21958.384765625</c:v>
                </c:pt>
                <c:pt idx="1790">
                  <c:v>21856.568359375</c:v>
                </c:pt>
                <c:pt idx="1791">
                  <c:v>21753.939453125</c:v>
                </c:pt>
                <c:pt idx="1792">
                  <c:v>21653.84765625</c:v>
                </c:pt>
                <c:pt idx="1793">
                  <c:v>21552.046875</c:v>
                </c:pt>
                <c:pt idx="1794">
                  <c:v>21451.822265625</c:v>
                </c:pt>
                <c:pt idx="1795">
                  <c:v>21351.677734375</c:v>
                </c:pt>
                <c:pt idx="1796">
                  <c:v>21270.04296875</c:v>
                </c:pt>
                <c:pt idx="1797">
                  <c:v>21246.732421875</c:v>
                </c:pt>
                <c:pt idx="1798">
                  <c:v>21145.025390625</c:v>
                </c:pt>
                <c:pt idx="1799">
                  <c:v>21043.255859375</c:v>
                </c:pt>
                <c:pt idx="1800">
                  <c:v>20942.2109375</c:v>
                </c:pt>
                <c:pt idx="1801">
                  <c:v>20841.9609375</c:v>
                </c:pt>
                <c:pt idx="1802">
                  <c:v>20739.287109375</c:v>
                </c:pt>
                <c:pt idx="1803">
                  <c:v>20639.109375</c:v>
                </c:pt>
                <c:pt idx="1804">
                  <c:v>20538.89453125</c:v>
                </c:pt>
                <c:pt idx="1805">
                  <c:v>20438.759765625</c:v>
                </c:pt>
                <c:pt idx="1806">
                  <c:v>20336.060546875</c:v>
                </c:pt>
                <c:pt idx="1807">
                  <c:v>20235.09765625</c:v>
                </c:pt>
                <c:pt idx="1808">
                  <c:v>20133.681640625</c:v>
                </c:pt>
                <c:pt idx="1809">
                  <c:v>20032.38671875</c:v>
                </c:pt>
                <c:pt idx="1810">
                  <c:v>20027.828125</c:v>
                </c:pt>
                <c:pt idx="1811">
                  <c:v>19931.380859375</c:v>
                </c:pt>
                <c:pt idx="1812">
                  <c:v>19830.646484375</c:v>
                </c:pt>
                <c:pt idx="1813">
                  <c:v>19729.87109375</c:v>
                </c:pt>
                <c:pt idx="1814">
                  <c:v>19629.66015625</c:v>
                </c:pt>
                <c:pt idx="1815">
                  <c:v>19527.736328125</c:v>
                </c:pt>
                <c:pt idx="1816">
                  <c:v>19424.759765625</c:v>
                </c:pt>
                <c:pt idx="1817">
                  <c:v>19324.66015625</c:v>
                </c:pt>
                <c:pt idx="1818">
                  <c:v>19220.595703125</c:v>
                </c:pt>
                <c:pt idx="1819">
                  <c:v>19120.115234375</c:v>
                </c:pt>
                <c:pt idx="1820">
                  <c:v>19221.013671875</c:v>
                </c:pt>
                <c:pt idx="1821">
                  <c:v>19324.03125</c:v>
                </c:pt>
                <c:pt idx="1822">
                  <c:v>19425.08203125</c:v>
                </c:pt>
                <c:pt idx="1823">
                  <c:v>19525.6171875</c:v>
                </c:pt>
                <c:pt idx="1824">
                  <c:v>19626.3359375</c:v>
                </c:pt>
                <c:pt idx="1825">
                  <c:v>19727.064453125</c:v>
                </c:pt>
                <c:pt idx="1826">
                  <c:v>19827.087890625</c:v>
                </c:pt>
                <c:pt idx="1827">
                  <c:v>19927.6015625</c:v>
                </c:pt>
                <c:pt idx="1828">
                  <c:v>20029.021484375</c:v>
                </c:pt>
                <c:pt idx="1829">
                  <c:v>20130.06640625</c:v>
                </c:pt>
                <c:pt idx="1830">
                  <c:v>20230.1640625</c:v>
                </c:pt>
                <c:pt idx="1831">
                  <c:v>20330.962890625</c:v>
                </c:pt>
                <c:pt idx="1832">
                  <c:v>20431.978515625</c:v>
                </c:pt>
                <c:pt idx="1833">
                  <c:v>20533.4609375</c:v>
                </c:pt>
                <c:pt idx="1834">
                  <c:v>20633.89453125</c:v>
                </c:pt>
                <c:pt idx="1835">
                  <c:v>20735.708984375</c:v>
                </c:pt>
                <c:pt idx="1836">
                  <c:v>20837.30078125</c:v>
                </c:pt>
                <c:pt idx="1837">
                  <c:v>20938.17578125</c:v>
                </c:pt>
                <c:pt idx="1838">
                  <c:v>21041.470703125</c:v>
                </c:pt>
                <c:pt idx="1839">
                  <c:v>21143.490234375</c:v>
                </c:pt>
                <c:pt idx="1840">
                  <c:v>21245.23046875</c:v>
                </c:pt>
                <c:pt idx="1841">
                  <c:v>21304.8828125</c:v>
                </c:pt>
                <c:pt idx="1842">
                  <c:v>21349.1875</c:v>
                </c:pt>
                <c:pt idx="1843">
                  <c:v>21451.373046875</c:v>
                </c:pt>
                <c:pt idx="1844">
                  <c:v>21552.408203125</c:v>
                </c:pt>
                <c:pt idx="1845">
                  <c:v>21652.59765625</c:v>
                </c:pt>
                <c:pt idx="1846">
                  <c:v>21752.763671875</c:v>
                </c:pt>
                <c:pt idx="1847">
                  <c:v>21857.447265625</c:v>
                </c:pt>
                <c:pt idx="1848">
                  <c:v>21957.68359375</c:v>
                </c:pt>
                <c:pt idx="1849">
                  <c:v>22058.19140625</c:v>
                </c:pt>
                <c:pt idx="1850">
                  <c:v>22158.748046875</c:v>
                </c:pt>
                <c:pt idx="1851">
                  <c:v>22259.55859375</c:v>
                </c:pt>
                <c:pt idx="1852">
                  <c:v>22360.525390625</c:v>
                </c:pt>
                <c:pt idx="1853">
                  <c:v>22461.181640625</c:v>
                </c:pt>
                <c:pt idx="1854">
                  <c:v>22541.16796875</c:v>
                </c:pt>
                <c:pt idx="1855">
                  <c:v>22563.224609375</c:v>
                </c:pt>
                <c:pt idx="1856">
                  <c:v>22664.6171875</c:v>
                </c:pt>
                <c:pt idx="1857">
                  <c:v>22768.060546875</c:v>
                </c:pt>
                <c:pt idx="1858">
                  <c:v>22871.15625</c:v>
                </c:pt>
                <c:pt idx="1859">
                  <c:v>22973.94140625</c:v>
                </c:pt>
                <c:pt idx="1860">
                  <c:v>23074.91796875</c:v>
                </c:pt>
                <c:pt idx="1861">
                  <c:v>23177.455078125</c:v>
                </c:pt>
                <c:pt idx="1862">
                  <c:v>23278.033203125</c:v>
                </c:pt>
                <c:pt idx="1863">
                  <c:v>23378.673828125</c:v>
                </c:pt>
                <c:pt idx="1864">
                  <c:v>23480.3984375</c:v>
                </c:pt>
                <c:pt idx="1865">
                  <c:v>23582.7734375</c:v>
                </c:pt>
                <c:pt idx="1866">
                  <c:v>23683.44140625</c:v>
                </c:pt>
                <c:pt idx="1867">
                  <c:v>23759.837890625</c:v>
                </c:pt>
                <c:pt idx="1868">
                  <c:v>23783.765625</c:v>
                </c:pt>
                <c:pt idx="1869">
                  <c:v>23683.61328125</c:v>
                </c:pt>
                <c:pt idx="1870">
                  <c:v>23581.876953125</c:v>
                </c:pt>
                <c:pt idx="1871">
                  <c:v>23478.205078125</c:v>
                </c:pt>
                <c:pt idx="1872">
                  <c:v>23377.525390625</c:v>
                </c:pt>
                <c:pt idx="1873">
                  <c:v>23275.783203125</c:v>
                </c:pt>
                <c:pt idx="1874">
                  <c:v>23175.11328125</c:v>
                </c:pt>
                <c:pt idx="1875">
                  <c:v>23075.001953125</c:v>
                </c:pt>
                <c:pt idx="1876">
                  <c:v>22973.498046875</c:v>
                </c:pt>
                <c:pt idx="1877">
                  <c:v>22872.7265625</c:v>
                </c:pt>
                <c:pt idx="1878">
                  <c:v>22772.134765625</c:v>
                </c:pt>
                <c:pt idx="1879">
                  <c:v>22669.607421875</c:v>
                </c:pt>
                <c:pt idx="1880">
                  <c:v>22567.509765625</c:v>
                </c:pt>
                <c:pt idx="1881">
                  <c:v>22491.013671875</c:v>
                </c:pt>
                <c:pt idx="1882">
                  <c:v>22464.125</c:v>
                </c:pt>
                <c:pt idx="1883">
                  <c:v>22360.873046875</c:v>
                </c:pt>
                <c:pt idx="1884">
                  <c:v>22260.828125</c:v>
                </c:pt>
                <c:pt idx="1885">
                  <c:v>22157.650390625</c:v>
                </c:pt>
                <c:pt idx="1886">
                  <c:v>22057.265625</c:v>
                </c:pt>
                <c:pt idx="1887">
                  <c:v>21956.4609375</c:v>
                </c:pt>
                <c:pt idx="1888">
                  <c:v>21856.109375</c:v>
                </c:pt>
                <c:pt idx="1889">
                  <c:v>21754.912109375</c:v>
                </c:pt>
                <c:pt idx="1890">
                  <c:v>21653.998046875</c:v>
                </c:pt>
                <c:pt idx="1891">
                  <c:v>21553.078125</c:v>
                </c:pt>
                <c:pt idx="1892">
                  <c:v>21451.9296875</c:v>
                </c:pt>
                <c:pt idx="1893">
                  <c:v>21351.8828125</c:v>
                </c:pt>
                <c:pt idx="1894">
                  <c:v>21250.25390625</c:v>
                </c:pt>
                <c:pt idx="1895">
                  <c:v>21242.984375</c:v>
                </c:pt>
                <c:pt idx="1896">
                  <c:v>21148.736328125</c:v>
                </c:pt>
                <c:pt idx="1897">
                  <c:v>21047.22265625</c:v>
                </c:pt>
                <c:pt idx="1898">
                  <c:v>20947.01953125</c:v>
                </c:pt>
                <c:pt idx="1899">
                  <c:v>20846.76171875</c:v>
                </c:pt>
                <c:pt idx="1900">
                  <c:v>20743.392578125</c:v>
                </c:pt>
                <c:pt idx="1901">
                  <c:v>20641.9609375</c:v>
                </c:pt>
                <c:pt idx="1902">
                  <c:v>20540.541015625</c:v>
                </c:pt>
                <c:pt idx="1903">
                  <c:v>20438.83203125</c:v>
                </c:pt>
                <c:pt idx="1904">
                  <c:v>20338.49609375</c:v>
                </c:pt>
                <c:pt idx="1905">
                  <c:v>20237.84765625</c:v>
                </c:pt>
                <c:pt idx="1906">
                  <c:v>20137.728515625</c:v>
                </c:pt>
                <c:pt idx="1907">
                  <c:v>20037.6796875</c:v>
                </c:pt>
                <c:pt idx="1908">
                  <c:v>20001.056640625</c:v>
                </c:pt>
                <c:pt idx="1909">
                  <c:v>19937.27734375</c:v>
                </c:pt>
                <c:pt idx="1910">
                  <c:v>19836.19921875</c:v>
                </c:pt>
                <c:pt idx="1911">
                  <c:v>19733.94140625</c:v>
                </c:pt>
                <c:pt idx="1912">
                  <c:v>19633.837890625</c:v>
                </c:pt>
                <c:pt idx="1913">
                  <c:v>19533.033203125</c:v>
                </c:pt>
                <c:pt idx="1914">
                  <c:v>19432.087890625</c:v>
                </c:pt>
                <c:pt idx="1915">
                  <c:v>19330.65234375</c:v>
                </c:pt>
                <c:pt idx="1916">
                  <c:v>19229.150390625</c:v>
                </c:pt>
                <c:pt idx="1917">
                  <c:v>19127.787109375</c:v>
                </c:pt>
                <c:pt idx="1918">
                  <c:v>19228.59375</c:v>
                </c:pt>
                <c:pt idx="1919">
                  <c:v>19328.75</c:v>
                </c:pt>
                <c:pt idx="1920">
                  <c:v>19428.890625</c:v>
                </c:pt>
                <c:pt idx="1921">
                  <c:v>19529.2890625</c:v>
                </c:pt>
                <c:pt idx="1922">
                  <c:v>19630.966796875</c:v>
                </c:pt>
                <c:pt idx="1923">
                  <c:v>19731.9609375</c:v>
                </c:pt>
                <c:pt idx="1924">
                  <c:v>19832.912109375</c:v>
                </c:pt>
                <c:pt idx="1925">
                  <c:v>19935.212890625</c:v>
                </c:pt>
                <c:pt idx="1926">
                  <c:v>20035.580078125</c:v>
                </c:pt>
                <c:pt idx="1927">
                  <c:v>20137.302734375</c:v>
                </c:pt>
                <c:pt idx="1928">
                  <c:v>20237.572265625</c:v>
                </c:pt>
                <c:pt idx="1929">
                  <c:v>20337.83984375</c:v>
                </c:pt>
                <c:pt idx="1930">
                  <c:v>20438.28515625</c:v>
                </c:pt>
                <c:pt idx="1931">
                  <c:v>20538.453125</c:v>
                </c:pt>
                <c:pt idx="1932">
                  <c:v>20638.783203125</c:v>
                </c:pt>
                <c:pt idx="1933">
                  <c:v>20740.494140625</c:v>
                </c:pt>
                <c:pt idx="1934">
                  <c:v>20841.65234375</c:v>
                </c:pt>
                <c:pt idx="1935">
                  <c:v>20944.23828125</c:v>
                </c:pt>
                <c:pt idx="1936">
                  <c:v>21044.810546875</c:v>
                </c:pt>
                <c:pt idx="1937">
                  <c:v>21145.09375</c:v>
                </c:pt>
                <c:pt idx="1938">
                  <c:v>21245.27734375</c:v>
                </c:pt>
                <c:pt idx="1939">
                  <c:v>21279.55859375</c:v>
                </c:pt>
                <c:pt idx="1940">
                  <c:v>21346</c:v>
                </c:pt>
                <c:pt idx="1941">
                  <c:v>21447.025390625</c:v>
                </c:pt>
                <c:pt idx="1942">
                  <c:v>21549.896484375</c:v>
                </c:pt>
                <c:pt idx="1943">
                  <c:v>21651.65234375</c:v>
                </c:pt>
                <c:pt idx="1944">
                  <c:v>21752.216796875</c:v>
                </c:pt>
                <c:pt idx="1945">
                  <c:v>21853.26171875</c:v>
                </c:pt>
                <c:pt idx="1946">
                  <c:v>21953.26171875</c:v>
                </c:pt>
                <c:pt idx="1947">
                  <c:v>22053.8984375</c:v>
                </c:pt>
                <c:pt idx="1948">
                  <c:v>22154.51953125</c:v>
                </c:pt>
                <c:pt idx="1949">
                  <c:v>22255.1328125</c:v>
                </c:pt>
                <c:pt idx="1950">
                  <c:v>22355.2890625</c:v>
                </c:pt>
                <c:pt idx="1951">
                  <c:v>22456.537109375</c:v>
                </c:pt>
                <c:pt idx="1952">
                  <c:v>22517.294921875</c:v>
                </c:pt>
                <c:pt idx="1953">
                  <c:v>22558.11328125</c:v>
                </c:pt>
                <c:pt idx="1954">
                  <c:v>22659.28125</c:v>
                </c:pt>
                <c:pt idx="1955">
                  <c:v>22760.896484375</c:v>
                </c:pt>
                <c:pt idx="1956">
                  <c:v>22862.306640625</c:v>
                </c:pt>
                <c:pt idx="1957">
                  <c:v>22962.8515625</c:v>
                </c:pt>
                <c:pt idx="1958">
                  <c:v>23063.26171875</c:v>
                </c:pt>
                <c:pt idx="1959">
                  <c:v>23166.623046875</c:v>
                </c:pt>
                <c:pt idx="1960">
                  <c:v>23267.79296875</c:v>
                </c:pt>
                <c:pt idx="1961">
                  <c:v>23370.140625</c:v>
                </c:pt>
                <c:pt idx="1962">
                  <c:v>23470.990234375</c:v>
                </c:pt>
                <c:pt idx="1963">
                  <c:v>23572.29296875</c:v>
                </c:pt>
                <c:pt idx="1964">
                  <c:v>23672.34375</c:v>
                </c:pt>
                <c:pt idx="1965">
                  <c:v>23737.05859375</c:v>
                </c:pt>
                <c:pt idx="1966">
                  <c:v>23774.94921875</c:v>
                </c:pt>
                <c:pt idx="1967">
                  <c:v>23875.123046875</c:v>
                </c:pt>
                <c:pt idx="1968">
                  <c:v>23976.203125</c:v>
                </c:pt>
                <c:pt idx="1969">
                  <c:v>24076.6953125</c:v>
                </c:pt>
                <c:pt idx="1970">
                  <c:v>24178.041015625</c:v>
                </c:pt>
                <c:pt idx="1971">
                  <c:v>24278.892578125</c:v>
                </c:pt>
                <c:pt idx="1972">
                  <c:v>24379.060546875</c:v>
                </c:pt>
                <c:pt idx="1973">
                  <c:v>24479.44140625</c:v>
                </c:pt>
                <c:pt idx="1974">
                  <c:v>24581.208984375</c:v>
                </c:pt>
                <c:pt idx="1975">
                  <c:v>24684.28515625</c:v>
                </c:pt>
                <c:pt idx="1976">
                  <c:v>24784.5859375</c:v>
                </c:pt>
                <c:pt idx="1977">
                  <c:v>24831.302734375</c:v>
                </c:pt>
                <c:pt idx="1978">
                  <c:v>24885.8046875</c:v>
                </c:pt>
                <c:pt idx="1979">
                  <c:v>24982.19140625</c:v>
                </c:pt>
                <c:pt idx="1980">
                  <c:v>24987.728515625</c:v>
                </c:pt>
                <c:pt idx="1981">
                  <c:v>25087.83203125</c:v>
                </c:pt>
                <c:pt idx="1982">
                  <c:v>25121.947265625</c:v>
                </c:pt>
                <c:pt idx="1983">
                  <c:v>25188.044921875</c:v>
                </c:pt>
                <c:pt idx="1984">
                  <c:v>25220.48046875</c:v>
                </c:pt>
                <c:pt idx="1985">
                  <c:v>25085.3203125</c:v>
                </c:pt>
                <c:pt idx="1986">
                  <c:v>24981.923828125</c:v>
                </c:pt>
                <c:pt idx="1987">
                  <c:v>24881.353515625</c:v>
                </c:pt>
                <c:pt idx="1988">
                  <c:v>24780.591796875</c:v>
                </c:pt>
                <c:pt idx="1989">
                  <c:v>24679.150390625</c:v>
                </c:pt>
                <c:pt idx="1990">
                  <c:v>24579.08984375</c:v>
                </c:pt>
                <c:pt idx="1991">
                  <c:v>24478.28125</c:v>
                </c:pt>
                <c:pt idx="1992">
                  <c:v>24378.087890625</c:v>
                </c:pt>
                <c:pt idx="1993">
                  <c:v>24274.521484375</c:v>
                </c:pt>
                <c:pt idx="1994">
                  <c:v>24173.9921875</c:v>
                </c:pt>
                <c:pt idx="1995">
                  <c:v>24071.955078125</c:v>
                </c:pt>
                <c:pt idx="1996">
                  <c:v>23971.955078125</c:v>
                </c:pt>
                <c:pt idx="1997">
                  <c:v>23871.5234375</c:v>
                </c:pt>
                <c:pt idx="1998">
                  <c:v>23770.875</c:v>
                </c:pt>
                <c:pt idx="1999">
                  <c:v>23668.009765625</c:v>
                </c:pt>
                <c:pt idx="2000">
                  <c:v>23567.48046875</c:v>
                </c:pt>
                <c:pt idx="2001">
                  <c:v>23467.466796875</c:v>
                </c:pt>
                <c:pt idx="2002">
                  <c:v>23366.580078125</c:v>
                </c:pt>
                <c:pt idx="2003">
                  <c:v>23263.474609375</c:v>
                </c:pt>
                <c:pt idx="2004">
                  <c:v>23259.591796875</c:v>
                </c:pt>
                <c:pt idx="2005">
                  <c:v>23161.94921875</c:v>
                </c:pt>
                <c:pt idx="2006">
                  <c:v>23061.34765625</c:v>
                </c:pt>
                <c:pt idx="2007">
                  <c:v>22960.62109375</c:v>
                </c:pt>
                <c:pt idx="2008">
                  <c:v>22859.916015625</c:v>
                </c:pt>
                <c:pt idx="2009">
                  <c:v>22759.578125</c:v>
                </c:pt>
                <c:pt idx="2010">
                  <c:v>22658.05859375</c:v>
                </c:pt>
                <c:pt idx="2011">
                  <c:v>22557.267578125</c:v>
                </c:pt>
                <c:pt idx="2012">
                  <c:v>22456.61328125</c:v>
                </c:pt>
                <c:pt idx="2013">
                  <c:v>22356.513671875</c:v>
                </c:pt>
                <c:pt idx="2014">
                  <c:v>22254.69140625</c:v>
                </c:pt>
                <c:pt idx="2015">
                  <c:v>22153.91015625</c:v>
                </c:pt>
                <c:pt idx="2016">
                  <c:v>22053.328125</c:v>
                </c:pt>
                <c:pt idx="2017">
                  <c:v>22023.859375</c:v>
                </c:pt>
                <c:pt idx="2018">
                  <c:v>21953.234375</c:v>
                </c:pt>
                <c:pt idx="2019">
                  <c:v>21851.0078125</c:v>
                </c:pt>
                <c:pt idx="2020">
                  <c:v>21749.806640625</c:v>
                </c:pt>
                <c:pt idx="2021">
                  <c:v>21649.6484375</c:v>
                </c:pt>
                <c:pt idx="2022">
                  <c:v>21547.513671875</c:v>
                </c:pt>
                <c:pt idx="2023">
                  <c:v>21446.220703125</c:v>
                </c:pt>
                <c:pt idx="2024">
                  <c:v>21342.87109375</c:v>
                </c:pt>
                <c:pt idx="2025">
                  <c:v>21241.0703125</c:v>
                </c:pt>
                <c:pt idx="2026">
                  <c:v>21139.0703125</c:v>
                </c:pt>
                <c:pt idx="2027">
                  <c:v>21038.6484375</c:v>
                </c:pt>
                <c:pt idx="2028">
                  <c:v>20937.919921875</c:v>
                </c:pt>
                <c:pt idx="2029">
                  <c:v>20837.1484375</c:v>
                </c:pt>
                <c:pt idx="2030">
                  <c:v>20791.8125</c:v>
                </c:pt>
                <c:pt idx="2031">
                  <c:v>20736.828125</c:v>
                </c:pt>
                <c:pt idx="2032">
                  <c:v>20636.58984375</c:v>
                </c:pt>
                <c:pt idx="2033">
                  <c:v>20535.7578125</c:v>
                </c:pt>
                <c:pt idx="2034">
                  <c:v>20435.18359375</c:v>
                </c:pt>
                <c:pt idx="2035">
                  <c:v>20331.29296875</c:v>
                </c:pt>
                <c:pt idx="2036">
                  <c:v>20229.6875</c:v>
                </c:pt>
                <c:pt idx="2037">
                  <c:v>20127.859375</c:v>
                </c:pt>
                <c:pt idx="2038">
                  <c:v>20027.30078125</c:v>
                </c:pt>
                <c:pt idx="2039">
                  <c:v>19926.818359375</c:v>
                </c:pt>
                <c:pt idx="2040">
                  <c:v>19826.78515625</c:v>
                </c:pt>
                <c:pt idx="2041">
                  <c:v>19725.9921875</c:v>
                </c:pt>
                <c:pt idx="2042">
                  <c:v>19625.732421875</c:v>
                </c:pt>
                <c:pt idx="2043">
                  <c:v>19726.224609375</c:v>
                </c:pt>
                <c:pt idx="2044">
                  <c:v>19828.3359375</c:v>
                </c:pt>
                <c:pt idx="2045">
                  <c:v>19930.54296875</c:v>
                </c:pt>
                <c:pt idx="2046">
                  <c:v>20031.0546875</c:v>
                </c:pt>
                <c:pt idx="2047">
                  <c:v>20131.400390625</c:v>
                </c:pt>
                <c:pt idx="2048">
                  <c:v>20231.875</c:v>
                </c:pt>
                <c:pt idx="2049">
                  <c:v>20333.943359375</c:v>
                </c:pt>
                <c:pt idx="2050">
                  <c:v>20434.310546875</c:v>
                </c:pt>
                <c:pt idx="2051">
                  <c:v>20534.5390625</c:v>
                </c:pt>
                <c:pt idx="2052">
                  <c:v>20635.275390625</c:v>
                </c:pt>
                <c:pt idx="2053">
                  <c:v>20736.166015625</c:v>
                </c:pt>
                <c:pt idx="2054">
                  <c:v>20836.318359375</c:v>
                </c:pt>
                <c:pt idx="2055">
                  <c:v>20937.357421875</c:v>
                </c:pt>
                <c:pt idx="2056">
                  <c:v>21038.255859375</c:v>
                </c:pt>
                <c:pt idx="2057">
                  <c:v>21140.423828125</c:v>
                </c:pt>
                <c:pt idx="2058">
                  <c:v>21242.41015625</c:v>
                </c:pt>
                <c:pt idx="2059">
                  <c:v>21343.921875</c:v>
                </c:pt>
                <c:pt idx="2060">
                  <c:v>21444.29296875</c:v>
                </c:pt>
                <c:pt idx="2061">
                  <c:v>21548.7265625</c:v>
                </c:pt>
                <c:pt idx="2062">
                  <c:v>21649.302734375</c:v>
                </c:pt>
                <c:pt idx="2063">
                  <c:v>21749.75</c:v>
                </c:pt>
                <c:pt idx="2064">
                  <c:v>21850.900390625</c:v>
                </c:pt>
                <c:pt idx="2065">
                  <c:v>21951.623046875</c:v>
                </c:pt>
                <c:pt idx="2066">
                  <c:v>22052.916015625</c:v>
                </c:pt>
                <c:pt idx="2067">
                  <c:v>22069.486328125</c:v>
                </c:pt>
                <c:pt idx="2068">
                  <c:v>22155.28125</c:v>
                </c:pt>
                <c:pt idx="2069">
                  <c:v>22255.44921875</c:v>
                </c:pt>
                <c:pt idx="2070">
                  <c:v>22356.015625</c:v>
                </c:pt>
                <c:pt idx="2071">
                  <c:v>22457.15234375</c:v>
                </c:pt>
                <c:pt idx="2072">
                  <c:v>22557.94921875</c:v>
                </c:pt>
                <c:pt idx="2073">
                  <c:v>22658.533203125</c:v>
                </c:pt>
                <c:pt idx="2074">
                  <c:v>22760.560546875</c:v>
                </c:pt>
                <c:pt idx="2075">
                  <c:v>22860.6328125</c:v>
                </c:pt>
                <c:pt idx="2076">
                  <c:v>22961.6640625</c:v>
                </c:pt>
                <c:pt idx="2077">
                  <c:v>23061.830078125</c:v>
                </c:pt>
                <c:pt idx="2078">
                  <c:v>23162.7578125</c:v>
                </c:pt>
                <c:pt idx="2079">
                  <c:v>23265.330078125</c:v>
                </c:pt>
                <c:pt idx="2080">
                  <c:v>23308.232421875</c:v>
                </c:pt>
                <c:pt idx="2081">
                  <c:v>23365.388671875</c:v>
                </c:pt>
                <c:pt idx="2082">
                  <c:v>23465.703125</c:v>
                </c:pt>
                <c:pt idx="2083">
                  <c:v>23566.3671875</c:v>
                </c:pt>
                <c:pt idx="2084">
                  <c:v>23667.69921875</c:v>
                </c:pt>
                <c:pt idx="2085">
                  <c:v>23768.123046875</c:v>
                </c:pt>
                <c:pt idx="2086">
                  <c:v>23870.06640625</c:v>
                </c:pt>
                <c:pt idx="2087">
                  <c:v>23970.294921875</c:v>
                </c:pt>
                <c:pt idx="2088">
                  <c:v>24072.419921875</c:v>
                </c:pt>
                <c:pt idx="2089">
                  <c:v>24173.32421875</c:v>
                </c:pt>
                <c:pt idx="2090">
                  <c:v>24273.6953125</c:v>
                </c:pt>
                <c:pt idx="2091">
                  <c:v>24377.1953125</c:v>
                </c:pt>
                <c:pt idx="2092">
                  <c:v>24477.23828125</c:v>
                </c:pt>
                <c:pt idx="2093">
                  <c:v>24498.982421875</c:v>
                </c:pt>
                <c:pt idx="2094">
                  <c:v>24376.28125</c:v>
                </c:pt>
                <c:pt idx="2095">
                  <c:v>24276.087890625</c:v>
                </c:pt>
                <c:pt idx="2096">
                  <c:v>24175.98046875</c:v>
                </c:pt>
                <c:pt idx="2097">
                  <c:v>24075.255859375</c:v>
                </c:pt>
                <c:pt idx="2098">
                  <c:v>23973.3671875</c:v>
                </c:pt>
                <c:pt idx="2099">
                  <c:v>23873.2734375</c:v>
                </c:pt>
                <c:pt idx="2100">
                  <c:v>23772.888671875</c:v>
                </c:pt>
                <c:pt idx="2101">
                  <c:v>23670.380859375</c:v>
                </c:pt>
                <c:pt idx="2102">
                  <c:v>23569.783203125</c:v>
                </c:pt>
                <c:pt idx="2103">
                  <c:v>23469.712890625</c:v>
                </c:pt>
                <c:pt idx="2104">
                  <c:v>23369.365234375</c:v>
                </c:pt>
                <c:pt idx="2105">
                  <c:v>23265.646484375</c:v>
                </c:pt>
                <c:pt idx="2106">
                  <c:v>23229.140625</c:v>
                </c:pt>
                <c:pt idx="2107">
                  <c:v>23165.564453125</c:v>
                </c:pt>
                <c:pt idx="2108">
                  <c:v>23064.435546875</c:v>
                </c:pt>
                <c:pt idx="2109">
                  <c:v>22964.279296875</c:v>
                </c:pt>
                <c:pt idx="2110">
                  <c:v>22863.2578125</c:v>
                </c:pt>
                <c:pt idx="2111">
                  <c:v>22762.46484375</c:v>
                </c:pt>
                <c:pt idx="2112">
                  <c:v>22661.19140625</c:v>
                </c:pt>
                <c:pt idx="2113">
                  <c:v>22559.931640625</c:v>
                </c:pt>
                <c:pt idx="2114">
                  <c:v>22458.30859375</c:v>
                </c:pt>
                <c:pt idx="2115">
                  <c:v>22357.75390625</c:v>
                </c:pt>
                <c:pt idx="2116">
                  <c:v>22256.302734375</c:v>
                </c:pt>
                <c:pt idx="2117">
                  <c:v>22156.02734375</c:v>
                </c:pt>
                <c:pt idx="2118">
                  <c:v>22053.748046875</c:v>
                </c:pt>
                <c:pt idx="2119">
                  <c:v>21991.63671875</c:v>
                </c:pt>
                <c:pt idx="2120">
                  <c:v>21950.431640625</c:v>
                </c:pt>
                <c:pt idx="2121">
                  <c:v>21849.625</c:v>
                </c:pt>
                <c:pt idx="2122">
                  <c:v>21748.91015625</c:v>
                </c:pt>
                <c:pt idx="2123">
                  <c:v>21646.80078125</c:v>
                </c:pt>
                <c:pt idx="2124">
                  <c:v>21545.55078125</c:v>
                </c:pt>
                <c:pt idx="2125">
                  <c:v>21445.3671875</c:v>
                </c:pt>
                <c:pt idx="2126">
                  <c:v>21345.31640625</c:v>
                </c:pt>
                <c:pt idx="2127">
                  <c:v>21245.099609375</c:v>
                </c:pt>
                <c:pt idx="2128">
                  <c:v>21144.248046875</c:v>
                </c:pt>
                <c:pt idx="2129">
                  <c:v>21043.82421875</c:v>
                </c:pt>
                <c:pt idx="2130">
                  <c:v>20943.232421875</c:v>
                </c:pt>
                <c:pt idx="2131">
                  <c:v>20842.33984375</c:v>
                </c:pt>
                <c:pt idx="2132">
                  <c:v>20754.830078125</c:v>
                </c:pt>
                <c:pt idx="2133">
                  <c:v>20740.765625</c:v>
                </c:pt>
                <c:pt idx="2134">
                  <c:v>20640.275390625</c:v>
                </c:pt>
                <c:pt idx="2135">
                  <c:v>20539.197265625</c:v>
                </c:pt>
                <c:pt idx="2136">
                  <c:v>20437.662109375</c:v>
                </c:pt>
                <c:pt idx="2137">
                  <c:v>20336.11328125</c:v>
                </c:pt>
                <c:pt idx="2138">
                  <c:v>20233.828125</c:v>
                </c:pt>
                <c:pt idx="2139">
                  <c:v>20133.259765625</c:v>
                </c:pt>
                <c:pt idx="2140">
                  <c:v>20030.44921875</c:v>
                </c:pt>
                <c:pt idx="2141">
                  <c:v>19928.658203125</c:v>
                </c:pt>
                <c:pt idx="2142">
                  <c:v>19827.955078125</c:v>
                </c:pt>
                <c:pt idx="2143">
                  <c:v>19727.5546875</c:v>
                </c:pt>
                <c:pt idx="2144">
                  <c:v>19627.232421875</c:v>
                </c:pt>
                <c:pt idx="2145">
                  <c:v>19729.146484375</c:v>
                </c:pt>
                <c:pt idx="2146">
                  <c:v>19832.91015625</c:v>
                </c:pt>
                <c:pt idx="2147">
                  <c:v>19934.07421875</c:v>
                </c:pt>
                <c:pt idx="2148">
                  <c:v>20034.76171875</c:v>
                </c:pt>
                <c:pt idx="2149">
                  <c:v>20138.873046875</c:v>
                </c:pt>
                <c:pt idx="2150">
                  <c:v>20240.857421875</c:v>
                </c:pt>
                <c:pt idx="2151">
                  <c:v>20343.19921875</c:v>
                </c:pt>
                <c:pt idx="2152">
                  <c:v>20444.318359375</c:v>
                </c:pt>
                <c:pt idx="2153">
                  <c:v>20545.248046875</c:v>
                </c:pt>
                <c:pt idx="2154">
                  <c:v>20645.705078125</c:v>
                </c:pt>
                <c:pt idx="2155">
                  <c:v>20746.43359375</c:v>
                </c:pt>
                <c:pt idx="2156">
                  <c:v>20848.724609375</c:v>
                </c:pt>
                <c:pt idx="2157">
                  <c:v>20951.861328125</c:v>
                </c:pt>
                <c:pt idx="2158">
                  <c:v>21053.669921875</c:v>
                </c:pt>
                <c:pt idx="2159">
                  <c:v>21154.337890625</c:v>
                </c:pt>
                <c:pt idx="2160">
                  <c:v>21254.87109375</c:v>
                </c:pt>
                <c:pt idx="2161">
                  <c:v>21355.146484375</c:v>
                </c:pt>
                <c:pt idx="2162">
                  <c:v>21455.19140625</c:v>
                </c:pt>
                <c:pt idx="2163">
                  <c:v>21556.009765625</c:v>
                </c:pt>
                <c:pt idx="2164">
                  <c:v>21656.451171875</c:v>
                </c:pt>
                <c:pt idx="2165">
                  <c:v>21758.15625</c:v>
                </c:pt>
                <c:pt idx="2166">
                  <c:v>21858.314453125</c:v>
                </c:pt>
                <c:pt idx="2167">
                  <c:v>21958.943359375</c:v>
                </c:pt>
                <c:pt idx="2168">
                  <c:v>22018.05859375</c:v>
                </c:pt>
                <c:pt idx="2169">
                  <c:v>22059.361328125</c:v>
                </c:pt>
                <c:pt idx="2170">
                  <c:v>22161.0390625</c:v>
                </c:pt>
                <c:pt idx="2171">
                  <c:v>22263.740234375</c:v>
                </c:pt>
                <c:pt idx="2172">
                  <c:v>22366.3671875</c:v>
                </c:pt>
                <c:pt idx="2173">
                  <c:v>22470.5234375</c:v>
                </c:pt>
                <c:pt idx="2174">
                  <c:v>22571.9609375</c:v>
                </c:pt>
                <c:pt idx="2175">
                  <c:v>22676.625</c:v>
                </c:pt>
                <c:pt idx="2176">
                  <c:v>22776.974609375</c:v>
                </c:pt>
                <c:pt idx="2177">
                  <c:v>22880.17578125</c:v>
                </c:pt>
                <c:pt idx="2178">
                  <c:v>22981.97265625</c:v>
                </c:pt>
                <c:pt idx="2179">
                  <c:v>23082.333984375</c:v>
                </c:pt>
                <c:pt idx="2180">
                  <c:v>23184.44140625</c:v>
                </c:pt>
                <c:pt idx="2181">
                  <c:v>23254.431640625</c:v>
                </c:pt>
                <c:pt idx="2182">
                  <c:v>23284.52734375</c:v>
                </c:pt>
                <c:pt idx="2183">
                  <c:v>23384.630859375</c:v>
                </c:pt>
                <c:pt idx="2184">
                  <c:v>23485.765625</c:v>
                </c:pt>
                <c:pt idx="2185">
                  <c:v>23586.12109375</c:v>
                </c:pt>
                <c:pt idx="2186">
                  <c:v>23686.318359375</c:v>
                </c:pt>
                <c:pt idx="2187">
                  <c:v>23789.650390625</c:v>
                </c:pt>
                <c:pt idx="2188">
                  <c:v>23893.66015625</c:v>
                </c:pt>
                <c:pt idx="2189">
                  <c:v>23996.09375</c:v>
                </c:pt>
                <c:pt idx="2190">
                  <c:v>24097.052734375</c:v>
                </c:pt>
                <c:pt idx="2191">
                  <c:v>24197.56640625</c:v>
                </c:pt>
                <c:pt idx="2192">
                  <c:v>24300.685546875</c:v>
                </c:pt>
                <c:pt idx="2193">
                  <c:v>24402.67578125</c:v>
                </c:pt>
                <c:pt idx="2194">
                  <c:v>24469.095703125</c:v>
                </c:pt>
                <c:pt idx="2195">
                  <c:v>24503.037109375</c:v>
                </c:pt>
                <c:pt idx="2196">
                  <c:v>24400.802734375</c:v>
                </c:pt>
                <c:pt idx="2197">
                  <c:v>24299.953125</c:v>
                </c:pt>
                <c:pt idx="2198">
                  <c:v>24199.09375</c:v>
                </c:pt>
                <c:pt idx="2199">
                  <c:v>24097.23828125</c:v>
                </c:pt>
                <c:pt idx="2200">
                  <c:v>23994.75</c:v>
                </c:pt>
                <c:pt idx="2201">
                  <c:v>23894.517578125</c:v>
                </c:pt>
                <c:pt idx="2202">
                  <c:v>23794.275390625</c:v>
                </c:pt>
                <c:pt idx="2203">
                  <c:v>23693.33984375</c:v>
                </c:pt>
                <c:pt idx="2204">
                  <c:v>23592.572265625</c:v>
                </c:pt>
                <c:pt idx="2205">
                  <c:v>23492.00390625</c:v>
                </c:pt>
                <c:pt idx="2206">
                  <c:v>23389.02734375</c:v>
                </c:pt>
                <c:pt idx="2207">
                  <c:v>23288.427734375</c:v>
                </c:pt>
                <c:pt idx="2208">
                  <c:v>23206.076171875</c:v>
                </c:pt>
                <c:pt idx="2209">
                  <c:v>23187.779296875</c:v>
                </c:pt>
                <c:pt idx="2210">
                  <c:v>23087.322265625</c:v>
                </c:pt>
                <c:pt idx="2211">
                  <c:v>22986.857421875</c:v>
                </c:pt>
                <c:pt idx="2212">
                  <c:v>22883.8828125</c:v>
                </c:pt>
                <c:pt idx="2213">
                  <c:v>22783.83203125</c:v>
                </c:pt>
                <c:pt idx="2214">
                  <c:v>22683.169921875</c:v>
                </c:pt>
                <c:pt idx="2215">
                  <c:v>22582.951171875</c:v>
                </c:pt>
                <c:pt idx="2216">
                  <c:v>22482.576171875</c:v>
                </c:pt>
                <c:pt idx="2217">
                  <c:v>22380.546875</c:v>
                </c:pt>
                <c:pt idx="2218">
                  <c:v>22279.81640625</c:v>
                </c:pt>
                <c:pt idx="2219">
                  <c:v>22178.595703125</c:v>
                </c:pt>
                <c:pt idx="2220">
                  <c:v>22078.408203125</c:v>
                </c:pt>
                <c:pt idx="2221">
                  <c:v>21977.669921875</c:v>
                </c:pt>
                <c:pt idx="2222">
                  <c:v>21958.31640625</c:v>
                </c:pt>
                <c:pt idx="2223">
                  <c:v>21877.521484375</c:v>
                </c:pt>
                <c:pt idx="2224">
                  <c:v>21776.6796875</c:v>
                </c:pt>
                <c:pt idx="2225">
                  <c:v>21675.931640625</c:v>
                </c:pt>
                <c:pt idx="2226">
                  <c:v>21575.837890625</c:v>
                </c:pt>
                <c:pt idx="2227">
                  <c:v>21475.052734375</c:v>
                </c:pt>
                <c:pt idx="2228">
                  <c:v>21374.55859375</c:v>
                </c:pt>
                <c:pt idx="2229">
                  <c:v>21273.94921875</c:v>
                </c:pt>
                <c:pt idx="2230">
                  <c:v>21173.86328125</c:v>
                </c:pt>
                <c:pt idx="2231">
                  <c:v>21073.7578125</c:v>
                </c:pt>
                <c:pt idx="2232">
                  <c:v>20973.2421875</c:v>
                </c:pt>
                <c:pt idx="2233">
                  <c:v>20871.84375</c:v>
                </c:pt>
                <c:pt idx="2234">
                  <c:v>20771.6640625</c:v>
                </c:pt>
                <c:pt idx="2235">
                  <c:v>20721.3515625</c:v>
                </c:pt>
                <c:pt idx="2236">
                  <c:v>20668.77734375</c:v>
                </c:pt>
                <c:pt idx="2237">
                  <c:v>20568.66015625</c:v>
                </c:pt>
                <c:pt idx="2238">
                  <c:v>20468.232421875</c:v>
                </c:pt>
                <c:pt idx="2239">
                  <c:v>20368.080078125</c:v>
                </c:pt>
                <c:pt idx="2240">
                  <c:v>20267.68359375</c:v>
                </c:pt>
                <c:pt idx="2241">
                  <c:v>20166.8515625</c:v>
                </c:pt>
                <c:pt idx="2242">
                  <c:v>20065.734375</c:v>
                </c:pt>
                <c:pt idx="2243">
                  <c:v>19962.716796875</c:v>
                </c:pt>
                <c:pt idx="2244">
                  <c:v>19862.099609375</c:v>
                </c:pt>
                <c:pt idx="2245">
                  <c:v>19761.54296875</c:v>
                </c:pt>
                <c:pt idx="2246">
                  <c:v>19658.384765625</c:v>
                </c:pt>
                <c:pt idx="2247">
                  <c:v>19758.7265625</c:v>
                </c:pt>
                <c:pt idx="2248">
                  <c:v>19859.294921875</c:v>
                </c:pt>
                <c:pt idx="2249">
                  <c:v>19960.404296875</c:v>
                </c:pt>
                <c:pt idx="2250">
                  <c:v>20061.701171875</c:v>
                </c:pt>
                <c:pt idx="2251">
                  <c:v>20161.794921875</c:v>
                </c:pt>
                <c:pt idx="2252">
                  <c:v>20263.9296875</c:v>
                </c:pt>
                <c:pt idx="2253">
                  <c:v>20364.09765625</c:v>
                </c:pt>
                <c:pt idx="2254">
                  <c:v>20464.724609375</c:v>
                </c:pt>
                <c:pt idx="2255">
                  <c:v>20565.12109375</c:v>
                </c:pt>
                <c:pt idx="2256">
                  <c:v>20667.08203125</c:v>
                </c:pt>
                <c:pt idx="2257">
                  <c:v>20767.70703125</c:v>
                </c:pt>
                <c:pt idx="2258">
                  <c:v>20867.91796875</c:v>
                </c:pt>
                <c:pt idx="2259">
                  <c:v>20968.34765625</c:v>
                </c:pt>
                <c:pt idx="2260">
                  <c:v>21070.6328125</c:v>
                </c:pt>
                <c:pt idx="2261">
                  <c:v>21172.953125</c:v>
                </c:pt>
                <c:pt idx="2262">
                  <c:v>21273.240234375</c:v>
                </c:pt>
                <c:pt idx="2263">
                  <c:v>21373.2734375</c:v>
                </c:pt>
                <c:pt idx="2264">
                  <c:v>21474.41796875</c:v>
                </c:pt>
                <c:pt idx="2265">
                  <c:v>21574.853515625</c:v>
                </c:pt>
                <c:pt idx="2266">
                  <c:v>21675.171875</c:v>
                </c:pt>
                <c:pt idx="2267">
                  <c:v>21775.486328125</c:v>
                </c:pt>
                <c:pt idx="2268">
                  <c:v>21875.724609375</c:v>
                </c:pt>
                <c:pt idx="2269">
                  <c:v>21980.07421875</c:v>
                </c:pt>
                <c:pt idx="2270">
                  <c:v>21987.587890625</c:v>
                </c:pt>
                <c:pt idx="2271">
                  <c:v>22080.8515625</c:v>
                </c:pt>
                <c:pt idx="2272">
                  <c:v>22180.861328125</c:v>
                </c:pt>
                <c:pt idx="2273">
                  <c:v>22280.935546875</c:v>
                </c:pt>
                <c:pt idx="2274">
                  <c:v>22381.30859375</c:v>
                </c:pt>
                <c:pt idx="2275">
                  <c:v>22483.765625</c:v>
                </c:pt>
                <c:pt idx="2276">
                  <c:v>22585.767578125</c:v>
                </c:pt>
                <c:pt idx="2277">
                  <c:v>22687.623046875</c:v>
                </c:pt>
                <c:pt idx="2278">
                  <c:v>22787.953125</c:v>
                </c:pt>
                <c:pt idx="2279">
                  <c:v>22890.05078125</c:v>
                </c:pt>
                <c:pt idx="2280">
                  <c:v>22992.716796875</c:v>
                </c:pt>
                <c:pt idx="2281">
                  <c:v>23093.021484375</c:v>
                </c:pt>
                <c:pt idx="2282">
                  <c:v>23194.064453125</c:v>
                </c:pt>
                <c:pt idx="2283">
                  <c:v>23226.96484375</c:v>
                </c:pt>
                <c:pt idx="2284">
                  <c:v>23296.177734375</c:v>
                </c:pt>
                <c:pt idx="2285">
                  <c:v>23396.267578125</c:v>
                </c:pt>
                <c:pt idx="2286">
                  <c:v>23499.892578125</c:v>
                </c:pt>
                <c:pt idx="2287">
                  <c:v>23600.130859375</c:v>
                </c:pt>
                <c:pt idx="2288">
                  <c:v>23701.267578125</c:v>
                </c:pt>
                <c:pt idx="2289">
                  <c:v>23804.2421875</c:v>
                </c:pt>
                <c:pt idx="2290">
                  <c:v>23905.1328125</c:v>
                </c:pt>
                <c:pt idx="2291">
                  <c:v>24007.572265625</c:v>
                </c:pt>
                <c:pt idx="2292">
                  <c:v>24107.99609375</c:v>
                </c:pt>
                <c:pt idx="2293">
                  <c:v>24209.828125</c:v>
                </c:pt>
                <c:pt idx="2294">
                  <c:v>24310.890625</c:v>
                </c:pt>
                <c:pt idx="2295">
                  <c:v>24411.5390625</c:v>
                </c:pt>
                <c:pt idx="2296">
                  <c:v>24441.37109375</c:v>
                </c:pt>
                <c:pt idx="2297">
                  <c:v>24515.10546875</c:v>
                </c:pt>
                <c:pt idx="2298">
                  <c:v>24615.4921875</c:v>
                </c:pt>
                <c:pt idx="2299">
                  <c:v>24715.66015625</c:v>
                </c:pt>
                <c:pt idx="2300">
                  <c:v>24815.95703125</c:v>
                </c:pt>
                <c:pt idx="2301">
                  <c:v>24915.97265625</c:v>
                </c:pt>
                <c:pt idx="2302">
                  <c:v>25020.0390625</c:v>
                </c:pt>
                <c:pt idx="2303">
                  <c:v>25120.533203125</c:v>
                </c:pt>
                <c:pt idx="2304">
                  <c:v>25221.57421875</c:v>
                </c:pt>
                <c:pt idx="2305">
                  <c:v>25269.359375</c:v>
                </c:pt>
                <c:pt idx="2306">
                  <c:v>25321.65625</c:v>
                </c:pt>
                <c:pt idx="2307">
                  <c:v>25423.4765625</c:v>
                </c:pt>
                <c:pt idx="2308">
                  <c:v>25497.259765625</c:v>
                </c:pt>
                <c:pt idx="2309">
                  <c:v>25524.669921875</c:v>
                </c:pt>
                <c:pt idx="2310">
                  <c:v>25612.076171875</c:v>
                </c:pt>
                <c:pt idx="2311">
                  <c:v>25624.998046875</c:v>
                </c:pt>
                <c:pt idx="2312">
                  <c:v>25706.8359375</c:v>
                </c:pt>
                <c:pt idx="2313">
                  <c:v>25727.404296875</c:v>
                </c:pt>
                <c:pt idx="2314">
                  <c:v>25626.791015625</c:v>
                </c:pt>
                <c:pt idx="2315">
                  <c:v>25525.6328125</c:v>
                </c:pt>
                <c:pt idx="2316">
                  <c:v>25425.259765625</c:v>
                </c:pt>
                <c:pt idx="2317">
                  <c:v>25324.41796875</c:v>
                </c:pt>
                <c:pt idx="2318">
                  <c:v>25224.408203125</c:v>
                </c:pt>
                <c:pt idx="2319">
                  <c:v>25124.025390625</c:v>
                </c:pt>
                <c:pt idx="2320">
                  <c:v>25023.716796875</c:v>
                </c:pt>
                <c:pt idx="2321">
                  <c:v>24920.033203125</c:v>
                </c:pt>
                <c:pt idx="2322">
                  <c:v>24819.873046875</c:v>
                </c:pt>
                <c:pt idx="2323">
                  <c:v>24716.400390625</c:v>
                </c:pt>
                <c:pt idx="2324">
                  <c:v>24614.9296875</c:v>
                </c:pt>
                <c:pt idx="2325">
                  <c:v>24514.880859375</c:v>
                </c:pt>
                <c:pt idx="2326">
                  <c:v>24413.67578125</c:v>
                </c:pt>
                <c:pt idx="2327">
                  <c:v>24312.419921875</c:v>
                </c:pt>
                <c:pt idx="2328">
                  <c:v>24212.1796875</c:v>
                </c:pt>
                <c:pt idx="2329">
                  <c:v>24110.33984375</c:v>
                </c:pt>
                <c:pt idx="2330">
                  <c:v>24008.748046875</c:v>
                </c:pt>
                <c:pt idx="2331">
                  <c:v>23907.064453125</c:v>
                </c:pt>
                <c:pt idx="2332">
                  <c:v>23806.638671875</c:v>
                </c:pt>
                <c:pt idx="2333">
                  <c:v>23704.85546875</c:v>
                </c:pt>
                <c:pt idx="2334">
                  <c:v>23603.0546875</c:v>
                </c:pt>
                <c:pt idx="2335">
                  <c:v>23500.82421875</c:v>
                </c:pt>
                <c:pt idx="2336">
                  <c:v>23399.310546875</c:v>
                </c:pt>
                <c:pt idx="2337">
                  <c:v>23299.267578125</c:v>
                </c:pt>
                <c:pt idx="2338">
                  <c:v>23199.078125</c:v>
                </c:pt>
                <c:pt idx="2339">
                  <c:v>23096.443359375</c:v>
                </c:pt>
                <c:pt idx="2340">
                  <c:v>22995.298828125</c:v>
                </c:pt>
                <c:pt idx="2341">
                  <c:v>22893.7578125</c:v>
                </c:pt>
                <c:pt idx="2342">
                  <c:v>22792.537109375</c:v>
                </c:pt>
                <c:pt idx="2343">
                  <c:v>22692.3515625</c:v>
                </c:pt>
                <c:pt idx="2344">
                  <c:v>22591.970703125</c:v>
                </c:pt>
                <c:pt idx="2345">
                  <c:v>22569.06640625</c:v>
                </c:pt>
                <c:pt idx="2346">
                  <c:v>22491.771484375</c:v>
                </c:pt>
                <c:pt idx="2347">
                  <c:v>22390.630859375</c:v>
                </c:pt>
                <c:pt idx="2348">
                  <c:v>22289.490234375</c:v>
                </c:pt>
                <c:pt idx="2349">
                  <c:v>22189.1953125</c:v>
                </c:pt>
                <c:pt idx="2350">
                  <c:v>22088.734375</c:v>
                </c:pt>
                <c:pt idx="2351">
                  <c:v>21988.41015625</c:v>
                </c:pt>
                <c:pt idx="2352">
                  <c:v>21886.81640625</c:v>
                </c:pt>
                <c:pt idx="2353">
                  <c:v>21786.7734375</c:v>
                </c:pt>
                <c:pt idx="2354">
                  <c:v>21686.744140625</c:v>
                </c:pt>
                <c:pt idx="2355">
                  <c:v>21585.123046875</c:v>
                </c:pt>
                <c:pt idx="2356">
                  <c:v>21483.27734375</c:v>
                </c:pt>
                <c:pt idx="2357">
                  <c:v>21383.21484375</c:v>
                </c:pt>
                <c:pt idx="2358">
                  <c:v>21347.37109375</c:v>
                </c:pt>
                <c:pt idx="2359">
                  <c:v>21282.5234375</c:v>
                </c:pt>
                <c:pt idx="2360">
                  <c:v>21180.927734375</c:v>
                </c:pt>
                <c:pt idx="2361">
                  <c:v>21079.419921875</c:v>
                </c:pt>
                <c:pt idx="2362">
                  <c:v>20978.474609375</c:v>
                </c:pt>
                <c:pt idx="2363">
                  <c:v>20877.85546875</c:v>
                </c:pt>
                <c:pt idx="2364">
                  <c:v>20777.486328125</c:v>
                </c:pt>
                <c:pt idx="2365">
                  <c:v>20676.095703125</c:v>
                </c:pt>
                <c:pt idx="2366">
                  <c:v>20574.962890625</c:v>
                </c:pt>
                <c:pt idx="2367">
                  <c:v>20471.44140625</c:v>
                </c:pt>
                <c:pt idx="2368">
                  <c:v>20368.19140625</c:v>
                </c:pt>
                <c:pt idx="2369">
                  <c:v>20267.837890625</c:v>
                </c:pt>
                <c:pt idx="2370">
                  <c:v>20166.677734375</c:v>
                </c:pt>
                <c:pt idx="2371">
                  <c:v>20135.994140625</c:v>
                </c:pt>
                <c:pt idx="2372">
                  <c:v>20062.951171875</c:v>
                </c:pt>
                <c:pt idx="2373">
                  <c:v>20163.197265625</c:v>
                </c:pt>
                <c:pt idx="2374">
                  <c:v>20264.087890625</c:v>
                </c:pt>
                <c:pt idx="2375">
                  <c:v>20365.814453125</c:v>
                </c:pt>
                <c:pt idx="2376">
                  <c:v>20466.71875</c:v>
                </c:pt>
                <c:pt idx="2377">
                  <c:v>20570.130859375</c:v>
                </c:pt>
                <c:pt idx="2378">
                  <c:v>20670.509765625</c:v>
                </c:pt>
                <c:pt idx="2379">
                  <c:v>20771.8515625</c:v>
                </c:pt>
                <c:pt idx="2380">
                  <c:v>20872.2109375</c:v>
                </c:pt>
                <c:pt idx="2381">
                  <c:v>20973.248046875</c:v>
                </c:pt>
                <c:pt idx="2382">
                  <c:v>21075.37890625</c:v>
                </c:pt>
                <c:pt idx="2383">
                  <c:v>21176.669921875</c:v>
                </c:pt>
                <c:pt idx="2384">
                  <c:v>21277.3828125</c:v>
                </c:pt>
                <c:pt idx="2385">
                  <c:v>21377.72265625</c:v>
                </c:pt>
                <c:pt idx="2386">
                  <c:v>21385.935546875</c:v>
                </c:pt>
                <c:pt idx="2387">
                  <c:v>21480.34765625</c:v>
                </c:pt>
                <c:pt idx="2388">
                  <c:v>21580.373046875</c:v>
                </c:pt>
                <c:pt idx="2389">
                  <c:v>21680.876953125</c:v>
                </c:pt>
                <c:pt idx="2390">
                  <c:v>21781.072265625</c:v>
                </c:pt>
                <c:pt idx="2391">
                  <c:v>21881.380859375</c:v>
                </c:pt>
                <c:pt idx="2392">
                  <c:v>21981.5703125</c:v>
                </c:pt>
                <c:pt idx="2393">
                  <c:v>22081.8828125</c:v>
                </c:pt>
                <c:pt idx="2394">
                  <c:v>22184.51953125</c:v>
                </c:pt>
                <c:pt idx="2395">
                  <c:v>22284.8046875</c:v>
                </c:pt>
                <c:pt idx="2396">
                  <c:v>22385.77734375</c:v>
                </c:pt>
                <c:pt idx="2397">
                  <c:v>22486.263671875</c:v>
                </c:pt>
                <c:pt idx="2398">
                  <c:v>22587.521484375</c:v>
                </c:pt>
                <c:pt idx="2399">
                  <c:v>22621.099609375</c:v>
                </c:pt>
                <c:pt idx="2400">
                  <c:v>22689.708984375</c:v>
                </c:pt>
                <c:pt idx="2401">
                  <c:v>22794.263671875</c:v>
                </c:pt>
                <c:pt idx="2402">
                  <c:v>22894.62890625</c:v>
                </c:pt>
                <c:pt idx="2403">
                  <c:v>22994.66796875</c:v>
                </c:pt>
                <c:pt idx="2404">
                  <c:v>23095.44921875</c:v>
                </c:pt>
                <c:pt idx="2405">
                  <c:v>23199.490234375</c:v>
                </c:pt>
                <c:pt idx="2406">
                  <c:v>23302.205078125</c:v>
                </c:pt>
                <c:pt idx="2407">
                  <c:v>23403.091796875</c:v>
                </c:pt>
                <c:pt idx="2408">
                  <c:v>23503.3203125</c:v>
                </c:pt>
                <c:pt idx="2409">
                  <c:v>23604.142578125</c:v>
                </c:pt>
                <c:pt idx="2410">
                  <c:v>23704.6875</c:v>
                </c:pt>
                <c:pt idx="2411">
                  <c:v>23807.154296875</c:v>
                </c:pt>
                <c:pt idx="2412">
                  <c:v>23851.955078125</c:v>
                </c:pt>
                <c:pt idx="2413">
                  <c:v>23908.39453125</c:v>
                </c:pt>
                <c:pt idx="2414">
                  <c:v>24008.7578125</c:v>
                </c:pt>
                <c:pt idx="2415">
                  <c:v>24109.724609375</c:v>
                </c:pt>
                <c:pt idx="2416">
                  <c:v>24209.798828125</c:v>
                </c:pt>
                <c:pt idx="2417">
                  <c:v>24309.87890625</c:v>
                </c:pt>
                <c:pt idx="2418">
                  <c:v>24410.142578125</c:v>
                </c:pt>
                <c:pt idx="2419">
                  <c:v>24512.1328125</c:v>
                </c:pt>
                <c:pt idx="2420">
                  <c:v>24613.783203125</c:v>
                </c:pt>
                <c:pt idx="2421">
                  <c:v>24715.431640625</c:v>
                </c:pt>
                <c:pt idx="2422">
                  <c:v>24817.431640625</c:v>
                </c:pt>
                <c:pt idx="2423">
                  <c:v>24919.869140625</c:v>
                </c:pt>
                <c:pt idx="2424">
                  <c:v>25019.869140625</c:v>
                </c:pt>
                <c:pt idx="2425">
                  <c:v>25038.240234375</c:v>
                </c:pt>
                <c:pt idx="2426">
                  <c:v>24918.34765625</c:v>
                </c:pt>
                <c:pt idx="2427">
                  <c:v>24816.19921875</c:v>
                </c:pt>
                <c:pt idx="2428">
                  <c:v>24712.369140625</c:v>
                </c:pt>
                <c:pt idx="2429">
                  <c:v>24611.462890625</c:v>
                </c:pt>
                <c:pt idx="2430">
                  <c:v>24510.6953125</c:v>
                </c:pt>
                <c:pt idx="2431">
                  <c:v>24408.818359375</c:v>
                </c:pt>
                <c:pt idx="2432">
                  <c:v>24307.501953125</c:v>
                </c:pt>
                <c:pt idx="2433">
                  <c:v>24207.462890625</c:v>
                </c:pt>
                <c:pt idx="2434">
                  <c:v>24106.060546875</c:v>
                </c:pt>
                <c:pt idx="2435">
                  <c:v>24005.712890625</c:v>
                </c:pt>
                <c:pt idx="2436">
                  <c:v>23905.1953125</c:v>
                </c:pt>
                <c:pt idx="2437">
                  <c:v>23802.177734375</c:v>
                </c:pt>
                <c:pt idx="2438">
                  <c:v>23779.888671875</c:v>
                </c:pt>
                <c:pt idx="2439">
                  <c:v>23701.052734375</c:v>
                </c:pt>
                <c:pt idx="2440">
                  <c:v>23599.763671875</c:v>
                </c:pt>
                <c:pt idx="2441">
                  <c:v>23498.80078125</c:v>
                </c:pt>
                <c:pt idx="2442">
                  <c:v>23396.33984375</c:v>
                </c:pt>
                <c:pt idx="2443">
                  <c:v>23295.6328125</c:v>
                </c:pt>
                <c:pt idx="2444">
                  <c:v>23194.232421875</c:v>
                </c:pt>
                <c:pt idx="2445">
                  <c:v>23092.951171875</c:v>
                </c:pt>
                <c:pt idx="2446">
                  <c:v>22991.984375</c:v>
                </c:pt>
                <c:pt idx="2447">
                  <c:v>22889.865234375</c:v>
                </c:pt>
                <c:pt idx="2448">
                  <c:v>22789.115234375</c:v>
                </c:pt>
                <c:pt idx="2449">
                  <c:v>22687.859375</c:v>
                </c:pt>
                <c:pt idx="2450">
                  <c:v>22583.599609375</c:v>
                </c:pt>
                <c:pt idx="2451">
                  <c:v>22534.15625</c:v>
                </c:pt>
                <c:pt idx="2452">
                  <c:v>22482.59765625</c:v>
                </c:pt>
                <c:pt idx="2453">
                  <c:v>22380.595703125</c:v>
                </c:pt>
                <c:pt idx="2454">
                  <c:v>22279.408203125</c:v>
                </c:pt>
                <c:pt idx="2455">
                  <c:v>22178.4296875</c:v>
                </c:pt>
                <c:pt idx="2456">
                  <c:v>22077.29296875</c:v>
                </c:pt>
                <c:pt idx="2457">
                  <c:v>21975.478515625</c:v>
                </c:pt>
                <c:pt idx="2458">
                  <c:v>21874.552734375</c:v>
                </c:pt>
                <c:pt idx="2459">
                  <c:v>21773.880859375</c:v>
                </c:pt>
                <c:pt idx="2460">
                  <c:v>21673.078125</c:v>
                </c:pt>
                <c:pt idx="2461">
                  <c:v>21571.568359375</c:v>
                </c:pt>
                <c:pt idx="2462">
                  <c:v>21470.728515625</c:v>
                </c:pt>
                <c:pt idx="2463">
                  <c:v>21370.244140625</c:v>
                </c:pt>
                <c:pt idx="2464">
                  <c:v>21297.025390625</c:v>
                </c:pt>
                <c:pt idx="2465">
                  <c:v>21265.822265625</c:v>
                </c:pt>
                <c:pt idx="2466">
                  <c:v>21165.37890625</c:v>
                </c:pt>
                <c:pt idx="2467">
                  <c:v>21062.193359375</c:v>
                </c:pt>
                <c:pt idx="2468">
                  <c:v>20960.185546875</c:v>
                </c:pt>
                <c:pt idx="2469">
                  <c:v>20857.564453125</c:v>
                </c:pt>
                <c:pt idx="2470">
                  <c:v>20755.66015625</c:v>
                </c:pt>
                <c:pt idx="2471">
                  <c:v>20655.2734375</c:v>
                </c:pt>
                <c:pt idx="2472">
                  <c:v>20554.9921875</c:v>
                </c:pt>
                <c:pt idx="2473">
                  <c:v>20454.162109375</c:v>
                </c:pt>
                <c:pt idx="2474">
                  <c:v>20353.755859375</c:v>
                </c:pt>
                <c:pt idx="2475">
                  <c:v>20251.525390625</c:v>
                </c:pt>
                <c:pt idx="2476">
                  <c:v>20145.29296875</c:v>
                </c:pt>
                <c:pt idx="2477">
                  <c:v>20084.412109375</c:v>
                </c:pt>
                <c:pt idx="2478">
                  <c:v>20044.328125</c:v>
                </c:pt>
                <c:pt idx="2479">
                  <c:v>20147.72265625</c:v>
                </c:pt>
                <c:pt idx="2480">
                  <c:v>20247.798828125</c:v>
                </c:pt>
                <c:pt idx="2481">
                  <c:v>20349.5546875</c:v>
                </c:pt>
                <c:pt idx="2482">
                  <c:v>20451.845703125</c:v>
                </c:pt>
                <c:pt idx="2483">
                  <c:v>20553.544921875</c:v>
                </c:pt>
                <c:pt idx="2484">
                  <c:v>20655.072265625</c:v>
                </c:pt>
                <c:pt idx="2485">
                  <c:v>20757.1640625</c:v>
                </c:pt>
                <c:pt idx="2486">
                  <c:v>20861.24609375</c:v>
                </c:pt>
                <c:pt idx="2487">
                  <c:v>20961.314453125</c:v>
                </c:pt>
                <c:pt idx="2488">
                  <c:v>21066.13671875</c:v>
                </c:pt>
                <c:pt idx="2489">
                  <c:v>21167.166015625</c:v>
                </c:pt>
                <c:pt idx="2490">
                  <c:v>21267.37890625</c:v>
                </c:pt>
                <c:pt idx="2491">
                  <c:v>21337.546875</c:v>
                </c:pt>
                <c:pt idx="2492">
                  <c:v>21368.033203125</c:v>
                </c:pt>
                <c:pt idx="2493">
                  <c:v>21469.083984375</c:v>
                </c:pt>
                <c:pt idx="2494">
                  <c:v>21570.236328125</c:v>
                </c:pt>
                <c:pt idx="2495">
                  <c:v>21670.640625</c:v>
                </c:pt>
                <c:pt idx="2496">
                  <c:v>21773.798828125</c:v>
                </c:pt>
                <c:pt idx="2497">
                  <c:v>21874.298828125</c:v>
                </c:pt>
                <c:pt idx="2498">
                  <c:v>21974.453125</c:v>
                </c:pt>
                <c:pt idx="2499">
                  <c:v>22074.5234375</c:v>
                </c:pt>
                <c:pt idx="2500">
                  <c:v>22174.91796875</c:v>
                </c:pt>
                <c:pt idx="2501">
                  <c:v>22275.044921875</c:v>
                </c:pt>
                <c:pt idx="2502">
                  <c:v>22375.20703125</c:v>
                </c:pt>
                <c:pt idx="2503">
                  <c:v>22475.431640625</c:v>
                </c:pt>
                <c:pt idx="2504">
                  <c:v>22576.443359375</c:v>
                </c:pt>
                <c:pt idx="2505">
                  <c:v>22576.107421875</c:v>
                </c:pt>
                <c:pt idx="2506">
                  <c:v>22677.1484375</c:v>
                </c:pt>
                <c:pt idx="2507">
                  <c:v>22777.904296875</c:v>
                </c:pt>
                <c:pt idx="2508">
                  <c:v>22879.197265625</c:v>
                </c:pt>
                <c:pt idx="2509">
                  <c:v>22979.74609375</c:v>
                </c:pt>
                <c:pt idx="2510">
                  <c:v>23080.96484375</c:v>
                </c:pt>
                <c:pt idx="2511">
                  <c:v>23183.958984375</c:v>
                </c:pt>
                <c:pt idx="2512">
                  <c:v>23285.755859375</c:v>
                </c:pt>
                <c:pt idx="2513">
                  <c:v>23386.533203125</c:v>
                </c:pt>
                <c:pt idx="2514">
                  <c:v>23487.693359375</c:v>
                </c:pt>
                <c:pt idx="2515">
                  <c:v>23587.953125</c:v>
                </c:pt>
                <c:pt idx="2516">
                  <c:v>23688.6640625</c:v>
                </c:pt>
                <c:pt idx="2517">
                  <c:v>23788.798828125</c:v>
                </c:pt>
                <c:pt idx="2518">
                  <c:v>23805.4921875</c:v>
                </c:pt>
                <c:pt idx="2519">
                  <c:v>23888.8515625</c:v>
                </c:pt>
                <c:pt idx="2520">
                  <c:v>23990.650390625</c:v>
                </c:pt>
                <c:pt idx="2521">
                  <c:v>24090.78515625</c:v>
                </c:pt>
                <c:pt idx="2522">
                  <c:v>24191.955078125</c:v>
                </c:pt>
                <c:pt idx="2523">
                  <c:v>24292.07421875</c:v>
                </c:pt>
                <c:pt idx="2524">
                  <c:v>24392.564453125</c:v>
                </c:pt>
                <c:pt idx="2525">
                  <c:v>24492.66015625</c:v>
                </c:pt>
                <c:pt idx="2526">
                  <c:v>24596.50390625</c:v>
                </c:pt>
                <c:pt idx="2527">
                  <c:v>24696.802734375</c:v>
                </c:pt>
                <c:pt idx="2528">
                  <c:v>24801.193359375</c:v>
                </c:pt>
                <c:pt idx="2529">
                  <c:v>24901.744140625</c:v>
                </c:pt>
                <c:pt idx="2530">
                  <c:v>25003.931640625</c:v>
                </c:pt>
                <c:pt idx="2531">
                  <c:v>25009.7890625</c:v>
                </c:pt>
                <c:pt idx="2532">
                  <c:v>24903.220703125</c:v>
                </c:pt>
                <c:pt idx="2533">
                  <c:v>24803.060546875</c:v>
                </c:pt>
                <c:pt idx="2534">
                  <c:v>24702.259765625</c:v>
                </c:pt>
                <c:pt idx="2535">
                  <c:v>24601.806640625</c:v>
                </c:pt>
                <c:pt idx="2536">
                  <c:v>24501.009765625</c:v>
                </c:pt>
                <c:pt idx="2537">
                  <c:v>24399.767578125</c:v>
                </c:pt>
                <c:pt idx="2538">
                  <c:v>24299.181640625</c:v>
                </c:pt>
                <c:pt idx="2539">
                  <c:v>24198.34375</c:v>
                </c:pt>
                <c:pt idx="2540">
                  <c:v>24095.748046875</c:v>
                </c:pt>
                <c:pt idx="2541">
                  <c:v>23995.732421875</c:v>
                </c:pt>
                <c:pt idx="2542">
                  <c:v>23895.654296875</c:v>
                </c:pt>
                <c:pt idx="2543">
                  <c:v>23794.392578125</c:v>
                </c:pt>
                <c:pt idx="2544">
                  <c:v>23740.4921875</c:v>
                </c:pt>
                <c:pt idx="2545">
                  <c:v>23692.365234375</c:v>
                </c:pt>
                <c:pt idx="2546">
                  <c:v>23591.375</c:v>
                </c:pt>
                <c:pt idx="2547">
                  <c:v>23489.15234375</c:v>
                </c:pt>
                <c:pt idx="2548">
                  <c:v>23386.51171875</c:v>
                </c:pt>
                <c:pt idx="2549">
                  <c:v>23285.783203125</c:v>
                </c:pt>
                <c:pt idx="2550">
                  <c:v>23184.89453125</c:v>
                </c:pt>
                <c:pt idx="2551">
                  <c:v>23083.4765625</c:v>
                </c:pt>
                <c:pt idx="2552">
                  <c:v>22982.138671875</c:v>
                </c:pt>
                <c:pt idx="2553">
                  <c:v>22880.62890625</c:v>
                </c:pt>
                <c:pt idx="2554">
                  <c:v>22779.017578125</c:v>
                </c:pt>
                <c:pt idx="2555">
                  <c:v>22677.814453125</c:v>
                </c:pt>
                <c:pt idx="2556">
                  <c:v>22577.623046875</c:v>
                </c:pt>
                <c:pt idx="2557">
                  <c:v>22496.609375</c:v>
                </c:pt>
                <c:pt idx="2558">
                  <c:v>22477.498046875</c:v>
                </c:pt>
                <c:pt idx="2559">
                  <c:v>22372.8984375</c:v>
                </c:pt>
                <c:pt idx="2560">
                  <c:v>22270.474609375</c:v>
                </c:pt>
                <c:pt idx="2561">
                  <c:v>22169.966796875</c:v>
                </c:pt>
                <c:pt idx="2562">
                  <c:v>22069.044921875</c:v>
                </c:pt>
                <c:pt idx="2563">
                  <c:v>21967.87890625</c:v>
                </c:pt>
                <c:pt idx="2564">
                  <c:v>21866.0078125</c:v>
                </c:pt>
                <c:pt idx="2565">
                  <c:v>21765.9296875</c:v>
                </c:pt>
                <c:pt idx="2566">
                  <c:v>21664.806640625</c:v>
                </c:pt>
                <c:pt idx="2567">
                  <c:v>21563.0859375</c:v>
                </c:pt>
                <c:pt idx="2568">
                  <c:v>21462.162109375</c:v>
                </c:pt>
                <c:pt idx="2569">
                  <c:v>21360.689453125</c:v>
                </c:pt>
                <c:pt idx="2570">
                  <c:v>21270.896484375</c:v>
                </c:pt>
                <c:pt idx="2571">
                  <c:v>21260.421875</c:v>
                </c:pt>
                <c:pt idx="2572">
                  <c:v>21160.0546875</c:v>
                </c:pt>
                <c:pt idx="2573">
                  <c:v>21058.3125</c:v>
                </c:pt>
                <c:pt idx="2574">
                  <c:v>20955.166015625</c:v>
                </c:pt>
                <c:pt idx="2575">
                  <c:v>20851.978515625</c:v>
                </c:pt>
                <c:pt idx="2576">
                  <c:v>20751.716796875</c:v>
                </c:pt>
                <c:pt idx="2577">
                  <c:v>20650.505859375</c:v>
                </c:pt>
                <c:pt idx="2578">
                  <c:v>20547.962890625</c:v>
                </c:pt>
                <c:pt idx="2579">
                  <c:v>20447.462890625</c:v>
                </c:pt>
                <c:pt idx="2580">
                  <c:v>20345.951171875</c:v>
                </c:pt>
                <c:pt idx="2581">
                  <c:v>20245.546875</c:v>
                </c:pt>
                <c:pt idx="2582">
                  <c:v>20145.48046875</c:v>
                </c:pt>
                <c:pt idx="2583">
                  <c:v>20051.337890625</c:v>
                </c:pt>
                <c:pt idx="2584">
                  <c:v>20044.328125</c:v>
                </c:pt>
                <c:pt idx="2585">
                  <c:v>20144.375</c:v>
                </c:pt>
                <c:pt idx="2586">
                  <c:v>20245.662109375</c:v>
                </c:pt>
                <c:pt idx="2587">
                  <c:v>20345.7734375</c:v>
                </c:pt>
                <c:pt idx="2588">
                  <c:v>20447.404296875</c:v>
                </c:pt>
                <c:pt idx="2589">
                  <c:v>20548.716796875</c:v>
                </c:pt>
                <c:pt idx="2590">
                  <c:v>20648.892578125</c:v>
                </c:pt>
                <c:pt idx="2591">
                  <c:v>20749.55078125</c:v>
                </c:pt>
                <c:pt idx="2592">
                  <c:v>20849.67578125</c:v>
                </c:pt>
                <c:pt idx="2593">
                  <c:v>20949.939453125</c:v>
                </c:pt>
                <c:pt idx="2594">
                  <c:v>21052.193359375</c:v>
                </c:pt>
                <c:pt idx="2595">
                  <c:v>21152.978515625</c:v>
                </c:pt>
                <c:pt idx="2596">
                  <c:v>21253.33203125</c:v>
                </c:pt>
                <c:pt idx="2597">
                  <c:v>21300.734375</c:v>
                </c:pt>
                <c:pt idx="2598">
                  <c:v>21355.2890625</c:v>
                </c:pt>
                <c:pt idx="2599">
                  <c:v>21455.455078125</c:v>
                </c:pt>
                <c:pt idx="2600">
                  <c:v>21555.998046875</c:v>
                </c:pt>
                <c:pt idx="2601">
                  <c:v>21658.916015625</c:v>
                </c:pt>
                <c:pt idx="2602">
                  <c:v>21759.029296875</c:v>
                </c:pt>
                <c:pt idx="2603">
                  <c:v>21861.712890625</c:v>
                </c:pt>
                <c:pt idx="2604">
                  <c:v>21964.40625</c:v>
                </c:pt>
                <c:pt idx="2605">
                  <c:v>22066.125</c:v>
                </c:pt>
                <c:pt idx="2606">
                  <c:v>22166.888671875</c:v>
                </c:pt>
                <c:pt idx="2607">
                  <c:v>22267.419921875</c:v>
                </c:pt>
                <c:pt idx="2608">
                  <c:v>22368.767578125</c:v>
                </c:pt>
                <c:pt idx="2609">
                  <c:v>22469.71875</c:v>
                </c:pt>
                <c:pt idx="2610">
                  <c:v>22537.46875</c:v>
                </c:pt>
                <c:pt idx="2611">
                  <c:v>22570.66796875</c:v>
                </c:pt>
                <c:pt idx="2612">
                  <c:v>22672.779296875</c:v>
                </c:pt>
                <c:pt idx="2613">
                  <c:v>22776.658203125</c:v>
                </c:pt>
                <c:pt idx="2614">
                  <c:v>22878.65234375</c:v>
                </c:pt>
                <c:pt idx="2615">
                  <c:v>22980.92578125</c:v>
                </c:pt>
                <c:pt idx="2616">
                  <c:v>23081.41015625</c:v>
                </c:pt>
                <c:pt idx="2617">
                  <c:v>23183.201171875</c:v>
                </c:pt>
                <c:pt idx="2618">
                  <c:v>23283.484375</c:v>
                </c:pt>
                <c:pt idx="2619">
                  <c:v>23385.359375</c:v>
                </c:pt>
                <c:pt idx="2620">
                  <c:v>23486.3515625</c:v>
                </c:pt>
                <c:pt idx="2621">
                  <c:v>23587.037109375</c:v>
                </c:pt>
                <c:pt idx="2622">
                  <c:v>23687.572265625</c:v>
                </c:pt>
                <c:pt idx="2623">
                  <c:v>23771.578125</c:v>
                </c:pt>
                <c:pt idx="2624">
                  <c:v>23788.138671875</c:v>
                </c:pt>
                <c:pt idx="2625">
                  <c:v>23889.7421875</c:v>
                </c:pt>
                <c:pt idx="2626">
                  <c:v>23991.6484375</c:v>
                </c:pt>
                <c:pt idx="2627">
                  <c:v>24094.263671875</c:v>
                </c:pt>
                <c:pt idx="2628">
                  <c:v>24195.083984375</c:v>
                </c:pt>
                <c:pt idx="2629">
                  <c:v>24296.087890625</c:v>
                </c:pt>
                <c:pt idx="2630">
                  <c:v>24396.490234375</c:v>
                </c:pt>
                <c:pt idx="2631">
                  <c:v>24497.076171875</c:v>
                </c:pt>
                <c:pt idx="2632">
                  <c:v>24598.29296875</c:v>
                </c:pt>
                <c:pt idx="2633">
                  <c:v>24700.453125</c:v>
                </c:pt>
                <c:pt idx="2634">
                  <c:v>24800.791015625</c:v>
                </c:pt>
                <c:pt idx="2635">
                  <c:v>24901.30859375</c:v>
                </c:pt>
                <c:pt idx="2636">
                  <c:v>24979.671875</c:v>
                </c:pt>
                <c:pt idx="2637">
                  <c:v>25001.486328125</c:v>
                </c:pt>
                <c:pt idx="2638">
                  <c:v>25102.6484375</c:v>
                </c:pt>
                <c:pt idx="2639">
                  <c:v>25205.8984375</c:v>
                </c:pt>
                <c:pt idx="2640">
                  <c:v>25307.08203125</c:v>
                </c:pt>
                <c:pt idx="2641">
                  <c:v>25407.609375</c:v>
                </c:pt>
                <c:pt idx="2642">
                  <c:v>25508.107421875</c:v>
                </c:pt>
                <c:pt idx="2643">
                  <c:v>25608.666015625</c:v>
                </c:pt>
                <c:pt idx="2644">
                  <c:v>25710.4609375</c:v>
                </c:pt>
                <c:pt idx="2645">
                  <c:v>25789.78125</c:v>
                </c:pt>
                <c:pt idx="2646">
                  <c:v>25811.794921875</c:v>
                </c:pt>
                <c:pt idx="2647">
                  <c:v>25912.376953125</c:v>
                </c:pt>
                <c:pt idx="2648">
                  <c:v>25993.826171875</c:v>
                </c:pt>
                <c:pt idx="2649">
                  <c:v>26012.92578125</c:v>
                </c:pt>
                <c:pt idx="2650">
                  <c:v>26077.1640625</c:v>
                </c:pt>
                <c:pt idx="2651">
                  <c:v>26112.982421875</c:v>
                </c:pt>
                <c:pt idx="2652">
                  <c:v>26151.03125</c:v>
                </c:pt>
                <c:pt idx="2653">
                  <c:v>26213.447265625</c:v>
                </c:pt>
                <c:pt idx="2654">
                  <c:v>26112.55859375</c:v>
                </c:pt>
                <c:pt idx="2655">
                  <c:v>26010.166015625</c:v>
                </c:pt>
                <c:pt idx="2656">
                  <c:v>25909.826171875</c:v>
                </c:pt>
                <c:pt idx="2657">
                  <c:v>25809.736328125</c:v>
                </c:pt>
                <c:pt idx="2658">
                  <c:v>25706.408203125</c:v>
                </c:pt>
                <c:pt idx="2659">
                  <c:v>25604.486328125</c:v>
                </c:pt>
                <c:pt idx="2660">
                  <c:v>25503.662109375</c:v>
                </c:pt>
                <c:pt idx="2661">
                  <c:v>25401.603515625</c:v>
                </c:pt>
                <c:pt idx="2662">
                  <c:v>25299.89453125</c:v>
                </c:pt>
                <c:pt idx="2663">
                  <c:v>25199.11328125</c:v>
                </c:pt>
                <c:pt idx="2664">
                  <c:v>25097.52734375</c:v>
                </c:pt>
                <c:pt idx="2665">
                  <c:v>24997.05859375</c:v>
                </c:pt>
                <c:pt idx="2666">
                  <c:v>24897.04296875</c:v>
                </c:pt>
                <c:pt idx="2667">
                  <c:v>24796.025390625</c:v>
                </c:pt>
                <c:pt idx="2668">
                  <c:v>24695.01953125</c:v>
                </c:pt>
                <c:pt idx="2669">
                  <c:v>24591.984375</c:v>
                </c:pt>
                <c:pt idx="2670">
                  <c:v>24489.69921875</c:v>
                </c:pt>
                <c:pt idx="2671">
                  <c:v>24389.4609375</c:v>
                </c:pt>
                <c:pt idx="2672">
                  <c:v>24289.37890625</c:v>
                </c:pt>
                <c:pt idx="2673">
                  <c:v>24189.318359375</c:v>
                </c:pt>
                <c:pt idx="2674">
                  <c:v>24086.40234375</c:v>
                </c:pt>
                <c:pt idx="2675">
                  <c:v>23985.625</c:v>
                </c:pt>
                <c:pt idx="2676">
                  <c:v>23883.9921875</c:v>
                </c:pt>
                <c:pt idx="2677">
                  <c:v>23782.1484375</c:v>
                </c:pt>
                <c:pt idx="2678">
                  <c:v>23681.990234375</c:v>
                </c:pt>
                <c:pt idx="2679">
                  <c:v>23581.609375</c:v>
                </c:pt>
                <c:pt idx="2680">
                  <c:v>23480.6015625</c:v>
                </c:pt>
                <c:pt idx="2681">
                  <c:v>23379.53515625</c:v>
                </c:pt>
                <c:pt idx="2682">
                  <c:v>23278.0546875</c:v>
                </c:pt>
                <c:pt idx="2683">
                  <c:v>23175.0078125</c:v>
                </c:pt>
                <c:pt idx="2684">
                  <c:v>23074.84765625</c:v>
                </c:pt>
                <c:pt idx="2685">
                  <c:v>22970.564453125</c:v>
                </c:pt>
                <c:pt idx="2686">
                  <c:v>22965.8984375</c:v>
                </c:pt>
                <c:pt idx="2687">
                  <c:v>22870</c:v>
                </c:pt>
                <c:pt idx="2688">
                  <c:v>22768.244140625</c:v>
                </c:pt>
                <c:pt idx="2689">
                  <c:v>22667.017578125</c:v>
                </c:pt>
                <c:pt idx="2690">
                  <c:v>22564.6171875</c:v>
                </c:pt>
                <c:pt idx="2691">
                  <c:v>22461.91796875</c:v>
                </c:pt>
                <c:pt idx="2692">
                  <c:v>22361.0546875</c:v>
                </c:pt>
                <c:pt idx="2693">
                  <c:v>22260.9375</c:v>
                </c:pt>
                <c:pt idx="2694">
                  <c:v>22159.486328125</c:v>
                </c:pt>
                <c:pt idx="2695">
                  <c:v>22058.998046875</c:v>
                </c:pt>
                <c:pt idx="2696">
                  <c:v>21958.91015625</c:v>
                </c:pt>
                <c:pt idx="2697">
                  <c:v>21858.064453125</c:v>
                </c:pt>
                <c:pt idx="2698">
                  <c:v>21757.88671875</c:v>
                </c:pt>
                <c:pt idx="2699">
                  <c:v>21751.7109375</c:v>
                </c:pt>
                <c:pt idx="2700">
                  <c:v>21657.14453125</c:v>
                </c:pt>
                <c:pt idx="2701">
                  <c:v>21556.591796875</c:v>
                </c:pt>
                <c:pt idx="2702">
                  <c:v>21452.388671875</c:v>
                </c:pt>
                <c:pt idx="2703">
                  <c:v>21351.77734375</c:v>
                </c:pt>
                <c:pt idx="2704">
                  <c:v>21251.50390625</c:v>
                </c:pt>
                <c:pt idx="2705">
                  <c:v>21151.490234375</c:v>
                </c:pt>
                <c:pt idx="2706">
                  <c:v>21048.654296875</c:v>
                </c:pt>
                <c:pt idx="2707">
                  <c:v>20947.8203125</c:v>
                </c:pt>
                <c:pt idx="2708">
                  <c:v>20847.25</c:v>
                </c:pt>
                <c:pt idx="2709">
                  <c:v>20745.53515625</c:v>
                </c:pt>
                <c:pt idx="2710">
                  <c:v>20645.099609375</c:v>
                </c:pt>
                <c:pt idx="2711">
                  <c:v>20544.43359375</c:v>
                </c:pt>
                <c:pt idx="2712">
                  <c:v>20548.080078125</c:v>
                </c:pt>
                <c:pt idx="2713">
                  <c:v>20442.43359375</c:v>
                </c:pt>
                <c:pt idx="2714">
                  <c:v>20339.9453125</c:v>
                </c:pt>
                <c:pt idx="2715">
                  <c:v>20441.533203125</c:v>
                </c:pt>
                <c:pt idx="2716">
                  <c:v>20542.078125</c:v>
                </c:pt>
                <c:pt idx="2717">
                  <c:v>20645.673828125</c:v>
                </c:pt>
                <c:pt idx="2718">
                  <c:v>20746.185546875</c:v>
                </c:pt>
                <c:pt idx="2719">
                  <c:v>20847.494140625</c:v>
                </c:pt>
                <c:pt idx="2720">
                  <c:v>20951.259765625</c:v>
                </c:pt>
                <c:pt idx="2721">
                  <c:v>21053.025390625</c:v>
                </c:pt>
                <c:pt idx="2722">
                  <c:v>21153.412109375</c:v>
                </c:pt>
                <c:pt idx="2723">
                  <c:v>21254.673828125</c:v>
                </c:pt>
                <c:pt idx="2724">
                  <c:v>21355.08984375</c:v>
                </c:pt>
                <c:pt idx="2725">
                  <c:v>21457.220703125</c:v>
                </c:pt>
                <c:pt idx="2726">
                  <c:v>21557.27734375</c:v>
                </c:pt>
                <c:pt idx="2727">
                  <c:v>21658.205078125</c:v>
                </c:pt>
                <c:pt idx="2728">
                  <c:v>21761.568359375</c:v>
                </c:pt>
                <c:pt idx="2729">
                  <c:v>21797.33203125</c:v>
                </c:pt>
                <c:pt idx="2730">
                  <c:v>21862.59375</c:v>
                </c:pt>
                <c:pt idx="2731">
                  <c:v>21962.80859375</c:v>
                </c:pt>
                <c:pt idx="2732">
                  <c:v>22063.37109375</c:v>
                </c:pt>
                <c:pt idx="2733">
                  <c:v>22164.765625</c:v>
                </c:pt>
                <c:pt idx="2734">
                  <c:v>22269.869140625</c:v>
                </c:pt>
                <c:pt idx="2735">
                  <c:v>22371.064453125</c:v>
                </c:pt>
                <c:pt idx="2736">
                  <c:v>22474.96875</c:v>
                </c:pt>
                <c:pt idx="2737">
                  <c:v>22576.3515625</c:v>
                </c:pt>
                <c:pt idx="2738">
                  <c:v>22677.37890625</c:v>
                </c:pt>
                <c:pt idx="2739">
                  <c:v>22778.802734375</c:v>
                </c:pt>
                <c:pt idx="2740">
                  <c:v>22879.025390625</c:v>
                </c:pt>
                <c:pt idx="2741">
                  <c:v>22982.921875</c:v>
                </c:pt>
                <c:pt idx="2742">
                  <c:v>23025.388671875</c:v>
                </c:pt>
                <c:pt idx="2743">
                  <c:v>23083.16015625</c:v>
                </c:pt>
                <c:pt idx="2744">
                  <c:v>23183.720703125</c:v>
                </c:pt>
                <c:pt idx="2745">
                  <c:v>23285.578125</c:v>
                </c:pt>
                <c:pt idx="2746">
                  <c:v>23385.705078125</c:v>
                </c:pt>
                <c:pt idx="2747">
                  <c:v>23485.7109375</c:v>
                </c:pt>
                <c:pt idx="2748">
                  <c:v>23586.80859375</c:v>
                </c:pt>
                <c:pt idx="2749">
                  <c:v>23687.302734375</c:v>
                </c:pt>
                <c:pt idx="2750">
                  <c:v>23787.34375</c:v>
                </c:pt>
                <c:pt idx="2751">
                  <c:v>23887.490234375</c:v>
                </c:pt>
                <c:pt idx="2752">
                  <c:v>23989.458984375</c:v>
                </c:pt>
                <c:pt idx="2753">
                  <c:v>24089.931640625</c:v>
                </c:pt>
                <c:pt idx="2754">
                  <c:v>24190.185546875</c:v>
                </c:pt>
                <c:pt idx="2755">
                  <c:v>24248.25</c:v>
                </c:pt>
                <c:pt idx="2756">
                  <c:v>24291.017578125</c:v>
                </c:pt>
                <c:pt idx="2757">
                  <c:v>24392.375</c:v>
                </c:pt>
                <c:pt idx="2758">
                  <c:v>24495.697265625</c:v>
                </c:pt>
                <c:pt idx="2759">
                  <c:v>24596.638671875</c:v>
                </c:pt>
                <c:pt idx="2760">
                  <c:v>24697.35546875</c:v>
                </c:pt>
                <c:pt idx="2761">
                  <c:v>24799.1953125</c:v>
                </c:pt>
                <c:pt idx="2762">
                  <c:v>24904.13671875</c:v>
                </c:pt>
                <c:pt idx="2763">
                  <c:v>25006.322265625</c:v>
                </c:pt>
                <c:pt idx="2764">
                  <c:v>25107.228515625</c:v>
                </c:pt>
                <c:pt idx="2765">
                  <c:v>25212.810546875</c:v>
                </c:pt>
                <c:pt idx="2766">
                  <c:v>25315.1328125</c:v>
                </c:pt>
                <c:pt idx="2767">
                  <c:v>25416.197265625</c:v>
                </c:pt>
                <c:pt idx="2768">
                  <c:v>25422.076171875</c:v>
                </c:pt>
                <c:pt idx="2769">
                  <c:v>25315.611328125</c:v>
                </c:pt>
                <c:pt idx="2770">
                  <c:v>25214.400390625</c:v>
                </c:pt>
                <c:pt idx="2771">
                  <c:v>25113.89453125</c:v>
                </c:pt>
                <c:pt idx="2772">
                  <c:v>25007.4765625</c:v>
                </c:pt>
                <c:pt idx="2773">
                  <c:v>24904.69140625</c:v>
                </c:pt>
                <c:pt idx="2774">
                  <c:v>24803.48828125</c:v>
                </c:pt>
                <c:pt idx="2775">
                  <c:v>24703.263671875</c:v>
                </c:pt>
                <c:pt idx="2776">
                  <c:v>24602.712890625</c:v>
                </c:pt>
                <c:pt idx="2777">
                  <c:v>24502.263671875</c:v>
                </c:pt>
                <c:pt idx="2778">
                  <c:v>24401.03125</c:v>
                </c:pt>
                <c:pt idx="2779">
                  <c:v>24300.365234375</c:v>
                </c:pt>
                <c:pt idx="2780">
                  <c:v>24199.509765625</c:v>
                </c:pt>
                <c:pt idx="2781">
                  <c:v>24165.40234375</c:v>
                </c:pt>
                <c:pt idx="2782">
                  <c:v>24097.75390625</c:v>
                </c:pt>
                <c:pt idx="2783">
                  <c:v>23995.53515625</c:v>
                </c:pt>
                <c:pt idx="2784">
                  <c:v>23895.01171875</c:v>
                </c:pt>
                <c:pt idx="2785">
                  <c:v>23793.3515625</c:v>
                </c:pt>
                <c:pt idx="2786">
                  <c:v>23693.34375</c:v>
                </c:pt>
                <c:pt idx="2787">
                  <c:v>23592.15234375</c:v>
                </c:pt>
                <c:pt idx="2788">
                  <c:v>23491.1015625</c:v>
                </c:pt>
                <c:pt idx="2789">
                  <c:v>23388.923828125</c:v>
                </c:pt>
                <c:pt idx="2790">
                  <c:v>23287.5703125</c:v>
                </c:pt>
                <c:pt idx="2791">
                  <c:v>23185.525390625</c:v>
                </c:pt>
                <c:pt idx="2792">
                  <c:v>23084.951171875</c:v>
                </c:pt>
                <c:pt idx="2793">
                  <c:v>22983.998046875</c:v>
                </c:pt>
                <c:pt idx="2794">
                  <c:v>22930.333984375</c:v>
                </c:pt>
                <c:pt idx="2795">
                  <c:v>22881.625</c:v>
                </c:pt>
                <c:pt idx="2796">
                  <c:v>22778.919921875</c:v>
                </c:pt>
                <c:pt idx="2797">
                  <c:v>22678.6640625</c:v>
                </c:pt>
                <c:pt idx="2798">
                  <c:v>22576.82421875</c:v>
                </c:pt>
                <c:pt idx="2799">
                  <c:v>22475.603515625</c:v>
                </c:pt>
                <c:pt idx="2800">
                  <c:v>22373.361328125</c:v>
                </c:pt>
                <c:pt idx="2801">
                  <c:v>22272.8671875</c:v>
                </c:pt>
                <c:pt idx="2802">
                  <c:v>22171.302734375</c:v>
                </c:pt>
                <c:pt idx="2803">
                  <c:v>22070.28515625</c:v>
                </c:pt>
                <c:pt idx="2804">
                  <c:v>21969.203125</c:v>
                </c:pt>
                <c:pt idx="2805">
                  <c:v>21866.23046875</c:v>
                </c:pt>
                <c:pt idx="2806">
                  <c:v>21765.64453125</c:v>
                </c:pt>
                <c:pt idx="2807">
                  <c:v>21704.791015625</c:v>
                </c:pt>
                <c:pt idx="2808">
                  <c:v>21665.580078125</c:v>
                </c:pt>
                <c:pt idx="2809">
                  <c:v>21563.123046875</c:v>
                </c:pt>
                <c:pt idx="2810">
                  <c:v>21461.47265625</c:v>
                </c:pt>
                <c:pt idx="2811">
                  <c:v>21361.07421875</c:v>
                </c:pt>
                <c:pt idx="2812">
                  <c:v>21260.509765625</c:v>
                </c:pt>
                <c:pt idx="2813">
                  <c:v>21159.630859375</c:v>
                </c:pt>
                <c:pt idx="2814">
                  <c:v>21059.1796875</c:v>
                </c:pt>
                <c:pt idx="2815">
                  <c:v>20958.064453125</c:v>
                </c:pt>
                <c:pt idx="2816">
                  <c:v>20854.59375</c:v>
                </c:pt>
                <c:pt idx="2817">
                  <c:v>20754.34375</c:v>
                </c:pt>
                <c:pt idx="2818">
                  <c:v>20653.279296875</c:v>
                </c:pt>
                <c:pt idx="2819">
                  <c:v>20552.388671875</c:v>
                </c:pt>
                <c:pt idx="2820">
                  <c:v>20489.802734375</c:v>
                </c:pt>
                <c:pt idx="2821">
                  <c:v>20451.96875</c:v>
                </c:pt>
                <c:pt idx="2822">
                  <c:v>20351.44140625</c:v>
                </c:pt>
                <c:pt idx="2823">
                  <c:v>20453.951171875</c:v>
                </c:pt>
                <c:pt idx="2824">
                  <c:v>20557.7734375</c:v>
                </c:pt>
                <c:pt idx="2825">
                  <c:v>20658.716796875</c:v>
                </c:pt>
                <c:pt idx="2826">
                  <c:v>20763.091796875</c:v>
                </c:pt>
                <c:pt idx="2827">
                  <c:v>20864.177734375</c:v>
                </c:pt>
                <c:pt idx="2828">
                  <c:v>20966.341796875</c:v>
                </c:pt>
                <c:pt idx="2829">
                  <c:v>21067.142578125</c:v>
                </c:pt>
                <c:pt idx="2830">
                  <c:v>21169.125</c:v>
                </c:pt>
                <c:pt idx="2831">
                  <c:v>21271.62890625</c:v>
                </c:pt>
                <c:pt idx="2832">
                  <c:v>21371.802734375</c:v>
                </c:pt>
                <c:pt idx="2833">
                  <c:v>21471.9140625</c:v>
                </c:pt>
                <c:pt idx="2834">
                  <c:v>21572.806640625</c:v>
                </c:pt>
                <c:pt idx="2835">
                  <c:v>21672.841796875</c:v>
                </c:pt>
                <c:pt idx="2836">
                  <c:v>21736.435546875</c:v>
                </c:pt>
                <c:pt idx="2837">
                  <c:v>21773.7578125</c:v>
                </c:pt>
                <c:pt idx="2838">
                  <c:v>21874.78125</c:v>
                </c:pt>
                <c:pt idx="2839">
                  <c:v>21977.96875</c:v>
                </c:pt>
                <c:pt idx="2840">
                  <c:v>22080.974609375</c:v>
                </c:pt>
                <c:pt idx="2841">
                  <c:v>22181.1953125</c:v>
                </c:pt>
                <c:pt idx="2842">
                  <c:v>22282.53125</c:v>
                </c:pt>
                <c:pt idx="2843">
                  <c:v>22382.916015625</c:v>
                </c:pt>
                <c:pt idx="2844">
                  <c:v>22485.19140625</c:v>
                </c:pt>
                <c:pt idx="2845">
                  <c:v>22585.349609375</c:v>
                </c:pt>
                <c:pt idx="2846">
                  <c:v>22687.955078125</c:v>
                </c:pt>
                <c:pt idx="2847">
                  <c:v>22790.30078125</c:v>
                </c:pt>
                <c:pt idx="2848">
                  <c:v>22890.7890625</c:v>
                </c:pt>
                <c:pt idx="2849">
                  <c:v>22962.037109375</c:v>
                </c:pt>
                <c:pt idx="2850">
                  <c:v>22990.986328125</c:v>
                </c:pt>
                <c:pt idx="2851">
                  <c:v>23092.205078125</c:v>
                </c:pt>
                <c:pt idx="2852">
                  <c:v>23192.423828125</c:v>
                </c:pt>
                <c:pt idx="2853">
                  <c:v>23292.83984375</c:v>
                </c:pt>
                <c:pt idx="2854">
                  <c:v>23393.37109375</c:v>
                </c:pt>
                <c:pt idx="2855">
                  <c:v>23493.611328125</c:v>
                </c:pt>
                <c:pt idx="2856">
                  <c:v>23595.525390625</c:v>
                </c:pt>
                <c:pt idx="2857">
                  <c:v>23695.615234375</c:v>
                </c:pt>
                <c:pt idx="2858">
                  <c:v>23798.41015625</c:v>
                </c:pt>
                <c:pt idx="2859">
                  <c:v>23901.072265625</c:v>
                </c:pt>
                <c:pt idx="2860">
                  <c:v>24001.3515625</c:v>
                </c:pt>
                <c:pt idx="2861">
                  <c:v>24102.91796875</c:v>
                </c:pt>
                <c:pt idx="2862">
                  <c:v>24186.34375</c:v>
                </c:pt>
                <c:pt idx="2863">
                  <c:v>24203.830078125</c:v>
                </c:pt>
                <c:pt idx="2864">
                  <c:v>24305.3046875</c:v>
                </c:pt>
                <c:pt idx="2865">
                  <c:v>24406.91015625</c:v>
                </c:pt>
                <c:pt idx="2866">
                  <c:v>24509.103515625</c:v>
                </c:pt>
                <c:pt idx="2867">
                  <c:v>24609.751953125</c:v>
                </c:pt>
                <c:pt idx="2868">
                  <c:v>24710</c:v>
                </c:pt>
                <c:pt idx="2869">
                  <c:v>24811.033203125</c:v>
                </c:pt>
                <c:pt idx="2870">
                  <c:v>24911.421875</c:v>
                </c:pt>
                <c:pt idx="2871">
                  <c:v>25014.435546875</c:v>
                </c:pt>
                <c:pt idx="2872">
                  <c:v>25115.552734375</c:v>
                </c:pt>
                <c:pt idx="2873">
                  <c:v>25215.576171875</c:v>
                </c:pt>
                <c:pt idx="2874">
                  <c:v>25317.42578125</c:v>
                </c:pt>
                <c:pt idx="2875">
                  <c:v>25385.3125</c:v>
                </c:pt>
                <c:pt idx="2876">
                  <c:v>25417.55078125</c:v>
                </c:pt>
                <c:pt idx="2877">
                  <c:v>25317.384765625</c:v>
                </c:pt>
                <c:pt idx="2878">
                  <c:v>25212.60546875</c:v>
                </c:pt>
                <c:pt idx="2879">
                  <c:v>25112.234375</c:v>
                </c:pt>
                <c:pt idx="2880">
                  <c:v>25011.162109375</c:v>
                </c:pt>
                <c:pt idx="2881">
                  <c:v>24906.50390625</c:v>
                </c:pt>
                <c:pt idx="2882">
                  <c:v>24803.029296875</c:v>
                </c:pt>
                <c:pt idx="2883">
                  <c:v>24700.345703125</c:v>
                </c:pt>
                <c:pt idx="2884">
                  <c:v>24599.228515625</c:v>
                </c:pt>
                <c:pt idx="2885">
                  <c:v>24499.01171875</c:v>
                </c:pt>
                <c:pt idx="2886">
                  <c:v>24398.7578125</c:v>
                </c:pt>
                <c:pt idx="2887">
                  <c:v>24295.4375</c:v>
                </c:pt>
                <c:pt idx="2888">
                  <c:v>24194.19140625</c:v>
                </c:pt>
                <c:pt idx="2889">
                  <c:v>24129.1015625</c:v>
                </c:pt>
                <c:pt idx="2890">
                  <c:v>24092.7890625</c:v>
                </c:pt>
                <c:pt idx="2891">
                  <c:v>23991.94921875</c:v>
                </c:pt>
                <c:pt idx="2892">
                  <c:v>23890.451171875</c:v>
                </c:pt>
                <c:pt idx="2893">
                  <c:v>23789.232421875</c:v>
                </c:pt>
                <c:pt idx="2894">
                  <c:v>23688.080078125</c:v>
                </c:pt>
                <c:pt idx="2895">
                  <c:v>23587.57421875</c:v>
                </c:pt>
                <c:pt idx="2896">
                  <c:v>23485.986328125</c:v>
                </c:pt>
                <c:pt idx="2897">
                  <c:v>23385.513671875</c:v>
                </c:pt>
                <c:pt idx="2898">
                  <c:v>23285.1171875</c:v>
                </c:pt>
                <c:pt idx="2899">
                  <c:v>23183.830078125</c:v>
                </c:pt>
                <c:pt idx="2900">
                  <c:v>23081.884765625</c:v>
                </c:pt>
                <c:pt idx="2901">
                  <c:v>22981.341796875</c:v>
                </c:pt>
                <c:pt idx="2902">
                  <c:v>22888.099609375</c:v>
                </c:pt>
                <c:pt idx="2903">
                  <c:v>22880.095703125</c:v>
                </c:pt>
                <c:pt idx="2904">
                  <c:v>22776.345703125</c:v>
                </c:pt>
                <c:pt idx="2905">
                  <c:v>22673.958984375</c:v>
                </c:pt>
                <c:pt idx="2906">
                  <c:v>22573.736328125</c:v>
                </c:pt>
                <c:pt idx="2907">
                  <c:v>22472.783203125</c:v>
                </c:pt>
                <c:pt idx="2908">
                  <c:v>22371.607421875</c:v>
                </c:pt>
                <c:pt idx="2909">
                  <c:v>22271.390625</c:v>
                </c:pt>
                <c:pt idx="2910">
                  <c:v>22170.759765625</c:v>
                </c:pt>
                <c:pt idx="2911">
                  <c:v>22070.6328125</c:v>
                </c:pt>
                <c:pt idx="2912">
                  <c:v>21970.32421875</c:v>
                </c:pt>
                <c:pt idx="2913">
                  <c:v>21870.28515625</c:v>
                </c:pt>
                <c:pt idx="2914">
                  <c:v>21769.345703125</c:v>
                </c:pt>
                <c:pt idx="2915">
                  <c:v>21668.16796875</c:v>
                </c:pt>
                <c:pt idx="2916">
                  <c:v>21666.708984375</c:v>
                </c:pt>
                <c:pt idx="2917">
                  <c:v>21567.265625</c:v>
                </c:pt>
                <c:pt idx="2918">
                  <c:v>21464.423828125</c:v>
                </c:pt>
                <c:pt idx="2919">
                  <c:v>21361.017578125</c:v>
                </c:pt>
                <c:pt idx="2920">
                  <c:v>21260.36328125</c:v>
                </c:pt>
                <c:pt idx="2921">
                  <c:v>21158.2265625</c:v>
                </c:pt>
                <c:pt idx="2922">
                  <c:v>21058.123046875</c:v>
                </c:pt>
                <c:pt idx="2923">
                  <c:v>20957.671875</c:v>
                </c:pt>
                <c:pt idx="2924">
                  <c:v>20855.361328125</c:v>
                </c:pt>
                <c:pt idx="2925">
                  <c:v>20754.85546875</c:v>
                </c:pt>
                <c:pt idx="2926">
                  <c:v>20648.197265625</c:v>
                </c:pt>
                <c:pt idx="2927">
                  <c:v>20547.943359375</c:v>
                </c:pt>
                <c:pt idx="2928">
                  <c:v>20448.748046875</c:v>
                </c:pt>
                <c:pt idx="2929">
                  <c:v>20445.560546875</c:v>
                </c:pt>
                <c:pt idx="2930">
                  <c:v>20342.66015625</c:v>
                </c:pt>
                <c:pt idx="2931">
                  <c:v>20444.076171875</c:v>
                </c:pt>
                <c:pt idx="2932">
                  <c:v>20546.2109375</c:v>
                </c:pt>
                <c:pt idx="2933">
                  <c:v>20647.27734375</c:v>
                </c:pt>
                <c:pt idx="2934">
                  <c:v>20748.529296875</c:v>
                </c:pt>
                <c:pt idx="2935">
                  <c:v>20848.623046875</c:v>
                </c:pt>
                <c:pt idx="2936">
                  <c:v>20950.345703125</c:v>
                </c:pt>
                <c:pt idx="2937">
                  <c:v>21052.3359375</c:v>
                </c:pt>
                <c:pt idx="2938">
                  <c:v>21155.580078125</c:v>
                </c:pt>
                <c:pt idx="2939">
                  <c:v>21257.390625</c:v>
                </c:pt>
                <c:pt idx="2940">
                  <c:v>21358.669921875</c:v>
                </c:pt>
                <c:pt idx="2941">
                  <c:v>21459.521484375</c:v>
                </c:pt>
                <c:pt idx="2942">
                  <c:v>21559.884765625</c:v>
                </c:pt>
                <c:pt idx="2943">
                  <c:v>21665.318359375</c:v>
                </c:pt>
                <c:pt idx="2944">
                  <c:v>21695.01953125</c:v>
                </c:pt>
                <c:pt idx="2945">
                  <c:v>21765.50390625</c:v>
                </c:pt>
                <c:pt idx="2946">
                  <c:v>21868.154296875</c:v>
                </c:pt>
                <c:pt idx="2947">
                  <c:v>21968.55078125</c:v>
                </c:pt>
                <c:pt idx="2948">
                  <c:v>22068.576171875</c:v>
                </c:pt>
                <c:pt idx="2949">
                  <c:v>22170.3828125</c:v>
                </c:pt>
                <c:pt idx="2950">
                  <c:v>22270.75390625</c:v>
                </c:pt>
                <c:pt idx="2951">
                  <c:v>22373.056640625</c:v>
                </c:pt>
                <c:pt idx="2952">
                  <c:v>22474.294921875</c:v>
                </c:pt>
                <c:pt idx="2953">
                  <c:v>22574.75390625</c:v>
                </c:pt>
                <c:pt idx="2954">
                  <c:v>22674.94921875</c:v>
                </c:pt>
                <c:pt idx="2955">
                  <c:v>22775.509765625</c:v>
                </c:pt>
                <c:pt idx="2956">
                  <c:v>22876.83984375</c:v>
                </c:pt>
                <c:pt idx="2957">
                  <c:v>22923.8671875</c:v>
                </c:pt>
                <c:pt idx="2958">
                  <c:v>22980.998046875</c:v>
                </c:pt>
                <c:pt idx="2959">
                  <c:v>23085.060546875</c:v>
                </c:pt>
                <c:pt idx="2960">
                  <c:v>23185.1796875</c:v>
                </c:pt>
                <c:pt idx="2961">
                  <c:v>23286.294921875</c:v>
                </c:pt>
                <c:pt idx="2962">
                  <c:v>23386.388671875</c:v>
                </c:pt>
                <c:pt idx="2963">
                  <c:v>23486.60546875</c:v>
                </c:pt>
                <c:pt idx="2964">
                  <c:v>23587.212890625</c:v>
                </c:pt>
                <c:pt idx="2965">
                  <c:v>23688.544921875</c:v>
                </c:pt>
                <c:pt idx="2966">
                  <c:v>23789.767578125</c:v>
                </c:pt>
                <c:pt idx="2967">
                  <c:v>23890.484375</c:v>
                </c:pt>
                <c:pt idx="2968">
                  <c:v>23992.74609375</c:v>
                </c:pt>
                <c:pt idx="2969">
                  <c:v>24093.044921875</c:v>
                </c:pt>
                <c:pt idx="2970">
                  <c:v>24150.453125</c:v>
                </c:pt>
                <c:pt idx="2971">
                  <c:v>24193.25390625</c:v>
                </c:pt>
                <c:pt idx="2972">
                  <c:v>24295.744140625</c:v>
                </c:pt>
                <c:pt idx="2973">
                  <c:v>24396.349609375</c:v>
                </c:pt>
                <c:pt idx="2974">
                  <c:v>24497.01953125</c:v>
                </c:pt>
                <c:pt idx="2975">
                  <c:v>24597.48046875</c:v>
                </c:pt>
                <c:pt idx="2976">
                  <c:v>24698.4296875</c:v>
                </c:pt>
                <c:pt idx="2977">
                  <c:v>24798.671875</c:v>
                </c:pt>
                <c:pt idx="2978">
                  <c:v>24899.595703125</c:v>
                </c:pt>
                <c:pt idx="2979">
                  <c:v>24999.787109375</c:v>
                </c:pt>
                <c:pt idx="2980">
                  <c:v>25100.236328125</c:v>
                </c:pt>
                <c:pt idx="2981">
                  <c:v>25201.37890625</c:v>
                </c:pt>
                <c:pt idx="2982">
                  <c:v>25301.505859375</c:v>
                </c:pt>
                <c:pt idx="2983">
                  <c:v>25352.908203125</c:v>
                </c:pt>
                <c:pt idx="2984">
                  <c:v>25401.548828125</c:v>
                </c:pt>
                <c:pt idx="2985">
                  <c:v>25501.576171875</c:v>
                </c:pt>
                <c:pt idx="2986">
                  <c:v>25602.33984375</c:v>
                </c:pt>
                <c:pt idx="2987">
                  <c:v>25703.1171875</c:v>
                </c:pt>
                <c:pt idx="2988">
                  <c:v>25804.8671875</c:v>
                </c:pt>
                <c:pt idx="2989">
                  <c:v>25905.828125</c:v>
                </c:pt>
                <c:pt idx="2990">
                  <c:v>26007.853515625</c:v>
                </c:pt>
                <c:pt idx="2991">
                  <c:v>26109.4140625</c:v>
                </c:pt>
                <c:pt idx="2992">
                  <c:v>26162.826171875</c:v>
                </c:pt>
                <c:pt idx="2993">
                  <c:v>26209.4765625</c:v>
                </c:pt>
                <c:pt idx="2994">
                  <c:v>26309.923828125</c:v>
                </c:pt>
                <c:pt idx="2995">
                  <c:v>26353.462890625</c:v>
                </c:pt>
                <c:pt idx="2996">
                  <c:v>26411.3125</c:v>
                </c:pt>
                <c:pt idx="2997">
                  <c:v>26418.42578125</c:v>
                </c:pt>
                <c:pt idx="2998">
                  <c:v>26473.46484375</c:v>
                </c:pt>
                <c:pt idx="2999">
                  <c:v>26511.677734375</c:v>
                </c:pt>
                <c:pt idx="3000">
                  <c:v>26410.9609375</c:v>
                </c:pt>
                <c:pt idx="3001">
                  <c:v>26310.05078125</c:v>
                </c:pt>
                <c:pt idx="3002">
                  <c:v>26209.990234375</c:v>
                </c:pt>
                <c:pt idx="3003">
                  <c:v>26109.7109375</c:v>
                </c:pt>
                <c:pt idx="3004">
                  <c:v>26009.623046875</c:v>
                </c:pt>
                <c:pt idx="3005">
                  <c:v>25905.87109375</c:v>
                </c:pt>
                <c:pt idx="3006">
                  <c:v>25805.69140625</c:v>
                </c:pt>
                <c:pt idx="3007">
                  <c:v>25702.970703125</c:v>
                </c:pt>
                <c:pt idx="3008">
                  <c:v>25602.083984375</c:v>
                </c:pt>
                <c:pt idx="3009">
                  <c:v>25500.396484375</c:v>
                </c:pt>
                <c:pt idx="3010">
                  <c:v>25400.142578125</c:v>
                </c:pt>
                <c:pt idx="3011">
                  <c:v>25299.15234375</c:v>
                </c:pt>
                <c:pt idx="3012">
                  <c:v>25198.65234375</c:v>
                </c:pt>
                <c:pt idx="3013">
                  <c:v>25098.265625</c:v>
                </c:pt>
                <c:pt idx="3014">
                  <c:v>24993.27734375</c:v>
                </c:pt>
                <c:pt idx="3015">
                  <c:v>24891.990234375</c:v>
                </c:pt>
                <c:pt idx="3016">
                  <c:v>24791.71484375</c:v>
                </c:pt>
                <c:pt idx="3017">
                  <c:v>24691.580078125</c:v>
                </c:pt>
                <c:pt idx="3018">
                  <c:v>24590.203125</c:v>
                </c:pt>
                <c:pt idx="3019">
                  <c:v>24490.201171875</c:v>
                </c:pt>
                <c:pt idx="3020">
                  <c:v>24389.443359375</c:v>
                </c:pt>
                <c:pt idx="3021">
                  <c:v>24289.07421875</c:v>
                </c:pt>
                <c:pt idx="3022">
                  <c:v>24188.6875</c:v>
                </c:pt>
                <c:pt idx="3023">
                  <c:v>24088.400390625</c:v>
                </c:pt>
                <c:pt idx="3024">
                  <c:v>23988.138671875</c:v>
                </c:pt>
                <c:pt idx="3025">
                  <c:v>23885.9921875</c:v>
                </c:pt>
                <c:pt idx="3026">
                  <c:v>23784.947265625</c:v>
                </c:pt>
                <c:pt idx="3027">
                  <c:v>23683.224609375</c:v>
                </c:pt>
                <c:pt idx="3028">
                  <c:v>23581.787109375</c:v>
                </c:pt>
                <c:pt idx="3029">
                  <c:v>23481.63671875</c:v>
                </c:pt>
                <c:pt idx="3030">
                  <c:v>23380.126953125</c:v>
                </c:pt>
                <c:pt idx="3031">
                  <c:v>23288.126953125</c:v>
                </c:pt>
                <c:pt idx="3032">
                  <c:v>23279.380859375</c:v>
                </c:pt>
                <c:pt idx="3033">
                  <c:v>23175.14453125</c:v>
                </c:pt>
                <c:pt idx="3034">
                  <c:v>23074.095703125</c:v>
                </c:pt>
                <c:pt idx="3035">
                  <c:v>22972.94140625</c:v>
                </c:pt>
                <c:pt idx="3036">
                  <c:v>22871.291015625</c:v>
                </c:pt>
                <c:pt idx="3037">
                  <c:v>22770.828125</c:v>
                </c:pt>
                <c:pt idx="3038">
                  <c:v>22668.46484375</c:v>
                </c:pt>
                <c:pt idx="3039">
                  <c:v>22568.140625</c:v>
                </c:pt>
                <c:pt idx="3040">
                  <c:v>22467.822265625</c:v>
                </c:pt>
                <c:pt idx="3041">
                  <c:v>22366.0859375</c:v>
                </c:pt>
                <c:pt idx="3042">
                  <c:v>22263.0390625</c:v>
                </c:pt>
                <c:pt idx="3043">
                  <c:v>22161.15625</c:v>
                </c:pt>
                <c:pt idx="3044">
                  <c:v>22079.50390625</c:v>
                </c:pt>
                <c:pt idx="3045">
                  <c:v>22060.931640625</c:v>
                </c:pt>
                <c:pt idx="3046">
                  <c:v>21959.31640625</c:v>
                </c:pt>
                <c:pt idx="3047">
                  <c:v>21857.857421875</c:v>
                </c:pt>
                <c:pt idx="3048">
                  <c:v>21757.720703125</c:v>
                </c:pt>
                <c:pt idx="3049">
                  <c:v>21656.857421875</c:v>
                </c:pt>
                <c:pt idx="3050">
                  <c:v>21555.810546875</c:v>
                </c:pt>
                <c:pt idx="3051">
                  <c:v>21454.08203125</c:v>
                </c:pt>
                <c:pt idx="3052">
                  <c:v>21352.544921875</c:v>
                </c:pt>
                <c:pt idx="3053">
                  <c:v>21251.951171875</c:v>
                </c:pt>
                <c:pt idx="3054">
                  <c:v>21149.123046875</c:v>
                </c:pt>
                <c:pt idx="3055">
                  <c:v>21048.158203125</c:v>
                </c:pt>
                <c:pt idx="3056">
                  <c:v>20946.814453125</c:v>
                </c:pt>
                <c:pt idx="3057">
                  <c:v>20889.658203125</c:v>
                </c:pt>
                <c:pt idx="3058">
                  <c:v>20845.634765625</c:v>
                </c:pt>
                <c:pt idx="3059">
                  <c:v>20744.626953125</c:v>
                </c:pt>
                <c:pt idx="3060">
                  <c:v>20642.9765625</c:v>
                </c:pt>
                <c:pt idx="3061">
                  <c:v>20743.84375</c:v>
                </c:pt>
                <c:pt idx="3062">
                  <c:v>20845.015625</c:v>
                </c:pt>
                <c:pt idx="3063">
                  <c:v>20945.3984375</c:v>
                </c:pt>
                <c:pt idx="3064">
                  <c:v>21045.7421875</c:v>
                </c:pt>
                <c:pt idx="3065">
                  <c:v>21147.71484375</c:v>
                </c:pt>
                <c:pt idx="3066">
                  <c:v>21248.990234375</c:v>
                </c:pt>
                <c:pt idx="3067">
                  <c:v>21349.900390625</c:v>
                </c:pt>
                <c:pt idx="3068">
                  <c:v>21450.064453125</c:v>
                </c:pt>
                <c:pt idx="3069">
                  <c:v>21551.001953125</c:v>
                </c:pt>
                <c:pt idx="3070">
                  <c:v>21651.076171875</c:v>
                </c:pt>
                <c:pt idx="3071">
                  <c:v>21752.833984375</c:v>
                </c:pt>
                <c:pt idx="3072">
                  <c:v>21853.34765625</c:v>
                </c:pt>
                <c:pt idx="3073">
                  <c:v>21954.732421875</c:v>
                </c:pt>
                <c:pt idx="3074">
                  <c:v>22054.962890625</c:v>
                </c:pt>
                <c:pt idx="3075">
                  <c:v>22125.2265625</c:v>
                </c:pt>
                <c:pt idx="3076">
                  <c:v>22155.96484375</c:v>
                </c:pt>
                <c:pt idx="3077">
                  <c:v>22258.53125</c:v>
                </c:pt>
                <c:pt idx="3078">
                  <c:v>22359.87109375</c:v>
                </c:pt>
                <c:pt idx="3079">
                  <c:v>22460.509765625</c:v>
                </c:pt>
                <c:pt idx="3080">
                  <c:v>22563.02734375</c:v>
                </c:pt>
                <c:pt idx="3081">
                  <c:v>22663.720703125</c:v>
                </c:pt>
                <c:pt idx="3082">
                  <c:v>22763.888671875</c:v>
                </c:pt>
                <c:pt idx="3083">
                  <c:v>22865.111328125</c:v>
                </c:pt>
                <c:pt idx="3084">
                  <c:v>22965.7109375</c:v>
                </c:pt>
                <c:pt idx="3085">
                  <c:v>23070.654296875</c:v>
                </c:pt>
                <c:pt idx="3086">
                  <c:v>23172.1875</c:v>
                </c:pt>
                <c:pt idx="3087">
                  <c:v>23272.771484375</c:v>
                </c:pt>
                <c:pt idx="3088">
                  <c:v>23351.4375</c:v>
                </c:pt>
                <c:pt idx="3089">
                  <c:v>23373.482421875</c:v>
                </c:pt>
                <c:pt idx="3090">
                  <c:v>23473.783203125</c:v>
                </c:pt>
                <c:pt idx="3091">
                  <c:v>23575.37890625</c:v>
                </c:pt>
                <c:pt idx="3092">
                  <c:v>23675.984375</c:v>
                </c:pt>
                <c:pt idx="3093">
                  <c:v>23776.5546875</c:v>
                </c:pt>
                <c:pt idx="3094">
                  <c:v>23878.705078125</c:v>
                </c:pt>
                <c:pt idx="3095">
                  <c:v>23978.939453125</c:v>
                </c:pt>
                <c:pt idx="3096">
                  <c:v>24081.533203125</c:v>
                </c:pt>
                <c:pt idx="3097">
                  <c:v>24182.142578125</c:v>
                </c:pt>
                <c:pt idx="3098">
                  <c:v>24283.9140625</c:v>
                </c:pt>
                <c:pt idx="3099">
                  <c:v>24385.4453125</c:v>
                </c:pt>
                <c:pt idx="3100">
                  <c:v>24487.3671875</c:v>
                </c:pt>
                <c:pt idx="3101">
                  <c:v>24562.390625</c:v>
                </c:pt>
                <c:pt idx="3102">
                  <c:v>24588.765625</c:v>
                </c:pt>
                <c:pt idx="3103">
                  <c:v>24690.203125</c:v>
                </c:pt>
                <c:pt idx="3104">
                  <c:v>24793.044921875</c:v>
                </c:pt>
                <c:pt idx="3105">
                  <c:v>24894.427734375</c:v>
                </c:pt>
                <c:pt idx="3106">
                  <c:v>24994.6171875</c:v>
                </c:pt>
                <c:pt idx="3107">
                  <c:v>25096.76953125</c:v>
                </c:pt>
                <c:pt idx="3108">
                  <c:v>25199.685546875</c:v>
                </c:pt>
                <c:pt idx="3109">
                  <c:v>25302.1015625</c:v>
                </c:pt>
                <c:pt idx="3110">
                  <c:v>25403.703125</c:v>
                </c:pt>
                <c:pt idx="3111">
                  <c:v>25507.5625</c:v>
                </c:pt>
                <c:pt idx="3112">
                  <c:v>25607.572265625</c:v>
                </c:pt>
                <c:pt idx="3113">
                  <c:v>25709.21484375</c:v>
                </c:pt>
                <c:pt idx="3114">
                  <c:v>25608.69140625</c:v>
                </c:pt>
                <c:pt idx="3115">
                  <c:v>25506.23828125</c:v>
                </c:pt>
                <c:pt idx="3116">
                  <c:v>25405.384765625</c:v>
                </c:pt>
                <c:pt idx="3117">
                  <c:v>25305.091796875</c:v>
                </c:pt>
                <c:pt idx="3118">
                  <c:v>25204.96484375</c:v>
                </c:pt>
                <c:pt idx="3119">
                  <c:v>25104.17578125</c:v>
                </c:pt>
                <c:pt idx="3120">
                  <c:v>25003.255859375</c:v>
                </c:pt>
                <c:pt idx="3121">
                  <c:v>24902.197265625</c:v>
                </c:pt>
                <c:pt idx="3122">
                  <c:v>24799.8828125</c:v>
                </c:pt>
                <c:pt idx="3123">
                  <c:v>24699.791015625</c:v>
                </c:pt>
                <c:pt idx="3124">
                  <c:v>24598.248046875</c:v>
                </c:pt>
                <c:pt idx="3125">
                  <c:v>24495.833984375</c:v>
                </c:pt>
                <c:pt idx="3126">
                  <c:v>24395.56640625</c:v>
                </c:pt>
                <c:pt idx="3127">
                  <c:v>24294.001953125</c:v>
                </c:pt>
                <c:pt idx="3128">
                  <c:v>24192.3046875</c:v>
                </c:pt>
                <c:pt idx="3129">
                  <c:v>24089.427734375</c:v>
                </c:pt>
                <c:pt idx="3130">
                  <c:v>23989.140625</c:v>
                </c:pt>
                <c:pt idx="3131">
                  <c:v>23889.0546875</c:v>
                </c:pt>
                <c:pt idx="3132">
                  <c:v>23788.458984375</c:v>
                </c:pt>
                <c:pt idx="3133">
                  <c:v>23688.43359375</c:v>
                </c:pt>
                <c:pt idx="3134">
                  <c:v>23580.638671875</c:v>
                </c:pt>
                <c:pt idx="3135">
                  <c:v>23479.26171875</c:v>
                </c:pt>
                <c:pt idx="3136">
                  <c:v>23378.025390625</c:v>
                </c:pt>
                <c:pt idx="3137">
                  <c:v>23276.701171875</c:v>
                </c:pt>
                <c:pt idx="3138">
                  <c:v>23256.375</c:v>
                </c:pt>
                <c:pt idx="3139">
                  <c:v>23175.5390625</c:v>
                </c:pt>
                <c:pt idx="3140">
                  <c:v>23074.078125</c:v>
                </c:pt>
                <c:pt idx="3141">
                  <c:v>22971.841796875</c:v>
                </c:pt>
                <c:pt idx="3142">
                  <c:v>22871.70703125</c:v>
                </c:pt>
                <c:pt idx="3143">
                  <c:v>22767.720703125</c:v>
                </c:pt>
                <c:pt idx="3144">
                  <c:v>22667.681640625</c:v>
                </c:pt>
                <c:pt idx="3145">
                  <c:v>22564.5234375</c:v>
                </c:pt>
                <c:pt idx="3146">
                  <c:v>22464.369140625</c:v>
                </c:pt>
                <c:pt idx="3147">
                  <c:v>22360.03515625</c:v>
                </c:pt>
                <c:pt idx="3148">
                  <c:v>22259.478515625</c:v>
                </c:pt>
                <c:pt idx="3149">
                  <c:v>22154.412109375</c:v>
                </c:pt>
                <c:pt idx="3150">
                  <c:v>22053.546875</c:v>
                </c:pt>
                <c:pt idx="3151">
                  <c:v>22035.044921875</c:v>
                </c:pt>
                <c:pt idx="3152">
                  <c:v>21953.134765625</c:v>
                </c:pt>
                <c:pt idx="3153">
                  <c:v>21852.556640625</c:v>
                </c:pt>
                <c:pt idx="3154">
                  <c:v>21752.158203125</c:v>
                </c:pt>
                <c:pt idx="3155">
                  <c:v>21650.955078125</c:v>
                </c:pt>
                <c:pt idx="3156">
                  <c:v>21548.14453125</c:v>
                </c:pt>
                <c:pt idx="3157">
                  <c:v>21446.984375</c:v>
                </c:pt>
                <c:pt idx="3158">
                  <c:v>21346.3203125</c:v>
                </c:pt>
                <c:pt idx="3159">
                  <c:v>21246.220703125</c:v>
                </c:pt>
                <c:pt idx="3160">
                  <c:v>21146.21875</c:v>
                </c:pt>
                <c:pt idx="3161">
                  <c:v>21045.390625</c:v>
                </c:pt>
                <c:pt idx="3162">
                  <c:v>20944.876953125</c:v>
                </c:pt>
                <c:pt idx="3163">
                  <c:v>20843.140625</c:v>
                </c:pt>
                <c:pt idx="3164">
                  <c:v>20829.58203125</c:v>
                </c:pt>
                <c:pt idx="3165">
                  <c:v>20742.640625</c:v>
                </c:pt>
                <c:pt idx="3166">
                  <c:v>20642.44140625</c:v>
                </c:pt>
                <c:pt idx="3167">
                  <c:v>20743.091796875</c:v>
                </c:pt>
                <c:pt idx="3168">
                  <c:v>20846.97265625</c:v>
                </c:pt>
                <c:pt idx="3169">
                  <c:v>20947.86328125</c:v>
                </c:pt>
                <c:pt idx="3170">
                  <c:v>21049.5625</c:v>
                </c:pt>
                <c:pt idx="3171">
                  <c:v>21151.455078125</c:v>
                </c:pt>
                <c:pt idx="3172">
                  <c:v>21254.767578125</c:v>
                </c:pt>
                <c:pt idx="3173">
                  <c:v>21357.25390625</c:v>
                </c:pt>
                <c:pt idx="3174">
                  <c:v>21457.673828125</c:v>
                </c:pt>
                <c:pt idx="3175">
                  <c:v>21559.515625</c:v>
                </c:pt>
                <c:pt idx="3176">
                  <c:v>21660.291015625</c:v>
                </c:pt>
                <c:pt idx="3177">
                  <c:v>21760.375</c:v>
                </c:pt>
                <c:pt idx="3178">
                  <c:v>21861.103515625</c:v>
                </c:pt>
                <c:pt idx="3179">
                  <c:v>21961.220703125</c:v>
                </c:pt>
                <c:pt idx="3180">
                  <c:v>22061.5859375</c:v>
                </c:pt>
                <c:pt idx="3181">
                  <c:v>22061.48828125</c:v>
                </c:pt>
                <c:pt idx="3182">
                  <c:v>22162.171875</c:v>
                </c:pt>
                <c:pt idx="3183">
                  <c:v>22262.529296875</c:v>
                </c:pt>
                <c:pt idx="3184">
                  <c:v>22363.654296875</c:v>
                </c:pt>
                <c:pt idx="3185">
                  <c:v>22466.84765625</c:v>
                </c:pt>
                <c:pt idx="3186">
                  <c:v>22570.46484375</c:v>
                </c:pt>
                <c:pt idx="3187">
                  <c:v>22670.634765625</c:v>
                </c:pt>
                <c:pt idx="3188">
                  <c:v>22773.169921875</c:v>
                </c:pt>
                <c:pt idx="3189">
                  <c:v>22879.646484375</c:v>
                </c:pt>
                <c:pt idx="3190">
                  <c:v>22980.828125</c:v>
                </c:pt>
                <c:pt idx="3191">
                  <c:v>23085.666015625</c:v>
                </c:pt>
                <c:pt idx="3192">
                  <c:v>23186.51171875</c:v>
                </c:pt>
                <c:pt idx="3193">
                  <c:v>23289.140625</c:v>
                </c:pt>
                <c:pt idx="3194">
                  <c:v>23287.796875</c:v>
                </c:pt>
                <c:pt idx="3195">
                  <c:v>23389.74609375</c:v>
                </c:pt>
                <c:pt idx="3196">
                  <c:v>23490.544921875</c:v>
                </c:pt>
                <c:pt idx="3197">
                  <c:v>23595.314453125</c:v>
                </c:pt>
                <c:pt idx="3198">
                  <c:v>23695.943359375</c:v>
                </c:pt>
                <c:pt idx="3199">
                  <c:v>23796.34375</c:v>
                </c:pt>
                <c:pt idx="3200">
                  <c:v>23896.8984375</c:v>
                </c:pt>
                <c:pt idx="3201">
                  <c:v>23997.19140625</c:v>
                </c:pt>
                <c:pt idx="3202">
                  <c:v>24099.009765625</c:v>
                </c:pt>
                <c:pt idx="3203">
                  <c:v>24201.28515625</c:v>
                </c:pt>
                <c:pt idx="3204">
                  <c:v>24303.328125</c:v>
                </c:pt>
                <c:pt idx="3205">
                  <c:v>24405.783203125</c:v>
                </c:pt>
                <c:pt idx="3206">
                  <c:v>24502.234375</c:v>
                </c:pt>
                <c:pt idx="3207">
                  <c:v>24507.6484375</c:v>
                </c:pt>
                <c:pt idx="3208">
                  <c:v>24611.353515625</c:v>
                </c:pt>
                <c:pt idx="3209">
                  <c:v>24712.7734375</c:v>
                </c:pt>
                <c:pt idx="3210">
                  <c:v>24814.876953125</c:v>
                </c:pt>
                <c:pt idx="3211">
                  <c:v>24916.080078125</c:v>
                </c:pt>
                <c:pt idx="3212">
                  <c:v>25016.15234375</c:v>
                </c:pt>
                <c:pt idx="3213">
                  <c:v>25118.205078125</c:v>
                </c:pt>
                <c:pt idx="3214">
                  <c:v>25219.40625</c:v>
                </c:pt>
                <c:pt idx="3215">
                  <c:v>25320.02734375</c:v>
                </c:pt>
                <c:pt idx="3216">
                  <c:v>25421.787109375</c:v>
                </c:pt>
                <c:pt idx="3217">
                  <c:v>25522.087890625</c:v>
                </c:pt>
                <c:pt idx="3218">
                  <c:v>25622.833984375</c:v>
                </c:pt>
                <c:pt idx="3219">
                  <c:v>25691.482421875</c:v>
                </c:pt>
                <c:pt idx="3220">
                  <c:v>25520.94921875</c:v>
                </c:pt>
                <c:pt idx="3221">
                  <c:v>25419.802734375</c:v>
                </c:pt>
                <c:pt idx="3222">
                  <c:v>25318.87109375</c:v>
                </c:pt>
                <c:pt idx="3223">
                  <c:v>25216.783203125</c:v>
                </c:pt>
                <c:pt idx="3224">
                  <c:v>25114.986328125</c:v>
                </c:pt>
                <c:pt idx="3225">
                  <c:v>25014.7421875</c:v>
                </c:pt>
                <c:pt idx="3226">
                  <c:v>24914.1953125</c:v>
                </c:pt>
                <c:pt idx="3227">
                  <c:v>24808.578125</c:v>
                </c:pt>
                <c:pt idx="3228">
                  <c:v>24708.197265625</c:v>
                </c:pt>
                <c:pt idx="3229">
                  <c:v>24606.3828125</c:v>
                </c:pt>
                <c:pt idx="3230">
                  <c:v>24505.611328125</c:v>
                </c:pt>
                <c:pt idx="3231">
                  <c:v>24437.8828125</c:v>
                </c:pt>
                <c:pt idx="3232">
                  <c:v>24404.1953125</c:v>
                </c:pt>
                <c:pt idx="3233">
                  <c:v>24302.484375</c:v>
                </c:pt>
                <c:pt idx="3234">
                  <c:v>24201.736328125</c:v>
                </c:pt>
                <c:pt idx="3235">
                  <c:v>24101.359375</c:v>
                </c:pt>
                <c:pt idx="3236">
                  <c:v>23999.50390625</c:v>
                </c:pt>
                <c:pt idx="3237">
                  <c:v>23899.12890625</c:v>
                </c:pt>
                <c:pt idx="3238">
                  <c:v>23798.72265625</c:v>
                </c:pt>
                <c:pt idx="3239">
                  <c:v>23697.0390625</c:v>
                </c:pt>
                <c:pt idx="3240">
                  <c:v>23593.1796875</c:v>
                </c:pt>
                <c:pt idx="3241">
                  <c:v>23492.603515625</c:v>
                </c:pt>
                <c:pt idx="3242">
                  <c:v>23392.427734375</c:v>
                </c:pt>
                <c:pt idx="3243">
                  <c:v>23290.412109375</c:v>
                </c:pt>
                <c:pt idx="3244">
                  <c:v>23212.32421875</c:v>
                </c:pt>
                <c:pt idx="3245">
                  <c:v>23188.544921875</c:v>
                </c:pt>
                <c:pt idx="3246">
                  <c:v>23086.2890625</c:v>
                </c:pt>
                <c:pt idx="3247">
                  <c:v>22980.49609375</c:v>
                </c:pt>
                <c:pt idx="3248">
                  <c:v>22877.201171875</c:v>
                </c:pt>
                <c:pt idx="3249">
                  <c:v>22776.537109375</c:v>
                </c:pt>
                <c:pt idx="3250">
                  <c:v>22676.046875</c:v>
                </c:pt>
                <c:pt idx="3251">
                  <c:v>22575.4609375</c:v>
                </c:pt>
                <c:pt idx="3252">
                  <c:v>22475.107421875</c:v>
                </c:pt>
                <c:pt idx="3253">
                  <c:v>22371.490234375</c:v>
                </c:pt>
                <c:pt idx="3254">
                  <c:v>22268.634765625</c:v>
                </c:pt>
                <c:pt idx="3255">
                  <c:v>22167.1328125</c:v>
                </c:pt>
                <c:pt idx="3256">
                  <c:v>22065.916015625</c:v>
                </c:pt>
                <c:pt idx="3257">
                  <c:v>21991.650390625</c:v>
                </c:pt>
                <c:pt idx="3258">
                  <c:v>21960.626953125</c:v>
                </c:pt>
                <c:pt idx="3259">
                  <c:v>21858.416015625</c:v>
                </c:pt>
                <c:pt idx="3260">
                  <c:v>21758.341796875</c:v>
                </c:pt>
                <c:pt idx="3261">
                  <c:v>21656.123046875</c:v>
                </c:pt>
                <c:pt idx="3262">
                  <c:v>21551.318359375</c:v>
                </c:pt>
                <c:pt idx="3263">
                  <c:v>21449.556640625</c:v>
                </c:pt>
                <c:pt idx="3264">
                  <c:v>21346.552734375</c:v>
                </c:pt>
                <c:pt idx="3265">
                  <c:v>21242.466796875</c:v>
                </c:pt>
                <c:pt idx="3266">
                  <c:v>21141.486328125</c:v>
                </c:pt>
                <c:pt idx="3267">
                  <c:v>21040.275390625</c:v>
                </c:pt>
                <c:pt idx="3268">
                  <c:v>20939.958984375</c:v>
                </c:pt>
                <c:pt idx="3269">
                  <c:v>20839.140625</c:v>
                </c:pt>
                <c:pt idx="3270">
                  <c:v>20789.53515625</c:v>
                </c:pt>
                <c:pt idx="3271">
                  <c:v>20736.587890625</c:v>
                </c:pt>
                <c:pt idx="3272">
                  <c:v>20635.958984375</c:v>
                </c:pt>
                <c:pt idx="3273">
                  <c:v>20737.19921875</c:v>
                </c:pt>
                <c:pt idx="3274">
                  <c:v>20838.056640625</c:v>
                </c:pt>
                <c:pt idx="3275">
                  <c:v>20939.220703125</c:v>
                </c:pt>
                <c:pt idx="3276">
                  <c:v>21041.185546875</c:v>
                </c:pt>
                <c:pt idx="3277">
                  <c:v>21141.33203125</c:v>
                </c:pt>
                <c:pt idx="3278">
                  <c:v>21243.234375</c:v>
                </c:pt>
                <c:pt idx="3279">
                  <c:v>21343.48828125</c:v>
                </c:pt>
                <c:pt idx="3280">
                  <c:v>21443.984375</c:v>
                </c:pt>
                <c:pt idx="3281">
                  <c:v>21546.642578125</c:v>
                </c:pt>
                <c:pt idx="3282">
                  <c:v>21646.697265625</c:v>
                </c:pt>
                <c:pt idx="3283">
                  <c:v>21746.828125</c:v>
                </c:pt>
                <c:pt idx="3284">
                  <c:v>21849.669921875</c:v>
                </c:pt>
                <c:pt idx="3285">
                  <c:v>21950.556640625</c:v>
                </c:pt>
                <c:pt idx="3286">
                  <c:v>22020.91796875</c:v>
                </c:pt>
                <c:pt idx="3287">
                  <c:v>22054.080078125</c:v>
                </c:pt>
                <c:pt idx="3288">
                  <c:v>22155.515625</c:v>
                </c:pt>
                <c:pt idx="3289">
                  <c:v>22255.666015625</c:v>
                </c:pt>
                <c:pt idx="3290">
                  <c:v>22357.73828125</c:v>
                </c:pt>
                <c:pt idx="3291">
                  <c:v>22458.888671875</c:v>
                </c:pt>
                <c:pt idx="3292">
                  <c:v>22559.142578125</c:v>
                </c:pt>
                <c:pt idx="3293">
                  <c:v>22659.931640625</c:v>
                </c:pt>
                <c:pt idx="3294">
                  <c:v>22760.240234375</c:v>
                </c:pt>
                <c:pt idx="3295">
                  <c:v>22861.00390625</c:v>
                </c:pt>
                <c:pt idx="3296">
                  <c:v>22961.595703125</c:v>
                </c:pt>
                <c:pt idx="3297">
                  <c:v>23063.19140625</c:v>
                </c:pt>
                <c:pt idx="3298">
                  <c:v>23163.341796875</c:v>
                </c:pt>
                <c:pt idx="3299">
                  <c:v>23247.056640625</c:v>
                </c:pt>
                <c:pt idx="3300">
                  <c:v>23263.439453125</c:v>
                </c:pt>
                <c:pt idx="3301">
                  <c:v>23363.56640625</c:v>
                </c:pt>
                <c:pt idx="3302">
                  <c:v>23463.64453125</c:v>
                </c:pt>
                <c:pt idx="3303">
                  <c:v>23566.365234375</c:v>
                </c:pt>
                <c:pt idx="3304">
                  <c:v>23667.69140625</c:v>
                </c:pt>
                <c:pt idx="3305">
                  <c:v>23768.78125</c:v>
                </c:pt>
                <c:pt idx="3306">
                  <c:v>23868.955078125</c:v>
                </c:pt>
                <c:pt idx="3307">
                  <c:v>23969.43359375</c:v>
                </c:pt>
                <c:pt idx="3308">
                  <c:v>24070.9296875</c:v>
                </c:pt>
                <c:pt idx="3309">
                  <c:v>24172.935546875</c:v>
                </c:pt>
                <c:pt idx="3310">
                  <c:v>24273.484375</c:v>
                </c:pt>
                <c:pt idx="3311">
                  <c:v>24373.669921875</c:v>
                </c:pt>
                <c:pt idx="3312">
                  <c:v>24465.63671875</c:v>
                </c:pt>
                <c:pt idx="3313">
                  <c:v>24473.90625</c:v>
                </c:pt>
                <c:pt idx="3314">
                  <c:v>24574.4453125</c:v>
                </c:pt>
                <c:pt idx="3315">
                  <c:v>24676.705078125</c:v>
                </c:pt>
                <c:pt idx="3316">
                  <c:v>24777.111328125</c:v>
                </c:pt>
                <c:pt idx="3317">
                  <c:v>24879.525390625</c:v>
                </c:pt>
                <c:pt idx="3318">
                  <c:v>24979.8671875</c:v>
                </c:pt>
                <c:pt idx="3319">
                  <c:v>25081.240234375</c:v>
                </c:pt>
                <c:pt idx="3320">
                  <c:v>25181.53515625</c:v>
                </c:pt>
                <c:pt idx="3321">
                  <c:v>25282.083984375</c:v>
                </c:pt>
                <c:pt idx="3322">
                  <c:v>25382.611328125</c:v>
                </c:pt>
                <c:pt idx="3323">
                  <c:v>25482.951171875</c:v>
                </c:pt>
                <c:pt idx="3324">
                  <c:v>25585.013671875</c:v>
                </c:pt>
                <c:pt idx="3325">
                  <c:v>25660.599609375</c:v>
                </c:pt>
                <c:pt idx="3326">
                  <c:v>25685.546875</c:v>
                </c:pt>
                <c:pt idx="3327">
                  <c:v>25786.744140625</c:v>
                </c:pt>
                <c:pt idx="3328">
                  <c:v>25889.01953125</c:v>
                </c:pt>
                <c:pt idx="3329">
                  <c:v>25990.328125</c:v>
                </c:pt>
                <c:pt idx="3330">
                  <c:v>26091.919921875</c:v>
                </c:pt>
                <c:pt idx="3331">
                  <c:v>26192.294921875</c:v>
                </c:pt>
                <c:pt idx="3332">
                  <c:v>26292.33984375</c:v>
                </c:pt>
                <c:pt idx="3333">
                  <c:v>26393.8671875</c:v>
                </c:pt>
                <c:pt idx="3334">
                  <c:v>26454.28125</c:v>
                </c:pt>
                <c:pt idx="3335">
                  <c:v>26493.9765625</c:v>
                </c:pt>
                <c:pt idx="3336">
                  <c:v>26594.06640625</c:v>
                </c:pt>
                <c:pt idx="3337">
                  <c:v>26645.541015625</c:v>
                </c:pt>
                <c:pt idx="3338">
                  <c:v>26694.6953125</c:v>
                </c:pt>
                <c:pt idx="3339">
                  <c:v>26692.138671875</c:v>
                </c:pt>
                <c:pt idx="3340">
                  <c:v>26729.65625</c:v>
                </c:pt>
                <c:pt idx="3341">
                  <c:v>26692.62109375</c:v>
                </c:pt>
                <c:pt idx="3342">
                  <c:v>26594.25</c:v>
                </c:pt>
                <c:pt idx="3343">
                  <c:v>26493.541015625</c:v>
                </c:pt>
                <c:pt idx="3344">
                  <c:v>26392.791015625</c:v>
                </c:pt>
                <c:pt idx="3345">
                  <c:v>26291.365234375</c:v>
                </c:pt>
                <c:pt idx="3346">
                  <c:v>26189.900390625</c:v>
                </c:pt>
                <c:pt idx="3347">
                  <c:v>26089.85546875</c:v>
                </c:pt>
                <c:pt idx="3348">
                  <c:v>25989.71875</c:v>
                </c:pt>
                <c:pt idx="3349">
                  <c:v>25887.453125</c:v>
                </c:pt>
                <c:pt idx="3350">
                  <c:v>25787.201171875</c:v>
                </c:pt>
                <c:pt idx="3351">
                  <c:v>25686.384765625</c:v>
                </c:pt>
                <c:pt idx="3352">
                  <c:v>25585.87109375</c:v>
                </c:pt>
                <c:pt idx="3353">
                  <c:v>25483.1484375</c:v>
                </c:pt>
                <c:pt idx="3354">
                  <c:v>25382.35546875</c:v>
                </c:pt>
                <c:pt idx="3355">
                  <c:v>25280.634765625</c:v>
                </c:pt>
                <c:pt idx="3356">
                  <c:v>25178.994140625</c:v>
                </c:pt>
                <c:pt idx="3357">
                  <c:v>25077.384765625</c:v>
                </c:pt>
                <c:pt idx="3358">
                  <c:v>24974.857421875</c:v>
                </c:pt>
                <c:pt idx="3359">
                  <c:v>24873.96484375</c:v>
                </c:pt>
                <c:pt idx="3360">
                  <c:v>24773.904296875</c:v>
                </c:pt>
                <c:pt idx="3361">
                  <c:v>24714.119140625</c:v>
                </c:pt>
                <c:pt idx="3362">
                  <c:v>24672.068359375</c:v>
                </c:pt>
                <c:pt idx="3363">
                  <c:v>24571.67578125</c:v>
                </c:pt>
                <c:pt idx="3364">
                  <c:v>24469.884765625</c:v>
                </c:pt>
                <c:pt idx="3365">
                  <c:v>24367.994140625</c:v>
                </c:pt>
                <c:pt idx="3366">
                  <c:v>24267.646484375</c:v>
                </c:pt>
                <c:pt idx="3367">
                  <c:v>24162.30859375</c:v>
                </c:pt>
                <c:pt idx="3368">
                  <c:v>24060.57421875</c:v>
                </c:pt>
                <c:pt idx="3369">
                  <c:v>23959.033203125</c:v>
                </c:pt>
                <c:pt idx="3370">
                  <c:v>23858.478515625</c:v>
                </c:pt>
                <c:pt idx="3371">
                  <c:v>23756.185546875</c:v>
                </c:pt>
                <c:pt idx="3372">
                  <c:v>23653.658203125</c:v>
                </c:pt>
                <c:pt idx="3373">
                  <c:v>23552.998046875</c:v>
                </c:pt>
                <c:pt idx="3374">
                  <c:v>23495.8046875</c:v>
                </c:pt>
                <c:pt idx="3375">
                  <c:v>23451.70703125</c:v>
                </c:pt>
                <c:pt idx="3376">
                  <c:v>23350.55859375</c:v>
                </c:pt>
                <c:pt idx="3377">
                  <c:v>23250.03125</c:v>
                </c:pt>
                <c:pt idx="3378">
                  <c:v>23149.845703125</c:v>
                </c:pt>
                <c:pt idx="3379">
                  <c:v>23049.677734375</c:v>
                </c:pt>
                <c:pt idx="3380">
                  <c:v>22949.62109375</c:v>
                </c:pt>
                <c:pt idx="3381">
                  <c:v>22849.220703125</c:v>
                </c:pt>
                <c:pt idx="3382">
                  <c:v>22748.740234375</c:v>
                </c:pt>
                <c:pt idx="3383">
                  <c:v>22647.615234375</c:v>
                </c:pt>
                <c:pt idx="3384">
                  <c:v>22545.71484375</c:v>
                </c:pt>
                <c:pt idx="3385">
                  <c:v>22444.4765625</c:v>
                </c:pt>
                <c:pt idx="3386">
                  <c:v>22344.439453125</c:v>
                </c:pt>
                <c:pt idx="3387">
                  <c:v>22296.474609375</c:v>
                </c:pt>
                <c:pt idx="3388">
                  <c:v>22241.01171875</c:v>
                </c:pt>
                <c:pt idx="3389">
                  <c:v>22140.267578125</c:v>
                </c:pt>
                <c:pt idx="3390">
                  <c:v>22038.49609375</c:v>
                </c:pt>
                <c:pt idx="3391">
                  <c:v>21938.166015625</c:v>
                </c:pt>
                <c:pt idx="3392">
                  <c:v>21838.072265625</c:v>
                </c:pt>
                <c:pt idx="3393">
                  <c:v>21736.875</c:v>
                </c:pt>
                <c:pt idx="3394">
                  <c:v>21636.142578125</c:v>
                </c:pt>
                <c:pt idx="3395">
                  <c:v>21534.77734375</c:v>
                </c:pt>
                <c:pt idx="3396">
                  <c:v>21433.978515625</c:v>
                </c:pt>
                <c:pt idx="3397">
                  <c:v>21333.796875</c:v>
                </c:pt>
                <c:pt idx="3398">
                  <c:v>21232.8359375</c:v>
                </c:pt>
                <c:pt idx="3399">
                  <c:v>21132.6484375</c:v>
                </c:pt>
                <c:pt idx="3400">
                  <c:v>21104.609375</c:v>
                </c:pt>
                <c:pt idx="3401">
                  <c:v>21031.775390625</c:v>
                </c:pt>
                <c:pt idx="3402">
                  <c:v>20930.537109375</c:v>
                </c:pt>
                <c:pt idx="3403">
                  <c:v>20830.48046875</c:v>
                </c:pt>
                <c:pt idx="3404">
                  <c:v>20933.994140625</c:v>
                </c:pt>
                <c:pt idx="3405">
                  <c:v>21034.98828125</c:v>
                </c:pt>
                <c:pt idx="3406">
                  <c:v>21137.7109375</c:v>
                </c:pt>
                <c:pt idx="3407">
                  <c:v>21239.470703125</c:v>
                </c:pt>
                <c:pt idx="3408">
                  <c:v>21340.1015625</c:v>
                </c:pt>
                <c:pt idx="3409">
                  <c:v>21444.00390625</c:v>
                </c:pt>
                <c:pt idx="3410">
                  <c:v>21548.46875</c:v>
                </c:pt>
                <c:pt idx="3411">
                  <c:v>21653.755859375</c:v>
                </c:pt>
                <c:pt idx="3412">
                  <c:v>21754.318359375</c:v>
                </c:pt>
                <c:pt idx="3413">
                  <c:v>21857.650390625</c:v>
                </c:pt>
                <c:pt idx="3414">
                  <c:v>21959.2109375</c:v>
                </c:pt>
                <c:pt idx="3415">
                  <c:v>22060.216796875</c:v>
                </c:pt>
                <c:pt idx="3416">
                  <c:v>22160.59765625</c:v>
                </c:pt>
                <c:pt idx="3417">
                  <c:v>22260.62109375</c:v>
                </c:pt>
                <c:pt idx="3418">
                  <c:v>22347.748046875</c:v>
                </c:pt>
                <c:pt idx="3419">
                  <c:v>22363.619140625</c:v>
                </c:pt>
                <c:pt idx="3420">
                  <c:v>22464.9296875</c:v>
                </c:pt>
                <c:pt idx="3421">
                  <c:v>22565.439453125</c:v>
                </c:pt>
                <c:pt idx="3422">
                  <c:v>22666.84765625</c:v>
                </c:pt>
                <c:pt idx="3423">
                  <c:v>22769.861328125</c:v>
                </c:pt>
                <c:pt idx="3424">
                  <c:v>22871.498046875</c:v>
                </c:pt>
                <c:pt idx="3425">
                  <c:v>22972.759765625</c:v>
                </c:pt>
                <c:pt idx="3426">
                  <c:v>23073.451171875</c:v>
                </c:pt>
                <c:pt idx="3427">
                  <c:v>23177.8359375</c:v>
                </c:pt>
                <c:pt idx="3428">
                  <c:v>23278.931640625</c:v>
                </c:pt>
                <c:pt idx="3429">
                  <c:v>23379.046875</c:v>
                </c:pt>
                <c:pt idx="3430">
                  <c:v>23482.443359375</c:v>
                </c:pt>
                <c:pt idx="3431">
                  <c:v>23560.06640625</c:v>
                </c:pt>
                <c:pt idx="3432">
                  <c:v>23586.5078125</c:v>
                </c:pt>
                <c:pt idx="3433">
                  <c:v>23689.1953125</c:v>
                </c:pt>
                <c:pt idx="3434">
                  <c:v>23789.935546875</c:v>
                </c:pt>
                <c:pt idx="3435">
                  <c:v>23890.126953125</c:v>
                </c:pt>
                <c:pt idx="3436">
                  <c:v>23990.701171875</c:v>
                </c:pt>
                <c:pt idx="3437">
                  <c:v>24090.86328125</c:v>
                </c:pt>
                <c:pt idx="3438">
                  <c:v>24191.33984375</c:v>
                </c:pt>
                <c:pt idx="3439">
                  <c:v>24295.048828125</c:v>
                </c:pt>
                <c:pt idx="3440">
                  <c:v>24395.537109375</c:v>
                </c:pt>
                <c:pt idx="3441">
                  <c:v>24495.541015625</c:v>
                </c:pt>
                <c:pt idx="3442">
                  <c:v>24597.255859375</c:v>
                </c:pt>
                <c:pt idx="3443">
                  <c:v>24697.28515625</c:v>
                </c:pt>
                <c:pt idx="3444">
                  <c:v>24760.01953125</c:v>
                </c:pt>
                <c:pt idx="3445">
                  <c:v>24800.541015625</c:v>
                </c:pt>
                <c:pt idx="3446">
                  <c:v>24900.6171875</c:v>
                </c:pt>
                <c:pt idx="3447">
                  <c:v>25001.1171875</c:v>
                </c:pt>
                <c:pt idx="3448">
                  <c:v>25102.22265625</c:v>
                </c:pt>
                <c:pt idx="3449">
                  <c:v>25202.3125</c:v>
                </c:pt>
                <c:pt idx="3450">
                  <c:v>25302.80078125</c:v>
                </c:pt>
                <c:pt idx="3451">
                  <c:v>25402.9453125</c:v>
                </c:pt>
                <c:pt idx="3452">
                  <c:v>25504.546875</c:v>
                </c:pt>
                <c:pt idx="3453">
                  <c:v>25605.837890625</c:v>
                </c:pt>
                <c:pt idx="3454">
                  <c:v>25708.70703125</c:v>
                </c:pt>
                <c:pt idx="3455">
                  <c:v>25811.3203125</c:v>
                </c:pt>
                <c:pt idx="3456">
                  <c:v>25913.849609375</c:v>
                </c:pt>
                <c:pt idx="3457">
                  <c:v>25922.064453125</c:v>
                </c:pt>
                <c:pt idx="3458">
                  <c:v>25811.490234375</c:v>
                </c:pt>
                <c:pt idx="3459">
                  <c:v>25706.291015625</c:v>
                </c:pt>
                <c:pt idx="3460">
                  <c:v>25603.794921875</c:v>
                </c:pt>
                <c:pt idx="3461">
                  <c:v>25501.064453125</c:v>
                </c:pt>
                <c:pt idx="3462">
                  <c:v>25399.8515625</c:v>
                </c:pt>
                <c:pt idx="3463">
                  <c:v>25297.458984375</c:v>
                </c:pt>
                <c:pt idx="3464">
                  <c:v>25197.0546875</c:v>
                </c:pt>
                <c:pt idx="3465">
                  <c:v>25096.916015625</c:v>
                </c:pt>
                <c:pt idx="3466">
                  <c:v>24996.771484375</c:v>
                </c:pt>
                <c:pt idx="3467">
                  <c:v>24896.40234375</c:v>
                </c:pt>
                <c:pt idx="3468">
                  <c:v>24796.15234375</c:v>
                </c:pt>
                <c:pt idx="3469">
                  <c:v>24692.26171875</c:v>
                </c:pt>
                <c:pt idx="3470">
                  <c:v>24675.484375</c:v>
                </c:pt>
                <c:pt idx="3471">
                  <c:v>24589.951171875</c:v>
                </c:pt>
                <c:pt idx="3472">
                  <c:v>24488.74609375</c:v>
                </c:pt>
                <c:pt idx="3473">
                  <c:v>24388.51171875</c:v>
                </c:pt>
                <c:pt idx="3474">
                  <c:v>24287.998046875</c:v>
                </c:pt>
                <c:pt idx="3475">
                  <c:v>24185.63671875</c:v>
                </c:pt>
                <c:pt idx="3476">
                  <c:v>24083.599609375</c:v>
                </c:pt>
                <c:pt idx="3477">
                  <c:v>23983.48828125</c:v>
                </c:pt>
                <c:pt idx="3478">
                  <c:v>23882.75</c:v>
                </c:pt>
                <c:pt idx="3479">
                  <c:v>23782.142578125</c:v>
                </c:pt>
                <c:pt idx="3480">
                  <c:v>23680.65234375</c:v>
                </c:pt>
                <c:pt idx="3481">
                  <c:v>23580.4921875</c:v>
                </c:pt>
                <c:pt idx="3482">
                  <c:v>23480.013671875</c:v>
                </c:pt>
                <c:pt idx="3483">
                  <c:v>23451.1640625</c:v>
                </c:pt>
                <c:pt idx="3484">
                  <c:v>23378.337890625</c:v>
                </c:pt>
                <c:pt idx="3485">
                  <c:v>23277.400390625</c:v>
                </c:pt>
                <c:pt idx="3486">
                  <c:v>23177.283203125</c:v>
                </c:pt>
                <c:pt idx="3487">
                  <c:v>23076.5078125</c:v>
                </c:pt>
                <c:pt idx="3488">
                  <c:v>22974.078125</c:v>
                </c:pt>
                <c:pt idx="3489">
                  <c:v>22872.404296875</c:v>
                </c:pt>
                <c:pt idx="3490">
                  <c:v>22771.419921875</c:v>
                </c:pt>
                <c:pt idx="3491">
                  <c:v>22669.162109375</c:v>
                </c:pt>
                <c:pt idx="3492">
                  <c:v>22568.2265625</c:v>
                </c:pt>
                <c:pt idx="3493">
                  <c:v>22466.083984375</c:v>
                </c:pt>
                <c:pt idx="3494">
                  <c:v>22364.24609375</c:v>
                </c:pt>
                <c:pt idx="3495">
                  <c:v>22264.0625</c:v>
                </c:pt>
                <c:pt idx="3496">
                  <c:v>22244.05859375</c:v>
                </c:pt>
                <c:pt idx="3497">
                  <c:v>22163.474609375</c:v>
                </c:pt>
                <c:pt idx="3498">
                  <c:v>22062.896484375</c:v>
                </c:pt>
                <c:pt idx="3499">
                  <c:v>21960.958984375</c:v>
                </c:pt>
                <c:pt idx="3500">
                  <c:v>21857.923828125</c:v>
                </c:pt>
                <c:pt idx="3501">
                  <c:v>21757.755859375</c:v>
                </c:pt>
                <c:pt idx="3502">
                  <c:v>21657.1875</c:v>
                </c:pt>
                <c:pt idx="3503">
                  <c:v>21555.00390625</c:v>
                </c:pt>
                <c:pt idx="3504">
                  <c:v>21453.931640625</c:v>
                </c:pt>
                <c:pt idx="3505">
                  <c:v>21353.763671875</c:v>
                </c:pt>
                <c:pt idx="3506">
                  <c:v>21253.365234375</c:v>
                </c:pt>
                <c:pt idx="3507">
                  <c:v>21151.068359375</c:v>
                </c:pt>
                <c:pt idx="3508">
                  <c:v>21050.654296875</c:v>
                </c:pt>
                <c:pt idx="3509">
                  <c:v>21041.0546875</c:v>
                </c:pt>
                <c:pt idx="3510">
                  <c:v>20949.626953125</c:v>
                </c:pt>
                <c:pt idx="3511">
                  <c:v>20845.90625</c:v>
                </c:pt>
                <c:pt idx="3512">
                  <c:v>20745.572265625</c:v>
                </c:pt>
                <c:pt idx="3513">
                  <c:v>20846.951171875</c:v>
                </c:pt>
                <c:pt idx="3514">
                  <c:v>20947.935546875</c:v>
                </c:pt>
                <c:pt idx="3515">
                  <c:v>21052.15625</c:v>
                </c:pt>
                <c:pt idx="3516">
                  <c:v>21152.826171875</c:v>
                </c:pt>
                <c:pt idx="3517">
                  <c:v>21255.205078125</c:v>
                </c:pt>
                <c:pt idx="3518">
                  <c:v>21355.75</c:v>
                </c:pt>
                <c:pt idx="3519">
                  <c:v>21458.275390625</c:v>
                </c:pt>
                <c:pt idx="3520">
                  <c:v>21560.18359375</c:v>
                </c:pt>
                <c:pt idx="3521">
                  <c:v>21660.8125</c:v>
                </c:pt>
                <c:pt idx="3522">
                  <c:v>21764.193359375</c:v>
                </c:pt>
                <c:pt idx="3523">
                  <c:v>21865.72265625</c:v>
                </c:pt>
                <c:pt idx="3524">
                  <c:v>21966.06640625</c:v>
                </c:pt>
                <c:pt idx="3525">
                  <c:v>22067.966796875</c:v>
                </c:pt>
                <c:pt idx="3526">
                  <c:v>22169.423828125</c:v>
                </c:pt>
                <c:pt idx="3527">
                  <c:v>22270.36328125</c:v>
                </c:pt>
                <c:pt idx="3528">
                  <c:v>22272.853515625</c:v>
                </c:pt>
                <c:pt idx="3529">
                  <c:v>22371.732421875</c:v>
                </c:pt>
                <c:pt idx="3530">
                  <c:v>22472.41796875</c:v>
                </c:pt>
                <c:pt idx="3531">
                  <c:v>22572.72265625</c:v>
                </c:pt>
                <c:pt idx="3532">
                  <c:v>22672.8359375</c:v>
                </c:pt>
                <c:pt idx="3533">
                  <c:v>22773.380859375</c:v>
                </c:pt>
                <c:pt idx="3534">
                  <c:v>22873.919921875</c:v>
                </c:pt>
                <c:pt idx="3535">
                  <c:v>22974.78125</c:v>
                </c:pt>
                <c:pt idx="3536">
                  <c:v>23074.986328125</c:v>
                </c:pt>
                <c:pt idx="3537">
                  <c:v>23175.9609375</c:v>
                </c:pt>
                <c:pt idx="3538">
                  <c:v>23279.087890625</c:v>
                </c:pt>
                <c:pt idx="3539">
                  <c:v>23379.533203125</c:v>
                </c:pt>
                <c:pt idx="3540">
                  <c:v>23480.34765625</c:v>
                </c:pt>
                <c:pt idx="3541">
                  <c:v>23497.078125</c:v>
                </c:pt>
                <c:pt idx="3542">
                  <c:v>23580.392578125</c:v>
                </c:pt>
                <c:pt idx="3543">
                  <c:v>23680.400390625</c:v>
                </c:pt>
                <c:pt idx="3544">
                  <c:v>23781.078125</c:v>
                </c:pt>
                <c:pt idx="3545">
                  <c:v>23881.861328125</c:v>
                </c:pt>
                <c:pt idx="3546">
                  <c:v>23982.14453125</c:v>
                </c:pt>
                <c:pt idx="3547">
                  <c:v>24082.724609375</c:v>
                </c:pt>
                <c:pt idx="3548">
                  <c:v>24183.072265625</c:v>
                </c:pt>
                <c:pt idx="3549">
                  <c:v>24283.126953125</c:v>
                </c:pt>
                <c:pt idx="3550">
                  <c:v>24383.1640625</c:v>
                </c:pt>
                <c:pt idx="3551">
                  <c:v>24484.8046875</c:v>
                </c:pt>
                <c:pt idx="3552">
                  <c:v>24586.443359375</c:v>
                </c:pt>
                <c:pt idx="3553">
                  <c:v>24686.892578125</c:v>
                </c:pt>
                <c:pt idx="3554">
                  <c:v>24705.193359375</c:v>
                </c:pt>
                <c:pt idx="3555">
                  <c:v>24787.3359375</c:v>
                </c:pt>
                <c:pt idx="3556">
                  <c:v>24887.3984375</c:v>
                </c:pt>
                <c:pt idx="3557">
                  <c:v>24987.90625</c:v>
                </c:pt>
                <c:pt idx="3558">
                  <c:v>25087.927734375</c:v>
                </c:pt>
                <c:pt idx="3559">
                  <c:v>25189.947265625</c:v>
                </c:pt>
                <c:pt idx="3560">
                  <c:v>25291.48046875</c:v>
                </c:pt>
                <c:pt idx="3561">
                  <c:v>25392.724609375</c:v>
                </c:pt>
                <c:pt idx="3562">
                  <c:v>25494.052734375</c:v>
                </c:pt>
                <c:pt idx="3563">
                  <c:v>25595.3671875</c:v>
                </c:pt>
                <c:pt idx="3564">
                  <c:v>25695.873046875</c:v>
                </c:pt>
                <c:pt idx="3565">
                  <c:v>25797.4921875</c:v>
                </c:pt>
                <c:pt idx="3566">
                  <c:v>25884.927734375</c:v>
                </c:pt>
                <c:pt idx="3567">
                  <c:v>25900.341796875</c:v>
                </c:pt>
                <c:pt idx="3568">
                  <c:v>25799.93359375</c:v>
                </c:pt>
                <c:pt idx="3569">
                  <c:v>25699.5</c:v>
                </c:pt>
                <c:pt idx="3570">
                  <c:v>25599.203125</c:v>
                </c:pt>
                <c:pt idx="3571">
                  <c:v>25496.853515625</c:v>
                </c:pt>
                <c:pt idx="3572">
                  <c:v>25396.623046875</c:v>
                </c:pt>
                <c:pt idx="3573">
                  <c:v>25294.955078125</c:v>
                </c:pt>
                <c:pt idx="3574">
                  <c:v>25193.82421875</c:v>
                </c:pt>
                <c:pt idx="3575">
                  <c:v>25093.22265625</c:v>
                </c:pt>
                <c:pt idx="3576">
                  <c:v>24992.125</c:v>
                </c:pt>
                <c:pt idx="3577">
                  <c:v>24891.8203125</c:v>
                </c:pt>
                <c:pt idx="3578">
                  <c:v>24791.06640625</c:v>
                </c:pt>
                <c:pt idx="3579">
                  <c:v>24690.404296875</c:v>
                </c:pt>
                <c:pt idx="3580">
                  <c:v>24636.76171875</c:v>
                </c:pt>
                <c:pt idx="3581">
                  <c:v>24590.376953125</c:v>
                </c:pt>
                <c:pt idx="3582">
                  <c:v>24490.052734375</c:v>
                </c:pt>
                <c:pt idx="3583">
                  <c:v>24388.5390625</c:v>
                </c:pt>
                <c:pt idx="3584">
                  <c:v>24287.14453125</c:v>
                </c:pt>
                <c:pt idx="3585">
                  <c:v>24186.697265625</c:v>
                </c:pt>
                <c:pt idx="3586">
                  <c:v>24085.955078125</c:v>
                </c:pt>
                <c:pt idx="3587">
                  <c:v>23985.46484375</c:v>
                </c:pt>
                <c:pt idx="3588">
                  <c:v>23885.130859375</c:v>
                </c:pt>
                <c:pt idx="3589">
                  <c:v>23784.224609375</c:v>
                </c:pt>
                <c:pt idx="3590">
                  <c:v>23682.53515625</c:v>
                </c:pt>
                <c:pt idx="3591">
                  <c:v>23581.193359375</c:v>
                </c:pt>
                <c:pt idx="3592">
                  <c:v>23481.00390625</c:v>
                </c:pt>
                <c:pt idx="3593">
                  <c:v>23415.0703125</c:v>
                </c:pt>
                <c:pt idx="3594">
                  <c:v>23380.1328125</c:v>
                </c:pt>
                <c:pt idx="3595">
                  <c:v>23277.150390625</c:v>
                </c:pt>
                <c:pt idx="3596">
                  <c:v>23176.150390625</c:v>
                </c:pt>
                <c:pt idx="3597">
                  <c:v>23071.07421875</c:v>
                </c:pt>
                <c:pt idx="3598">
                  <c:v>22969.306640625</c:v>
                </c:pt>
                <c:pt idx="3599">
                  <c:v>22868.509765625</c:v>
                </c:pt>
                <c:pt idx="3600">
                  <c:v>22768.248046875</c:v>
                </c:pt>
                <c:pt idx="3601">
                  <c:v>22668.21484375</c:v>
                </c:pt>
                <c:pt idx="3602">
                  <c:v>22567.650390625</c:v>
                </c:pt>
                <c:pt idx="3603">
                  <c:v>22467.625</c:v>
                </c:pt>
                <c:pt idx="3604">
                  <c:v>22366.1953125</c:v>
                </c:pt>
                <c:pt idx="3605">
                  <c:v>22264.181640625</c:v>
                </c:pt>
                <c:pt idx="3606">
                  <c:v>22204.326171875</c:v>
                </c:pt>
                <c:pt idx="3607">
                  <c:v>22163.638671875</c:v>
                </c:pt>
                <c:pt idx="3608">
                  <c:v>22063.16796875</c:v>
                </c:pt>
                <c:pt idx="3609">
                  <c:v>21962.3125</c:v>
                </c:pt>
                <c:pt idx="3610">
                  <c:v>21860.880859375</c:v>
                </c:pt>
                <c:pt idx="3611">
                  <c:v>21759.146484375</c:v>
                </c:pt>
                <c:pt idx="3612">
                  <c:v>21657.609375</c:v>
                </c:pt>
                <c:pt idx="3613">
                  <c:v>21555.189453125</c:v>
                </c:pt>
                <c:pt idx="3614">
                  <c:v>21454.845703125</c:v>
                </c:pt>
                <c:pt idx="3615">
                  <c:v>21354.44140625</c:v>
                </c:pt>
                <c:pt idx="3616">
                  <c:v>21254.154296875</c:v>
                </c:pt>
                <c:pt idx="3617">
                  <c:v>21152.80078125</c:v>
                </c:pt>
                <c:pt idx="3618">
                  <c:v>21051.94140625</c:v>
                </c:pt>
                <c:pt idx="3619">
                  <c:v>21007.21484375</c:v>
                </c:pt>
                <c:pt idx="3620">
                  <c:v>20951.46875</c:v>
                </c:pt>
                <c:pt idx="3621">
                  <c:v>20849.072265625</c:v>
                </c:pt>
                <c:pt idx="3622">
                  <c:v>20747.47265625</c:v>
                </c:pt>
                <c:pt idx="3623">
                  <c:v>20849.361328125</c:v>
                </c:pt>
                <c:pt idx="3624">
                  <c:v>20950.80078125</c:v>
                </c:pt>
                <c:pt idx="3625">
                  <c:v>21054.576171875</c:v>
                </c:pt>
                <c:pt idx="3626">
                  <c:v>21155.138671875</c:v>
                </c:pt>
                <c:pt idx="3627">
                  <c:v>21255.45703125</c:v>
                </c:pt>
                <c:pt idx="3628">
                  <c:v>21356.68359375</c:v>
                </c:pt>
                <c:pt idx="3629">
                  <c:v>21456.837890625</c:v>
                </c:pt>
                <c:pt idx="3630">
                  <c:v>21558.837890625</c:v>
                </c:pt>
                <c:pt idx="3631">
                  <c:v>21660.994140625</c:v>
                </c:pt>
                <c:pt idx="3632">
                  <c:v>21761.427734375</c:v>
                </c:pt>
                <c:pt idx="3633">
                  <c:v>21861.533203125</c:v>
                </c:pt>
                <c:pt idx="3634">
                  <c:v>21962.478515625</c:v>
                </c:pt>
                <c:pt idx="3635">
                  <c:v>22063.28515625</c:v>
                </c:pt>
                <c:pt idx="3636">
                  <c:v>22167.33984375</c:v>
                </c:pt>
                <c:pt idx="3637">
                  <c:v>22235.693359375</c:v>
                </c:pt>
                <c:pt idx="3638">
                  <c:v>22268.0859375</c:v>
                </c:pt>
                <c:pt idx="3639">
                  <c:v>22368.798828125</c:v>
                </c:pt>
                <c:pt idx="3640">
                  <c:v>22470.072265625</c:v>
                </c:pt>
                <c:pt idx="3641">
                  <c:v>22572.12109375</c:v>
                </c:pt>
                <c:pt idx="3642">
                  <c:v>22672.619140625</c:v>
                </c:pt>
                <c:pt idx="3643">
                  <c:v>22775.03515625</c:v>
                </c:pt>
                <c:pt idx="3644">
                  <c:v>22875.625</c:v>
                </c:pt>
                <c:pt idx="3645">
                  <c:v>22976.375</c:v>
                </c:pt>
                <c:pt idx="3646">
                  <c:v>23077.00390625</c:v>
                </c:pt>
                <c:pt idx="3647">
                  <c:v>23178.966796875</c:v>
                </c:pt>
                <c:pt idx="3648">
                  <c:v>23279.818359375</c:v>
                </c:pt>
                <c:pt idx="3649">
                  <c:v>23382.943359375</c:v>
                </c:pt>
                <c:pt idx="3650">
                  <c:v>23448.072265625</c:v>
                </c:pt>
                <c:pt idx="3651">
                  <c:v>23484.548828125</c:v>
                </c:pt>
                <c:pt idx="3652">
                  <c:v>23584.59375</c:v>
                </c:pt>
                <c:pt idx="3653">
                  <c:v>23684.900390625</c:v>
                </c:pt>
                <c:pt idx="3654">
                  <c:v>23785.716796875</c:v>
                </c:pt>
                <c:pt idx="3655">
                  <c:v>23888.44140625</c:v>
                </c:pt>
                <c:pt idx="3656">
                  <c:v>23988.712890625</c:v>
                </c:pt>
                <c:pt idx="3657">
                  <c:v>24089.279296875</c:v>
                </c:pt>
                <c:pt idx="3658">
                  <c:v>24190.28125</c:v>
                </c:pt>
                <c:pt idx="3659">
                  <c:v>24290.857421875</c:v>
                </c:pt>
                <c:pt idx="3660">
                  <c:v>24391.369140625</c:v>
                </c:pt>
                <c:pt idx="3661">
                  <c:v>24493.2578125</c:v>
                </c:pt>
                <c:pt idx="3662">
                  <c:v>24593.50390625</c:v>
                </c:pt>
                <c:pt idx="3663">
                  <c:v>24662.92578125</c:v>
                </c:pt>
                <c:pt idx="3664">
                  <c:v>24694.599609375</c:v>
                </c:pt>
                <c:pt idx="3665">
                  <c:v>24797.453125</c:v>
                </c:pt>
                <c:pt idx="3666">
                  <c:v>24897.779296875</c:v>
                </c:pt>
                <c:pt idx="3667">
                  <c:v>24998.341796875</c:v>
                </c:pt>
                <c:pt idx="3668">
                  <c:v>25100.326171875</c:v>
                </c:pt>
                <c:pt idx="3669">
                  <c:v>25202.87109375</c:v>
                </c:pt>
                <c:pt idx="3670">
                  <c:v>25304.943359375</c:v>
                </c:pt>
                <c:pt idx="3671">
                  <c:v>25408.1328125</c:v>
                </c:pt>
                <c:pt idx="3672">
                  <c:v>25508.46875</c:v>
                </c:pt>
                <c:pt idx="3673">
                  <c:v>25612.349609375</c:v>
                </c:pt>
                <c:pt idx="3674">
                  <c:v>25713.853515625</c:v>
                </c:pt>
                <c:pt idx="3675">
                  <c:v>25814.2734375</c:v>
                </c:pt>
                <c:pt idx="3676">
                  <c:v>25853.56640625</c:v>
                </c:pt>
                <c:pt idx="3677">
                  <c:v>25917.486328125</c:v>
                </c:pt>
                <c:pt idx="3678">
                  <c:v>25816.259765625</c:v>
                </c:pt>
                <c:pt idx="3679">
                  <c:v>25917.8359375</c:v>
                </c:pt>
                <c:pt idx="3680">
                  <c:v>26018.513671875</c:v>
                </c:pt>
                <c:pt idx="3681">
                  <c:v>26121.576171875</c:v>
                </c:pt>
                <c:pt idx="3682">
                  <c:v>26222.916015625</c:v>
                </c:pt>
                <c:pt idx="3683">
                  <c:v>26323.13671875</c:v>
                </c:pt>
                <c:pt idx="3684">
                  <c:v>26424.623046875</c:v>
                </c:pt>
                <c:pt idx="3685">
                  <c:v>26524.9140625</c:v>
                </c:pt>
                <c:pt idx="3686">
                  <c:v>26626.384765625</c:v>
                </c:pt>
                <c:pt idx="3687">
                  <c:v>26641.8515625</c:v>
                </c:pt>
                <c:pt idx="3688">
                  <c:v>26726.66796875</c:v>
                </c:pt>
                <c:pt idx="3689">
                  <c:v>26818.224609375</c:v>
                </c:pt>
                <c:pt idx="3690">
                  <c:v>26827.25</c:v>
                </c:pt>
                <c:pt idx="3691">
                  <c:v>26857.005859375</c:v>
                </c:pt>
                <c:pt idx="3692">
                  <c:v>26877.76171875</c:v>
                </c:pt>
                <c:pt idx="3693">
                  <c:v>26723.7578125</c:v>
                </c:pt>
                <c:pt idx="3694">
                  <c:v>26622.240234375</c:v>
                </c:pt>
                <c:pt idx="3695">
                  <c:v>26520.6875</c:v>
                </c:pt>
                <c:pt idx="3696">
                  <c:v>26420.43359375</c:v>
                </c:pt>
                <c:pt idx="3697">
                  <c:v>26319.90625</c:v>
                </c:pt>
                <c:pt idx="3698">
                  <c:v>26219.060546875</c:v>
                </c:pt>
                <c:pt idx="3699">
                  <c:v>26118.568359375</c:v>
                </c:pt>
                <c:pt idx="3700">
                  <c:v>26018.046875</c:v>
                </c:pt>
                <c:pt idx="3701">
                  <c:v>25916.1484375</c:v>
                </c:pt>
                <c:pt idx="3702">
                  <c:v>25816.109375</c:v>
                </c:pt>
                <c:pt idx="3703">
                  <c:v>25714.10546875</c:v>
                </c:pt>
                <c:pt idx="3704">
                  <c:v>25612.28125</c:v>
                </c:pt>
                <c:pt idx="3705">
                  <c:v>25510.734375</c:v>
                </c:pt>
                <c:pt idx="3706">
                  <c:v>25406.216796875</c:v>
                </c:pt>
                <c:pt idx="3707">
                  <c:v>25305.6796875</c:v>
                </c:pt>
                <c:pt idx="3708">
                  <c:v>25202.19921875</c:v>
                </c:pt>
                <c:pt idx="3709">
                  <c:v>25099.78125</c:v>
                </c:pt>
                <c:pt idx="3710">
                  <c:v>24999.6328125</c:v>
                </c:pt>
                <c:pt idx="3711">
                  <c:v>24899.068359375</c:v>
                </c:pt>
                <c:pt idx="3712">
                  <c:v>24798.298828125</c:v>
                </c:pt>
                <c:pt idx="3713">
                  <c:v>24697.5390625</c:v>
                </c:pt>
                <c:pt idx="3714">
                  <c:v>24597.1171875</c:v>
                </c:pt>
                <c:pt idx="3715">
                  <c:v>24496.521484375</c:v>
                </c:pt>
                <c:pt idx="3716">
                  <c:v>24396.37890625</c:v>
                </c:pt>
                <c:pt idx="3717">
                  <c:v>24294.88671875</c:v>
                </c:pt>
                <c:pt idx="3718">
                  <c:v>24194.630859375</c:v>
                </c:pt>
                <c:pt idx="3719">
                  <c:v>24093.1875</c:v>
                </c:pt>
                <c:pt idx="3720">
                  <c:v>23992.28515625</c:v>
                </c:pt>
                <c:pt idx="3721">
                  <c:v>23892.244140625</c:v>
                </c:pt>
                <c:pt idx="3722">
                  <c:v>23790.03515625</c:v>
                </c:pt>
                <c:pt idx="3723">
                  <c:v>23689.46484375</c:v>
                </c:pt>
                <c:pt idx="3724">
                  <c:v>23654.814453125</c:v>
                </c:pt>
                <c:pt idx="3725">
                  <c:v>23586.296875</c:v>
                </c:pt>
                <c:pt idx="3726">
                  <c:v>23486.251953125</c:v>
                </c:pt>
                <c:pt idx="3727">
                  <c:v>23385.232421875</c:v>
                </c:pt>
                <c:pt idx="3728">
                  <c:v>23283.693359375</c:v>
                </c:pt>
                <c:pt idx="3729">
                  <c:v>23183.12890625</c:v>
                </c:pt>
                <c:pt idx="3730">
                  <c:v>23081.9296875</c:v>
                </c:pt>
                <c:pt idx="3731">
                  <c:v>22981.8203125</c:v>
                </c:pt>
                <c:pt idx="3732">
                  <c:v>22881.29296875</c:v>
                </c:pt>
                <c:pt idx="3733">
                  <c:v>22779.07421875</c:v>
                </c:pt>
                <c:pt idx="3734">
                  <c:v>22678.533203125</c:v>
                </c:pt>
                <c:pt idx="3735">
                  <c:v>22577.73828125</c:v>
                </c:pt>
                <c:pt idx="3736">
                  <c:v>22475.234375</c:v>
                </c:pt>
                <c:pt idx="3737">
                  <c:v>22455.8984375</c:v>
                </c:pt>
                <c:pt idx="3738">
                  <c:v>22373.396484375</c:v>
                </c:pt>
                <c:pt idx="3739">
                  <c:v>22272.791015625</c:v>
                </c:pt>
                <c:pt idx="3740">
                  <c:v>22171.236328125</c:v>
                </c:pt>
                <c:pt idx="3741">
                  <c:v>22069.5703125</c:v>
                </c:pt>
                <c:pt idx="3742">
                  <c:v>21969.0703125</c:v>
                </c:pt>
                <c:pt idx="3743">
                  <c:v>21868.8046875</c:v>
                </c:pt>
                <c:pt idx="3744">
                  <c:v>21767.345703125</c:v>
                </c:pt>
                <c:pt idx="3745">
                  <c:v>21666.49609375</c:v>
                </c:pt>
                <c:pt idx="3746">
                  <c:v>21564.615234375</c:v>
                </c:pt>
                <c:pt idx="3747">
                  <c:v>21459.916015625</c:v>
                </c:pt>
                <c:pt idx="3748">
                  <c:v>21358.88671875</c:v>
                </c:pt>
                <c:pt idx="3749">
                  <c:v>21282.61328125</c:v>
                </c:pt>
                <c:pt idx="3750">
                  <c:v>21258.498046875</c:v>
                </c:pt>
                <c:pt idx="3751">
                  <c:v>21156.078125</c:v>
                </c:pt>
                <c:pt idx="3752">
                  <c:v>21053.037109375</c:v>
                </c:pt>
                <c:pt idx="3753">
                  <c:v>20952.736328125</c:v>
                </c:pt>
                <c:pt idx="3754">
                  <c:v>20851.283203125</c:v>
                </c:pt>
                <c:pt idx="3755">
                  <c:v>20951.970703125</c:v>
                </c:pt>
                <c:pt idx="3756">
                  <c:v>21052.298828125</c:v>
                </c:pt>
                <c:pt idx="3757">
                  <c:v>21154.6875</c:v>
                </c:pt>
                <c:pt idx="3758">
                  <c:v>21256.0234375</c:v>
                </c:pt>
                <c:pt idx="3759">
                  <c:v>21356.166015625</c:v>
                </c:pt>
                <c:pt idx="3760">
                  <c:v>21458.662109375</c:v>
                </c:pt>
                <c:pt idx="3761">
                  <c:v>21559.154296875</c:v>
                </c:pt>
                <c:pt idx="3762">
                  <c:v>21660.740234375</c:v>
                </c:pt>
                <c:pt idx="3763">
                  <c:v>21760.763671875</c:v>
                </c:pt>
                <c:pt idx="3764">
                  <c:v>21861.32421875</c:v>
                </c:pt>
                <c:pt idx="3765">
                  <c:v>21967.1015625</c:v>
                </c:pt>
                <c:pt idx="3766">
                  <c:v>22069.455078125</c:v>
                </c:pt>
                <c:pt idx="3767">
                  <c:v>22169.83203125</c:v>
                </c:pt>
                <c:pt idx="3768">
                  <c:v>22270.1640625</c:v>
                </c:pt>
                <c:pt idx="3769">
                  <c:v>22370.64453125</c:v>
                </c:pt>
                <c:pt idx="3770">
                  <c:v>22471.6796875</c:v>
                </c:pt>
                <c:pt idx="3771">
                  <c:v>22518.783203125</c:v>
                </c:pt>
                <c:pt idx="3772">
                  <c:v>22572.68359375</c:v>
                </c:pt>
                <c:pt idx="3773">
                  <c:v>22673.01171875</c:v>
                </c:pt>
                <c:pt idx="3774">
                  <c:v>22775.341796875</c:v>
                </c:pt>
                <c:pt idx="3775">
                  <c:v>22876.541015625</c:v>
                </c:pt>
                <c:pt idx="3776">
                  <c:v>22977.998046875</c:v>
                </c:pt>
                <c:pt idx="3777">
                  <c:v>23078.701171875</c:v>
                </c:pt>
                <c:pt idx="3778">
                  <c:v>23179.931640625</c:v>
                </c:pt>
                <c:pt idx="3779">
                  <c:v>23280.08984375</c:v>
                </c:pt>
                <c:pt idx="3780">
                  <c:v>23381.73828125</c:v>
                </c:pt>
                <c:pt idx="3781">
                  <c:v>23485.28515625</c:v>
                </c:pt>
                <c:pt idx="3782">
                  <c:v>23587.505859375</c:v>
                </c:pt>
                <c:pt idx="3783">
                  <c:v>23687.787109375</c:v>
                </c:pt>
                <c:pt idx="3784">
                  <c:v>23714.013671875</c:v>
                </c:pt>
                <c:pt idx="3785">
                  <c:v>23789.908203125</c:v>
                </c:pt>
                <c:pt idx="3786">
                  <c:v>23891.24609375</c:v>
                </c:pt>
                <c:pt idx="3787">
                  <c:v>23992.005859375</c:v>
                </c:pt>
                <c:pt idx="3788">
                  <c:v>24094.251953125</c:v>
                </c:pt>
                <c:pt idx="3789">
                  <c:v>24197.52734375</c:v>
                </c:pt>
                <c:pt idx="3790">
                  <c:v>24298.05078125</c:v>
                </c:pt>
                <c:pt idx="3791">
                  <c:v>24399.00390625</c:v>
                </c:pt>
                <c:pt idx="3792">
                  <c:v>24502.107421875</c:v>
                </c:pt>
                <c:pt idx="3793">
                  <c:v>24602.140625</c:v>
                </c:pt>
                <c:pt idx="3794">
                  <c:v>24703.341796875</c:v>
                </c:pt>
                <c:pt idx="3795">
                  <c:v>24804.63671875</c:v>
                </c:pt>
                <c:pt idx="3796">
                  <c:v>24906.07421875</c:v>
                </c:pt>
                <c:pt idx="3797">
                  <c:v>24911.119140625</c:v>
                </c:pt>
                <c:pt idx="3798">
                  <c:v>25007.1640625</c:v>
                </c:pt>
                <c:pt idx="3799">
                  <c:v>25107.642578125</c:v>
                </c:pt>
                <c:pt idx="3800">
                  <c:v>25209.435546875</c:v>
                </c:pt>
                <c:pt idx="3801">
                  <c:v>25312.01953125</c:v>
                </c:pt>
                <c:pt idx="3802">
                  <c:v>25416.599609375</c:v>
                </c:pt>
                <c:pt idx="3803">
                  <c:v>25520.01953125</c:v>
                </c:pt>
                <c:pt idx="3804">
                  <c:v>25620.525390625</c:v>
                </c:pt>
                <c:pt idx="3805">
                  <c:v>25722.62109375</c:v>
                </c:pt>
                <c:pt idx="3806">
                  <c:v>25824.421875</c:v>
                </c:pt>
                <c:pt idx="3807">
                  <c:v>25925.181640625</c:v>
                </c:pt>
                <c:pt idx="3808">
                  <c:v>26025.431640625</c:v>
                </c:pt>
                <c:pt idx="3809">
                  <c:v>25920.595703125</c:v>
                </c:pt>
                <c:pt idx="3810">
                  <c:v>25816.484375</c:v>
                </c:pt>
                <c:pt idx="3811">
                  <c:v>25716</c:v>
                </c:pt>
                <c:pt idx="3812">
                  <c:v>25609.25</c:v>
                </c:pt>
                <c:pt idx="3813">
                  <c:v>25507.70703125</c:v>
                </c:pt>
                <c:pt idx="3814">
                  <c:v>25406.625</c:v>
                </c:pt>
                <c:pt idx="3815">
                  <c:v>25303.240234375</c:v>
                </c:pt>
                <c:pt idx="3816">
                  <c:v>25200.259765625</c:v>
                </c:pt>
                <c:pt idx="3817">
                  <c:v>25099.84375</c:v>
                </c:pt>
                <c:pt idx="3818">
                  <c:v>24998.546875</c:v>
                </c:pt>
                <c:pt idx="3819">
                  <c:v>24898.498046875</c:v>
                </c:pt>
                <c:pt idx="3820">
                  <c:v>24795.927734375</c:v>
                </c:pt>
                <c:pt idx="3821">
                  <c:v>24695.36328125</c:v>
                </c:pt>
                <c:pt idx="3822">
                  <c:v>24592.20703125</c:v>
                </c:pt>
                <c:pt idx="3823">
                  <c:v>24490.04296875</c:v>
                </c:pt>
                <c:pt idx="3824">
                  <c:v>24389.11328125</c:v>
                </c:pt>
                <c:pt idx="3825">
                  <c:v>24288.6328125</c:v>
                </c:pt>
                <c:pt idx="3826">
                  <c:v>24186.736328125</c:v>
                </c:pt>
                <c:pt idx="3827">
                  <c:v>24085.099609375</c:v>
                </c:pt>
                <c:pt idx="3828">
                  <c:v>23985.05078125</c:v>
                </c:pt>
                <c:pt idx="3829">
                  <c:v>23882.169921875</c:v>
                </c:pt>
                <c:pt idx="3830">
                  <c:v>23781.228515625</c:v>
                </c:pt>
                <c:pt idx="3831">
                  <c:v>23681.0234375</c:v>
                </c:pt>
                <c:pt idx="3832">
                  <c:v>23604.447265625</c:v>
                </c:pt>
                <c:pt idx="3833">
                  <c:v>23579.98828125</c:v>
                </c:pt>
                <c:pt idx="3834">
                  <c:v>23477.765625</c:v>
                </c:pt>
                <c:pt idx="3835">
                  <c:v>23372.357421875</c:v>
                </c:pt>
                <c:pt idx="3836">
                  <c:v>23271.255859375</c:v>
                </c:pt>
                <c:pt idx="3837">
                  <c:v>23169.6484375</c:v>
                </c:pt>
                <c:pt idx="3838">
                  <c:v>23068.51171875</c:v>
                </c:pt>
                <c:pt idx="3839">
                  <c:v>22966.55859375</c:v>
                </c:pt>
                <c:pt idx="3840">
                  <c:v>22863.2890625</c:v>
                </c:pt>
                <c:pt idx="3841">
                  <c:v>22762.79296875</c:v>
                </c:pt>
                <c:pt idx="3842">
                  <c:v>22661.775390625</c:v>
                </c:pt>
                <c:pt idx="3843">
                  <c:v>22559.119140625</c:v>
                </c:pt>
                <c:pt idx="3844">
                  <c:v>22456.30859375</c:v>
                </c:pt>
                <c:pt idx="3845">
                  <c:v>22406.96484375</c:v>
                </c:pt>
                <c:pt idx="3846">
                  <c:v>22355.158203125</c:v>
                </c:pt>
                <c:pt idx="3847">
                  <c:v>22254.7109375</c:v>
                </c:pt>
                <c:pt idx="3848">
                  <c:v>22154.587890625</c:v>
                </c:pt>
                <c:pt idx="3849">
                  <c:v>22054.173828125</c:v>
                </c:pt>
                <c:pt idx="3850">
                  <c:v>21951.48046875</c:v>
                </c:pt>
                <c:pt idx="3851">
                  <c:v>21851.064453125</c:v>
                </c:pt>
                <c:pt idx="3852">
                  <c:v>21748.544921875</c:v>
                </c:pt>
                <c:pt idx="3853">
                  <c:v>21647.748046875</c:v>
                </c:pt>
                <c:pt idx="3854">
                  <c:v>21546.3125</c:v>
                </c:pt>
                <c:pt idx="3855">
                  <c:v>21445.45703125</c:v>
                </c:pt>
                <c:pt idx="3856">
                  <c:v>21345.419921875</c:v>
                </c:pt>
                <c:pt idx="3857">
                  <c:v>21245.298828125</c:v>
                </c:pt>
                <c:pt idx="3858">
                  <c:v>21213.98046875</c:v>
                </c:pt>
                <c:pt idx="3859">
                  <c:v>21143.173828125</c:v>
                </c:pt>
                <c:pt idx="3860">
                  <c:v>21042.978515625</c:v>
                </c:pt>
                <c:pt idx="3861">
                  <c:v>20941.947265625</c:v>
                </c:pt>
                <c:pt idx="3862">
                  <c:v>20841.5859375</c:v>
                </c:pt>
                <c:pt idx="3863">
                  <c:v>20942.349609375</c:v>
                </c:pt>
                <c:pt idx="3864">
                  <c:v>21043.904296875</c:v>
                </c:pt>
                <c:pt idx="3865">
                  <c:v>21145.09765625</c:v>
                </c:pt>
                <c:pt idx="3866">
                  <c:v>21245.41015625</c:v>
                </c:pt>
                <c:pt idx="3867">
                  <c:v>21345.701171875</c:v>
                </c:pt>
                <c:pt idx="3868">
                  <c:v>21446.626953125</c:v>
                </c:pt>
                <c:pt idx="3869">
                  <c:v>21548.794921875</c:v>
                </c:pt>
                <c:pt idx="3870">
                  <c:v>21649.46875</c:v>
                </c:pt>
                <c:pt idx="3871">
                  <c:v>21751.48828125</c:v>
                </c:pt>
                <c:pt idx="3872">
                  <c:v>21851.576171875</c:v>
                </c:pt>
                <c:pt idx="3873">
                  <c:v>21953.751953125</c:v>
                </c:pt>
                <c:pt idx="3874">
                  <c:v>22055.84765625</c:v>
                </c:pt>
                <c:pt idx="3875">
                  <c:v>22156.099609375</c:v>
                </c:pt>
                <c:pt idx="3876">
                  <c:v>22256.15234375</c:v>
                </c:pt>
                <c:pt idx="3877">
                  <c:v>22356.212890625</c:v>
                </c:pt>
                <c:pt idx="3878">
                  <c:v>22444.9375</c:v>
                </c:pt>
                <c:pt idx="3879">
                  <c:v>22457.333984375</c:v>
                </c:pt>
                <c:pt idx="3880">
                  <c:v>22558.67578125</c:v>
                </c:pt>
                <c:pt idx="3881">
                  <c:v>22658.677734375</c:v>
                </c:pt>
                <c:pt idx="3882">
                  <c:v>22760.33203125</c:v>
                </c:pt>
                <c:pt idx="3883">
                  <c:v>22864.5546875</c:v>
                </c:pt>
                <c:pt idx="3884">
                  <c:v>22965.34375</c:v>
                </c:pt>
                <c:pt idx="3885">
                  <c:v>23066.951171875</c:v>
                </c:pt>
                <c:pt idx="3886">
                  <c:v>23167.29296875</c:v>
                </c:pt>
                <c:pt idx="3887">
                  <c:v>23267.658203125</c:v>
                </c:pt>
                <c:pt idx="3888">
                  <c:v>23369.90234375</c:v>
                </c:pt>
                <c:pt idx="3889">
                  <c:v>23470.712890625</c:v>
                </c:pt>
                <c:pt idx="3890">
                  <c:v>23571.248046875</c:v>
                </c:pt>
                <c:pt idx="3891">
                  <c:v>23652.244140625</c:v>
                </c:pt>
                <c:pt idx="3892">
                  <c:v>23672.708984375</c:v>
                </c:pt>
                <c:pt idx="3893">
                  <c:v>23774.15625</c:v>
                </c:pt>
                <c:pt idx="3894">
                  <c:v>23877.548828125</c:v>
                </c:pt>
                <c:pt idx="3895">
                  <c:v>23977.6953125</c:v>
                </c:pt>
                <c:pt idx="3896">
                  <c:v>24077.7265625</c:v>
                </c:pt>
                <c:pt idx="3897">
                  <c:v>24178.57421875</c:v>
                </c:pt>
                <c:pt idx="3898">
                  <c:v>24279.123046875</c:v>
                </c:pt>
                <c:pt idx="3899">
                  <c:v>24381.7265625</c:v>
                </c:pt>
                <c:pt idx="3900">
                  <c:v>24485.353515625</c:v>
                </c:pt>
                <c:pt idx="3901">
                  <c:v>24586.58203125</c:v>
                </c:pt>
                <c:pt idx="3902">
                  <c:v>24686.72265625</c:v>
                </c:pt>
                <c:pt idx="3903">
                  <c:v>24787.427734375</c:v>
                </c:pt>
                <c:pt idx="3904">
                  <c:v>24844.37109375</c:v>
                </c:pt>
                <c:pt idx="3905">
                  <c:v>24888.40234375</c:v>
                </c:pt>
                <c:pt idx="3906">
                  <c:v>24988.609375</c:v>
                </c:pt>
                <c:pt idx="3907">
                  <c:v>25088.71875</c:v>
                </c:pt>
                <c:pt idx="3908">
                  <c:v>25188.767578125</c:v>
                </c:pt>
                <c:pt idx="3909">
                  <c:v>25289.125</c:v>
                </c:pt>
                <c:pt idx="3910">
                  <c:v>25390.044921875</c:v>
                </c:pt>
                <c:pt idx="3911">
                  <c:v>25491.154296875</c:v>
                </c:pt>
                <c:pt idx="3912">
                  <c:v>25597.142578125</c:v>
                </c:pt>
                <c:pt idx="3913">
                  <c:v>25697.216796875</c:v>
                </c:pt>
                <c:pt idx="3914">
                  <c:v>25798.94140625</c:v>
                </c:pt>
                <c:pt idx="3915">
                  <c:v>25899.416015625</c:v>
                </c:pt>
                <c:pt idx="3916">
                  <c:v>26003.048828125</c:v>
                </c:pt>
                <c:pt idx="3917">
                  <c:v>26013.576171875</c:v>
                </c:pt>
                <c:pt idx="3918">
                  <c:v>25901.755859375</c:v>
                </c:pt>
                <c:pt idx="3919">
                  <c:v>25801.576171875</c:v>
                </c:pt>
                <c:pt idx="3920">
                  <c:v>25700.697265625</c:v>
                </c:pt>
                <c:pt idx="3921">
                  <c:v>25599.55078125</c:v>
                </c:pt>
                <c:pt idx="3922">
                  <c:v>25499.4921875</c:v>
                </c:pt>
                <c:pt idx="3923">
                  <c:v>25396.369140625</c:v>
                </c:pt>
                <c:pt idx="3924">
                  <c:v>25292.150390625</c:v>
                </c:pt>
                <c:pt idx="3925">
                  <c:v>25191.861328125</c:v>
                </c:pt>
                <c:pt idx="3926">
                  <c:v>25091.83984375</c:v>
                </c:pt>
                <c:pt idx="3927">
                  <c:v>24991.716796875</c:v>
                </c:pt>
                <c:pt idx="3928">
                  <c:v>24890.05078125</c:v>
                </c:pt>
                <c:pt idx="3929">
                  <c:v>24786.810546875</c:v>
                </c:pt>
                <c:pt idx="3930">
                  <c:v>24777.607421875</c:v>
                </c:pt>
                <c:pt idx="3931">
                  <c:v>24685.9296875</c:v>
                </c:pt>
                <c:pt idx="3932">
                  <c:v>24585.65625</c:v>
                </c:pt>
                <c:pt idx="3933">
                  <c:v>24482.44140625</c:v>
                </c:pt>
                <c:pt idx="3934">
                  <c:v>24382.30078125</c:v>
                </c:pt>
                <c:pt idx="3935">
                  <c:v>24281.138671875</c:v>
                </c:pt>
                <c:pt idx="3936">
                  <c:v>24181.126953125</c:v>
                </c:pt>
                <c:pt idx="3937">
                  <c:v>24080.41015625</c:v>
                </c:pt>
                <c:pt idx="3938">
                  <c:v>23976.306640625</c:v>
                </c:pt>
                <c:pt idx="3939">
                  <c:v>23874.76953125</c:v>
                </c:pt>
                <c:pt idx="3940">
                  <c:v>23771.8984375</c:v>
                </c:pt>
                <c:pt idx="3941">
                  <c:v>23671.033203125</c:v>
                </c:pt>
                <c:pt idx="3942">
                  <c:v>23569.970703125</c:v>
                </c:pt>
                <c:pt idx="3943">
                  <c:v>23566.439453125</c:v>
                </c:pt>
                <c:pt idx="3944">
                  <c:v>23468.12890625</c:v>
                </c:pt>
                <c:pt idx="3945">
                  <c:v>23363.798828125</c:v>
                </c:pt>
                <c:pt idx="3946">
                  <c:v>23262.78125</c:v>
                </c:pt>
                <c:pt idx="3947">
                  <c:v>23161.71484375</c:v>
                </c:pt>
                <c:pt idx="3948">
                  <c:v>23059.802734375</c:v>
                </c:pt>
                <c:pt idx="3949">
                  <c:v>22959.431640625</c:v>
                </c:pt>
                <c:pt idx="3950">
                  <c:v>22857.96484375</c:v>
                </c:pt>
                <c:pt idx="3951">
                  <c:v>22757.75</c:v>
                </c:pt>
                <c:pt idx="3952">
                  <c:v>22657.533203125</c:v>
                </c:pt>
                <c:pt idx="3953">
                  <c:v>22557.1328125</c:v>
                </c:pt>
                <c:pt idx="3954">
                  <c:v>22450.751953125</c:v>
                </c:pt>
                <c:pt idx="3955">
                  <c:v>22363.0703125</c:v>
                </c:pt>
                <c:pt idx="3956">
                  <c:v>22348.361328125</c:v>
                </c:pt>
                <c:pt idx="3957">
                  <c:v>22247.958984375</c:v>
                </c:pt>
                <c:pt idx="3958">
                  <c:v>22147.634765625</c:v>
                </c:pt>
                <c:pt idx="3959">
                  <c:v>22046.283203125</c:v>
                </c:pt>
                <c:pt idx="3960">
                  <c:v>21944.58203125</c:v>
                </c:pt>
                <c:pt idx="3961">
                  <c:v>21841.556640625</c:v>
                </c:pt>
                <c:pt idx="3962">
                  <c:v>21740.080078125</c:v>
                </c:pt>
                <c:pt idx="3963">
                  <c:v>21640</c:v>
                </c:pt>
                <c:pt idx="3964">
                  <c:v>21538.783203125</c:v>
                </c:pt>
                <c:pt idx="3965">
                  <c:v>21436.10546875</c:v>
                </c:pt>
                <c:pt idx="3966">
                  <c:v>21334.8359375</c:v>
                </c:pt>
                <c:pt idx="3967">
                  <c:v>21233.58984375</c:v>
                </c:pt>
                <c:pt idx="3968">
                  <c:v>21171.884765625</c:v>
                </c:pt>
                <c:pt idx="3969">
                  <c:v>21131.59765625</c:v>
                </c:pt>
                <c:pt idx="3970">
                  <c:v>21029.853515625</c:v>
                </c:pt>
                <c:pt idx="3971">
                  <c:v>20927.380859375</c:v>
                </c:pt>
                <c:pt idx="3972">
                  <c:v>21027.623046875</c:v>
                </c:pt>
                <c:pt idx="3973">
                  <c:v>21131.9609375</c:v>
                </c:pt>
                <c:pt idx="3974">
                  <c:v>21233.978515625</c:v>
                </c:pt>
                <c:pt idx="3975">
                  <c:v>21334.849609375</c:v>
                </c:pt>
                <c:pt idx="3976">
                  <c:v>21435.63671875</c:v>
                </c:pt>
                <c:pt idx="3977">
                  <c:v>21536.033203125</c:v>
                </c:pt>
                <c:pt idx="3978">
                  <c:v>21636.57421875</c:v>
                </c:pt>
                <c:pt idx="3979">
                  <c:v>21737.748046875</c:v>
                </c:pt>
                <c:pt idx="3980">
                  <c:v>21838.3359375</c:v>
                </c:pt>
                <c:pt idx="3981">
                  <c:v>21940.580078125</c:v>
                </c:pt>
                <c:pt idx="3982">
                  <c:v>22042.1875</c:v>
                </c:pt>
                <c:pt idx="3983">
                  <c:v>22143.568359375</c:v>
                </c:pt>
                <c:pt idx="3984">
                  <c:v>22243.91796875</c:v>
                </c:pt>
                <c:pt idx="3985">
                  <c:v>22345.265625</c:v>
                </c:pt>
                <c:pt idx="3986">
                  <c:v>22399.6171875</c:v>
                </c:pt>
                <c:pt idx="3987">
                  <c:v>22445.603515625</c:v>
                </c:pt>
                <c:pt idx="3988">
                  <c:v>22546.673828125</c:v>
                </c:pt>
                <c:pt idx="3989">
                  <c:v>22647.255859375</c:v>
                </c:pt>
                <c:pt idx="3990">
                  <c:v>22747.34375</c:v>
                </c:pt>
                <c:pt idx="3991">
                  <c:v>22847.5625</c:v>
                </c:pt>
                <c:pt idx="3992">
                  <c:v>22948.41015625</c:v>
                </c:pt>
                <c:pt idx="3993">
                  <c:v>23049.60546875</c:v>
                </c:pt>
                <c:pt idx="3994">
                  <c:v>23149.9921875</c:v>
                </c:pt>
                <c:pt idx="3995">
                  <c:v>23251.4453125</c:v>
                </c:pt>
                <c:pt idx="3996">
                  <c:v>23353.26171875</c:v>
                </c:pt>
                <c:pt idx="3997">
                  <c:v>23453.626953125</c:v>
                </c:pt>
                <c:pt idx="3998">
                  <c:v>23553.771484375</c:v>
                </c:pt>
                <c:pt idx="3999">
                  <c:v>23602.771484375</c:v>
                </c:pt>
                <c:pt idx="4000">
                  <c:v>23655.15234375</c:v>
                </c:pt>
                <c:pt idx="4001">
                  <c:v>23755.818359375</c:v>
                </c:pt>
                <c:pt idx="4002">
                  <c:v>23856.3125</c:v>
                </c:pt>
                <c:pt idx="4003">
                  <c:v>23958.703125</c:v>
                </c:pt>
                <c:pt idx="4004">
                  <c:v>24058.857421875</c:v>
                </c:pt>
                <c:pt idx="4005">
                  <c:v>24162.353515625</c:v>
                </c:pt>
                <c:pt idx="4006">
                  <c:v>24263.41796875</c:v>
                </c:pt>
                <c:pt idx="4007">
                  <c:v>24364.505859375</c:v>
                </c:pt>
                <c:pt idx="4008">
                  <c:v>24464.51953125</c:v>
                </c:pt>
                <c:pt idx="4009">
                  <c:v>24567.26171875</c:v>
                </c:pt>
                <c:pt idx="4010">
                  <c:v>24668.427734375</c:v>
                </c:pt>
                <c:pt idx="4011">
                  <c:v>24768.984375</c:v>
                </c:pt>
                <c:pt idx="4012">
                  <c:v>24798.98046875</c:v>
                </c:pt>
                <c:pt idx="4013">
                  <c:v>24869.72265625</c:v>
                </c:pt>
                <c:pt idx="4014">
                  <c:v>24971</c:v>
                </c:pt>
                <c:pt idx="4015">
                  <c:v>25071.0390625</c:v>
                </c:pt>
                <c:pt idx="4016">
                  <c:v>25171.140625</c:v>
                </c:pt>
                <c:pt idx="4017">
                  <c:v>25271.70703125</c:v>
                </c:pt>
                <c:pt idx="4018">
                  <c:v>25374.20703125</c:v>
                </c:pt>
                <c:pt idx="4019">
                  <c:v>25474.828125</c:v>
                </c:pt>
                <c:pt idx="4020">
                  <c:v>25575.642578125</c:v>
                </c:pt>
                <c:pt idx="4021">
                  <c:v>25677.169921875</c:v>
                </c:pt>
                <c:pt idx="4022">
                  <c:v>25777.6875</c:v>
                </c:pt>
                <c:pt idx="4023">
                  <c:v>25878.244140625</c:v>
                </c:pt>
                <c:pt idx="4024">
                  <c:v>25978.384765625</c:v>
                </c:pt>
                <c:pt idx="4025">
                  <c:v>25980.560546875</c:v>
                </c:pt>
                <c:pt idx="4026">
                  <c:v>26081.87890625</c:v>
                </c:pt>
                <c:pt idx="4027">
                  <c:v>26183.9453125</c:v>
                </c:pt>
                <c:pt idx="4028">
                  <c:v>26284.611328125</c:v>
                </c:pt>
                <c:pt idx="4029">
                  <c:v>26385.5546875</c:v>
                </c:pt>
                <c:pt idx="4030">
                  <c:v>26486.8515625</c:v>
                </c:pt>
                <c:pt idx="4031">
                  <c:v>26590.58984375</c:v>
                </c:pt>
                <c:pt idx="4032">
                  <c:v>26690.822265625</c:v>
                </c:pt>
                <c:pt idx="4033">
                  <c:v>26745.609375</c:v>
                </c:pt>
                <c:pt idx="4034">
                  <c:v>26791.015625</c:v>
                </c:pt>
                <c:pt idx="4035">
                  <c:v>26893.966796875</c:v>
                </c:pt>
                <c:pt idx="4036">
                  <c:v>26913.8515625</c:v>
                </c:pt>
                <c:pt idx="4037">
                  <c:v>26944.3984375</c:v>
                </c:pt>
                <c:pt idx="4038">
                  <c:v>26955.4609375</c:v>
                </c:pt>
                <c:pt idx="4039">
                  <c:v>26791.283203125</c:v>
                </c:pt>
                <c:pt idx="4040">
                  <c:v>26690.7265625</c:v>
                </c:pt>
                <c:pt idx="4041">
                  <c:v>26589.666015625</c:v>
                </c:pt>
                <c:pt idx="4042">
                  <c:v>26488.822265625</c:v>
                </c:pt>
                <c:pt idx="4043">
                  <c:v>26386.75</c:v>
                </c:pt>
                <c:pt idx="4044">
                  <c:v>26286.30078125</c:v>
                </c:pt>
                <c:pt idx="4045">
                  <c:v>26185.173828125</c:v>
                </c:pt>
                <c:pt idx="4046">
                  <c:v>26084.875</c:v>
                </c:pt>
                <c:pt idx="4047">
                  <c:v>25981.404296875</c:v>
                </c:pt>
                <c:pt idx="4048">
                  <c:v>25878.6015625</c:v>
                </c:pt>
                <c:pt idx="4049">
                  <c:v>25778.197265625</c:v>
                </c:pt>
                <c:pt idx="4050">
                  <c:v>25674.56640625</c:v>
                </c:pt>
                <c:pt idx="4051">
                  <c:v>25574.482421875</c:v>
                </c:pt>
                <c:pt idx="4052">
                  <c:v>25472.126953125</c:v>
                </c:pt>
                <c:pt idx="4053">
                  <c:v>25370.28125</c:v>
                </c:pt>
                <c:pt idx="4054">
                  <c:v>25269.6171875</c:v>
                </c:pt>
                <c:pt idx="4055">
                  <c:v>25167.58984375</c:v>
                </c:pt>
                <c:pt idx="4056">
                  <c:v>25067.5625</c:v>
                </c:pt>
                <c:pt idx="4057">
                  <c:v>24964.78515625</c:v>
                </c:pt>
                <c:pt idx="4058">
                  <c:v>24863.158203125</c:v>
                </c:pt>
                <c:pt idx="4059">
                  <c:v>24761.962890625</c:v>
                </c:pt>
                <c:pt idx="4060">
                  <c:v>24659.541015625</c:v>
                </c:pt>
                <c:pt idx="4061">
                  <c:v>24557.73828125</c:v>
                </c:pt>
                <c:pt idx="4062">
                  <c:v>24455.013671875</c:v>
                </c:pt>
                <c:pt idx="4063">
                  <c:v>24351.935546875</c:v>
                </c:pt>
                <c:pt idx="4064">
                  <c:v>24251.43359375</c:v>
                </c:pt>
                <c:pt idx="4065">
                  <c:v>24151.2109375</c:v>
                </c:pt>
                <c:pt idx="4066">
                  <c:v>24049.515625</c:v>
                </c:pt>
                <c:pt idx="4067">
                  <c:v>23948.04296875</c:v>
                </c:pt>
                <c:pt idx="4068">
                  <c:v>23846.966796875</c:v>
                </c:pt>
                <c:pt idx="4069">
                  <c:v>23754.03515625</c:v>
                </c:pt>
                <c:pt idx="4070">
                  <c:v>23745.025390625</c:v>
                </c:pt>
                <c:pt idx="4071">
                  <c:v>23642.673828125</c:v>
                </c:pt>
                <c:pt idx="4072">
                  <c:v>23542.607421875</c:v>
                </c:pt>
                <c:pt idx="4073">
                  <c:v>23441.875</c:v>
                </c:pt>
                <c:pt idx="4074">
                  <c:v>23341.470703125</c:v>
                </c:pt>
                <c:pt idx="4075">
                  <c:v>23240.5390625</c:v>
                </c:pt>
                <c:pt idx="4076">
                  <c:v>23139.783203125</c:v>
                </c:pt>
                <c:pt idx="4077">
                  <c:v>23039.396484375</c:v>
                </c:pt>
                <c:pt idx="4078">
                  <c:v>22939.236328125</c:v>
                </c:pt>
                <c:pt idx="4079">
                  <c:v>22838.091796875</c:v>
                </c:pt>
                <c:pt idx="4080">
                  <c:v>22737.611328125</c:v>
                </c:pt>
                <c:pt idx="4081">
                  <c:v>22635.833984375</c:v>
                </c:pt>
                <c:pt idx="4082">
                  <c:v>22575.318359375</c:v>
                </c:pt>
                <c:pt idx="4083">
                  <c:v>22535.494140625</c:v>
                </c:pt>
                <c:pt idx="4084">
                  <c:v>22434.107421875</c:v>
                </c:pt>
                <c:pt idx="4085">
                  <c:v>22333.029296875</c:v>
                </c:pt>
                <c:pt idx="4086">
                  <c:v>22231.9453125</c:v>
                </c:pt>
                <c:pt idx="4087">
                  <c:v>22128.95703125</c:v>
                </c:pt>
                <c:pt idx="4088">
                  <c:v>22026.259765625</c:v>
                </c:pt>
                <c:pt idx="4089">
                  <c:v>21924.845703125</c:v>
                </c:pt>
                <c:pt idx="4090">
                  <c:v>21824.802734375</c:v>
                </c:pt>
                <c:pt idx="4091">
                  <c:v>21724.541015625</c:v>
                </c:pt>
                <c:pt idx="4092">
                  <c:v>21622.82421875</c:v>
                </c:pt>
                <c:pt idx="4093">
                  <c:v>21521.837890625</c:v>
                </c:pt>
                <c:pt idx="4094">
                  <c:v>21421.400390625</c:v>
                </c:pt>
                <c:pt idx="4095">
                  <c:v>21404.638671875</c:v>
                </c:pt>
                <c:pt idx="4096">
                  <c:v>21320.873046875</c:v>
                </c:pt>
                <c:pt idx="4097">
                  <c:v>21219.568359375</c:v>
                </c:pt>
                <c:pt idx="4098">
                  <c:v>21116.287109375</c:v>
                </c:pt>
                <c:pt idx="4099">
                  <c:v>21015.568359375</c:v>
                </c:pt>
                <c:pt idx="4100">
                  <c:v>20914.859375</c:v>
                </c:pt>
                <c:pt idx="4101">
                  <c:v>21015.3515625</c:v>
                </c:pt>
                <c:pt idx="4102">
                  <c:v>21116.6015625</c:v>
                </c:pt>
                <c:pt idx="4103">
                  <c:v>21216.931640625</c:v>
                </c:pt>
                <c:pt idx="4104">
                  <c:v>21317.765625</c:v>
                </c:pt>
                <c:pt idx="4105">
                  <c:v>21422.7890625</c:v>
                </c:pt>
                <c:pt idx="4106">
                  <c:v>21523.087890625</c:v>
                </c:pt>
                <c:pt idx="4107">
                  <c:v>21623.75390625</c:v>
                </c:pt>
                <c:pt idx="4108">
                  <c:v>21724.158203125</c:v>
                </c:pt>
                <c:pt idx="4109">
                  <c:v>21826.46875</c:v>
                </c:pt>
                <c:pt idx="4110">
                  <c:v>21927.04296875</c:v>
                </c:pt>
                <c:pt idx="4111">
                  <c:v>22027.072265625</c:v>
                </c:pt>
                <c:pt idx="4112">
                  <c:v>22127.51171875</c:v>
                </c:pt>
                <c:pt idx="4113">
                  <c:v>22228.029296875</c:v>
                </c:pt>
                <c:pt idx="4114">
                  <c:v>22329.751953125</c:v>
                </c:pt>
                <c:pt idx="4115">
                  <c:v>22430.30078125</c:v>
                </c:pt>
                <c:pt idx="4116">
                  <c:v>22531.21875</c:v>
                </c:pt>
                <c:pt idx="4117">
                  <c:v>22622.408203125</c:v>
                </c:pt>
                <c:pt idx="4118">
                  <c:v>22632.078125</c:v>
                </c:pt>
                <c:pt idx="4119">
                  <c:v>22733.673828125</c:v>
                </c:pt>
                <c:pt idx="4120">
                  <c:v>22833.8359375</c:v>
                </c:pt>
                <c:pt idx="4121">
                  <c:v>22934.828125</c:v>
                </c:pt>
                <c:pt idx="4122">
                  <c:v>23035.291015625</c:v>
                </c:pt>
                <c:pt idx="4123">
                  <c:v>23136.328125</c:v>
                </c:pt>
                <c:pt idx="4124">
                  <c:v>23236.619140625</c:v>
                </c:pt>
                <c:pt idx="4125">
                  <c:v>23337.05859375</c:v>
                </c:pt>
                <c:pt idx="4126">
                  <c:v>23437.0859375</c:v>
                </c:pt>
                <c:pt idx="4127">
                  <c:v>23537.6875</c:v>
                </c:pt>
                <c:pt idx="4128">
                  <c:v>23638.24609375</c:v>
                </c:pt>
                <c:pt idx="4129">
                  <c:v>23739.564453125</c:v>
                </c:pt>
                <c:pt idx="4130">
                  <c:v>23818.939453125</c:v>
                </c:pt>
                <c:pt idx="4131">
                  <c:v>23840.263671875</c:v>
                </c:pt>
                <c:pt idx="4132">
                  <c:v>23940.876953125</c:v>
                </c:pt>
                <c:pt idx="4133">
                  <c:v>24041.3515625</c:v>
                </c:pt>
                <c:pt idx="4134">
                  <c:v>24143.349609375</c:v>
                </c:pt>
                <c:pt idx="4135">
                  <c:v>24243.529296875</c:v>
                </c:pt>
                <c:pt idx="4136">
                  <c:v>24344.6328125</c:v>
                </c:pt>
                <c:pt idx="4137">
                  <c:v>24444.671875</c:v>
                </c:pt>
                <c:pt idx="4138">
                  <c:v>24544.677734375</c:v>
                </c:pt>
                <c:pt idx="4139">
                  <c:v>24645.0859375</c:v>
                </c:pt>
                <c:pt idx="4140">
                  <c:v>24748.236328125</c:v>
                </c:pt>
                <c:pt idx="4141">
                  <c:v>24848.37890625</c:v>
                </c:pt>
                <c:pt idx="4142">
                  <c:v>24950.533203125</c:v>
                </c:pt>
                <c:pt idx="4143">
                  <c:v>24992.55078125</c:v>
                </c:pt>
                <c:pt idx="4144">
                  <c:v>25053.634765625</c:v>
                </c:pt>
                <c:pt idx="4145">
                  <c:v>25154.32421875</c:v>
                </c:pt>
                <c:pt idx="4146">
                  <c:v>25254.9765625</c:v>
                </c:pt>
                <c:pt idx="4147">
                  <c:v>25356.359375</c:v>
                </c:pt>
                <c:pt idx="4148">
                  <c:v>25457.259765625</c:v>
                </c:pt>
                <c:pt idx="4149">
                  <c:v>25557.5078125</c:v>
                </c:pt>
                <c:pt idx="4150">
                  <c:v>25657.84765625</c:v>
                </c:pt>
                <c:pt idx="4151">
                  <c:v>25758.060546875</c:v>
                </c:pt>
                <c:pt idx="4152">
                  <c:v>25862.556640625</c:v>
                </c:pt>
                <c:pt idx="4153">
                  <c:v>25963.33984375</c:v>
                </c:pt>
                <c:pt idx="4154">
                  <c:v>26065.8203125</c:v>
                </c:pt>
                <c:pt idx="4155">
                  <c:v>25965.69140625</c:v>
                </c:pt>
                <c:pt idx="4156">
                  <c:v>25863.416015625</c:v>
                </c:pt>
                <c:pt idx="4157">
                  <c:v>25763.31640625</c:v>
                </c:pt>
                <c:pt idx="4158">
                  <c:v>25662.119140625</c:v>
                </c:pt>
                <c:pt idx="4159">
                  <c:v>25561.3984375</c:v>
                </c:pt>
                <c:pt idx="4160">
                  <c:v>25461.365234375</c:v>
                </c:pt>
                <c:pt idx="4161">
                  <c:v>25360.4453125</c:v>
                </c:pt>
                <c:pt idx="4162">
                  <c:v>25260.03515625</c:v>
                </c:pt>
                <c:pt idx="4163">
                  <c:v>25158.3125</c:v>
                </c:pt>
                <c:pt idx="4164">
                  <c:v>25057.025390625</c:v>
                </c:pt>
                <c:pt idx="4165">
                  <c:v>24956.15625</c:v>
                </c:pt>
                <c:pt idx="4166">
                  <c:v>24853.583984375</c:v>
                </c:pt>
                <c:pt idx="4167">
                  <c:v>24753.248046875</c:v>
                </c:pt>
                <c:pt idx="4168">
                  <c:v>24650.994140625</c:v>
                </c:pt>
                <c:pt idx="4169">
                  <c:v>24549.19921875</c:v>
                </c:pt>
                <c:pt idx="4170">
                  <c:v>24448.818359375</c:v>
                </c:pt>
                <c:pt idx="4171">
                  <c:v>24346.33203125</c:v>
                </c:pt>
                <c:pt idx="4172">
                  <c:v>24245.9140625</c:v>
                </c:pt>
                <c:pt idx="4173">
                  <c:v>24145.58203125</c:v>
                </c:pt>
                <c:pt idx="4174">
                  <c:v>24045.208984375</c:v>
                </c:pt>
                <c:pt idx="4175">
                  <c:v>23944.501953125</c:v>
                </c:pt>
                <c:pt idx="4176">
                  <c:v>23843.693359375</c:v>
                </c:pt>
                <c:pt idx="4177">
                  <c:v>23743.1953125</c:v>
                </c:pt>
                <c:pt idx="4178">
                  <c:v>23706.458984375</c:v>
                </c:pt>
                <c:pt idx="4179">
                  <c:v>23643.115234375</c:v>
                </c:pt>
                <c:pt idx="4180">
                  <c:v>23541.416015625</c:v>
                </c:pt>
                <c:pt idx="4181">
                  <c:v>23440.908203125</c:v>
                </c:pt>
                <c:pt idx="4182">
                  <c:v>23340.552734375</c:v>
                </c:pt>
                <c:pt idx="4183">
                  <c:v>23240.48046875</c:v>
                </c:pt>
                <c:pt idx="4184">
                  <c:v>23140.4765625</c:v>
                </c:pt>
                <c:pt idx="4185">
                  <c:v>23039.44921875</c:v>
                </c:pt>
                <c:pt idx="4186">
                  <c:v>22936.177734375</c:v>
                </c:pt>
                <c:pt idx="4187">
                  <c:v>22836.01953125</c:v>
                </c:pt>
                <c:pt idx="4188">
                  <c:v>22733.99609375</c:v>
                </c:pt>
                <c:pt idx="4189">
                  <c:v>22632.5703125</c:v>
                </c:pt>
                <c:pt idx="4190">
                  <c:v>22532.529296875</c:v>
                </c:pt>
                <c:pt idx="4191">
                  <c:v>22519.66015625</c:v>
                </c:pt>
                <c:pt idx="4192">
                  <c:v>22431.783203125</c:v>
                </c:pt>
                <c:pt idx="4193">
                  <c:v>22331.55859375</c:v>
                </c:pt>
                <c:pt idx="4194">
                  <c:v>22230.41796875</c:v>
                </c:pt>
                <c:pt idx="4195">
                  <c:v>22128.80078125</c:v>
                </c:pt>
                <c:pt idx="4196">
                  <c:v>22028.46484375</c:v>
                </c:pt>
                <c:pt idx="4197">
                  <c:v>21928.271484375</c:v>
                </c:pt>
                <c:pt idx="4198">
                  <c:v>21823.9765625</c:v>
                </c:pt>
                <c:pt idx="4199">
                  <c:v>21723.517578125</c:v>
                </c:pt>
                <c:pt idx="4200">
                  <c:v>21622.37109375</c:v>
                </c:pt>
                <c:pt idx="4201">
                  <c:v>21519.90625</c:v>
                </c:pt>
                <c:pt idx="4202">
                  <c:v>21416.94921875</c:v>
                </c:pt>
                <c:pt idx="4203">
                  <c:v>21337.234375</c:v>
                </c:pt>
                <c:pt idx="4204">
                  <c:v>21313.455078125</c:v>
                </c:pt>
                <c:pt idx="4205">
                  <c:v>21212.38671875</c:v>
                </c:pt>
                <c:pt idx="4206">
                  <c:v>21111.125</c:v>
                </c:pt>
                <c:pt idx="4207">
                  <c:v>21010.93359375</c:v>
                </c:pt>
                <c:pt idx="4208">
                  <c:v>20907.44140625</c:v>
                </c:pt>
                <c:pt idx="4209">
                  <c:v>21011.056640625</c:v>
                </c:pt>
                <c:pt idx="4210">
                  <c:v>21112.47265625</c:v>
                </c:pt>
                <c:pt idx="4211">
                  <c:v>21212.630859375</c:v>
                </c:pt>
                <c:pt idx="4212">
                  <c:v>21314.958984375</c:v>
                </c:pt>
                <c:pt idx="4213">
                  <c:v>21416.265625</c:v>
                </c:pt>
                <c:pt idx="4214">
                  <c:v>21518.712890625</c:v>
                </c:pt>
                <c:pt idx="4215">
                  <c:v>21619.037109375</c:v>
                </c:pt>
                <c:pt idx="4216">
                  <c:v>21720.810546875</c:v>
                </c:pt>
                <c:pt idx="4217">
                  <c:v>21821.505859375</c:v>
                </c:pt>
                <c:pt idx="4218">
                  <c:v>21922.701171875</c:v>
                </c:pt>
                <c:pt idx="4219">
                  <c:v>22023.76171875</c:v>
                </c:pt>
                <c:pt idx="4220">
                  <c:v>22125.80859375</c:v>
                </c:pt>
                <c:pt idx="4221">
                  <c:v>22228.04296875</c:v>
                </c:pt>
                <c:pt idx="4222">
                  <c:v>22328.07421875</c:v>
                </c:pt>
                <c:pt idx="4223">
                  <c:v>22428.25390625</c:v>
                </c:pt>
                <c:pt idx="4224">
                  <c:v>22534.501953125</c:v>
                </c:pt>
                <c:pt idx="4225">
                  <c:v>22554.095703125</c:v>
                </c:pt>
                <c:pt idx="4226">
                  <c:v>22636.6484375</c:v>
                </c:pt>
                <c:pt idx="4227">
                  <c:v>22736.822265625</c:v>
                </c:pt>
                <c:pt idx="4228">
                  <c:v>22836.8515625</c:v>
                </c:pt>
                <c:pt idx="4229">
                  <c:v>22938.3203125</c:v>
                </c:pt>
                <c:pt idx="4230">
                  <c:v>23038.630859375</c:v>
                </c:pt>
                <c:pt idx="4231">
                  <c:v>23138.859375</c:v>
                </c:pt>
                <c:pt idx="4232">
                  <c:v>23239.6953125</c:v>
                </c:pt>
                <c:pt idx="4233">
                  <c:v>23343.953125</c:v>
                </c:pt>
                <c:pt idx="4234">
                  <c:v>23445.744140625</c:v>
                </c:pt>
                <c:pt idx="4235">
                  <c:v>23547.1640625</c:v>
                </c:pt>
                <c:pt idx="4236">
                  <c:v>23648.166015625</c:v>
                </c:pt>
                <c:pt idx="4237">
                  <c:v>23748.45703125</c:v>
                </c:pt>
                <c:pt idx="4238">
                  <c:v>23747.2734375</c:v>
                </c:pt>
                <c:pt idx="4239">
                  <c:v>23849.77734375</c:v>
                </c:pt>
                <c:pt idx="4240">
                  <c:v>23951.7578125</c:v>
                </c:pt>
                <c:pt idx="4241">
                  <c:v>24055.265625</c:v>
                </c:pt>
                <c:pt idx="4242">
                  <c:v>24157.763671875</c:v>
                </c:pt>
                <c:pt idx="4243">
                  <c:v>24259.302734375</c:v>
                </c:pt>
                <c:pt idx="4244">
                  <c:v>24359.5234375</c:v>
                </c:pt>
                <c:pt idx="4245">
                  <c:v>24459.955078125</c:v>
                </c:pt>
                <c:pt idx="4246">
                  <c:v>24561.046875</c:v>
                </c:pt>
                <c:pt idx="4247">
                  <c:v>24661.236328125</c:v>
                </c:pt>
                <c:pt idx="4248">
                  <c:v>24761.392578125</c:v>
                </c:pt>
                <c:pt idx="4249">
                  <c:v>24863.08203125</c:v>
                </c:pt>
                <c:pt idx="4250">
                  <c:v>24933.19921875</c:v>
                </c:pt>
                <c:pt idx="4251">
                  <c:v>24963.3671875</c:v>
                </c:pt>
                <c:pt idx="4252">
                  <c:v>25063.51953125</c:v>
                </c:pt>
                <c:pt idx="4253">
                  <c:v>25164.447265625</c:v>
                </c:pt>
                <c:pt idx="4254">
                  <c:v>25267.20703125</c:v>
                </c:pt>
                <c:pt idx="4255">
                  <c:v>25368.25390625</c:v>
                </c:pt>
                <c:pt idx="4256">
                  <c:v>25473.001953125</c:v>
                </c:pt>
                <c:pt idx="4257">
                  <c:v>25573.1640625</c:v>
                </c:pt>
                <c:pt idx="4258">
                  <c:v>25673.71875</c:v>
                </c:pt>
                <c:pt idx="4259">
                  <c:v>25775.53125</c:v>
                </c:pt>
                <c:pt idx="4260">
                  <c:v>25877.1015625</c:v>
                </c:pt>
                <c:pt idx="4261">
                  <c:v>25977.8203125</c:v>
                </c:pt>
                <c:pt idx="4262">
                  <c:v>26078.88671875</c:v>
                </c:pt>
                <c:pt idx="4263">
                  <c:v>26090.197265625</c:v>
                </c:pt>
                <c:pt idx="4264">
                  <c:v>25978.427734375</c:v>
                </c:pt>
                <c:pt idx="4265">
                  <c:v>25877.845703125</c:v>
                </c:pt>
                <c:pt idx="4266">
                  <c:v>25775.625</c:v>
                </c:pt>
                <c:pt idx="4267">
                  <c:v>25673.0859375</c:v>
                </c:pt>
                <c:pt idx="4268">
                  <c:v>25571.373046875</c:v>
                </c:pt>
                <c:pt idx="4269">
                  <c:v>25465.875</c:v>
                </c:pt>
                <c:pt idx="4270">
                  <c:v>25365.751953125</c:v>
                </c:pt>
                <c:pt idx="4271">
                  <c:v>25264.908203125</c:v>
                </c:pt>
                <c:pt idx="4272">
                  <c:v>25163.787109375</c:v>
                </c:pt>
                <c:pt idx="4273">
                  <c:v>25062.716796875</c:v>
                </c:pt>
                <c:pt idx="4274">
                  <c:v>24960.337890625</c:v>
                </c:pt>
                <c:pt idx="4275">
                  <c:v>24866.416015625</c:v>
                </c:pt>
                <c:pt idx="4276">
                  <c:v>24859.205078125</c:v>
                </c:pt>
                <c:pt idx="4277">
                  <c:v>24757.765625</c:v>
                </c:pt>
                <c:pt idx="4278">
                  <c:v>24656.36328125</c:v>
                </c:pt>
                <c:pt idx="4279">
                  <c:v>24555.96484375</c:v>
                </c:pt>
                <c:pt idx="4280">
                  <c:v>24455.607421875</c:v>
                </c:pt>
                <c:pt idx="4281">
                  <c:v>24355.427734375</c:v>
                </c:pt>
                <c:pt idx="4282">
                  <c:v>24255.01171875</c:v>
                </c:pt>
                <c:pt idx="4283">
                  <c:v>24152.732421875</c:v>
                </c:pt>
                <c:pt idx="4284">
                  <c:v>24052.67578125</c:v>
                </c:pt>
                <c:pt idx="4285">
                  <c:v>23951.40234375</c:v>
                </c:pt>
                <c:pt idx="4286">
                  <c:v>23851.361328125</c:v>
                </c:pt>
                <c:pt idx="4287">
                  <c:v>23751.283203125</c:v>
                </c:pt>
                <c:pt idx="4288">
                  <c:v>23668.798828125</c:v>
                </c:pt>
                <c:pt idx="4289">
                  <c:v>23650.59375</c:v>
                </c:pt>
                <c:pt idx="4290">
                  <c:v>23550.521484375</c:v>
                </c:pt>
                <c:pt idx="4291">
                  <c:v>23450.2421875</c:v>
                </c:pt>
                <c:pt idx="4292">
                  <c:v>23346.232421875</c:v>
                </c:pt>
                <c:pt idx="4293">
                  <c:v>23245.912109375</c:v>
                </c:pt>
                <c:pt idx="4294">
                  <c:v>23144.732421875</c:v>
                </c:pt>
                <c:pt idx="4295">
                  <c:v>23041.86328125</c:v>
                </c:pt>
                <c:pt idx="4296">
                  <c:v>22940.44140625</c:v>
                </c:pt>
                <c:pt idx="4297">
                  <c:v>22840.423828125</c:v>
                </c:pt>
                <c:pt idx="4298">
                  <c:v>22740.388671875</c:v>
                </c:pt>
                <c:pt idx="4299">
                  <c:v>22640.244140625</c:v>
                </c:pt>
                <c:pt idx="4300">
                  <c:v>22537.408203125</c:v>
                </c:pt>
                <c:pt idx="4301">
                  <c:v>22478.1484375</c:v>
                </c:pt>
                <c:pt idx="4302">
                  <c:v>22433.255859375</c:v>
                </c:pt>
                <c:pt idx="4303">
                  <c:v>22329.14453125</c:v>
                </c:pt>
                <c:pt idx="4304">
                  <c:v>22228.91015625</c:v>
                </c:pt>
                <c:pt idx="4305">
                  <c:v>22128.62109375</c:v>
                </c:pt>
                <c:pt idx="4306">
                  <c:v>22028.509765625</c:v>
                </c:pt>
                <c:pt idx="4307">
                  <c:v>21928.009765625</c:v>
                </c:pt>
                <c:pt idx="4308">
                  <c:v>21827.560546875</c:v>
                </c:pt>
                <c:pt idx="4309">
                  <c:v>21727.048828125</c:v>
                </c:pt>
                <c:pt idx="4310">
                  <c:v>21626.998046875</c:v>
                </c:pt>
                <c:pt idx="4311">
                  <c:v>21526.888671875</c:v>
                </c:pt>
                <c:pt idx="4312">
                  <c:v>21426.208984375</c:v>
                </c:pt>
                <c:pt idx="4313">
                  <c:v>21324.1796875</c:v>
                </c:pt>
                <c:pt idx="4314">
                  <c:v>21305.099609375</c:v>
                </c:pt>
                <c:pt idx="4315">
                  <c:v>21223.95703125</c:v>
                </c:pt>
                <c:pt idx="4316">
                  <c:v>21123.35546875</c:v>
                </c:pt>
                <c:pt idx="4317">
                  <c:v>21022.09375</c:v>
                </c:pt>
                <c:pt idx="4318">
                  <c:v>20916.416015625</c:v>
                </c:pt>
                <c:pt idx="4319">
                  <c:v>21016.68359375</c:v>
                </c:pt>
                <c:pt idx="4320">
                  <c:v>21117.568359375</c:v>
                </c:pt>
                <c:pt idx="4321">
                  <c:v>21219.6328125</c:v>
                </c:pt>
                <c:pt idx="4322">
                  <c:v>21320.984375</c:v>
                </c:pt>
                <c:pt idx="4323">
                  <c:v>21421.837890625</c:v>
                </c:pt>
                <c:pt idx="4324">
                  <c:v>21522.177734375</c:v>
                </c:pt>
                <c:pt idx="4325">
                  <c:v>21623.390625</c:v>
                </c:pt>
                <c:pt idx="4326">
                  <c:v>21723.482421875</c:v>
                </c:pt>
                <c:pt idx="4327">
                  <c:v>21824.416015625</c:v>
                </c:pt>
                <c:pt idx="4328">
                  <c:v>21926.87890625</c:v>
                </c:pt>
                <c:pt idx="4329">
                  <c:v>22027.138671875</c:v>
                </c:pt>
                <c:pt idx="4330">
                  <c:v>22130.10546875</c:v>
                </c:pt>
                <c:pt idx="4331">
                  <c:v>22230.5859375</c:v>
                </c:pt>
                <c:pt idx="4332">
                  <c:v>22333.6171875</c:v>
                </c:pt>
                <c:pt idx="4333">
                  <c:v>22434.390625</c:v>
                </c:pt>
                <c:pt idx="4334">
                  <c:v>22516.9375</c:v>
                </c:pt>
                <c:pt idx="4335">
                  <c:v>22537.609375</c:v>
                </c:pt>
                <c:pt idx="4336">
                  <c:v>22638.224609375</c:v>
                </c:pt>
                <c:pt idx="4337">
                  <c:v>22740.025390625</c:v>
                </c:pt>
                <c:pt idx="4338">
                  <c:v>22840.25390625</c:v>
                </c:pt>
                <c:pt idx="4339">
                  <c:v>22942.740234375</c:v>
                </c:pt>
                <c:pt idx="4340">
                  <c:v>23044.58984375</c:v>
                </c:pt>
                <c:pt idx="4341">
                  <c:v>23145.91015625</c:v>
                </c:pt>
                <c:pt idx="4342">
                  <c:v>23249.080078125</c:v>
                </c:pt>
                <c:pt idx="4343">
                  <c:v>23351.4765625</c:v>
                </c:pt>
                <c:pt idx="4344">
                  <c:v>23456.728515625</c:v>
                </c:pt>
                <c:pt idx="4345">
                  <c:v>23557.3046875</c:v>
                </c:pt>
                <c:pt idx="4346">
                  <c:v>23657.98046875</c:v>
                </c:pt>
                <c:pt idx="4347">
                  <c:v>23708.22265625</c:v>
                </c:pt>
                <c:pt idx="4348">
                  <c:v>23759.603515625</c:v>
                </c:pt>
                <c:pt idx="4349">
                  <c:v>23859.8828125</c:v>
                </c:pt>
                <c:pt idx="4350">
                  <c:v>23960.376953125</c:v>
                </c:pt>
                <c:pt idx="4351">
                  <c:v>24062.109375</c:v>
                </c:pt>
                <c:pt idx="4352">
                  <c:v>24163.27734375</c:v>
                </c:pt>
                <c:pt idx="4353">
                  <c:v>24263.59375</c:v>
                </c:pt>
                <c:pt idx="4354">
                  <c:v>24368.912109375</c:v>
                </c:pt>
                <c:pt idx="4355">
                  <c:v>24470.095703125</c:v>
                </c:pt>
                <c:pt idx="4356">
                  <c:v>24571.57421875</c:v>
                </c:pt>
                <c:pt idx="4357">
                  <c:v>24673.4609375</c:v>
                </c:pt>
                <c:pt idx="4358">
                  <c:v>24774.767578125</c:v>
                </c:pt>
                <c:pt idx="4359">
                  <c:v>24875.28125</c:v>
                </c:pt>
                <c:pt idx="4360">
                  <c:v>24897.40625</c:v>
                </c:pt>
                <c:pt idx="4361">
                  <c:v>24977.9765625</c:v>
                </c:pt>
                <c:pt idx="4362">
                  <c:v>25078.259765625</c:v>
                </c:pt>
                <c:pt idx="4363">
                  <c:v>25179.28125</c:v>
                </c:pt>
                <c:pt idx="4364">
                  <c:v>25279.359375</c:v>
                </c:pt>
                <c:pt idx="4365">
                  <c:v>25379.974609375</c:v>
                </c:pt>
                <c:pt idx="4366">
                  <c:v>25482.02734375</c:v>
                </c:pt>
                <c:pt idx="4367">
                  <c:v>25582.396484375</c:v>
                </c:pt>
                <c:pt idx="4368">
                  <c:v>25686.220703125</c:v>
                </c:pt>
                <c:pt idx="4369">
                  <c:v>25786.900390625</c:v>
                </c:pt>
                <c:pt idx="4370">
                  <c:v>25887.87109375</c:v>
                </c:pt>
                <c:pt idx="4371">
                  <c:v>25987.951171875</c:v>
                </c:pt>
                <c:pt idx="4372">
                  <c:v>26058.095703125</c:v>
                </c:pt>
                <c:pt idx="4373">
                  <c:v>26089.658203125</c:v>
                </c:pt>
                <c:pt idx="4374">
                  <c:v>26189.6796875</c:v>
                </c:pt>
                <c:pt idx="4375">
                  <c:v>26290.294921875</c:v>
                </c:pt>
                <c:pt idx="4376">
                  <c:v>26391.615234375</c:v>
                </c:pt>
                <c:pt idx="4377">
                  <c:v>26493.181640625</c:v>
                </c:pt>
                <c:pt idx="4378">
                  <c:v>26594.126953125</c:v>
                </c:pt>
                <c:pt idx="4379">
                  <c:v>26699.8671875</c:v>
                </c:pt>
                <c:pt idx="4380">
                  <c:v>26801.32421875</c:v>
                </c:pt>
                <c:pt idx="4381">
                  <c:v>26822.859375</c:v>
                </c:pt>
                <c:pt idx="4382">
                  <c:v>26902.015625</c:v>
                </c:pt>
                <c:pt idx="4383">
                  <c:v>26991.376953125</c:v>
                </c:pt>
                <c:pt idx="4384">
                  <c:v>27002.046875</c:v>
                </c:pt>
                <c:pt idx="4385">
                  <c:v>27023.396484375</c:v>
                </c:pt>
                <c:pt idx="4386">
                  <c:v>27017.048828125</c:v>
                </c:pt>
                <c:pt idx="4387">
                  <c:v>26898.078125</c:v>
                </c:pt>
                <c:pt idx="4388">
                  <c:v>26797.984375</c:v>
                </c:pt>
                <c:pt idx="4389">
                  <c:v>26696.572265625</c:v>
                </c:pt>
                <c:pt idx="4390">
                  <c:v>26596.33203125</c:v>
                </c:pt>
                <c:pt idx="4391">
                  <c:v>26495.52734375</c:v>
                </c:pt>
                <c:pt idx="4392">
                  <c:v>26395.251953125</c:v>
                </c:pt>
                <c:pt idx="4393">
                  <c:v>26294.833984375</c:v>
                </c:pt>
                <c:pt idx="4394">
                  <c:v>26194.267578125</c:v>
                </c:pt>
                <c:pt idx="4395">
                  <c:v>26092.849609375</c:v>
                </c:pt>
                <c:pt idx="4396">
                  <c:v>25989.13671875</c:v>
                </c:pt>
                <c:pt idx="4397">
                  <c:v>25887.708984375</c:v>
                </c:pt>
                <c:pt idx="4398">
                  <c:v>25787.693359375</c:v>
                </c:pt>
                <c:pt idx="4399">
                  <c:v>25683.57421875</c:v>
                </c:pt>
                <c:pt idx="4400">
                  <c:v>25582.951171875</c:v>
                </c:pt>
                <c:pt idx="4401">
                  <c:v>25482.7578125</c:v>
                </c:pt>
                <c:pt idx="4402">
                  <c:v>25382.087890625</c:v>
                </c:pt>
                <c:pt idx="4403">
                  <c:v>25281.634765625</c:v>
                </c:pt>
                <c:pt idx="4404">
                  <c:v>25179.708984375</c:v>
                </c:pt>
                <c:pt idx="4405">
                  <c:v>25077.2265625</c:v>
                </c:pt>
                <c:pt idx="4406">
                  <c:v>24976.349609375</c:v>
                </c:pt>
                <c:pt idx="4407">
                  <c:v>24875.35546875</c:v>
                </c:pt>
                <c:pt idx="4408">
                  <c:v>24774.91015625</c:v>
                </c:pt>
                <c:pt idx="4409">
                  <c:v>24673.01171875</c:v>
                </c:pt>
                <c:pt idx="4410">
                  <c:v>24572.765625</c:v>
                </c:pt>
                <c:pt idx="4411">
                  <c:v>24472.232421875</c:v>
                </c:pt>
                <c:pt idx="4412">
                  <c:v>24371.53125</c:v>
                </c:pt>
                <c:pt idx="4413">
                  <c:v>24271.50390625</c:v>
                </c:pt>
                <c:pt idx="4414">
                  <c:v>24166.775390625</c:v>
                </c:pt>
                <c:pt idx="4415">
                  <c:v>24066.0234375</c:v>
                </c:pt>
                <c:pt idx="4416">
                  <c:v>23965.740234375</c:v>
                </c:pt>
                <c:pt idx="4417">
                  <c:v>23864.73046875</c:v>
                </c:pt>
                <c:pt idx="4418">
                  <c:v>23810.03515625</c:v>
                </c:pt>
                <c:pt idx="4419">
                  <c:v>23762.1875</c:v>
                </c:pt>
                <c:pt idx="4420">
                  <c:v>23659.869140625</c:v>
                </c:pt>
                <c:pt idx="4421">
                  <c:v>23559.3515625</c:v>
                </c:pt>
                <c:pt idx="4422">
                  <c:v>23458.41015625</c:v>
                </c:pt>
                <c:pt idx="4423">
                  <c:v>23357.94140625</c:v>
                </c:pt>
                <c:pt idx="4424">
                  <c:v>23254.51171875</c:v>
                </c:pt>
                <c:pt idx="4425">
                  <c:v>23153.49609375</c:v>
                </c:pt>
                <c:pt idx="4426">
                  <c:v>23053.318359375</c:v>
                </c:pt>
                <c:pt idx="4427">
                  <c:v>22953.099609375</c:v>
                </c:pt>
                <c:pt idx="4428">
                  <c:v>22852.28515625</c:v>
                </c:pt>
                <c:pt idx="4429">
                  <c:v>22749.146484375</c:v>
                </c:pt>
                <c:pt idx="4430">
                  <c:v>22646.306640625</c:v>
                </c:pt>
                <c:pt idx="4431">
                  <c:v>22635.357421875</c:v>
                </c:pt>
                <c:pt idx="4432">
                  <c:v>22545.16796875</c:v>
                </c:pt>
                <c:pt idx="4433">
                  <c:v>22443.19140625</c:v>
                </c:pt>
                <c:pt idx="4434">
                  <c:v>22341.216796875</c:v>
                </c:pt>
                <c:pt idx="4435">
                  <c:v>22240.921875</c:v>
                </c:pt>
                <c:pt idx="4436">
                  <c:v>22137.25</c:v>
                </c:pt>
                <c:pt idx="4437">
                  <c:v>22035.919921875</c:v>
                </c:pt>
                <c:pt idx="4438">
                  <c:v>21934.01171875</c:v>
                </c:pt>
                <c:pt idx="4439">
                  <c:v>21829.76953125</c:v>
                </c:pt>
                <c:pt idx="4440">
                  <c:v>21729.49609375</c:v>
                </c:pt>
                <c:pt idx="4441">
                  <c:v>21629.451171875</c:v>
                </c:pt>
                <c:pt idx="4442">
                  <c:v>21528.94140625</c:v>
                </c:pt>
                <c:pt idx="4443">
                  <c:v>21478.78125</c:v>
                </c:pt>
                <c:pt idx="4444">
                  <c:v>21426.154296875</c:v>
                </c:pt>
                <c:pt idx="4445">
                  <c:v>21325.828125</c:v>
                </c:pt>
                <c:pt idx="4446">
                  <c:v>21224.99609375</c:v>
                </c:pt>
                <c:pt idx="4447">
                  <c:v>21119.486328125</c:v>
                </c:pt>
                <c:pt idx="4448">
                  <c:v>21018.216796875</c:v>
                </c:pt>
                <c:pt idx="4449">
                  <c:v>21118.802734375</c:v>
                </c:pt>
                <c:pt idx="4450">
                  <c:v>21219.96875</c:v>
                </c:pt>
                <c:pt idx="4451">
                  <c:v>21320.20703125</c:v>
                </c:pt>
                <c:pt idx="4452">
                  <c:v>21420.90625</c:v>
                </c:pt>
                <c:pt idx="4453">
                  <c:v>21522.013671875</c:v>
                </c:pt>
                <c:pt idx="4454">
                  <c:v>21622.39453125</c:v>
                </c:pt>
                <c:pt idx="4455">
                  <c:v>21723.431640625</c:v>
                </c:pt>
                <c:pt idx="4456">
                  <c:v>21826.9765625</c:v>
                </c:pt>
                <c:pt idx="4457">
                  <c:v>21927.1875</c:v>
                </c:pt>
                <c:pt idx="4458">
                  <c:v>22028.00390625</c:v>
                </c:pt>
                <c:pt idx="4459">
                  <c:v>22129.419921875</c:v>
                </c:pt>
                <c:pt idx="4460">
                  <c:v>22230.494140625</c:v>
                </c:pt>
                <c:pt idx="4461">
                  <c:v>22330.673828125</c:v>
                </c:pt>
                <c:pt idx="4462">
                  <c:v>22430.978515625</c:v>
                </c:pt>
                <c:pt idx="4463">
                  <c:v>22532.82421875</c:v>
                </c:pt>
                <c:pt idx="4464">
                  <c:v>22633.609375</c:v>
                </c:pt>
                <c:pt idx="4465">
                  <c:v>22690.296875</c:v>
                </c:pt>
                <c:pt idx="4466">
                  <c:v>22733.68359375</c:v>
                </c:pt>
                <c:pt idx="4467">
                  <c:v>22834.30078125</c:v>
                </c:pt>
                <c:pt idx="4468">
                  <c:v>22934.94140625</c:v>
                </c:pt>
                <c:pt idx="4469">
                  <c:v>23035.123046875</c:v>
                </c:pt>
                <c:pt idx="4470">
                  <c:v>23135.35546875</c:v>
                </c:pt>
                <c:pt idx="4471">
                  <c:v>23236.724609375</c:v>
                </c:pt>
                <c:pt idx="4472">
                  <c:v>23338.09375</c:v>
                </c:pt>
                <c:pt idx="4473">
                  <c:v>23438.244140625</c:v>
                </c:pt>
                <c:pt idx="4474">
                  <c:v>23538.333984375</c:v>
                </c:pt>
                <c:pt idx="4475">
                  <c:v>23640.37890625</c:v>
                </c:pt>
                <c:pt idx="4476">
                  <c:v>23741.927734375</c:v>
                </c:pt>
                <c:pt idx="4477">
                  <c:v>23843.154296875</c:v>
                </c:pt>
                <c:pt idx="4478">
                  <c:v>23873.73828125</c:v>
                </c:pt>
                <c:pt idx="4479">
                  <c:v>23944.326171875</c:v>
                </c:pt>
                <c:pt idx="4480">
                  <c:v>24045.25</c:v>
                </c:pt>
                <c:pt idx="4481">
                  <c:v>24145.623046875</c:v>
                </c:pt>
                <c:pt idx="4482">
                  <c:v>24249.830078125</c:v>
                </c:pt>
                <c:pt idx="4483">
                  <c:v>24351.369140625</c:v>
                </c:pt>
                <c:pt idx="4484">
                  <c:v>24454.076171875</c:v>
                </c:pt>
                <c:pt idx="4485">
                  <c:v>24555.677734375</c:v>
                </c:pt>
                <c:pt idx="4486">
                  <c:v>24656.763671875</c:v>
                </c:pt>
                <c:pt idx="4487">
                  <c:v>24758.251953125</c:v>
                </c:pt>
                <c:pt idx="4488">
                  <c:v>24862.1796875</c:v>
                </c:pt>
                <c:pt idx="4489">
                  <c:v>24962.58984375</c:v>
                </c:pt>
                <c:pt idx="4490">
                  <c:v>25047.712890625</c:v>
                </c:pt>
                <c:pt idx="4491">
                  <c:v>25062.955078125</c:v>
                </c:pt>
                <c:pt idx="4492">
                  <c:v>25165.92578125</c:v>
                </c:pt>
                <c:pt idx="4493">
                  <c:v>25266.43359375</c:v>
                </c:pt>
                <c:pt idx="4494">
                  <c:v>25368.537109375</c:v>
                </c:pt>
                <c:pt idx="4495">
                  <c:v>25468.775390625</c:v>
                </c:pt>
                <c:pt idx="4496">
                  <c:v>25568.94921875</c:v>
                </c:pt>
                <c:pt idx="4497">
                  <c:v>25669.33984375</c:v>
                </c:pt>
                <c:pt idx="4498">
                  <c:v>25769.830078125</c:v>
                </c:pt>
                <c:pt idx="4499">
                  <c:v>25870.197265625</c:v>
                </c:pt>
                <c:pt idx="4500">
                  <c:v>25974.70703125</c:v>
                </c:pt>
                <c:pt idx="4501">
                  <c:v>26075.0390625</c:v>
                </c:pt>
                <c:pt idx="4502">
                  <c:v>26166.017578125</c:v>
                </c:pt>
                <c:pt idx="4503">
                  <c:v>26176.88671875</c:v>
                </c:pt>
                <c:pt idx="4504">
                  <c:v>26076.53125</c:v>
                </c:pt>
                <c:pt idx="4505">
                  <c:v>25975.587890625</c:v>
                </c:pt>
                <c:pt idx="4506">
                  <c:v>25874.578125</c:v>
                </c:pt>
                <c:pt idx="4507">
                  <c:v>25773.146484375</c:v>
                </c:pt>
                <c:pt idx="4508">
                  <c:v>25671.177734375</c:v>
                </c:pt>
                <c:pt idx="4509">
                  <c:v>25570.595703125</c:v>
                </c:pt>
                <c:pt idx="4510">
                  <c:v>25470.25390625</c:v>
                </c:pt>
                <c:pt idx="4511">
                  <c:v>25370.154296875</c:v>
                </c:pt>
                <c:pt idx="4512">
                  <c:v>25266.544921875</c:v>
                </c:pt>
                <c:pt idx="4513">
                  <c:v>25166.4296875</c:v>
                </c:pt>
                <c:pt idx="4514">
                  <c:v>25066.3515625</c:v>
                </c:pt>
                <c:pt idx="4515">
                  <c:v>24965.99609375</c:v>
                </c:pt>
                <c:pt idx="4516">
                  <c:v>24956.484375</c:v>
                </c:pt>
                <c:pt idx="4517">
                  <c:v>24865.0546875</c:v>
                </c:pt>
                <c:pt idx="4518">
                  <c:v>24761.869140625</c:v>
                </c:pt>
                <c:pt idx="4519">
                  <c:v>24661.568359375</c:v>
                </c:pt>
                <c:pt idx="4520">
                  <c:v>24561.072265625</c:v>
                </c:pt>
                <c:pt idx="4521">
                  <c:v>24460.841796875</c:v>
                </c:pt>
                <c:pt idx="4522">
                  <c:v>24360.267578125</c:v>
                </c:pt>
                <c:pt idx="4523">
                  <c:v>24258.9921875</c:v>
                </c:pt>
                <c:pt idx="4524">
                  <c:v>24157.21484375</c:v>
                </c:pt>
                <c:pt idx="4525">
                  <c:v>24057.12890625</c:v>
                </c:pt>
                <c:pt idx="4526">
                  <c:v>23956.359375</c:v>
                </c:pt>
                <c:pt idx="4527">
                  <c:v>23855.37890625</c:v>
                </c:pt>
                <c:pt idx="4528">
                  <c:v>23763.50390625</c:v>
                </c:pt>
                <c:pt idx="4529">
                  <c:v>23753.212890625</c:v>
                </c:pt>
                <c:pt idx="4530">
                  <c:v>23652.982421875</c:v>
                </c:pt>
                <c:pt idx="4531">
                  <c:v>23550.314453125</c:v>
                </c:pt>
                <c:pt idx="4532">
                  <c:v>23450.0703125</c:v>
                </c:pt>
                <c:pt idx="4533">
                  <c:v>23349.939453125</c:v>
                </c:pt>
                <c:pt idx="4534">
                  <c:v>23248.986328125</c:v>
                </c:pt>
                <c:pt idx="4535">
                  <c:v>23148.263671875</c:v>
                </c:pt>
                <c:pt idx="4536">
                  <c:v>23047.7890625</c:v>
                </c:pt>
                <c:pt idx="4537">
                  <c:v>22947.630859375</c:v>
                </c:pt>
                <c:pt idx="4538">
                  <c:v>22846.431640625</c:v>
                </c:pt>
                <c:pt idx="4539">
                  <c:v>22745.70703125</c:v>
                </c:pt>
                <c:pt idx="4540">
                  <c:v>22645.169921875</c:v>
                </c:pt>
                <c:pt idx="4541">
                  <c:v>22585.69921875</c:v>
                </c:pt>
                <c:pt idx="4542">
                  <c:v>22544.33984375</c:v>
                </c:pt>
                <c:pt idx="4543">
                  <c:v>22443.44140625</c:v>
                </c:pt>
                <c:pt idx="4544">
                  <c:v>22343.021484375</c:v>
                </c:pt>
                <c:pt idx="4545">
                  <c:v>22237.89453125</c:v>
                </c:pt>
                <c:pt idx="4546">
                  <c:v>22134.517578125</c:v>
                </c:pt>
                <c:pt idx="4547">
                  <c:v>22033.896484375</c:v>
                </c:pt>
                <c:pt idx="4548">
                  <c:v>21932.7890625</c:v>
                </c:pt>
                <c:pt idx="4549">
                  <c:v>21831.990234375</c:v>
                </c:pt>
                <c:pt idx="4550">
                  <c:v>21731.375</c:v>
                </c:pt>
                <c:pt idx="4551">
                  <c:v>21630.099609375</c:v>
                </c:pt>
                <c:pt idx="4552">
                  <c:v>21528.75390625</c:v>
                </c:pt>
                <c:pt idx="4553">
                  <c:v>21428.54296875</c:v>
                </c:pt>
                <c:pt idx="4554">
                  <c:v>21417.732421875</c:v>
                </c:pt>
                <c:pt idx="4555">
                  <c:v>21326.638671875</c:v>
                </c:pt>
                <c:pt idx="4556">
                  <c:v>21226.251953125</c:v>
                </c:pt>
                <c:pt idx="4557">
                  <c:v>21124.947265625</c:v>
                </c:pt>
                <c:pt idx="4558">
                  <c:v>21023.763671875</c:v>
                </c:pt>
                <c:pt idx="4559">
                  <c:v>21124.087890625</c:v>
                </c:pt>
                <c:pt idx="4560">
                  <c:v>21225.30078125</c:v>
                </c:pt>
                <c:pt idx="4561">
                  <c:v>21325.330078125</c:v>
                </c:pt>
                <c:pt idx="4562">
                  <c:v>21427.15234375</c:v>
                </c:pt>
                <c:pt idx="4563">
                  <c:v>21529.205078125</c:v>
                </c:pt>
                <c:pt idx="4564">
                  <c:v>21631.46875</c:v>
                </c:pt>
                <c:pt idx="4565">
                  <c:v>21733.986328125</c:v>
                </c:pt>
                <c:pt idx="4566">
                  <c:v>21836.8984375</c:v>
                </c:pt>
                <c:pt idx="4567">
                  <c:v>21938.923828125</c:v>
                </c:pt>
                <c:pt idx="4568">
                  <c:v>22039.013671875</c:v>
                </c:pt>
                <c:pt idx="4569">
                  <c:v>22139.33203125</c:v>
                </c:pt>
                <c:pt idx="4570">
                  <c:v>22239.70703125</c:v>
                </c:pt>
                <c:pt idx="4571">
                  <c:v>22339.958984375</c:v>
                </c:pt>
                <c:pt idx="4572">
                  <c:v>22440.61328125</c:v>
                </c:pt>
                <c:pt idx="4573">
                  <c:v>22544.326171875</c:v>
                </c:pt>
                <c:pt idx="4574">
                  <c:v>22621.7734375</c:v>
                </c:pt>
                <c:pt idx="4575">
                  <c:v>22644.9296875</c:v>
                </c:pt>
                <c:pt idx="4576">
                  <c:v>22745.03515625</c:v>
                </c:pt>
                <c:pt idx="4577">
                  <c:v>22848.755859375</c:v>
                </c:pt>
                <c:pt idx="4578">
                  <c:v>22951.205078125</c:v>
                </c:pt>
                <c:pt idx="4579">
                  <c:v>23051.212890625</c:v>
                </c:pt>
                <c:pt idx="4580">
                  <c:v>23152.703125</c:v>
                </c:pt>
                <c:pt idx="4581">
                  <c:v>23252.88671875</c:v>
                </c:pt>
                <c:pt idx="4582">
                  <c:v>23356.083984375</c:v>
                </c:pt>
                <c:pt idx="4583">
                  <c:v>23459.724609375</c:v>
                </c:pt>
                <c:pt idx="4584">
                  <c:v>23559.998046875</c:v>
                </c:pt>
                <c:pt idx="4585">
                  <c:v>23660.384765625</c:v>
                </c:pt>
                <c:pt idx="4586">
                  <c:v>23762.728515625</c:v>
                </c:pt>
                <c:pt idx="4587">
                  <c:v>23811.3984375</c:v>
                </c:pt>
                <c:pt idx="4588">
                  <c:v>23863.384765625</c:v>
                </c:pt>
                <c:pt idx="4589">
                  <c:v>23963.62109375</c:v>
                </c:pt>
                <c:pt idx="4590">
                  <c:v>24063.75</c:v>
                </c:pt>
                <c:pt idx="4591">
                  <c:v>24165.732421875</c:v>
                </c:pt>
                <c:pt idx="4592">
                  <c:v>24267.25</c:v>
                </c:pt>
                <c:pt idx="4593">
                  <c:v>24368.5234375</c:v>
                </c:pt>
                <c:pt idx="4594">
                  <c:v>24468.640625</c:v>
                </c:pt>
                <c:pt idx="4595">
                  <c:v>24569.2578125</c:v>
                </c:pt>
                <c:pt idx="4596">
                  <c:v>24670.798828125</c:v>
                </c:pt>
                <c:pt idx="4597">
                  <c:v>24771.1328125</c:v>
                </c:pt>
                <c:pt idx="4598">
                  <c:v>24872.36328125</c:v>
                </c:pt>
                <c:pt idx="4599">
                  <c:v>24975.650390625</c:v>
                </c:pt>
                <c:pt idx="4600">
                  <c:v>24986.654296875</c:v>
                </c:pt>
                <c:pt idx="4601">
                  <c:v>25076.9453125</c:v>
                </c:pt>
                <c:pt idx="4602">
                  <c:v>25177.8046875</c:v>
                </c:pt>
                <c:pt idx="4603">
                  <c:v>25279.939453125</c:v>
                </c:pt>
                <c:pt idx="4604">
                  <c:v>25380.306640625</c:v>
                </c:pt>
                <c:pt idx="4605">
                  <c:v>25481.78125</c:v>
                </c:pt>
                <c:pt idx="4606">
                  <c:v>25581.78515625</c:v>
                </c:pt>
                <c:pt idx="4607">
                  <c:v>25686.375</c:v>
                </c:pt>
                <c:pt idx="4608">
                  <c:v>25787.869140625</c:v>
                </c:pt>
                <c:pt idx="4609">
                  <c:v>25888.40625</c:v>
                </c:pt>
                <c:pt idx="4610">
                  <c:v>25989.4921875</c:v>
                </c:pt>
                <c:pt idx="4611">
                  <c:v>26091.18359375</c:v>
                </c:pt>
                <c:pt idx="4612">
                  <c:v>26129.74609375</c:v>
                </c:pt>
                <c:pt idx="4613">
                  <c:v>25988.095703125</c:v>
                </c:pt>
                <c:pt idx="4614">
                  <c:v>25887.06640625</c:v>
                </c:pt>
                <c:pt idx="4615">
                  <c:v>25786.15625</c:v>
                </c:pt>
                <c:pt idx="4616">
                  <c:v>25685.59765625</c:v>
                </c:pt>
                <c:pt idx="4617">
                  <c:v>25584.439453125</c:v>
                </c:pt>
                <c:pt idx="4618">
                  <c:v>25484.3671875</c:v>
                </c:pt>
                <c:pt idx="4619">
                  <c:v>25382.85546875</c:v>
                </c:pt>
                <c:pt idx="4620">
                  <c:v>25281.34765625</c:v>
                </c:pt>
                <c:pt idx="4621">
                  <c:v>25179.802734375</c:v>
                </c:pt>
                <c:pt idx="4622">
                  <c:v>25078.87109375</c:v>
                </c:pt>
                <c:pt idx="4623">
                  <c:v>24978.431640625</c:v>
                </c:pt>
                <c:pt idx="4624">
                  <c:v>24908.533203125</c:v>
                </c:pt>
                <c:pt idx="4625">
                  <c:v>24877.888671875</c:v>
                </c:pt>
                <c:pt idx="4626">
                  <c:v>24777.80078125</c:v>
                </c:pt>
                <c:pt idx="4627">
                  <c:v>24676.814453125</c:v>
                </c:pt>
                <c:pt idx="4628">
                  <c:v>24575.45703125</c:v>
                </c:pt>
                <c:pt idx="4629">
                  <c:v>24473.58203125</c:v>
                </c:pt>
                <c:pt idx="4630">
                  <c:v>24373.501953125</c:v>
                </c:pt>
                <c:pt idx="4631">
                  <c:v>24270.56640625</c:v>
                </c:pt>
                <c:pt idx="4632">
                  <c:v>24169.3359375</c:v>
                </c:pt>
                <c:pt idx="4633">
                  <c:v>24067.3671875</c:v>
                </c:pt>
                <c:pt idx="4634">
                  <c:v>23965.5546875</c:v>
                </c:pt>
                <c:pt idx="4635">
                  <c:v>23864.595703125</c:v>
                </c:pt>
                <c:pt idx="4636">
                  <c:v>23764.447265625</c:v>
                </c:pt>
                <c:pt idx="4637">
                  <c:v>23723.84765625</c:v>
                </c:pt>
                <c:pt idx="4638">
                  <c:v>23662.40625</c:v>
                </c:pt>
                <c:pt idx="4639">
                  <c:v>23559.7734375</c:v>
                </c:pt>
                <c:pt idx="4640">
                  <c:v>23459.21875</c:v>
                </c:pt>
                <c:pt idx="4641">
                  <c:v>23356.345703125</c:v>
                </c:pt>
                <c:pt idx="4642">
                  <c:v>23251.982421875</c:v>
                </c:pt>
                <c:pt idx="4643">
                  <c:v>23150.29296875</c:v>
                </c:pt>
                <c:pt idx="4644">
                  <c:v>23048.16796875</c:v>
                </c:pt>
                <c:pt idx="4645">
                  <c:v>22945.77734375</c:v>
                </c:pt>
                <c:pt idx="4646">
                  <c:v>22844.1953125</c:v>
                </c:pt>
                <c:pt idx="4647">
                  <c:v>22743.984375</c:v>
                </c:pt>
                <c:pt idx="4648">
                  <c:v>22643.3203125</c:v>
                </c:pt>
                <c:pt idx="4649">
                  <c:v>22543.015625</c:v>
                </c:pt>
                <c:pt idx="4650">
                  <c:v>22541.13671875</c:v>
                </c:pt>
                <c:pt idx="4651">
                  <c:v>22442.814453125</c:v>
                </c:pt>
                <c:pt idx="4652">
                  <c:v>22342.298828125</c:v>
                </c:pt>
                <c:pt idx="4653">
                  <c:v>22241.169921875</c:v>
                </c:pt>
                <c:pt idx="4654">
                  <c:v>22138.912109375</c:v>
                </c:pt>
                <c:pt idx="4655">
                  <c:v>22036.1796875</c:v>
                </c:pt>
                <c:pt idx="4656">
                  <c:v>21933.921875</c:v>
                </c:pt>
                <c:pt idx="4657">
                  <c:v>21833.201171875</c:v>
                </c:pt>
                <c:pt idx="4658">
                  <c:v>21733.1640625</c:v>
                </c:pt>
                <c:pt idx="4659">
                  <c:v>21633.0078125</c:v>
                </c:pt>
                <c:pt idx="4660">
                  <c:v>21530.876953125</c:v>
                </c:pt>
                <c:pt idx="4661">
                  <c:v>21428.677734375</c:v>
                </c:pt>
                <c:pt idx="4662">
                  <c:v>21371.716796875</c:v>
                </c:pt>
                <c:pt idx="4663">
                  <c:v>21328.564453125</c:v>
                </c:pt>
                <c:pt idx="4664">
                  <c:v>21225.626953125</c:v>
                </c:pt>
                <c:pt idx="4665">
                  <c:v>21123.923828125</c:v>
                </c:pt>
                <c:pt idx="4666">
                  <c:v>21023.15625</c:v>
                </c:pt>
                <c:pt idx="4667">
                  <c:v>21124.1015625</c:v>
                </c:pt>
                <c:pt idx="4668">
                  <c:v>21227.173828125</c:v>
                </c:pt>
                <c:pt idx="4669">
                  <c:v>21328.23828125</c:v>
                </c:pt>
                <c:pt idx="4670">
                  <c:v>21429.44921875</c:v>
                </c:pt>
                <c:pt idx="4671">
                  <c:v>21530.48046875</c:v>
                </c:pt>
                <c:pt idx="4672">
                  <c:v>21632.525390625</c:v>
                </c:pt>
                <c:pt idx="4673">
                  <c:v>21734.505859375</c:v>
                </c:pt>
                <c:pt idx="4674">
                  <c:v>21834.720703125</c:v>
                </c:pt>
                <c:pt idx="4675">
                  <c:v>21935.265625</c:v>
                </c:pt>
                <c:pt idx="4676">
                  <c:v>22036.484375</c:v>
                </c:pt>
                <c:pt idx="4677">
                  <c:v>22136.8671875</c:v>
                </c:pt>
                <c:pt idx="4678">
                  <c:v>22237.580078125</c:v>
                </c:pt>
                <c:pt idx="4679">
                  <c:v>22339.375</c:v>
                </c:pt>
                <c:pt idx="4680">
                  <c:v>22439.8203125</c:v>
                </c:pt>
                <c:pt idx="4681">
                  <c:v>22540.541015625</c:v>
                </c:pt>
                <c:pt idx="4682">
                  <c:v>22566.98828125</c:v>
                </c:pt>
                <c:pt idx="4683">
                  <c:v>22642.95703125</c:v>
                </c:pt>
                <c:pt idx="4684">
                  <c:v>22744.568359375</c:v>
                </c:pt>
                <c:pt idx="4685">
                  <c:v>22848.39453125</c:v>
                </c:pt>
                <c:pt idx="4686">
                  <c:v>22948.55859375</c:v>
                </c:pt>
                <c:pt idx="4687">
                  <c:v>23048.802734375</c:v>
                </c:pt>
                <c:pt idx="4688">
                  <c:v>23150.17578125</c:v>
                </c:pt>
                <c:pt idx="4689">
                  <c:v>23250.630859375</c:v>
                </c:pt>
                <c:pt idx="4690">
                  <c:v>23352.462890625</c:v>
                </c:pt>
                <c:pt idx="4691">
                  <c:v>23457.44140625</c:v>
                </c:pt>
                <c:pt idx="4692">
                  <c:v>23558.931640625</c:v>
                </c:pt>
                <c:pt idx="4693">
                  <c:v>23660.73828125</c:v>
                </c:pt>
                <c:pt idx="4694">
                  <c:v>23751.849609375</c:v>
                </c:pt>
                <c:pt idx="4695">
                  <c:v>23760.91796875</c:v>
                </c:pt>
                <c:pt idx="4696">
                  <c:v>23861.125</c:v>
                </c:pt>
                <c:pt idx="4697">
                  <c:v>23961.3046875</c:v>
                </c:pt>
                <c:pt idx="4698">
                  <c:v>24062.55078125</c:v>
                </c:pt>
                <c:pt idx="4699">
                  <c:v>24162.826171875</c:v>
                </c:pt>
                <c:pt idx="4700">
                  <c:v>24264.138671875</c:v>
                </c:pt>
                <c:pt idx="4701">
                  <c:v>24364.646484375</c:v>
                </c:pt>
                <c:pt idx="4702">
                  <c:v>24464.677734375</c:v>
                </c:pt>
                <c:pt idx="4703">
                  <c:v>24565.76953125</c:v>
                </c:pt>
                <c:pt idx="4704">
                  <c:v>24668.6796875</c:v>
                </c:pt>
                <c:pt idx="4705">
                  <c:v>24769.935546875</c:v>
                </c:pt>
                <c:pt idx="4706">
                  <c:v>24870.568359375</c:v>
                </c:pt>
                <c:pt idx="4707">
                  <c:v>24932.48828125</c:v>
                </c:pt>
                <c:pt idx="4708">
                  <c:v>24971.826171875</c:v>
                </c:pt>
                <c:pt idx="4709">
                  <c:v>25073.130859375</c:v>
                </c:pt>
                <c:pt idx="4710">
                  <c:v>25173.98828125</c:v>
                </c:pt>
                <c:pt idx="4711">
                  <c:v>25274.484375</c:v>
                </c:pt>
                <c:pt idx="4712">
                  <c:v>25375.611328125</c:v>
                </c:pt>
                <c:pt idx="4713">
                  <c:v>25476.287109375</c:v>
                </c:pt>
                <c:pt idx="4714">
                  <c:v>25576.337890625</c:v>
                </c:pt>
                <c:pt idx="4715">
                  <c:v>25676.771484375</c:v>
                </c:pt>
                <c:pt idx="4716">
                  <c:v>25778.193359375</c:v>
                </c:pt>
                <c:pt idx="4717">
                  <c:v>25878.521484375</c:v>
                </c:pt>
                <c:pt idx="4718">
                  <c:v>25982.552734375</c:v>
                </c:pt>
                <c:pt idx="4719">
                  <c:v>26082.625</c:v>
                </c:pt>
                <c:pt idx="4720">
                  <c:v>26078.6328125</c:v>
                </c:pt>
                <c:pt idx="4721">
                  <c:v>26182.96484375</c:v>
                </c:pt>
                <c:pt idx="4722">
                  <c:v>26283.9375</c:v>
                </c:pt>
                <c:pt idx="4723">
                  <c:v>26384.005859375</c:v>
                </c:pt>
                <c:pt idx="4724">
                  <c:v>26484.380859375</c:v>
                </c:pt>
                <c:pt idx="4725">
                  <c:v>26584.927734375</c:v>
                </c:pt>
                <c:pt idx="4726">
                  <c:v>26687.560546875</c:v>
                </c:pt>
                <c:pt idx="4727">
                  <c:v>26791.099609375</c:v>
                </c:pt>
                <c:pt idx="4728">
                  <c:v>26832.892578125</c:v>
                </c:pt>
                <c:pt idx="4729">
                  <c:v>26891.6640625</c:v>
                </c:pt>
                <c:pt idx="4730">
                  <c:v>26983.283203125</c:v>
                </c:pt>
                <c:pt idx="4731">
                  <c:v>26970.73828125</c:v>
                </c:pt>
                <c:pt idx="4732">
                  <c:v>26928.599609375</c:v>
                </c:pt>
                <c:pt idx="4733">
                  <c:v>26790.142578125</c:v>
                </c:pt>
                <c:pt idx="4734">
                  <c:v>26687.4765625</c:v>
                </c:pt>
                <c:pt idx="4735">
                  <c:v>26586.06640625</c:v>
                </c:pt>
                <c:pt idx="4736">
                  <c:v>26483.875</c:v>
                </c:pt>
                <c:pt idx="4737">
                  <c:v>26380.95703125</c:v>
                </c:pt>
                <c:pt idx="4738">
                  <c:v>26280.3515625</c:v>
                </c:pt>
                <c:pt idx="4739">
                  <c:v>26180.296875</c:v>
                </c:pt>
                <c:pt idx="4740">
                  <c:v>26079.876953125</c:v>
                </c:pt>
                <c:pt idx="4741">
                  <c:v>25977.958984375</c:v>
                </c:pt>
                <c:pt idx="4742">
                  <c:v>25876.818359375</c:v>
                </c:pt>
                <c:pt idx="4743">
                  <c:v>25774.447265625</c:v>
                </c:pt>
                <c:pt idx="4744">
                  <c:v>25674.400390625</c:v>
                </c:pt>
                <c:pt idx="4745">
                  <c:v>25573.416015625</c:v>
                </c:pt>
                <c:pt idx="4746">
                  <c:v>25471.060546875</c:v>
                </c:pt>
                <c:pt idx="4747">
                  <c:v>25370.583984375</c:v>
                </c:pt>
                <c:pt idx="4748">
                  <c:v>25270.48828125</c:v>
                </c:pt>
                <c:pt idx="4749">
                  <c:v>25169.890625</c:v>
                </c:pt>
                <c:pt idx="4750">
                  <c:v>25068.037109375</c:v>
                </c:pt>
                <c:pt idx="4751">
                  <c:v>24964.94921875</c:v>
                </c:pt>
                <c:pt idx="4752">
                  <c:v>24860.18359375</c:v>
                </c:pt>
                <c:pt idx="4753">
                  <c:v>24759.08203125</c:v>
                </c:pt>
                <c:pt idx="4754">
                  <c:v>24658.771484375</c:v>
                </c:pt>
                <c:pt idx="4755">
                  <c:v>24558.759765625</c:v>
                </c:pt>
                <c:pt idx="4756">
                  <c:v>24458.318359375</c:v>
                </c:pt>
                <c:pt idx="4757">
                  <c:v>24357.89453125</c:v>
                </c:pt>
                <c:pt idx="4758">
                  <c:v>24255.87890625</c:v>
                </c:pt>
                <c:pt idx="4759">
                  <c:v>24154.091796875</c:v>
                </c:pt>
                <c:pt idx="4760">
                  <c:v>24053.279296875</c:v>
                </c:pt>
                <c:pt idx="4761">
                  <c:v>23952.8984375</c:v>
                </c:pt>
                <c:pt idx="4762">
                  <c:v>23852.00390625</c:v>
                </c:pt>
                <c:pt idx="4763">
                  <c:v>23750.669921875</c:v>
                </c:pt>
                <c:pt idx="4764">
                  <c:v>23683.9296875</c:v>
                </c:pt>
                <c:pt idx="4765">
                  <c:v>23647.8046875</c:v>
                </c:pt>
                <c:pt idx="4766">
                  <c:v>23547.671875</c:v>
                </c:pt>
                <c:pt idx="4767">
                  <c:v>23447.548828125</c:v>
                </c:pt>
                <c:pt idx="4768">
                  <c:v>23346.22265625</c:v>
                </c:pt>
                <c:pt idx="4769">
                  <c:v>23245.966796875</c:v>
                </c:pt>
                <c:pt idx="4770">
                  <c:v>23145.810546875</c:v>
                </c:pt>
                <c:pt idx="4771">
                  <c:v>23044.736328125</c:v>
                </c:pt>
                <c:pt idx="4772">
                  <c:v>22944.443359375</c:v>
                </c:pt>
                <c:pt idx="4773">
                  <c:v>22842.736328125</c:v>
                </c:pt>
                <c:pt idx="4774">
                  <c:v>22742.677734375</c:v>
                </c:pt>
                <c:pt idx="4775">
                  <c:v>22638.142578125</c:v>
                </c:pt>
                <c:pt idx="4776">
                  <c:v>22537.07421875</c:v>
                </c:pt>
                <c:pt idx="4777">
                  <c:v>22524.87890625</c:v>
                </c:pt>
                <c:pt idx="4778">
                  <c:v>22436.884765625</c:v>
                </c:pt>
                <c:pt idx="4779">
                  <c:v>22334.546875</c:v>
                </c:pt>
                <c:pt idx="4780">
                  <c:v>22233.484375</c:v>
                </c:pt>
                <c:pt idx="4781">
                  <c:v>22133.095703125</c:v>
                </c:pt>
                <c:pt idx="4782">
                  <c:v>22029.498046875</c:v>
                </c:pt>
                <c:pt idx="4783">
                  <c:v>21928.751953125</c:v>
                </c:pt>
                <c:pt idx="4784">
                  <c:v>21828.724609375</c:v>
                </c:pt>
                <c:pt idx="4785">
                  <c:v>21728.115234375</c:v>
                </c:pt>
                <c:pt idx="4786">
                  <c:v>21626.494140625</c:v>
                </c:pt>
                <c:pt idx="4787">
                  <c:v>21524.46484375</c:v>
                </c:pt>
                <c:pt idx="4788">
                  <c:v>21422.755859375</c:v>
                </c:pt>
                <c:pt idx="4789">
                  <c:v>21386.21484375</c:v>
                </c:pt>
                <c:pt idx="4790">
                  <c:v>21322.630859375</c:v>
                </c:pt>
                <c:pt idx="4791">
                  <c:v>21222.279296875</c:v>
                </c:pt>
                <c:pt idx="4792">
                  <c:v>21118.611328125</c:v>
                </c:pt>
                <c:pt idx="4793">
                  <c:v>21017.9765625</c:v>
                </c:pt>
                <c:pt idx="4794">
                  <c:v>20917.49609375</c:v>
                </c:pt>
                <c:pt idx="4795">
                  <c:v>20813.048828125</c:v>
                </c:pt>
                <c:pt idx="4796">
                  <c:v>20917.283203125</c:v>
                </c:pt>
                <c:pt idx="4797">
                  <c:v>21019.90234375</c:v>
                </c:pt>
                <c:pt idx="4798">
                  <c:v>21120.1328125</c:v>
                </c:pt>
                <c:pt idx="4799">
                  <c:v>21222.0703125</c:v>
                </c:pt>
                <c:pt idx="4800">
                  <c:v>21324.619140625</c:v>
                </c:pt>
                <c:pt idx="4801">
                  <c:v>21427.765625</c:v>
                </c:pt>
                <c:pt idx="4802">
                  <c:v>21530.083984375</c:v>
                </c:pt>
                <c:pt idx="4803">
                  <c:v>21630.75390625</c:v>
                </c:pt>
                <c:pt idx="4804">
                  <c:v>21731.00390625</c:v>
                </c:pt>
                <c:pt idx="4805">
                  <c:v>21831.251953125</c:v>
                </c:pt>
                <c:pt idx="4806">
                  <c:v>21935.892578125</c:v>
                </c:pt>
                <c:pt idx="4807">
                  <c:v>22037.29296875</c:v>
                </c:pt>
                <c:pt idx="4808">
                  <c:v>22137.61328125</c:v>
                </c:pt>
                <c:pt idx="4809">
                  <c:v>22238.013671875</c:v>
                </c:pt>
                <c:pt idx="4810">
                  <c:v>22339.6015625</c:v>
                </c:pt>
                <c:pt idx="4811">
                  <c:v>22441.623046875</c:v>
                </c:pt>
                <c:pt idx="4812">
                  <c:v>22542.6015625</c:v>
                </c:pt>
                <c:pt idx="4813">
                  <c:v>22591.314453125</c:v>
                </c:pt>
                <c:pt idx="4814">
                  <c:v>22644.314453125</c:v>
                </c:pt>
                <c:pt idx="4815">
                  <c:v>22746.716796875</c:v>
                </c:pt>
                <c:pt idx="4816">
                  <c:v>22847.376953125</c:v>
                </c:pt>
                <c:pt idx="4817">
                  <c:v>22949.75390625</c:v>
                </c:pt>
                <c:pt idx="4818">
                  <c:v>23049.787109375</c:v>
                </c:pt>
                <c:pt idx="4819">
                  <c:v>23151.443359375</c:v>
                </c:pt>
                <c:pt idx="4820">
                  <c:v>23251.560546875</c:v>
                </c:pt>
                <c:pt idx="4821">
                  <c:v>23352.109375</c:v>
                </c:pt>
                <c:pt idx="4822">
                  <c:v>23452.23046875</c:v>
                </c:pt>
                <c:pt idx="4823">
                  <c:v>23554.880859375</c:v>
                </c:pt>
                <c:pt idx="4824">
                  <c:v>23655.41015625</c:v>
                </c:pt>
                <c:pt idx="4825">
                  <c:v>23755.6015625</c:v>
                </c:pt>
                <c:pt idx="4826">
                  <c:v>23754.630859375</c:v>
                </c:pt>
                <c:pt idx="4827">
                  <c:v>23857.515625</c:v>
                </c:pt>
                <c:pt idx="4828">
                  <c:v>23962.20703125</c:v>
                </c:pt>
                <c:pt idx="4829">
                  <c:v>24062.58984375</c:v>
                </c:pt>
                <c:pt idx="4830">
                  <c:v>24162.646484375</c:v>
                </c:pt>
                <c:pt idx="4831">
                  <c:v>24262.830078125</c:v>
                </c:pt>
                <c:pt idx="4832">
                  <c:v>24363.322265625</c:v>
                </c:pt>
                <c:pt idx="4833">
                  <c:v>24464.728515625</c:v>
                </c:pt>
                <c:pt idx="4834">
                  <c:v>24564.998046875</c:v>
                </c:pt>
                <c:pt idx="4835">
                  <c:v>24665.8671875</c:v>
                </c:pt>
                <c:pt idx="4836">
                  <c:v>24767.625</c:v>
                </c:pt>
                <c:pt idx="4837">
                  <c:v>24871.51171875</c:v>
                </c:pt>
                <c:pt idx="4838">
                  <c:v>24904.39453125</c:v>
                </c:pt>
                <c:pt idx="4839">
                  <c:v>24972.41796875</c:v>
                </c:pt>
                <c:pt idx="4840">
                  <c:v>25072.509765625</c:v>
                </c:pt>
                <c:pt idx="4841">
                  <c:v>25174.013671875</c:v>
                </c:pt>
                <c:pt idx="4842">
                  <c:v>25276.755859375</c:v>
                </c:pt>
                <c:pt idx="4843">
                  <c:v>25377.4140625</c:v>
                </c:pt>
                <c:pt idx="4844">
                  <c:v>25479.2421875</c:v>
                </c:pt>
                <c:pt idx="4845">
                  <c:v>25579.388671875</c:v>
                </c:pt>
                <c:pt idx="4846">
                  <c:v>25681.634765625</c:v>
                </c:pt>
                <c:pt idx="4847">
                  <c:v>25781.689453125</c:v>
                </c:pt>
                <c:pt idx="4848">
                  <c:v>25882.310546875</c:v>
                </c:pt>
                <c:pt idx="4849">
                  <c:v>25982.453125</c:v>
                </c:pt>
                <c:pt idx="4850">
                  <c:v>25881.6953125</c:v>
                </c:pt>
                <c:pt idx="4851">
                  <c:v>25780.0546875</c:v>
                </c:pt>
                <c:pt idx="4852">
                  <c:v>25678.716796875</c:v>
                </c:pt>
                <c:pt idx="4853">
                  <c:v>25578.673828125</c:v>
                </c:pt>
                <c:pt idx="4854">
                  <c:v>25478.125</c:v>
                </c:pt>
                <c:pt idx="4855">
                  <c:v>25376.6875</c:v>
                </c:pt>
                <c:pt idx="4856">
                  <c:v>25274.388671875</c:v>
                </c:pt>
                <c:pt idx="4857">
                  <c:v>25173.46484375</c:v>
                </c:pt>
                <c:pt idx="4858">
                  <c:v>25073.37890625</c:v>
                </c:pt>
                <c:pt idx="4859">
                  <c:v>24971.68359375</c:v>
                </c:pt>
                <c:pt idx="4860">
                  <c:v>24871.50390625</c:v>
                </c:pt>
                <c:pt idx="4861">
                  <c:v>24770.95703125</c:v>
                </c:pt>
                <c:pt idx="4862">
                  <c:v>24670.056640625</c:v>
                </c:pt>
                <c:pt idx="4863">
                  <c:v>24569.359375</c:v>
                </c:pt>
                <c:pt idx="4864">
                  <c:v>24468.66796875</c:v>
                </c:pt>
                <c:pt idx="4865">
                  <c:v>24367.087890625</c:v>
                </c:pt>
                <c:pt idx="4866">
                  <c:v>24266.06640625</c:v>
                </c:pt>
                <c:pt idx="4867">
                  <c:v>24165.0390625</c:v>
                </c:pt>
                <c:pt idx="4868">
                  <c:v>24063.947265625</c:v>
                </c:pt>
                <c:pt idx="4869">
                  <c:v>23963.505859375</c:v>
                </c:pt>
                <c:pt idx="4870">
                  <c:v>23863.314453125</c:v>
                </c:pt>
                <c:pt idx="4871">
                  <c:v>23761</c:v>
                </c:pt>
                <c:pt idx="4872">
                  <c:v>23659.36328125</c:v>
                </c:pt>
                <c:pt idx="4873">
                  <c:v>23637.251953125</c:v>
                </c:pt>
                <c:pt idx="4874">
                  <c:v>23557.03515625</c:v>
                </c:pt>
                <c:pt idx="4875">
                  <c:v>23456.162109375</c:v>
                </c:pt>
                <c:pt idx="4876">
                  <c:v>23355.501953125</c:v>
                </c:pt>
                <c:pt idx="4877">
                  <c:v>23253.322265625</c:v>
                </c:pt>
                <c:pt idx="4878">
                  <c:v>23152.494140625</c:v>
                </c:pt>
                <c:pt idx="4879">
                  <c:v>23052.099609375</c:v>
                </c:pt>
                <c:pt idx="4880">
                  <c:v>22949.7109375</c:v>
                </c:pt>
                <c:pt idx="4881">
                  <c:v>22849.056640625</c:v>
                </c:pt>
                <c:pt idx="4882">
                  <c:v>22749.056640625</c:v>
                </c:pt>
                <c:pt idx="4883">
                  <c:v>22648.580078125</c:v>
                </c:pt>
                <c:pt idx="4884">
                  <c:v>22548.486328125</c:v>
                </c:pt>
                <c:pt idx="4885">
                  <c:v>22475.421875</c:v>
                </c:pt>
                <c:pt idx="4886">
                  <c:v>22446.443359375</c:v>
                </c:pt>
                <c:pt idx="4887">
                  <c:v>22346.396484375</c:v>
                </c:pt>
                <c:pt idx="4888">
                  <c:v>22246.27734375</c:v>
                </c:pt>
                <c:pt idx="4889">
                  <c:v>22145.966796875</c:v>
                </c:pt>
                <c:pt idx="4890">
                  <c:v>22045.537109375</c:v>
                </c:pt>
                <c:pt idx="4891">
                  <c:v>21945.1015625</c:v>
                </c:pt>
                <c:pt idx="4892">
                  <c:v>21843.701171875</c:v>
                </c:pt>
                <c:pt idx="4893">
                  <c:v>21743.486328125</c:v>
                </c:pt>
                <c:pt idx="4894">
                  <c:v>21642.9453125</c:v>
                </c:pt>
                <c:pt idx="4895">
                  <c:v>21542.02734375</c:v>
                </c:pt>
                <c:pt idx="4896">
                  <c:v>21441.48828125</c:v>
                </c:pt>
                <c:pt idx="4897">
                  <c:v>21340.8046875</c:v>
                </c:pt>
                <c:pt idx="4898">
                  <c:v>21321.64453125</c:v>
                </c:pt>
                <c:pt idx="4899">
                  <c:v>21239.66015625</c:v>
                </c:pt>
                <c:pt idx="4900">
                  <c:v>21137.462890625</c:v>
                </c:pt>
                <c:pt idx="4901">
                  <c:v>21036.509765625</c:v>
                </c:pt>
                <c:pt idx="4902">
                  <c:v>20933.541015625</c:v>
                </c:pt>
                <c:pt idx="4903">
                  <c:v>20833.353515625</c:v>
                </c:pt>
                <c:pt idx="4904">
                  <c:v>20934.837890625</c:v>
                </c:pt>
                <c:pt idx="4905">
                  <c:v>21035.005859375</c:v>
                </c:pt>
                <c:pt idx="4906">
                  <c:v>21136.37890625</c:v>
                </c:pt>
                <c:pt idx="4907">
                  <c:v>21236.65625</c:v>
                </c:pt>
                <c:pt idx="4908">
                  <c:v>21338.521484375</c:v>
                </c:pt>
                <c:pt idx="4909">
                  <c:v>21441.623046875</c:v>
                </c:pt>
                <c:pt idx="4910">
                  <c:v>21543.779296875</c:v>
                </c:pt>
                <c:pt idx="4911">
                  <c:v>21644.703125</c:v>
                </c:pt>
                <c:pt idx="4912">
                  <c:v>21745.67578125</c:v>
                </c:pt>
                <c:pt idx="4913">
                  <c:v>21846.884765625</c:v>
                </c:pt>
                <c:pt idx="4914">
                  <c:v>21948.060546875</c:v>
                </c:pt>
                <c:pt idx="4915">
                  <c:v>22048.59375</c:v>
                </c:pt>
                <c:pt idx="4916">
                  <c:v>22149.376953125</c:v>
                </c:pt>
                <c:pt idx="4917">
                  <c:v>22249.427734375</c:v>
                </c:pt>
                <c:pt idx="4918">
                  <c:v>22351.478515625</c:v>
                </c:pt>
                <c:pt idx="4919">
                  <c:v>22452.0546875</c:v>
                </c:pt>
                <c:pt idx="4920">
                  <c:v>22512.25390625</c:v>
                </c:pt>
                <c:pt idx="4921">
                  <c:v>22552.6015625</c:v>
                </c:pt>
                <c:pt idx="4922">
                  <c:v>22656.9375</c:v>
                </c:pt>
                <c:pt idx="4923">
                  <c:v>22757.8203125</c:v>
                </c:pt>
                <c:pt idx="4924">
                  <c:v>22858.482421875</c:v>
                </c:pt>
                <c:pt idx="4925">
                  <c:v>22961.38671875</c:v>
                </c:pt>
                <c:pt idx="4926">
                  <c:v>23062.689453125</c:v>
                </c:pt>
                <c:pt idx="4927">
                  <c:v>23164.734375</c:v>
                </c:pt>
                <c:pt idx="4928">
                  <c:v>23265.314453125</c:v>
                </c:pt>
                <c:pt idx="4929">
                  <c:v>23368.068359375</c:v>
                </c:pt>
                <c:pt idx="4930">
                  <c:v>23468.330078125</c:v>
                </c:pt>
                <c:pt idx="4931">
                  <c:v>23569.576171875</c:v>
                </c:pt>
                <c:pt idx="4932">
                  <c:v>23670.765625</c:v>
                </c:pt>
                <c:pt idx="4933">
                  <c:v>23676.99609375</c:v>
                </c:pt>
                <c:pt idx="4934">
                  <c:v>23770.810546875</c:v>
                </c:pt>
                <c:pt idx="4935">
                  <c:v>23872.169921875</c:v>
                </c:pt>
                <c:pt idx="4936">
                  <c:v>23973.9921875</c:v>
                </c:pt>
                <c:pt idx="4937">
                  <c:v>24076.1875</c:v>
                </c:pt>
                <c:pt idx="4938">
                  <c:v>24176.462890625</c:v>
                </c:pt>
                <c:pt idx="4939">
                  <c:v>24277.10546875</c:v>
                </c:pt>
                <c:pt idx="4940">
                  <c:v>24378.23828125</c:v>
                </c:pt>
                <c:pt idx="4941">
                  <c:v>24480.70703125</c:v>
                </c:pt>
                <c:pt idx="4942">
                  <c:v>24580.791015625</c:v>
                </c:pt>
                <c:pt idx="4943">
                  <c:v>24682.033203125</c:v>
                </c:pt>
                <c:pt idx="4944">
                  <c:v>24782.4921875</c:v>
                </c:pt>
                <c:pt idx="4945">
                  <c:v>24837.365234375</c:v>
                </c:pt>
                <c:pt idx="4946">
                  <c:v>24884.4921875</c:v>
                </c:pt>
                <c:pt idx="4947">
                  <c:v>24984.888671875</c:v>
                </c:pt>
                <c:pt idx="4948">
                  <c:v>25086.521484375</c:v>
                </c:pt>
                <c:pt idx="4949">
                  <c:v>25186.85546875</c:v>
                </c:pt>
                <c:pt idx="4950">
                  <c:v>25288.59375</c:v>
                </c:pt>
                <c:pt idx="4951">
                  <c:v>25389.109375</c:v>
                </c:pt>
                <c:pt idx="4952">
                  <c:v>25490.62890625</c:v>
                </c:pt>
                <c:pt idx="4953">
                  <c:v>25590.85546875</c:v>
                </c:pt>
                <c:pt idx="4954">
                  <c:v>25691.224609375</c:v>
                </c:pt>
                <c:pt idx="4955">
                  <c:v>25794.0703125</c:v>
                </c:pt>
                <c:pt idx="4956">
                  <c:v>25895.873046875</c:v>
                </c:pt>
                <c:pt idx="4957">
                  <c:v>25961.345703125</c:v>
                </c:pt>
                <c:pt idx="4958">
                  <c:v>25795.5703125</c:v>
                </c:pt>
                <c:pt idx="4959">
                  <c:v>25694.412109375</c:v>
                </c:pt>
                <c:pt idx="4960">
                  <c:v>25593.28125</c:v>
                </c:pt>
                <c:pt idx="4961">
                  <c:v>25490.587890625</c:v>
                </c:pt>
                <c:pt idx="4962">
                  <c:v>25390.318359375</c:v>
                </c:pt>
                <c:pt idx="4963">
                  <c:v>25287.779296875</c:v>
                </c:pt>
                <c:pt idx="4964">
                  <c:v>25187.501953125</c:v>
                </c:pt>
                <c:pt idx="4965">
                  <c:v>25085.51953125</c:v>
                </c:pt>
                <c:pt idx="4966">
                  <c:v>24983.927734375</c:v>
                </c:pt>
                <c:pt idx="4967">
                  <c:v>24882.904296875</c:v>
                </c:pt>
                <c:pt idx="4968">
                  <c:v>24782.255859375</c:v>
                </c:pt>
                <c:pt idx="4969">
                  <c:v>24761.6953125</c:v>
                </c:pt>
                <c:pt idx="4970">
                  <c:v>24681.9921875</c:v>
                </c:pt>
                <c:pt idx="4971">
                  <c:v>24581.078125</c:v>
                </c:pt>
                <c:pt idx="4972">
                  <c:v>24480.455078125</c:v>
                </c:pt>
                <c:pt idx="4973">
                  <c:v>24380.333984375</c:v>
                </c:pt>
                <c:pt idx="4974">
                  <c:v>24279.7109375</c:v>
                </c:pt>
                <c:pt idx="4975">
                  <c:v>24179.31640625</c:v>
                </c:pt>
                <c:pt idx="4976">
                  <c:v>24078.025390625</c:v>
                </c:pt>
                <c:pt idx="4977">
                  <c:v>23977.5078125</c:v>
                </c:pt>
                <c:pt idx="4978">
                  <c:v>23876.546875</c:v>
                </c:pt>
                <c:pt idx="4979">
                  <c:v>23775.0625</c:v>
                </c:pt>
                <c:pt idx="4980">
                  <c:v>23673.697265625</c:v>
                </c:pt>
                <c:pt idx="4981">
                  <c:v>23584.74609375</c:v>
                </c:pt>
                <c:pt idx="4982">
                  <c:v>23573.396484375</c:v>
                </c:pt>
                <c:pt idx="4983">
                  <c:v>23470.140625</c:v>
                </c:pt>
                <c:pt idx="4984">
                  <c:v>23370.04296875</c:v>
                </c:pt>
                <c:pt idx="4985">
                  <c:v>23269.986328125</c:v>
                </c:pt>
                <c:pt idx="4986">
                  <c:v>23167.62109375</c:v>
                </c:pt>
                <c:pt idx="4987">
                  <c:v>23064.376953125</c:v>
                </c:pt>
                <c:pt idx="4988">
                  <c:v>22962.474609375</c:v>
                </c:pt>
                <c:pt idx="4989">
                  <c:v>22861.724609375</c:v>
                </c:pt>
                <c:pt idx="4990">
                  <c:v>22761.12109375</c:v>
                </c:pt>
                <c:pt idx="4991">
                  <c:v>22660.607421875</c:v>
                </c:pt>
                <c:pt idx="4992">
                  <c:v>22559.4140625</c:v>
                </c:pt>
                <c:pt idx="4993">
                  <c:v>22456.150390625</c:v>
                </c:pt>
                <c:pt idx="4994">
                  <c:v>22423.8515625</c:v>
                </c:pt>
                <c:pt idx="4995">
                  <c:v>22353.857421875</c:v>
                </c:pt>
                <c:pt idx="4996">
                  <c:v>22252.939453125</c:v>
                </c:pt>
                <c:pt idx="4997">
                  <c:v>22152.87109375</c:v>
                </c:pt>
                <c:pt idx="4998">
                  <c:v>22051.19140625</c:v>
                </c:pt>
                <c:pt idx="4999">
                  <c:v>21950.7890625</c:v>
                </c:pt>
                <c:pt idx="5000">
                  <c:v>21849.08203125</c:v>
                </c:pt>
                <c:pt idx="5001">
                  <c:v>21748.84765625</c:v>
                </c:pt>
                <c:pt idx="5002">
                  <c:v>21645.87109375</c:v>
                </c:pt>
                <c:pt idx="5003">
                  <c:v>21544.634765625</c:v>
                </c:pt>
                <c:pt idx="5004">
                  <c:v>21443.888671875</c:v>
                </c:pt>
                <c:pt idx="5005">
                  <c:v>21341.958984375</c:v>
                </c:pt>
                <c:pt idx="5006">
                  <c:v>21269.607421875</c:v>
                </c:pt>
                <c:pt idx="5007">
                  <c:v>21240.998046875</c:v>
                </c:pt>
                <c:pt idx="5008">
                  <c:v>21139.9921875</c:v>
                </c:pt>
                <c:pt idx="5009">
                  <c:v>21039.779296875</c:v>
                </c:pt>
                <c:pt idx="5010">
                  <c:v>20938.59765625</c:v>
                </c:pt>
                <c:pt idx="5011">
                  <c:v>20838.033203125</c:v>
                </c:pt>
                <c:pt idx="5012">
                  <c:v>20940.365234375</c:v>
                </c:pt>
                <c:pt idx="5013">
                  <c:v>21040.916015625</c:v>
                </c:pt>
                <c:pt idx="5014">
                  <c:v>21144.767578125</c:v>
                </c:pt>
                <c:pt idx="5015">
                  <c:v>21245.896484375</c:v>
                </c:pt>
                <c:pt idx="5016">
                  <c:v>21348.4140625</c:v>
                </c:pt>
                <c:pt idx="5017">
                  <c:v>21449.37890625</c:v>
                </c:pt>
                <c:pt idx="5018">
                  <c:v>21549.99609375</c:v>
                </c:pt>
                <c:pt idx="5019">
                  <c:v>21651.8515625</c:v>
                </c:pt>
                <c:pt idx="5020">
                  <c:v>21752.064453125</c:v>
                </c:pt>
                <c:pt idx="5021">
                  <c:v>21856.63671875</c:v>
                </c:pt>
                <c:pt idx="5022">
                  <c:v>21957.4375</c:v>
                </c:pt>
                <c:pt idx="5023">
                  <c:v>22057.712890625</c:v>
                </c:pt>
                <c:pt idx="5024">
                  <c:v>22157.845703125</c:v>
                </c:pt>
                <c:pt idx="5025">
                  <c:v>22259.126953125</c:v>
                </c:pt>
                <c:pt idx="5026">
                  <c:v>22361.548828125</c:v>
                </c:pt>
                <c:pt idx="5027">
                  <c:v>22462.43359375</c:v>
                </c:pt>
                <c:pt idx="5028">
                  <c:v>22467.2265625</c:v>
                </c:pt>
                <c:pt idx="5029">
                  <c:v>22562.673828125</c:v>
                </c:pt>
                <c:pt idx="5030">
                  <c:v>22663.515625</c:v>
                </c:pt>
                <c:pt idx="5031">
                  <c:v>22763.892578125</c:v>
                </c:pt>
                <c:pt idx="5032">
                  <c:v>22866.86328125</c:v>
                </c:pt>
                <c:pt idx="5033">
                  <c:v>22967.716796875</c:v>
                </c:pt>
                <c:pt idx="5034">
                  <c:v>23068.6953125</c:v>
                </c:pt>
                <c:pt idx="5035">
                  <c:v>23169.765625</c:v>
                </c:pt>
                <c:pt idx="5036">
                  <c:v>23270.3828125</c:v>
                </c:pt>
                <c:pt idx="5037">
                  <c:v>23370.818359375</c:v>
                </c:pt>
                <c:pt idx="5038">
                  <c:v>23470.876953125</c:v>
                </c:pt>
                <c:pt idx="5039">
                  <c:v>23571.912109375</c:v>
                </c:pt>
                <c:pt idx="5040">
                  <c:v>23629.755859375</c:v>
                </c:pt>
                <c:pt idx="5041">
                  <c:v>23672.09375</c:v>
                </c:pt>
                <c:pt idx="5042">
                  <c:v>23772.5</c:v>
                </c:pt>
                <c:pt idx="5043">
                  <c:v>23873.626953125</c:v>
                </c:pt>
                <c:pt idx="5044">
                  <c:v>23974.162109375</c:v>
                </c:pt>
                <c:pt idx="5045">
                  <c:v>24074.888671875</c:v>
                </c:pt>
                <c:pt idx="5046">
                  <c:v>24175.123046875</c:v>
                </c:pt>
                <c:pt idx="5047">
                  <c:v>24277.748046875</c:v>
                </c:pt>
                <c:pt idx="5048">
                  <c:v>24377.748046875</c:v>
                </c:pt>
                <c:pt idx="5049">
                  <c:v>24478.28125</c:v>
                </c:pt>
                <c:pt idx="5050">
                  <c:v>24578.97265625</c:v>
                </c:pt>
                <c:pt idx="5051">
                  <c:v>24681.107421875</c:v>
                </c:pt>
                <c:pt idx="5052">
                  <c:v>24782.59375</c:v>
                </c:pt>
                <c:pt idx="5053">
                  <c:v>24785.896484375</c:v>
                </c:pt>
                <c:pt idx="5054">
                  <c:v>24882.736328125</c:v>
                </c:pt>
                <c:pt idx="5055">
                  <c:v>24982.76171875</c:v>
                </c:pt>
                <c:pt idx="5056">
                  <c:v>25084.98828125</c:v>
                </c:pt>
                <c:pt idx="5057">
                  <c:v>25187.78125</c:v>
                </c:pt>
                <c:pt idx="5058">
                  <c:v>25288.77734375</c:v>
                </c:pt>
                <c:pt idx="5059">
                  <c:v>25390.35546875</c:v>
                </c:pt>
                <c:pt idx="5060">
                  <c:v>25493.201171875</c:v>
                </c:pt>
                <c:pt idx="5061">
                  <c:v>25593.24609375</c:v>
                </c:pt>
                <c:pt idx="5062">
                  <c:v>25693.509765625</c:v>
                </c:pt>
                <c:pt idx="5063">
                  <c:v>25794.169921875</c:v>
                </c:pt>
                <c:pt idx="5064">
                  <c:v>25895.044921875</c:v>
                </c:pt>
                <c:pt idx="5065">
                  <c:v>25918.466796875</c:v>
                </c:pt>
                <c:pt idx="5066">
                  <c:v>25996.779296875</c:v>
                </c:pt>
                <c:pt idx="5067">
                  <c:v>26097.134765625</c:v>
                </c:pt>
                <c:pt idx="5068">
                  <c:v>26200.380859375</c:v>
                </c:pt>
                <c:pt idx="5069">
                  <c:v>26301.1875</c:v>
                </c:pt>
                <c:pt idx="5070">
                  <c:v>26402.607421875</c:v>
                </c:pt>
                <c:pt idx="5071">
                  <c:v>26505.169921875</c:v>
                </c:pt>
                <c:pt idx="5072">
                  <c:v>26606.92578125</c:v>
                </c:pt>
                <c:pt idx="5073">
                  <c:v>26641.041015625</c:v>
                </c:pt>
                <c:pt idx="5074">
                  <c:v>26708.7734375</c:v>
                </c:pt>
                <c:pt idx="5075">
                  <c:v>26746.45703125</c:v>
                </c:pt>
                <c:pt idx="5076">
                  <c:v>26728.419921875</c:v>
                </c:pt>
                <c:pt idx="5077">
                  <c:v>26691.68359375</c:v>
                </c:pt>
                <c:pt idx="5078">
                  <c:v>26608.142578125</c:v>
                </c:pt>
                <c:pt idx="5079">
                  <c:v>26506.736328125</c:v>
                </c:pt>
                <c:pt idx="5080">
                  <c:v>26406.6328125</c:v>
                </c:pt>
                <c:pt idx="5081">
                  <c:v>26306.142578125</c:v>
                </c:pt>
                <c:pt idx="5082">
                  <c:v>26203.3203125</c:v>
                </c:pt>
                <c:pt idx="5083">
                  <c:v>26103.18359375</c:v>
                </c:pt>
                <c:pt idx="5084">
                  <c:v>26003.111328125</c:v>
                </c:pt>
                <c:pt idx="5085">
                  <c:v>25901.607421875</c:v>
                </c:pt>
                <c:pt idx="5086">
                  <c:v>25801.0078125</c:v>
                </c:pt>
                <c:pt idx="5087">
                  <c:v>25699.19921875</c:v>
                </c:pt>
                <c:pt idx="5088">
                  <c:v>25597.962890625</c:v>
                </c:pt>
                <c:pt idx="5089">
                  <c:v>25494.5546875</c:v>
                </c:pt>
                <c:pt idx="5090">
                  <c:v>25393</c:v>
                </c:pt>
                <c:pt idx="5091">
                  <c:v>25291.9765625</c:v>
                </c:pt>
                <c:pt idx="5092">
                  <c:v>25190.333984375</c:v>
                </c:pt>
                <c:pt idx="5093">
                  <c:v>25088.546875</c:v>
                </c:pt>
                <c:pt idx="5094">
                  <c:v>24987.296875</c:v>
                </c:pt>
                <c:pt idx="5095">
                  <c:v>24886.28125</c:v>
                </c:pt>
                <c:pt idx="5096">
                  <c:v>24784.552734375</c:v>
                </c:pt>
                <c:pt idx="5097">
                  <c:v>24683.009765625</c:v>
                </c:pt>
                <c:pt idx="5098">
                  <c:v>24581.841796875</c:v>
                </c:pt>
                <c:pt idx="5099">
                  <c:v>24481.236328125</c:v>
                </c:pt>
                <c:pt idx="5100">
                  <c:v>24379.6796875</c:v>
                </c:pt>
                <c:pt idx="5101">
                  <c:v>24277.462890625</c:v>
                </c:pt>
                <c:pt idx="5102">
                  <c:v>24175.369140625</c:v>
                </c:pt>
                <c:pt idx="5103">
                  <c:v>24075.267578125</c:v>
                </c:pt>
                <c:pt idx="5104">
                  <c:v>23973.728515625</c:v>
                </c:pt>
                <c:pt idx="5105">
                  <c:v>23872.091796875</c:v>
                </c:pt>
                <c:pt idx="5106">
                  <c:v>23770.755859375</c:v>
                </c:pt>
                <c:pt idx="5107">
                  <c:v>23669.96484375</c:v>
                </c:pt>
                <c:pt idx="5108">
                  <c:v>23569.662109375</c:v>
                </c:pt>
                <c:pt idx="5109">
                  <c:v>23559.8515625</c:v>
                </c:pt>
                <c:pt idx="5110">
                  <c:v>23469.205078125</c:v>
                </c:pt>
                <c:pt idx="5111">
                  <c:v>23368.603515625</c:v>
                </c:pt>
                <c:pt idx="5112">
                  <c:v>23267.390625</c:v>
                </c:pt>
                <c:pt idx="5113">
                  <c:v>23166.37109375</c:v>
                </c:pt>
                <c:pt idx="5114">
                  <c:v>23065.728515625</c:v>
                </c:pt>
                <c:pt idx="5115">
                  <c:v>22961.14453125</c:v>
                </c:pt>
                <c:pt idx="5116">
                  <c:v>22859.73046875</c:v>
                </c:pt>
                <c:pt idx="5117">
                  <c:v>22758.8671875</c:v>
                </c:pt>
                <c:pt idx="5118">
                  <c:v>22658.4140625</c:v>
                </c:pt>
                <c:pt idx="5119">
                  <c:v>22557.83203125</c:v>
                </c:pt>
                <c:pt idx="5120">
                  <c:v>22457.720703125</c:v>
                </c:pt>
                <c:pt idx="5121">
                  <c:v>22415.748046875</c:v>
                </c:pt>
                <c:pt idx="5122">
                  <c:v>22357.08984375</c:v>
                </c:pt>
                <c:pt idx="5123">
                  <c:v>22256.81640625</c:v>
                </c:pt>
                <c:pt idx="5124">
                  <c:v>22156.763671875</c:v>
                </c:pt>
                <c:pt idx="5125">
                  <c:v>22055.046875</c:v>
                </c:pt>
                <c:pt idx="5126">
                  <c:v>21954.369140625</c:v>
                </c:pt>
                <c:pt idx="5127">
                  <c:v>21853.427734375</c:v>
                </c:pt>
                <c:pt idx="5128">
                  <c:v>21751.060546875</c:v>
                </c:pt>
                <c:pt idx="5129">
                  <c:v>21649.4921875</c:v>
                </c:pt>
                <c:pt idx="5130">
                  <c:v>21549.060546875</c:v>
                </c:pt>
                <c:pt idx="5131">
                  <c:v>21446.5703125</c:v>
                </c:pt>
                <c:pt idx="5132">
                  <c:v>21343.953125</c:v>
                </c:pt>
                <c:pt idx="5133">
                  <c:v>21289.9609375</c:v>
                </c:pt>
                <c:pt idx="5134">
                  <c:v>21240.6640625</c:v>
                </c:pt>
                <c:pt idx="5135">
                  <c:v>21140.056640625</c:v>
                </c:pt>
                <c:pt idx="5136">
                  <c:v>21039.2265625</c:v>
                </c:pt>
                <c:pt idx="5137">
                  <c:v>20936.138671875</c:v>
                </c:pt>
                <c:pt idx="5138">
                  <c:v>20835.572265625</c:v>
                </c:pt>
                <c:pt idx="5139">
                  <c:v>20734.361328125</c:v>
                </c:pt>
                <c:pt idx="5140">
                  <c:v>20837.052734375</c:v>
                </c:pt>
                <c:pt idx="5141">
                  <c:v>20938.486328125</c:v>
                </c:pt>
                <c:pt idx="5142">
                  <c:v>21039.814453125</c:v>
                </c:pt>
                <c:pt idx="5143">
                  <c:v>21140.2109375</c:v>
                </c:pt>
                <c:pt idx="5144">
                  <c:v>21240.771484375</c:v>
                </c:pt>
                <c:pt idx="5145">
                  <c:v>21342.39453125</c:v>
                </c:pt>
                <c:pt idx="5146">
                  <c:v>21444.279296875</c:v>
                </c:pt>
                <c:pt idx="5147">
                  <c:v>21545.064453125</c:v>
                </c:pt>
                <c:pt idx="5148">
                  <c:v>21649.39453125</c:v>
                </c:pt>
                <c:pt idx="5149">
                  <c:v>21752.03515625</c:v>
                </c:pt>
                <c:pt idx="5150">
                  <c:v>21852.3046875</c:v>
                </c:pt>
                <c:pt idx="5151">
                  <c:v>21952.515625</c:v>
                </c:pt>
                <c:pt idx="5152">
                  <c:v>22052.59375</c:v>
                </c:pt>
                <c:pt idx="5153">
                  <c:v>22153.099609375</c:v>
                </c:pt>
                <c:pt idx="5154">
                  <c:v>22253.693359375</c:v>
                </c:pt>
                <c:pt idx="5155">
                  <c:v>22355.1484375</c:v>
                </c:pt>
                <c:pt idx="5156">
                  <c:v>22456.47265625</c:v>
                </c:pt>
                <c:pt idx="5157">
                  <c:v>22475.447265625</c:v>
                </c:pt>
                <c:pt idx="5158">
                  <c:v>22558.203125</c:v>
                </c:pt>
                <c:pt idx="5159">
                  <c:v>22659.296875</c:v>
                </c:pt>
                <c:pt idx="5160">
                  <c:v>22760.439453125</c:v>
                </c:pt>
                <c:pt idx="5161">
                  <c:v>22861.01171875</c:v>
                </c:pt>
                <c:pt idx="5162">
                  <c:v>22964.55859375</c:v>
                </c:pt>
                <c:pt idx="5163">
                  <c:v>23068.6640625</c:v>
                </c:pt>
                <c:pt idx="5164">
                  <c:v>23171.171875</c:v>
                </c:pt>
                <c:pt idx="5165">
                  <c:v>23273.15234375</c:v>
                </c:pt>
                <c:pt idx="5166">
                  <c:v>23375.2578125</c:v>
                </c:pt>
                <c:pt idx="5167">
                  <c:v>23478.2421875</c:v>
                </c:pt>
                <c:pt idx="5168">
                  <c:v>23578.91796875</c:v>
                </c:pt>
                <c:pt idx="5169">
                  <c:v>23617.5625</c:v>
                </c:pt>
                <c:pt idx="5170">
                  <c:v>23682.9765625</c:v>
                </c:pt>
                <c:pt idx="5171">
                  <c:v>23784.62890625</c:v>
                </c:pt>
                <c:pt idx="5172">
                  <c:v>23884.732421875</c:v>
                </c:pt>
                <c:pt idx="5173">
                  <c:v>23985.009765625</c:v>
                </c:pt>
                <c:pt idx="5174">
                  <c:v>24086.970703125</c:v>
                </c:pt>
                <c:pt idx="5175">
                  <c:v>24192.51171875</c:v>
                </c:pt>
                <c:pt idx="5176">
                  <c:v>24292.73046875</c:v>
                </c:pt>
                <c:pt idx="5177">
                  <c:v>24395.029296875</c:v>
                </c:pt>
                <c:pt idx="5178">
                  <c:v>24497.71875</c:v>
                </c:pt>
                <c:pt idx="5179">
                  <c:v>24598.3125</c:v>
                </c:pt>
                <c:pt idx="5180">
                  <c:v>24698.734375</c:v>
                </c:pt>
                <c:pt idx="5181">
                  <c:v>24751.767578125</c:v>
                </c:pt>
                <c:pt idx="5182">
                  <c:v>24799.056640625</c:v>
                </c:pt>
                <c:pt idx="5183">
                  <c:v>24899.181640625</c:v>
                </c:pt>
                <c:pt idx="5184">
                  <c:v>24999.505859375</c:v>
                </c:pt>
                <c:pt idx="5185">
                  <c:v>25100.095703125</c:v>
                </c:pt>
                <c:pt idx="5186">
                  <c:v>25201.712890625</c:v>
                </c:pt>
                <c:pt idx="5187">
                  <c:v>25305.046875</c:v>
                </c:pt>
                <c:pt idx="5188">
                  <c:v>25405.2734375</c:v>
                </c:pt>
                <c:pt idx="5189">
                  <c:v>25505.513671875</c:v>
                </c:pt>
                <c:pt idx="5190">
                  <c:v>25607.578125</c:v>
                </c:pt>
                <c:pt idx="5191">
                  <c:v>25709.201171875</c:v>
                </c:pt>
                <c:pt idx="5192">
                  <c:v>25809.24609375</c:v>
                </c:pt>
                <c:pt idx="5193">
                  <c:v>25709.12890625</c:v>
                </c:pt>
                <c:pt idx="5194">
                  <c:v>25608.451171875</c:v>
                </c:pt>
                <c:pt idx="5195">
                  <c:v>25506.849609375</c:v>
                </c:pt>
                <c:pt idx="5196">
                  <c:v>25405.087890625</c:v>
                </c:pt>
                <c:pt idx="5197">
                  <c:v>25304.951171875</c:v>
                </c:pt>
                <c:pt idx="5198">
                  <c:v>25204.90234375</c:v>
                </c:pt>
                <c:pt idx="5199">
                  <c:v>25104.4453125</c:v>
                </c:pt>
                <c:pt idx="5200">
                  <c:v>25004.1015625</c:v>
                </c:pt>
                <c:pt idx="5201">
                  <c:v>24901.00390625</c:v>
                </c:pt>
                <c:pt idx="5202">
                  <c:v>24799.6015625</c:v>
                </c:pt>
                <c:pt idx="5203">
                  <c:v>24695.1171875</c:v>
                </c:pt>
                <c:pt idx="5204">
                  <c:v>24593.740234375</c:v>
                </c:pt>
                <c:pt idx="5205">
                  <c:v>24492.98046875</c:v>
                </c:pt>
                <c:pt idx="5206">
                  <c:v>24392.857421875</c:v>
                </c:pt>
                <c:pt idx="5207">
                  <c:v>24292.083984375</c:v>
                </c:pt>
                <c:pt idx="5208">
                  <c:v>24189.9375</c:v>
                </c:pt>
                <c:pt idx="5209">
                  <c:v>24088.333984375</c:v>
                </c:pt>
                <c:pt idx="5210">
                  <c:v>23987.861328125</c:v>
                </c:pt>
                <c:pt idx="5211">
                  <c:v>23887.712890625</c:v>
                </c:pt>
                <c:pt idx="5212">
                  <c:v>23787.337890625</c:v>
                </c:pt>
                <c:pt idx="5213">
                  <c:v>23687.33203125</c:v>
                </c:pt>
                <c:pt idx="5214">
                  <c:v>23583.927734375</c:v>
                </c:pt>
                <c:pt idx="5215">
                  <c:v>23508.951171875</c:v>
                </c:pt>
                <c:pt idx="5216">
                  <c:v>23479.298828125</c:v>
                </c:pt>
                <c:pt idx="5217">
                  <c:v>23377.71875</c:v>
                </c:pt>
                <c:pt idx="5218">
                  <c:v>23276.841796875</c:v>
                </c:pt>
                <c:pt idx="5219">
                  <c:v>23174.42578125</c:v>
                </c:pt>
                <c:pt idx="5220">
                  <c:v>23071.744140625</c:v>
                </c:pt>
                <c:pt idx="5221">
                  <c:v>22971.443359375</c:v>
                </c:pt>
                <c:pt idx="5222">
                  <c:v>22869.548828125</c:v>
                </c:pt>
                <c:pt idx="5223">
                  <c:v>22768.357421875</c:v>
                </c:pt>
                <c:pt idx="5224">
                  <c:v>22667.7265625</c:v>
                </c:pt>
                <c:pt idx="5225">
                  <c:v>22566.876953125</c:v>
                </c:pt>
                <c:pt idx="5226">
                  <c:v>22462.228515625</c:v>
                </c:pt>
                <c:pt idx="5227">
                  <c:v>22360.1953125</c:v>
                </c:pt>
                <c:pt idx="5228">
                  <c:v>22365.3515625</c:v>
                </c:pt>
                <c:pt idx="5229">
                  <c:v>22259.822265625</c:v>
                </c:pt>
                <c:pt idx="5230">
                  <c:v>22157.78515625</c:v>
                </c:pt>
                <c:pt idx="5231">
                  <c:v>22055.943359375</c:v>
                </c:pt>
                <c:pt idx="5232">
                  <c:v>21955.3203125</c:v>
                </c:pt>
                <c:pt idx="5233">
                  <c:v>21852.6484375</c:v>
                </c:pt>
                <c:pt idx="5234">
                  <c:v>21750.298828125</c:v>
                </c:pt>
                <c:pt idx="5235">
                  <c:v>21644.341796875</c:v>
                </c:pt>
                <c:pt idx="5236">
                  <c:v>21541.16015625</c:v>
                </c:pt>
                <c:pt idx="5237">
                  <c:v>21440.365234375</c:v>
                </c:pt>
                <c:pt idx="5238">
                  <c:v>21339.33203125</c:v>
                </c:pt>
                <c:pt idx="5239">
                  <c:v>21238.9609375</c:v>
                </c:pt>
                <c:pt idx="5240">
                  <c:v>21229.09375</c:v>
                </c:pt>
                <c:pt idx="5241">
                  <c:v>21135.4375</c:v>
                </c:pt>
                <c:pt idx="5242">
                  <c:v>21033.40625</c:v>
                </c:pt>
                <c:pt idx="5243">
                  <c:v>20929.728515625</c:v>
                </c:pt>
                <c:pt idx="5244">
                  <c:v>20829.04296875</c:v>
                </c:pt>
                <c:pt idx="5245">
                  <c:v>20728.755859375</c:v>
                </c:pt>
                <c:pt idx="5246">
                  <c:v>20828.828125</c:v>
                </c:pt>
                <c:pt idx="5247">
                  <c:v>20933.076171875</c:v>
                </c:pt>
                <c:pt idx="5248">
                  <c:v>21033.62890625</c:v>
                </c:pt>
                <c:pt idx="5249">
                  <c:v>21134.58984375</c:v>
                </c:pt>
                <c:pt idx="5250">
                  <c:v>21235.255859375</c:v>
                </c:pt>
                <c:pt idx="5251">
                  <c:v>21336.439453125</c:v>
                </c:pt>
                <c:pt idx="5252">
                  <c:v>21436.4609375</c:v>
                </c:pt>
                <c:pt idx="5253">
                  <c:v>21540.48046875</c:v>
                </c:pt>
                <c:pt idx="5254">
                  <c:v>21640.994140625</c:v>
                </c:pt>
                <c:pt idx="5255">
                  <c:v>21741.62890625</c:v>
                </c:pt>
                <c:pt idx="5256">
                  <c:v>21841.90234375</c:v>
                </c:pt>
                <c:pt idx="5257">
                  <c:v>21943.05859375</c:v>
                </c:pt>
                <c:pt idx="5258">
                  <c:v>22043.744140625</c:v>
                </c:pt>
                <c:pt idx="5259">
                  <c:v>22144.533203125</c:v>
                </c:pt>
                <c:pt idx="5260">
                  <c:v>22244.583984375</c:v>
                </c:pt>
                <c:pt idx="5261">
                  <c:v>22346.22265625</c:v>
                </c:pt>
                <c:pt idx="5262">
                  <c:v>22394.630859375</c:v>
                </c:pt>
                <c:pt idx="5263">
                  <c:v>22449.046875</c:v>
                </c:pt>
                <c:pt idx="5264">
                  <c:v>22551.80859375</c:v>
                </c:pt>
                <c:pt idx="5265">
                  <c:v>22652.22265625</c:v>
                </c:pt>
                <c:pt idx="5266">
                  <c:v>22752.4609375</c:v>
                </c:pt>
                <c:pt idx="5267">
                  <c:v>22852.904296875</c:v>
                </c:pt>
                <c:pt idx="5268">
                  <c:v>22952.921875</c:v>
                </c:pt>
                <c:pt idx="5269">
                  <c:v>23056.56640625</c:v>
                </c:pt>
                <c:pt idx="5270">
                  <c:v>23161.48828125</c:v>
                </c:pt>
                <c:pt idx="5271">
                  <c:v>23263.044921875</c:v>
                </c:pt>
                <c:pt idx="5272">
                  <c:v>23363.41796875</c:v>
                </c:pt>
                <c:pt idx="5273">
                  <c:v>23464.171875</c:v>
                </c:pt>
                <c:pt idx="5274">
                  <c:v>23546.345703125</c:v>
                </c:pt>
                <c:pt idx="5275">
                  <c:v>23566.232421875</c:v>
                </c:pt>
                <c:pt idx="5276">
                  <c:v>23667.83984375</c:v>
                </c:pt>
                <c:pt idx="5277">
                  <c:v>23772.771484375</c:v>
                </c:pt>
                <c:pt idx="5278">
                  <c:v>23874.13671875</c:v>
                </c:pt>
                <c:pt idx="5279">
                  <c:v>23974.32421875</c:v>
                </c:pt>
                <c:pt idx="5280">
                  <c:v>24074.70703125</c:v>
                </c:pt>
                <c:pt idx="5281">
                  <c:v>24176.09765625</c:v>
                </c:pt>
                <c:pt idx="5282">
                  <c:v>24276.263671875</c:v>
                </c:pt>
                <c:pt idx="5283">
                  <c:v>24376.28515625</c:v>
                </c:pt>
                <c:pt idx="5284">
                  <c:v>24477.564453125</c:v>
                </c:pt>
                <c:pt idx="5285">
                  <c:v>24579.77734375</c:v>
                </c:pt>
                <c:pt idx="5286">
                  <c:v>24680.390625</c:v>
                </c:pt>
                <c:pt idx="5287">
                  <c:v>24687.224609375</c:v>
                </c:pt>
                <c:pt idx="5288">
                  <c:v>24782.115234375</c:v>
                </c:pt>
                <c:pt idx="5289">
                  <c:v>24882.53125</c:v>
                </c:pt>
                <c:pt idx="5290">
                  <c:v>24983.39453125</c:v>
                </c:pt>
                <c:pt idx="5291">
                  <c:v>25084.80859375</c:v>
                </c:pt>
                <c:pt idx="5292">
                  <c:v>25188.861328125</c:v>
                </c:pt>
                <c:pt idx="5293">
                  <c:v>25290.41015625</c:v>
                </c:pt>
                <c:pt idx="5294">
                  <c:v>25390.439453125</c:v>
                </c:pt>
                <c:pt idx="5295">
                  <c:v>25491.90625</c:v>
                </c:pt>
                <c:pt idx="5296">
                  <c:v>25592.20703125</c:v>
                </c:pt>
                <c:pt idx="5297">
                  <c:v>25693.142578125</c:v>
                </c:pt>
                <c:pt idx="5298">
                  <c:v>25791.828125</c:v>
                </c:pt>
                <c:pt idx="5299">
                  <c:v>25793.578125</c:v>
                </c:pt>
                <c:pt idx="5300">
                  <c:v>25692.82421875</c:v>
                </c:pt>
                <c:pt idx="5301">
                  <c:v>25589.970703125</c:v>
                </c:pt>
                <c:pt idx="5302">
                  <c:v>25489.7734375</c:v>
                </c:pt>
                <c:pt idx="5303">
                  <c:v>25387.982421875</c:v>
                </c:pt>
                <c:pt idx="5304">
                  <c:v>25287.4765625</c:v>
                </c:pt>
                <c:pt idx="5305">
                  <c:v>25185.310546875</c:v>
                </c:pt>
                <c:pt idx="5306">
                  <c:v>25084.568359375</c:v>
                </c:pt>
                <c:pt idx="5307">
                  <c:v>24984.09765625</c:v>
                </c:pt>
                <c:pt idx="5308">
                  <c:v>24883.69921875</c:v>
                </c:pt>
                <c:pt idx="5309">
                  <c:v>24783.37890625</c:v>
                </c:pt>
                <c:pt idx="5310">
                  <c:v>24682.87890625</c:v>
                </c:pt>
                <c:pt idx="5311">
                  <c:v>24609.525390625</c:v>
                </c:pt>
                <c:pt idx="5312">
                  <c:v>24582.814453125</c:v>
                </c:pt>
                <c:pt idx="5313">
                  <c:v>24481.173828125</c:v>
                </c:pt>
                <c:pt idx="5314">
                  <c:v>24380.712890625</c:v>
                </c:pt>
                <c:pt idx="5315">
                  <c:v>24280.671875</c:v>
                </c:pt>
                <c:pt idx="5316">
                  <c:v>24179.431640625</c:v>
                </c:pt>
                <c:pt idx="5317">
                  <c:v>24079.265625</c:v>
                </c:pt>
                <c:pt idx="5318">
                  <c:v>23975.630859375</c:v>
                </c:pt>
                <c:pt idx="5319">
                  <c:v>23875.3359375</c:v>
                </c:pt>
                <c:pt idx="5320">
                  <c:v>23775.265625</c:v>
                </c:pt>
                <c:pt idx="5321">
                  <c:v>23674.599609375</c:v>
                </c:pt>
                <c:pt idx="5322">
                  <c:v>23574.423828125</c:v>
                </c:pt>
                <c:pt idx="5323">
                  <c:v>23470.318359375</c:v>
                </c:pt>
                <c:pt idx="5324">
                  <c:v>23455.017578125</c:v>
                </c:pt>
                <c:pt idx="5325">
                  <c:v>23370.041015625</c:v>
                </c:pt>
                <c:pt idx="5326">
                  <c:v>23269.849609375</c:v>
                </c:pt>
                <c:pt idx="5327">
                  <c:v>23167.763671875</c:v>
                </c:pt>
                <c:pt idx="5328">
                  <c:v>23067.6640625</c:v>
                </c:pt>
                <c:pt idx="5329">
                  <c:v>22967.3671875</c:v>
                </c:pt>
                <c:pt idx="5330">
                  <c:v>22864.767578125</c:v>
                </c:pt>
                <c:pt idx="5331">
                  <c:v>22763.611328125</c:v>
                </c:pt>
                <c:pt idx="5332">
                  <c:v>22659.18359375</c:v>
                </c:pt>
                <c:pt idx="5333">
                  <c:v>22559.17578125</c:v>
                </c:pt>
                <c:pt idx="5334">
                  <c:v>22458.943359375</c:v>
                </c:pt>
                <c:pt idx="5335">
                  <c:v>22358.7109375</c:v>
                </c:pt>
                <c:pt idx="5336">
                  <c:v>22312.6796875</c:v>
                </c:pt>
                <c:pt idx="5337">
                  <c:v>22257.328125</c:v>
                </c:pt>
                <c:pt idx="5338">
                  <c:v>22156.794921875</c:v>
                </c:pt>
                <c:pt idx="5339">
                  <c:v>22055.255859375</c:v>
                </c:pt>
                <c:pt idx="5340">
                  <c:v>21955.2421875</c:v>
                </c:pt>
                <c:pt idx="5341">
                  <c:v>21855.12890625</c:v>
                </c:pt>
                <c:pt idx="5342">
                  <c:v>21755.001953125</c:v>
                </c:pt>
                <c:pt idx="5343">
                  <c:v>21654.923828125</c:v>
                </c:pt>
                <c:pt idx="5344">
                  <c:v>21554.599609375</c:v>
                </c:pt>
                <c:pt idx="5345">
                  <c:v>21454.443359375</c:v>
                </c:pt>
                <c:pt idx="5346">
                  <c:v>21353.650390625</c:v>
                </c:pt>
                <c:pt idx="5347">
                  <c:v>21253.396484375</c:v>
                </c:pt>
                <c:pt idx="5348">
                  <c:v>21177.30078125</c:v>
                </c:pt>
                <c:pt idx="5349">
                  <c:v>21153.025390625</c:v>
                </c:pt>
                <c:pt idx="5350">
                  <c:v>21051.41796875</c:v>
                </c:pt>
                <c:pt idx="5351">
                  <c:v>20949.125</c:v>
                </c:pt>
                <c:pt idx="5352">
                  <c:v>20844.873046875</c:v>
                </c:pt>
                <c:pt idx="5353">
                  <c:v>20743.9140625</c:v>
                </c:pt>
                <c:pt idx="5354">
                  <c:v>20845.859375</c:v>
                </c:pt>
                <c:pt idx="5355">
                  <c:v>20945.98828125</c:v>
                </c:pt>
                <c:pt idx="5356">
                  <c:v>21049.947265625</c:v>
                </c:pt>
                <c:pt idx="5357">
                  <c:v>21150.462890625</c:v>
                </c:pt>
                <c:pt idx="5358">
                  <c:v>21250.611328125</c:v>
                </c:pt>
                <c:pt idx="5359">
                  <c:v>21351.150390625</c:v>
                </c:pt>
                <c:pt idx="5360">
                  <c:v>21453.81640625</c:v>
                </c:pt>
                <c:pt idx="5361">
                  <c:v>21554.40234375</c:v>
                </c:pt>
                <c:pt idx="5362">
                  <c:v>21654.728515625</c:v>
                </c:pt>
                <c:pt idx="5363">
                  <c:v>21754.748046875</c:v>
                </c:pt>
                <c:pt idx="5364">
                  <c:v>21856.517578125</c:v>
                </c:pt>
                <c:pt idx="5365">
                  <c:v>21957.009765625</c:v>
                </c:pt>
                <c:pt idx="5366">
                  <c:v>22058.552734375</c:v>
                </c:pt>
                <c:pt idx="5367">
                  <c:v>22158.65625</c:v>
                </c:pt>
                <c:pt idx="5368">
                  <c:v>22260.8671875</c:v>
                </c:pt>
                <c:pt idx="5369">
                  <c:v>22346.521484375</c:v>
                </c:pt>
                <c:pt idx="5370">
                  <c:v>22360.908203125</c:v>
                </c:pt>
                <c:pt idx="5371">
                  <c:v>22461.89453125</c:v>
                </c:pt>
                <c:pt idx="5372">
                  <c:v>22563.259765625</c:v>
                </c:pt>
                <c:pt idx="5373">
                  <c:v>22666.021484375</c:v>
                </c:pt>
                <c:pt idx="5374">
                  <c:v>22766.837890625</c:v>
                </c:pt>
                <c:pt idx="5375">
                  <c:v>22867.990234375</c:v>
                </c:pt>
                <c:pt idx="5376">
                  <c:v>22971.119140625</c:v>
                </c:pt>
                <c:pt idx="5377">
                  <c:v>23072.423828125</c:v>
                </c:pt>
                <c:pt idx="5378">
                  <c:v>23173.935546875</c:v>
                </c:pt>
                <c:pt idx="5379">
                  <c:v>23274.041015625</c:v>
                </c:pt>
                <c:pt idx="5380">
                  <c:v>23374.59375</c:v>
                </c:pt>
                <c:pt idx="5381">
                  <c:v>23475.66015625</c:v>
                </c:pt>
                <c:pt idx="5382">
                  <c:v>23500.427734375</c:v>
                </c:pt>
                <c:pt idx="5383">
                  <c:v>23576.05859375</c:v>
                </c:pt>
                <c:pt idx="5384">
                  <c:v>23676.84375</c:v>
                </c:pt>
                <c:pt idx="5385">
                  <c:v>23777.43359375</c:v>
                </c:pt>
                <c:pt idx="5386">
                  <c:v>23882.556640625</c:v>
                </c:pt>
                <c:pt idx="5387">
                  <c:v>23985.861328125</c:v>
                </c:pt>
                <c:pt idx="5388">
                  <c:v>24087.306640625</c:v>
                </c:pt>
                <c:pt idx="5389">
                  <c:v>24189.634765625</c:v>
                </c:pt>
                <c:pt idx="5390">
                  <c:v>24291.029296875</c:v>
                </c:pt>
                <c:pt idx="5391">
                  <c:v>24393.21875</c:v>
                </c:pt>
                <c:pt idx="5392">
                  <c:v>24494.662109375</c:v>
                </c:pt>
                <c:pt idx="5393">
                  <c:v>24596.673828125</c:v>
                </c:pt>
                <c:pt idx="5394">
                  <c:v>24640.51953125</c:v>
                </c:pt>
                <c:pt idx="5395">
                  <c:v>24696.96484375</c:v>
                </c:pt>
                <c:pt idx="5396">
                  <c:v>24797.083984375</c:v>
                </c:pt>
                <c:pt idx="5397">
                  <c:v>24898.15234375</c:v>
                </c:pt>
                <c:pt idx="5398">
                  <c:v>24999.2265625</c:v>
                </c:pt>
                <c:pt idx="5399">
                  <c:v>25099.25</c:v>
                </c:pt>
                <c:pt idx="5400">
                  <c:v>25199.51171875</c:v>
                </c:pt>
                <c:pt idx="5401">
                  <c:v>25299.8515625</c:v>
                </c:pt>
                <c:pt idx="5402">
                  <c:v>25400.6328125</c:v>
                </c:pt>
                <c:pt idx="5403">
                  <c:v>25500.78515625</c:v>
                </c:pt>
                <c:pt idx="5404">
                  <c:v>25602.666015625</c:v>
                </c:pt>
                <c:pt idx="5405">
                  <c:v>25704.205078125</c:v>
                </c:pt>
                <c:pt idx="5406">
                  <c:v>25753.587890625</c:v>
                </c:pt>
                <c:pt idx="5407">
                  <c:v>25806.37109375</c:v>
                </c:pt>
                <c:pt idx="5408">
                  <c:v>25909.814453125</c:v>
                </c:pt>
                <c:pt idx="5409">
                  <c:v>26012.197265625</c:v>
                </c:pt>
                <c:pt idx="5410">
                  <c:v>26113.837890625</c:v>
                </c:pt>
                <c:pt idx="5411">
                  <c:v>26216.0234375</c:v>
                </c:pt>
                <c:pt idx="5412">
                  <c:v>26316.244140625</c:v>
                </c:pt>
                <c:pt idx="5413">
                  <c:v>26418.759765625</c:v>
                </c:pt>
                <c:pt idx="5414">
                  <c:v>26444.517578125</c:v>
                </c:pt>
                <c:pt idx="5415">
                  <c:v>26519.603515625</c:v>
                </c:pt>
                <c:pt idx="5416">
                  <c:v>26560.47265625</c:v>
                </c:pt>
                <c:pt idx="5417">
                  <c:v>26537.341796875</c:v>
                </c:pt>
                <c:pt idx="5418">
                  <c:v>26491.189453125</c:v>
                </c:pt>
                <c:pt idx="5419">
                  <c:v>26419.244140625</c:v>
                </c:pt>
                <c:pt idx="5420">
                  <c:v>26319.0859375</c:v>
                </c:pt>
                <c:pt idx="5421">
                  <c:v>26217.869140625</c:v>
                </c:pt>
                <c:pt idx="5422">
                  <c:v>26117.591796875</c:v>
                </c:pt>
                <c:pt idx="5423">
                  <c:v>26016.146484375</c:v>
                </c:pt>
                <c:pt idx="5424">
                  <c:v>25915.494140625</c:v>
                </c:pt>
                <c:pt idx="5425">
                  <c:v>25813.072265625</c:v>
                </c:pt>
                <c:pt idx="5426">
                  <c:v>25712.861328125</c:v>
                </c:pt>
                <c:pt idx="5427">
                  <c:v>25612.751953125</c:v>
                </c:pt>
                <c:pt idx="5428">
                  <c:v>25512.560546875</c:v>
                </c:pt>
                <c:pt idx="5429">
                  <c:v>25407.763671875</c:v>
                </c:pt>
                <c:pt idx="5430">
                  <c:v>25307.681640625</c:v>
                </c:pt>
                <c:pt idx="5431">
                  <c:v>25204.916015625</c:v>
                </c:pt>
                <c:pt idx="5432">
                  <c:v>25104.33984375</c:v>
                </c:pt>
                <c:pt idx="5433">
                  <c:v>25001.67578125</c:v>
                </c:pt>
                <c:pt idx="5434">
                  <c:v>24900.990234375</c:v>
                </c:pt>
                <c:pt idx="5435">
                  <c:v>24800.595703125</c:v>
                </c:pt>
                <c:pt idx="5436">
                  <c:v>24700.2421875</c:v>
                </c:pt>
                <c:pt idx="5437">
                  <c:v>24600.2109375</c:v>
                </c:pt>
                <c:pt idx="5438">
                  <c:v>24499.5390625</c:v>
                </c:pt>
                <c:pt idx="5439">
                  <c:v>24398.01953125</c:v>
                </c:pt>
                <c:pt idx="5440">
                  <c:v>24296.548828125</c:v>
                </c:pt>
                <c:pt idx="5441">
                  <c:v>24196.146484375</c:v>
                </c:pt>
                <c:pt idx="5442">
                  <c:v>24095.6953125</c:v>
                </c:pt>
                <c:pt idx="5443">
                  <c:v>23994.13671875</c:v>
                </c:pt>
                <c:pt idx="5444">
                  <c:v>23892.9453125</c:v>
                </c:pt>
                <c:pt idx="5445">
                  <c:v>23791.3671875</c:v>
                </c:pt>
                <c:pt idx="5446">
                  <c:v>23689.482421875</c:v>
                </c:pt>
                <c:pt idx="5447">
                  <c:v>23588.228515625</c:v>
                </c:pt>
                <c:pt idx="5448">
                  <c:v>23486.513671875</c:v>
                </c:pt>
                <c:pt idx="5449">
                  <c:v>23383.708984375</c:v>
                </c:pt>
                <c:pt idx="5450">
                  <c:v>23320.837890625</c:v>
                </c:pt>
                <c:pt idx="5451">
                  <c:v>23282.361328125</c:v>
                </c:pt>
                <c:pt idx="5452">
                  <c:v>23181.318359375</c:v>
                </c:pt>
                <c:pt idx="5453">
                  <c:v>23079.896484375</c:v>
                </c:pt>
                <c:pt idx="5454">
                  <c:v>22978.5</c:v>
                </c:pt>
                <c:pt idx="5455">
                  <c:v>22878.21484375</c:v>
                </c:pt>
                <c:pt idx="5456">
                  <c:v>22778.11328125</c:v>
                </c:pt>
                <c:pt idx="5457">
                  <c:v>22677.70703125</c:v>
                </c:pt>
                <c:pt idx="5458">
                  <c:v>22577.126953125</c:v>
                </c:pt>
                <c:pt idx="5459">
                  <c:v>22476.693359375</c:v>
                </c:pt>
                <c:pt idx="5460">
                  <c:v>22375.921875</c:v>
                </c:pt>
                <c:pt idx="5461">
                  <c:v>22272.927734375</c:v>
                </c:pt>
                <c:pt idx="5462">
                  <c:v>22200.97265625</c:v>
                </c:pt>
                <c:pt idx="5463">
                  <c:v>22172.21484375</c:v>
                </c:pt>
                <c:pt idx="5464">
                  <c:v>22071.177734375</c:v>
                </c:pt>
                <c:pt idx="5465">
                  <c:v>21969.96484375</c:v>
                </c:pt>
                <c:pt idx="5466">
                  <c:v>21867.724609375</c:v>
                </c:pt>
                <c:pt idx="5467">
                  <c:v>21766.767578125</c:v>
                </c:pt>
                <c:pt idx="5468">
                  <c:v>21665.396484375</c:v>
                </c:pt>
                <c:pt idx="5469">
                  <c:v>21563.96484375</c:v>
                </c:pt>
                <c:pt idx="5470">
                  <c:v>21463.580078125</c:v>
                </c:pt>
                <c:pt idx="5471">
                  <c:v>21361.44921875</c:v>
                </c:pt>
                <c:pt idx="5472">
                  <c:v>21260.353515625</c:v>
                </c:pt>
                <c:pt idx="5473">
                  <c:v>21159.80078125</c:v>
                </c:pt>
                <c:pt idx="5474">
                  <c:v>21100.39453125</c:v>
                </c:pt>
                <c:pt idx="5475">
                  <c:v>21058.794921875</c:v>
                </c:pt>
                <c:pt idx="5476">
                  <c:v>20958.353515625</c:v>
                </c:pt>
                <c:pt idx="5477">
                  <c:v>20857.970703125</c:v>
                </c:pt>
                <c:pt idx="5478">
                  <c:v>20757.748046875</c:v>
                </c:pt>
                <c:pt idx="5479">
                  <c:v>20655.5234375</c:v>
                </c:pt>
                <c:pt idx="5480">
                  <c:v>20554.7890625</c:v>
                </c:pt>
                <c:pt idx="5481">
                  <c:v>20454.478515625</c:v>
                </c:pt>
                <c:pt idx="5482">
                  <c:v>20556.33203125</c:v>
                </c:pt>
                <c:pt idx="5483">
                  <c:v>20656.54296875</c:v>
                </c:pt>
                <c:pt idx="5484">
                  <c:v>20756.580078125</c:v>
                </c:pt>
                <c:pt idx="5485">
                  <c:v>20857.466796875</c:v>
                </c:pt>
                <c:pt idx="5486">
                  <c:v>20958.611328125</c:v>
                </c:pt>
                <c:pt idx="5487">
                  <c:v>21062.841796875</c:v>
                </c:pt>
                <c:pt idx="5488">
                  <c:v>21165.12890625</c:v>
                </c:pt>
                <c:pt idx="5489">
                  <c:v>21265.908203125</c:v>
                </c:pt>
                <c:pt idx="5490">
                  <c:v>21366.724609375</c:v>
                </c:pt>
                <c:pt idx="5491">
                  <c:v>21469.75390625</c:v>
                </c:pt>
                <c:pt idx="5492">
                  <c:v>21571.248046875</c:v>
                </c:pt>
                <c:pt idx="5493">
                  <c:v>21672.279296875</c:v>
                </c:pt>
                <c:pt idx="5494">
                  <c:v>21773.904296875</c:v>
                </c:pt>
                <c:pt idx="5495">
                  <c:v>21874.18359375</c:v>
                </c:pt>
                <c:pt idx="5496">
                  <c:v>21976.248046875</c:v>
                </c:pt>
                <c:pt idx="5497">
                  <c:v>22081.7265625</c:v>
                </c:pt>
                <c:pt idx="5498">
                  <c:v>22181.900390625</c:v>
                </c:pt>
                <c:pt idx="5499">
                  <c:v>22260.39453125</c:v>
                </c:pt>
                <c:pt idx="5500">
                  <c:v>22282.486328125</c:v>
                </c:pt>
                <c:pt idx="5501">
                  <c:v>22384.4609375</c:v>
                </c:pt>
                <c:pt idx="5502">
                  <c:v>22486.072265625</c:v>
                </c:pt>
                <c:pt idx="5503">
                  <c:v>22586.130859375</c:v>
                </c:pt>
                <c:pt idx="5504">
                  <c:v>22687.955078125</c:v>
                </c:pt>
                <c:pt idx="5505">
                  <c:v>22789.224609375</c:v>
                </c:pt>
                <c:pt idx="5506">
                  <c:v>22890.994140625</c:v>
                </c:pt>
                <c:pt idx="5507">
                  <c:v>22993.34765625</c:v>
                </c:pt>
                <c:pt idx="5508">
                  <c:v>23096.62890625</c:v>
                </c:pt>
                <c:pt idx="5509">
                  <c:v>23196.970703125</c:v>
                </c:pt>
                <c:pt idx="5510">
                  <c:v>23299.373046875</c:v>
                </c:pt>
                <c:pt idx="5511">
                  <c:v>23391.814453125</c:v>
                </c:pt>
                <c:pt idx="5512">
                  <c:v>23399.431640625</c:v>
                </c:pt>
                <c:pt idx="5513">
                  <c:v>23501.017578125</c:v>
                </c:pt>
                <c:pt idx="5514">
                  <c:v>23603.150390625</c:v>
                </c:pt>
                <c:pt idx="5515">
                  <c:v>23703.1953125</c:v>
                </c:pt>
                <c:pt idx="5516">
                  <c:v>23803.5078125</c:v>
                </c:pt>
                <c:pt idx="5517">
                  <c:v>23903.72265625</c:v>
                </c:pt>
                <c:pt idx="5518">
                  <c:v>24005.90234375</c:v>
                </c:pt>
                <c:pt idx="5519">
                  <c:v>24106.099609375</c:v>
                </c:pt>
                <c:pt idx="5520">
                  <c:v>24206.642578125</c:v>
                </c:pt>
                <c:pt idx="5521">
                  <c:v>24307.484375</c:v>
                </c:pt>
                <c:pt idx="5522">
                  <c:v>24407.67578125</c:v>
                </c:pt>
                <c:pt idx="5523">
                  <c:v>24508.115234375</c:v>
                </c:pt>
                <c:pt idx="5524">
                  <c:v>24512.759765625</c:v>
                </c:pt>
                <c:pt idx="5525">
                  <c:v>24609.318359375</c:v>
                </c:pt>
                <c:pt idx="5526">
                  <c:v>24710.326171875</c:v>
                </c:pt>
                <c:pt idx="5527">
                  <c:v>24812.720703125</c:v>
                </c:pt>
                <c:pt idx="5528">
                  <c:v>24913.671875</c:v>
                </c:pt>
                <c:pt idx="5529">
                  <c:v>25015.427734375</c:v>
                </c:pt>
                <c:pt idx="5530">
                  <c:v>25115.498046875</c:v>
                </c:pt>
                <c:pt idx="5531">
                  <c:v>25218.517578125</c:v>
                </c:pt>
                <c:pt idx="5532">
                  <c:v>25322.181640625</c:v>
                </c:pt>
                <c:pt idx="5533">
                  <c:v>25423.447265625</c:v>
                </c:pt>
                <c:pt idx="5534">
                  <c:v>25525.48828125</c:v>
                </c:pt>
                <c:pt idx="5535">
                  <c:v>25423.1953125</c:v>
                </c:pt>
                <c:pt idx="5536">
                  <c:v>25322.068359375</c:v>
                </c:pt>
                <c:pt idx="5537">
                  <c:v>25220.779296875</c:v>
                </c:pt>
                <c:pt idx="5538">
                  <c:v>25120.724609375</c:v>
                </c:pt>
                <c:pt idx="5539">
                  <c:v>25020.611328125</c:v>
                </c:pt>
                <c:pt idx="5540">
                  <c:v>24918.849609375</c:v>
                </c:pt>
                <c:pt idx="5541">
                  <c:v>24817.298828125</c:v>
                </c:pt>
                <c:pt idx="5542">
                  <c:v>24716.8125</c:v>
                </c:pt>
                <c:pt idx="5543">
                  <c:v>24616.169921875</c:v>
                </c:pt>
                <c:pt idx="5544">
                  <c:v>24511.84765625</c:v>
                </c:pt>
                <c:pt idx="5545">
                  <c:v>24410.90234375</c:v>
                </c:pt>
                <c:pt idx="5546">
                  <c:v>24309.62109375</c:v>
                </c:pt>
                <c:pt idx="5547">
                  <c:v>24208.892578125</c:v>
                </c:pt>
                <c:pt idx="5548">
                  <c:v>24106.857421875</c:v>
                </c:pt>
                <c:pt idx="5549">
                  <c:v>24004.138671875</c:v>
                </c:pt>
                <c:pt idx="5550">
                  <c:v>23901.81640625</c:v>
                </c:pt>
                <c:pt idx="5551">
                  <c:v>23800.810546875</c:v>
                </c:pt>
                <c:pt idx="5552">
                  <c:v>23700.3671875</c:v>
                </c:pt>
                <c:pt idx="5553">
                  <c:v>23599.443359375</c:v>
                </c:pt>
                <c:pt idx="5554">
                  <c:v>23498.75</c:v>
                </c:pt>
                <c:pt idx="5555">
                  <c:v>23397.37109375</c:v>
                </c:pt>
                <c:pt idx="5556">
                  <c:v>23296.91796875</c:v>
                </c:pt>
                <c:pt idx="5557">
                  <c:v>23271.1875</c:v>
                </c:pt>
                <c:pt idx="5558">
                  <c:v>23196.30078125</c:v>
                </c:pt>
                <c:pt idx="5559">
                  <c:v>23095.5625</c:v>
                </c:pt>
                <c:pt idx="5560">
                  <c:v>22994.380859375</c:v>
                </c:pt>
                <c:pt idx="5561">
                  <c:v>22892.685546875</c:v>
                </c:pt>
                <c:pt idx="5562">
                  <c:v>22790.30859375</c:v>
                </c:pt>
                <c:pt idx="5563">
                  <c:v>22689.990234375</c:v>
                </c:pt>
                <c:pt idx="5564">
                  <c:v>22589.81640625</c:v>
                </c:pt>
                <c:pt idx="5565">
                  <c:v>22489.61328125</c:v>
                </c:pt>
                <c:pt idx="5566">
                  <c:v>22389.26953125</c:v>
                </c:pt>
                <c:pt idx="5567">
                  <c:v>22286.82421875</c:v>
                </c:pt>
                <c:pt idx="5568">
                  <c:v>22183.88671875</c:v>
                </c:pt>
                <c:pt idx="5569">
                  <c:v>22144.92578125</c:v>
                </c:pt>
                <c:pt idx="5570">
                  <c:v>22082.181640625</c:v>
                </c:pt>
                <c:pt idx="5571">
                  <c:v>21978.326171875</c:v>
                </c:pt>
                <c:pt idx="5572">
                  <c:v>21877.51953125</c:v>
                </c:pt>
                <c:pt idx="5573">
                  <c:v>21777.390625</c:v>
                </c:pt>
                <c:pt idx="5574">
                  <c:v>21676.697265625</c:v>
                </c:pt>
                <c:pt idx="5575">
                  <c:v>21572.990234375</c:v>
                </c:pt>
                <c:pt idx="5576">
                  <c:v>21472.67578125</c:v>
                </c:pt>
                <c:pt idx="5577">
                  <c:v>21372.076171875</c:v>
                </c:pt>
                <c:pt idx="5578">
                  <c:v>21271.822265625</c:v>
                </c:pt>
                <c:pt idx="5579">
                  <c:v>21171.4296875</c:v>
                </c:pt>
                <c:pt idx="5580">
                  <c:v>21070.853515625</c:v>
                </c:pt>
                <c:pt idx="5581">
                  <c:v>21025.509765625</c:v>
                </c:pt>
                <c:pt idx="5582">
                  <c:v>20970.056640625</c:v>
                </c:pt>
                <c:pt idx="5583">
                  <c:v>20866.939453125</c:v>
                </c:pt>
                <c:pt idx="5584">
                  <c:v>20766.021484375</c:v>
                </c:pt>
                <c:pt idx="5585">
                  <c:v>20665.212890625</c:v>
                </c:pt>
                <c:pt idx="5586">
                  <c:v>20564.8828125</c:v>
                </c:pt>
                <c:pt idx="5587">
                  <c:v>20464.703125</c:v>
                </c:pt>
                <c:pt idx="5588">
                  <c:v>20567.34375</c:v>
                </c:pt>
                <c:pt idx="5589">
                  <c:v>20667.92578125</c:v>
                </c:pt>
                <c:pt idx="5590">
                  <c:v>20767.984375</c:v>
                </c:pt>
                <c:pt idx="5591">
                  <c:v>20868.54296875</c:v>
                </c:pt>
                <c:pt idx="5592">
                  <c:v>20970.619140625</c:v>
                </c:pt>
                <c:pt idx="5593">
                  <c:v>21071.27734375</c:v>
                </c:pt>
                <c:pt idx="5594">
                  <c:v>21172.15625</c:v>
                </c:pt>
                <c:pt idx="5595">
                  <c:v>21275.0546875</c:v>
                </c:pt>
                <c:pt idx="5596">
                  <c:v>21375.310546875</c:v>
                </c:pt>
                <c:pt idx="5597">
                  <c:v>21477.3671875</c:v>
                </c:pt>
                <c:pt idx="5598">
                  <c:v>21580.4609375</c:v>
                </c:pt>
                <c:pt idx="5599">
                  <c:v>21680.734375</c:v>
                </c:pt>
                <c:pt idx="5600">
                  <c:v>21780.916015625</c:v>
                </c:pt>
                <c:pt idx="5601">
                  <c:v>21881.44921875</c:v>
                </c:pt>
                <c:pt idx="5602">
                  <c:v>21983.140625</c:v>
                </c:pt>
                <c:pt idx="5603">
                  <c:v>22084.04296875</c:v>
                </c:pt>
                <c:pt idx="5604">
                  <c:v>22186.39453125</c:v>
                </c:pt>
                <c:pt idx="5605">
                  <c:v>22185.3984375</c:v>
                </c:pt>
                <c:pt idx="5606">
                  <c:v>22288.642578125</c:v>
                </c:pt>
                <c:pt idx="5607">
                  <c:v>22389.408203125</c:v>
                </c:pt>
                <c:pt idx="5608">
                  <c:v>22489.6015625</c:v>
                </c:pt>
                <c:pt idx="5609">
                  <c:v>22591.046875</c:v>
                </c:pt>
                <c:pt idx="5610">
                  <c:v>22692.041015625</c:v>
                </c:pt>
                <c:pt idx="5611">
                  <c:v>22795.10546875</c:v>
                </c:pt>
                <c:pt idx="5612">
                  <c:v>22896.12109375</c:v>
                </c:pt>
                <c:pt idx="5613">
                  <c:v>22998.439453125</c:v>
                </c:pt>
                <c:pt idx="5614">
                  <c:v>23098.966796875</c:v>
                </c:pt>
                <c:pt idx="5615">
                  <c:v>23200.25390625</c:v>
                </c:pt>
                <c:pt idx="5616">
                  <c:v>23301.5859375</c:v>
                </c:pt>
                <c:pt idx="5617">
                  <c:v>23312.021484375</c:v>
                </c:pt>
                <c:pt idx="5618">
                  <c:v>23402.0859375</c:v>
                </c:pt>
                <c:pt idx="5619">
                  <c:v>23502.1640625</c:v>
                </c:pt>
                <c:pt idx="5620">
                  <c:v>23602.6171875</c:v>
                </c:pt>
                <c:pt idx="5621">
                  <c:v>23705.12890625</c:v>
                </c:pt>
                <c:pt idx="5622">
                  <c:v>23806.041015625</c:v>
                </c:pt>
                <c:pt idx="5623">
                  <c:v>23906.7421875</c:v>
                </c:pt>
                <c:pt idx="5624">
                  <c:v>24007.564453125</c:v>
                </c:pt>
                <c:pt idx="5625">
                  <c:v>24109.75390625</c:v>
                </c:pt>
                <c:pt idx="5626">
                  <c:v>24211.380859375</c:v>
                </c:pt>
                <c:pt idx="5627">
                  <c:v>24311.75390625</c:v>
                </c:pt>
                <c:pt idx="5628">
                  <c:v>24412.078125</c:v>
                </c:pt>
                <c:pt idx="5629">
                  <c:v>24438.328125</c:v>
                </c:pt>
                <c:pt idx="5630">
                  <c:v>24512.466796875</c:v>
                </c:pt>
                <c:pt idx="5631">
                  <c:v>24612.662109375</c:v>
                </c:pt>
                <c:pt idx="5632">
                  <c:v>24713.728515625</c:v>
                </c:pt>
                <c:pt idx="5633">
                  <c:v>24813.994140625</c:v>
                </c:pt>
                <c:pt idx="5634">
                  <c:v>24914.685546875</c:v>
                </c:pt>
                <c:pt idx="5635">
                  <c:v>25016.69140625</c:v>
                </c:pt>
                <c:pt idx="5636">
                  <c:v>25117.35546875</c:v>
                </c:pt>
                <c:pt idx="5637">
                  <c:v>25218.8046875</c:v>
                </c:pt>
                <c:pt idx="5638">
                  <c:v>25320.923828125</c:v>
                </c:pt>
                <c:pt idx="5639">
                  <c:v>25422.103515625</c:v>
                </c:pt>
                <c:pt idx="5640">
                  <c:v>25522.1875</c:v>
                </c:pt>
                <c:pt idx="5641">
                  <c:v>25521.294921875</c:v>
                </c:pt>
                <c:pt idx="5642">
                  <c:v>25419.25</c:v>
                </c:pt>
                <c:pt idx="5643">
                  <c:v>25319.072265625</c:v>
                </c:pt>
                <c:pt idx="5644">
                  <c:v>25217.998046875</c:v>
                </c:pt>
                <c:pt idx="5645">
                  <c:v>25116.603515625</c:v>
                </c:pt>
                <c:pt idx="5646">
                  <c:v>25016.48046875</c:v>
                </c:pt>
                <c:pt idx="5647">
                  <c:v>24915.30859375</c:v>
                </c:pt>
                <c:pt idx="5648">
                  <c:v>24814.126953125</c:v>
                </c:pt>
                <c:pt idx="5649">
                  <c:v>24713.744140625</c:v>
                </c:pt>
                <c:pt idx="5650">
                  <c:v>24611.44921875</c:v>
                </c:pt>
                <c:pt idx="5651">
                  <c:v>24511.064453125</c:v>
                </c:pt>
                <c:pt idx="5652">
                  <c:v>24410.771484375</c:v>
                </c:pt>
                <c:pt idx="5653">
                  <c:v>24359.357421875</c:v>
                </c:pt>
                <c:pt idx="5654">
                  <c:v>24310.392578125</c:v>
                </c:pt>
                <c:pt idx="5655">
                  <c:v>24210.056640625</c:v>
                </c:pt>
                <c:pt idx="5656">
                  <c:v>24109.150390625</c:v>
                </c:pt>
                <c:pt idx="5657">
                  <c:v>24005.90625</c:v>
                </c:pt>
                <c:pt idx="5658">
                  <c:v>23901.263671875</c:v>
                </c:pt>
                <c:pt idx="5659">
                  <c:v>23800.3125</c:v>
                </c:pt>
                <c:pt idx="5660">
                  <c:v>23698.4453125</c:v>
                </c:pt>
                <c:pt idx="5661">
                  <c:v>23596.34375</c:v>
                </c:pt>
                <c:pt idx="5662">
                  <c:v>23494.96875</c:v>
                </c:pt>
                <c:pt idx="5663">
                  <c:v>23394.9296875</c:v>
                </c:pt>
                <c:pt idx="5664">
                  <c:v>23292.3671875</c:v>
                </c:pt>
                <c:pt idx="5665">
                  <c:v>23222.69140625</c:v>
                </c:pt>
                <c:pt idx="5666">
                  <c:v>23192.3125</c:v>
                </c:pt>
                <c:pt idx="5667">
                  <c:v>23091.08203125</c:v>
                </c:pt>
                <c:pt idx="5668">
                  <c:v>22989.779296875</c:v>
                </c:pt>
                <c:pt idx="5669">
                  <c:v>22889.15234375</c:v>
                </c:pt>
                <c:pt idx="5670">
                  <c:v>22789.091796875</c:v>
                </c:pt>
                <c:pt idx="5671">
                  <c:v>22685.921875</c:v>
                </c:pt>
                <c:pt idx="5672">
                  <c:v>22582.740234375</c:v>
                </c:pt>
                <c:pt idx="5673">
                  <c:v>22481.158203125</c:v>
                </c:pt>
                <c:pt idx="5674">
                  <c:v>22380.923828125</c:v>
                </c:pt>
                <c:pt idx="5675">
                  <c:v>22279.025390625</c:v>
                </c:pt>
                <c:pt idx="5676">
                  <c:v>22177.337890625</c:v>
                </c:pt>
                <c:pt idx="5677">
                  <c:v>22101.087890625</c:v>
                </c:pt>
                <c:pt idx="5678">
                  <c:v>22075.1484375</c:v>
                </c:pt>
                <c:pt idx="5679">
                  <c:v>21969.7265625</c:v>
                </c:pt>
                <c:pt idx="5680">
                  <c:v>21869.34765625</c:v>
                </c:pt>
                <c:pt idx="5681">
                  <c:v>21767.5078125</c:v>
                </c:pt>
                <c:pt idx="5682">
                  <c:v>21666.693359375</c:v>
                </c:pt>
                <c:pt idx="5683">
                  <c:v>21565.384765625</c:v>
                </c:pt>
                <c:pt idx="5684">
                  <c:v>21462.08984375</c:v>
                </c:pt>
                <c:pt idx="5685">
                  <c:v>21360.578125</c:v>
                </c:pt>
                <c:pt idx="5686">
                  <c:v>21259.126953125</c:v>
                </c:pt>
                <c:pt idx="5687">
                  <c:v>21158.080078125</c:v>
                </c:pt>
                <c:pt idx="5688">
                  <c:v>21055.583984375</c:v>
                </c:pt>
                <c:pt idx="5689">
                  <c:v>20986.21484375</c:v>
                </c:pt>
                <c:pt idx="5690">
                  <c:v>20955.09765625</c:v>
                </c:pt>
                <c:pt idx="5691">
                  <c:v>20852.85546875</c:v>
                </c:pt>
                <c:pt idx="5692">
                  <c:v>20749.837890625</c:v>
                </c:pt>
                <c:pt idx="5693">
                  <c:v>20648.76171875</c:v>
                </c:pt>
                <c:pt idx="5694">
                  <c:v>20548.744140625</c:v>
                </c:pt>
                <c:pt idx="5695">
                  <c:v>20649.2421875</c:v>
                </c:pt>
                <c:pt idx="5696">
                  <c:v>20749.3046875</c:v>
                </c:pt>
                <c:pt idx="5697">
                  <c:v>20849.8828125</c:v>
                </c:pt>
                <c:pt idx="5698">
                  <c:v>20949.89453125</c:v>
                </c:pt>
                <c:pt idx="5699">
                  <c:v>21051.2109375</c:v>
                </c:pt>
                <c:pt idx="5700">
                  <c:v>21151.72265625</c:v>
                </c:pt>
                <c:pt idx="5701">
                  <c:v>21252.44140625</c:v>
                </c:pt>
                <c:pt idx="5702">
                  <c:v>21353.98828125</c:v>
                </c:pt>
                <c:pt idx="5703">
                  <c:v>21454.001953125</c:v>
                </c:pt>
                <c:pt idx="5704">
                  <c:v>21555.171875</c:v>
                </c:pt>
                <c:pt idx="5705">
                  <c:v>21655.640625</c:v>
                </c:pt>
                <c:pt idx="5706">
                  <c:v>21755.662109375</c:v>
                </c:pt>
                <c:pt idx="5707">
                  <c:v>21856.009765625</c:v>
                </c:pt>
                <c:pt idx="5708">
                  <c:v>21956.54296875</c:v>
                </c:pt>
                <c:pt idx="5709">
                  <c:v>22057.693359375</c:v>
                </c:pt>
                <c:pt idx="5710">
                  <c:v>22135.193359375</c:v>
                </c:pt>
                <c:pt idx="5711">
                  <c:v>22158.20703125</c:v>
                </c:pt>
                <c:pt idx="5712">
                  <c:v>22259.931640625</c:v>
                </c:pt>
                <c:pt idx="5713">
                  <c:v>22360.537109375</c:v>
                </c:pt>
                <c:pt idx="5714">
                  <c:v>22462.20703125</c:v>
                </c:pt>
                <c:pt idx="5715">
                  <c:v>22562.86328125</c:v>
                </c:pt>
                <c:pt idx="5716">
                  <c:v>22663.8515625</c:v>
                </c:pt>
                <c:pt idx="5717">
                  <c:v>22765.384765625</c:v>
                </c:pt>
                <c:pt idx="5718">
                  <c:v>22866.94140625</c:v>
                </c:pt>
                <c:pt idx="5719">
                  <c:v>22966.953125</c:v>
                </c:pt>
                <c:pt idx="5720">
                  <c:v>23067.15625</c:v>
                </c:pt>
                <c:pt idx="5721">
                  <c:v>23167.2890625</c:v>
                </c:pt>
                <c:pt idx="5722">
                  <c:v>23265.71484375</c:v>
                </c:pt>
                <c:pt idx="5723">
                  <c:v>23268.205078125</c:v>
                </c:pt>
                <c:pt idx="5724">
                  <c:v>23369.0625</c:v>
                </c:pt>
                <c:pt idx="5725">
                  <c:v>23469.11328125</c:v>
                </c:pt>
                <c:pt idx="5726">
                  <c:v>23570.19140625</c:v>
                </c:pt>
                <c:pt idx="5727">
                  <c:v>23670.705078125</c:v>
                </c:pt>
                <c:pt idx="5728">
                  <c:v>23772.283203125</c:v>
                </c:pt>
                <c:pt idx="5729">
                  <c:v>23872.666015625</c:v>
                </c:pt>
                <c:pt idx="5730">
                  <c:v>23973.361328125</c:v>
                </c:pt>
                <c:pt idx="5731">
                  <c:v>24074.263671875</c:v>
                </c:pt>
                <c:pt idx="5732">
                  <c:v>24176.12109375</c:v>
                </c:pt>
                <c:pt idx="5733">
                  <c:v>24281.9609375</c:v>
                </c:pt>
                <c:pt idx="5734">
                  <c:v>24384.25390625</c:v>
                </c:pt>
                <c:pt idx="5735">
                  <c:v>24383.25390625</c:v>
                </c:pt>
                <c:pt idx="5736">
                  <c:v>24486.435546875</c:v>
                </c:pt>
                <c:pt idx="5737">
                  <c:v>24588.060546875</c:v>
                </c:pt>
                <c:pt idx="5738">
                  <c:v>24688.65234375</c:v>
                </c:pt>
                <c:pt idx="5739">
                  <c:v>24789.20703125</c:v>
                </c:pt>
                <c:pt idx="5740">
                  <c:v>24891.857421875</c:v>
                </c:pt>
                <c:pt idx="5741">
                  <c:v>24993.794921875</c:v>
                </c:pt>
                <c:pt idx="5742">
                  <c:v>25094.03515625</c:v>
                </c:pt>
                <c:pt idx="5743">
                  <c:v>25197.541015625</c:v>
                </c:pt>
                <c:pt idx="5744">
                  <c:v>25299.451171875</c:v>
                </c:pt>
                <c:pt idx="5745">
                  <c:v>25401.056640625</c:v>
                </c:pt>
                <c:pt idx="5746">
                  <c:v>25481.048828125</c:v>
                </c:pt>
                <c:pt idx="5747">
                  <c:v>25502.091796875</c:v>
                </c:pt>
                <c:pt idx="5748">
                  <c:v>25603.15234375</c:v>
                </c:pt>
                <c:pt idx="5749">
                  <c:v>25704.556640625</c:v>
                </c:pt>
                <c:pt idx="5750">
                  <c:v>25805.31640625</c:v>
                </c:pt>
                <c:pt idx="5751">
                  <c:v>25906.0390625</c:v>
                </c:pt>
                <c:pt idx="5752">
                  <c:v>26007.48046875</c:v>
                </c:pt>
                <c:pt idx="5753">
                  <c:v>26109.37890625</c:v>
                </c:pt>
                <c:pt idx="5754">
                  <c:v>26153.419921875</c:v>
                </c:pt>
                <c:pt idx="5755">
                  <c:v>26209.462890625</c:v>
                </c:pt>
                <c:pt idx="5756">
                  <c:v>26246.70703125</c:v>
                </c:pt>
                <c:pt idx="5757">
                  <c:v>26194.84375</c:v>
                </c:pt>
                <c:pt idx="5758">
                  <c:v>26109.302734375</c:v>
                </c:pt>
                <c:pt idx="5759">
                  <c:v>26083.314453125</c:v>
                </c:pt>
                <c:pt idx="5760">
                  <c:v>26009.21484375</c:v>
                </c:pt>
                <c:pt idx="5761">
                  <c:v>25908.06640625</c:v>
                </c:pt>
                <c:pt idx="5762">
                  <c:v>25806.71484375</c:v>
                </c:pt>
                <c:pt idx="5763">
                  <c:v>25706.255859375</c:v>
                </c:pt>
                <c:pt idx="5764">
                  <c:v>25604.771484375</c:v>
                </c:pt>
                <c:pt idx="5765">
                  <c:v>25503.970703125</c:v>
                </c:pt>
                <c:pt idx="5766">
                  <c:v>25403.31640625</c:v>
                </c:pt>
                <c:pt idx="5767">
                  <c:v>25303.02734375</c:v>
                </c:pt>
                <c:pt idx="5768">
                  <c:v>25202.267578125</c:v>
                </c:pt>
                <c:pt idx="5769">
                  <c:v>25101.505859375</c:v>
                </c:pt>
                <c:pt idx="5770">
                  <c:v>25000.529296875</c:v>
                </c:pt>
                <c:pt idx="5771">
                  <c:v>24899.150390625</c:v>
                </c:pt>
                <c:pt idx="5772">
                  <c:v>24799.013671875</c:v>
                </c:pt>
                <c:pt idx="5773">
                  <c:v>24695.1953125</c:v>
                </c:pt>
                <c:pt idx="5774">
                  <c:v>24591.93359375</c:v>
                </c:pt>
                <c:pt idx="5775">
                  <c:v>24488.27734375</c:v>
                </c:pt>
                <c:pt idx="5776">
                  <c:v>24385.3515625</c:v>
                </c:pt>
                <c:pt idx="5777">
                  <c:v>24284.64453125</c:v>
                </c:pt>
                <c:pt idx="5778">
                  <c:v>24183.8671875</c:v>
                </c:pt>
                <c:pt idx="5779">
                  <c:v>24082.45703125</c:v>
                </c:pt>
                <c:pt idx="5780">
                  <c:v>23981.296875</c:v>
                </c:pt>
                <c:pt idx="5781">
                  <c:v>23880.287109375</c:v>
                </c:pt>
                <c:pt idx="5782">
                  <c:v>23778.19921875</c:v>
                </c:pt>
                <c:pt idx="5783">
                  <c:v>23675.994140625</c:v>
                </c:pt>
                <c:pt idx="5784">
                  <c:v>23573.677734375</c:v>
                </c:pt>
                <c:pt idx="5785">
                  <c:v>23472.955078125</c:v>
                </c:pt>
                <c:pt idx="5786">
                  <c:v>23370.962890625</c:v>
                </c:pt>
                <c:pt idx="5787">
                  <c:v>23267.673828125</c:v>
                </c:pt>
                <c:pt idx="5788">
                  <c:v>23167.27734375</c:v>
                </c:pt>
                <c:pt idx="5789">
                  <c:v>23067.2578125</c:v>
                </c:pt>
                <c:pt idx="5790">
                  <c:v>22964.48828125</c:v>
                </c:pt>
                <c:pt idx="5791">
                  <c:v>22904.41796875</c:v>
                </c:pt>
                <c:pt idx="5792">
                  <c:v>22860.09765625</c:v>
                </c:pt>
                <c:pt idx="5793">
                  <c:v>22756.015625</c:v>
                </c:pt>
                <c:pt idx="5794">
                  <c:v>22654.689453125</c:v>
                </c:pt>
                <c:pt idx="5795">
                  <c:v>22553.7265625</c:v>
                </c:pt>
                <c:pt idx="5796">
                  <c:v>22451.611328125</c:v>
                </c:pt>
                <c:pt idx="5797">
                  <c:v>22350.515625</c:v>
                </c:pt>
                <c:pt idx="5798">
                  <c:v>22250.482421875</c:v>
                </c:pt>
                <c:pt idx="5799">
                  <c:v>22149.861328125</c:v>
                </c:pt>
                <c:pt idx="5800">
                  <c:v>22048.330078125</c:v>
                </c:pt>
                <c:pt idx="5801">
                  <c:v>21942.5859375</c:v>
                </c:pt>
                <c:pt idx="5802">
                  <c:v>21841.060546875</c:v>
                </c:pt>
                <c:pt idx="5803">
                  <c:v>21807.298828125</c:v>
                </c:pt>
                <c:pt idx="5804">
                  <c:v>21739.3671875</c:v>
                </c:pt>
                <c:pt idx="5805">
                  <c:v>21638.60546875</c:v>
                </c:pt>
                <c:pt idx="5806">
                  <c:v>21534.35546875</c:v>
                </c:pt>
                <c:pt idx="5807">
                  <c:v>21433.166015625</c:v>
                </c:pt>
                <c:pt idx="5808">
                  <c:v>21331.482421875</c:v>
                </c:pt>
                <c:pt idx="5809">
                  <c:v>21230.724609375</c:v>
                </c:pt>
                <c:pt idx="5810">
                  <c:v>21130.125</c:v>
                </c:pt>
                <c:pt idx="5811">
                  <c:v>21028.42578125</c:v>
                </c:pt>
                <c:pt idx="5812">
                  <c:v>20927.29296875</c:v>
                </c:pt>
                <c:pt idx="5813">
                  <c:v>20826.025390625</c:v>
                </c:pt>
                <c:pt idx="5814">
                  <c:v>20727.1953125</c:v>
                </c:pt>
                <c:pt idx="5815">
                  <c:v>20724.1875</c:v>
                </c:pt>
                <c:pt idx="5816">
                  <c:v>20623.056640625</c:v>
                </c:pt>
                <c:pt idx="5817">
                  <c:v>20522.943359375</c:v>
                </c:pt>
                <c:pt idx="5818">
                  <c:v>20422.34765625</c:v>
                </c:pt>
                <c:pt idx="5819">
                  <c:v>20322.318359375</c:v>
                </c:pt>
                <c:pt idx="5820">
                  <c:v>20218.912109375</c:v>
                </c:pt>
                <c:pt idx="5821">
                  <c:v>20117.599609375</c:v>
                </c:pt>
                <c:pt idx="5822">
                  <c:v>20217.6484375</c:v>
                </c:pt>
                <c:pt idx="5823">
                  <c:v>20319.109375</c:v>
                </c:pt>
                <c:pt idx="5824">
                  <c:v>20420.255859375</c:v>
                </c:pt>
                <c:pt idx="5825">
                  <c:v>20520.6328125</c:v>
                </c:pt>
                <c:pt idx="5826">
                  <c:v>20620.658203125</c:v>
                </c:pt>
                <c:pt idx="5827">
                  <c:v>20722.244140625</c:v>
                </c:pt>
                <c:pt idx="5828">
                  <c:v>20822.837890625</c:v>
                </c:pt>
                <c:pt idx="5829">
                  <c:v>20923.201171875</c:v>
                </c:pt>
                <c:pt idx="5830">
                  <c:v>21027.140625</c:v>
                </c:pt>
                <c:pt idx="5831">
                  <c:v>21127.91796875</c:v>
                </c:pt>
                <c:pt idx="5832">
                  <c:v>21229.26171875</c:v>
                </c:pt>
                <c:pt idx="5833">
                  <c:v>21330.982421875</c:v>
                </c:pt>
                <c:pt idx="5834">
                  <c:v>21433.828125</c:v>
                </c:pt>
                <c:pt idx="5835">
                  <c:v>21534.154296875</c:v>
                </c:pt>
                <c:pt idx="5836">
                  <c:v>21639.072265625</c:v>
                </c:pt>
                <c:pt idx="5837">
                  <c:v>21740.6875</c:v>
                </c:pt>
                <c:pt idx="5838">
                  <c:v>21841.03125</c:v>
                </c:pt>
                <c:pt idx="5839">
                  <c:v>21873.162109375</c:v>
                </c:pt>
                <c:pt idx="5840">
                  <c:v>21942.25</c:v>
                </c:pt>
                <c:pt idx="5841">
                  <c:v>22042.328125</c:v>
                </c:pt>
                <c:pt idx="5842">
                  <c:v>22144.033203125</c:v>
                </c:pt>
                <c:pt idx="5843">
                  <c:v>22244.98828125</c:v>
                </c:pt>
                <c:pt idx="5844">
                  <c:v>22347.978515625</c:v>
                </c:pt>
                <c:pt idx="5845">
                  <c:v>22450.740234375</c:v>
                </c:pt>
                <c:pt idx="5846">
                  <c:v>22550.76171875</c:v>
                </c:pt>
                <c:pt idx="5847">
                  <c:v>22651.39453125</c:v>
                </c:pt>
                <c:pt idx="5848">
                  <c:v>22752.93359375</c:v>
                </c:pt>
                <c:pt idx="5849">
                  <c:v>22855.587890625</c:v>
                </c:pt>
                <c:pt idx="5850">
                  <c:v>22959.822265625</c:v>
                </c:pt>
                <c:pt idx="5851">
                  <c:v>22975.1953125</c:v>
                </c:pt>
                <c:pt idx="5852">
                  <c:v>23059.953125</c:v>
                </c:pt>
                <c:pt idx="5853">
                  <c:v>23162.212890625</c:v>
                </c:pt>
                <c:pt idx="5854">
                  <c:v>23262.673828125</c:v>
                </c:pt>
                <c:pt idx="5855">
                  <c:v>23363.27734375</c:v>
                </c:pt>
                <c:pt idx="5856">
                  <c:v>23465.25</c:v>
                </c:pt>
                <c:pt idx="5857">
                  <c:v>23567.271484375</c:v>
                </c:pt>
                <c:pt idx="5858">
                  <c:v>23667.98828125</c:v>
                </c:pt>
                <c:pt idx="5859">
                  <c:v>23768.380859375</c:v>
                </c:pt>
                <c:pt idx="5860">
                  <c:v>23869.51953125</c:v>
                </c:pt>
                <c:pt idx="5861">
                  <c:v>23971.3671875</c:v>
                </c:pt>
                <c:pt idx="5862">
                  <c:v>24065.005859375</c:v>
                </c:pt>
                <c:pt idx="5863">
                  <c:v>24073.31640625</c:v>
                </c:pt>
                <c:pt idx="5864">
                  <c:v>24174.94921875</c:v>
                </c:pt>
                <c:pt idx="5865">
                  <c:v>24274.99609375</c:v>
                </c:pt>
                <c:pt idx="5866">
                  <c:v>24375.580078125</c:v>
                </c:pt>
                <c:pt idx="5867">
                  <c:v>24475.935546875</c:v>
                </c:pt>
                <c:pt idx="5868">
                  <c:v>24576.359375</c:v>
                </c:pt>
                <c:pt idx="5869">
                  <c:v>24677.390625</c:v>
                </c:pt>
                <c:pt idx="5870">
                  <c:v>24780.12109375</c:v>
                </c:pt>
                <c:pt idx="5871">
                  <c:v>24881.8203125</c:v>
                </c:pt>
                <c:pt idx="5872">
                  <c:v>24982.919921875</c:v>
                </c:pt>
                <c:pt idx="5873">
                  <c:v>25083.30078125</c:v>
                </c:pt>
                <c:pt idx="5874">
                  <c:v>24981.958984375</c:v>
                </c:pt>
                <c:pt idx="5875">
                  <c:v>24880.24609375</c:v>
                </c:pt>
                <c:pt idx="5876">
                  <c:v>24779.912109375</c:v>
                </c:pt>
                <c:pt idx="5877">
                  <c:v>24678.99609375</c:v>
                </c:pt>
                <c:pt idx="5878">
                  <c:v>24577.662109375</c:v>
                </c:pt>
                <c:pt idx="5879">
                  <c:v>24476.810546875</c:v>
                </c:pt>
                <c:pt idx="5880">
                  <c:v>24373.9140625</c:v>
                </c:pt>
                <c:pt idx="5881">
                  <c:v>24272.73046875</c:v>
                </c:pt>
                <c:pt idx="5882">
                  <c:v>24172.0546875</c:v>
                </c:pt>
                <c:pt idx="5883">
                  <c:v>24069.59765625</c:v>
                </c:pt>
                <c:pt idx="5884">
                  <c:v>23968.84375</c:v>
                </c:pt>
                <c:pt idx="5885">
                  <c:v>23866.658203125</c:v>
                </c:pt>
                <c:pt idx="5886">
                  <c:v>23765.970703125</c:v>
                </c:pt>
                <c:pt idx="5887">
                  <c:v>23663.5078125</c:v>
                </c:pt>
                <c:pt idx="5888">
                  <c:v>23562.90234375</c:v>
                </c:pt>
                <c:pt idx="5889">
                  <c:v>23459.859375</c:v>
                </c:pt>
                <c:pt idx="5890">
                  <c:v>23358.421875</c:v>
                </c:pt>
                <c:pt idx="5891">
                  <c:v>23256.01953125</c:v>
                </c:pt>
                <c:pt idx="5892">
                  <c:v>23152.39453125</c:v>
                </c:pt>
                <c:pt idx="5893">
                  <c:v>23051.134765625</c:v>
                </c:pt>
                <c:pt idx="5894">
                  <c:v>22949.5859375</c:v>
                </c:pt>
                <c:pt idx="5895">
                  <c:v>22847.751953125</c:v>
                </c:pt>
                <c:pt idx="5896">
                  <c:v>22844.61328125</c:v>
                </c:pt>
                <c:pt idx="5897">
                  <c:v>22747.3828125</c:v>
                </c:pt>
                <c:pt idx="5898">
                  <c:v>22646.9609375</c:v>
                </c:pt>
                <c:pt idx="5899">
                  <c:v>22545.6171875</c:v>
                </c:pt>
                <c:pt idx="5900">
                  <c:v>22443.890625</c:v>
                </c:pt>
                <c:pt idx="5901">
                  <c:v>22343.75</c:v>
                </c:pt>
                <c:pt idx="5902">
                  <c:v>22243.048828125</c:v>
                </c:pt>
                <c:pt idx="5903">
                  <c:v>22142.048828125</c:v>
                </c:pt>
                <c:pt idx="5904">
                  <c:v>22040.833984375</c:v>
                </c:pt>
                <c:pt idx="5905">
                  <c:v>21938.6953125</c:v>
                </c:pt>
                <c:pt idx="5906">
                  <c:v>21837.419921875</c:v>
                </c:pt>
                <c:pt idx="5907">
                  <c:v>21750.20703125</c:v>
                </c:pt>
                <c:pt idx="5908">
                  <c:v>21737.38671875</c:v>
                </c:pt>
                <c:pt idx="5909">
                  <c:v>21637.345703125</c:v>
                </c:pt>
                <c:pt idx="5910">
                  <c:v>21536.48828125</c:v>
                </c:pt>
                <c:pt idx="5911">
                  <c:v>21435.201171875</c:v>
                </c:pt>
                <c:pt idx="5912">
                  <c:v>21335.12109375</c:v>
                </c:pt>
                <c:pt idx="5913">
                  <c:v>21234.654296875</c:v>
                </c:pt>
                <c:pt idx="5914">
                  <c:v>21134.28515625</c:v>
                </c:pt>
                <c:pt idx="5915">
                  <c:v>21033.724609375</c:v>
                </c:pt>
                <c:pt idx="5916">
                  <c:v>20931.966796875</c:v>
                </c:pt>
                <c:pt idx="5917">
                  <c:v>20831.91015625</c:v>
                </c:pt>
                <c:pt idx="5918">
                  <c:v>20731.38671875</c:v>
                </c:pt>
                <c:pt idx="5919">
                  <c:v>20661.830078125</c:v>
                </c:pt>
                <c:pt idx="5920">
                  <c:v>20630.541015625</c:v>
                </c:pt>
                <c:pt idx="5921">
                  <c:v>20530.482421875</c:v>
                </c:pt>
                <c:pt idx="5922">
                  <c:v>20428.140625</c:v>
                </c:pt>
                <c:pt idx="5923">
                  <c:v>20325.576171875</c:v>
                </c:pt>
                <c:pt idx="5924">
                  <c:v>20223.984375</c:v>
                </c:pt>
                <c:pt idx="5925">
                  <c:v>20123.591796875</c:v>
                </c:pt>
                <c:pt idx="5926">
                  <c:v>20224.046875</c:v>
                </c:pt>
                <c:pt idx="5927">
                  <c:v>20326.962890625</c:v>
                </c:pt>
                <c:pt idx="5928">
                  <c:v>20427.099609375</c:v>
                </c:pt>
                <c:pt idx="5929">
                  <c:v>20528.73046875</c:v>
                </c:pt>
                <c:pt idx="5930">
                  <c:v>20628.791015625</c:v>
                </c:pt>
                <c:pt idx="5931">
                  <c:v>20731.404296875</c:v>
                </c:pt>
                <c:pt idx="5932">
                  <c:v>20832.416015625</c:v>
                </c:pt>
                <c:pt idx="5933">
                  <c:v>20932.791015625</c:v>
                </c:pt>
                <c:pt idx="5934">
                  <c:v>21034.20703125</c:v>
                </c:pt>
                <c:pt idx="5935">
                  <c:v>21135.890625</c:v>
                </c:pt>
                <c:pt idx="5936">
                  <c:v>21236.876953125</c:v>
                </c:pt>
                <c:pt idx="5937">
                  <c:v>21337.70703125</c:v>
                </c:pt>
                <c:pt idx="5938">
                  <c:v>21438.408203125</c:v>
                </c:pt>
                <c:pt idx="5939">
                  <c:v>21539.650390625</c:v>
                </c:pt>
                <c:pt idx="5940">
                  <c:v>21641.66796875</c:v>
                </c:pt>
                <c:pt idx="5941">
                  <c:v>21741.796875</c:v>
                </c:pt>
                <c:pt idx="5942">
                  <c:v>21789.1484375</c:v>
                </c:pt>
                <c:pt idx="5943">
                  <c:v>21843.69921875</c:v>
                </c:pt>
                <c:pt idx="5944">
                  <c:v>21944.0859375</c:v>
                </c:pt>
                <c:pt idx="5945">
                  <c:v>22048.654296875</c:v>
                </c:pt>
                <c:pt idx="5946">
                  <c:v>22148.69140625</c:v>
                </c:pt>
                <c:pt idx="5947">
                  <c:v>22251.63671875</c:v>
                </c:pt>
                <c:pt idx="5948">
                  <c:v>22351.990234375</c:v>
                </c:pt>
                <c:pt idx="5949">
                  <c:v>22452.029296875</c:v>
                </c:pt>
                <c:pt idx="5950">
                  <c:v>22552.189453125</c:v>
                </c:pt>
                <c:pt idx="5951">
                  <c:v>22652.970703125</c:v>
                </c:pt>
                <c:pt idx="5952">
                  <c:v>22753.703125</c:v>
                </c:pt>
                <c:pt idx="5953">
                  <c:v>22854.72265625</c:v>
                </c:pt>
                <c:pt idx="5954">
                  <c:v>22892.02734375</c:v>
                </c:pt>
                <c:pt idx="5955">
                  <c:v>22954.908203125</c:v>
                </c:pt>
                <c:pt idx="5956">
                  <c:v>23055.498046875</c:v>
                </c:pt>
                <c:pt idx="5957">
                  <c:v>23156.19921875</c:v>
                </c:pt>
                <c:pt idx="5958">
                  <c:v>23259.55859375</c:v>
                </c:pt>
                <c:pt idx="5959">
                  <c:v>23359.91796875</c:v>
                </c:pt>
                <c:pt idx="5960">
                  <c:v>23461.337890625</c:v>
                </c:pt>
                <c:pt idx="5961">
                  <c:v>23562.0859375</c:v>
                </c:pt>
                <c:pt idx="5962">
                  <c:v>23663.046875</c:v>
                </c:pt>
                <c:pt idx="5963">
                  <c:v>23765.494140625</c:v>
                </c:pt>
                <c:pt idx="5964">
                  <c:v>23868.361328125</c:v>
                </c:pt>
                <c:pt idx="5965">
                  <c:v>23969.009765625</c:v>
                </c:pt>
                <c:pt idx="5966">
                  <c:v>23991.005859375</c:v>
                </c:pt>
                <c:pt idx="5967">
                  <c:v>24069.419921875</c:v>
                </c:pt>
                <c:pt idx="5968">
                  <c:v>24170.80859375</c:v>
                </c:pt>
                <c:pt idx="5969">
                  <c:v>24272.515625</c:v>
                </c:pt>
                <c:pt idx="5970">
                  <c:v>24373.640625</c:v>
                </c:pt>
                <c:pt idx="5971">
                  <c:v>24473.701171875</c:v>
                </c:pt>
                <c:pt idx="5972">
                  <c:v>24574.580078125</c:v>
                </c:pt>
                <c:pt idx="5973">
                  <c:v>24675.806640625</c:v>
                </c:pt>
                <c:pt idx="5974">
                  <c:v>24776.44140625</c:v>
                </c:pt>
                <c:pt idx="5975">
                  <c:v>24879.873046875</c:v>
                </c:pt>
                <c:pt idx="5976">
                  <c:v>24980.451171875</c:v>
                </c:pt>
                <c:pt idx="5977">
                  <c:v>25047.474609375</c:v>
                </c:pt>
                <c:pt idx="5978">
                  <c:v>25081.140625</c:v>
                </c:pt>
                <c:pt idx="5979">
                  <c:v>24980.111328125</c:v>
                </c:pt>
                <c:pt idx="5980">
                  <c:v>24879.521484375</c:v>
                </c:pt>
                <c:pt idx="5981">
                  <c:v>24777.849609375</c:v>
                </c:pt>
                <c:pt idx="5982">
                  <c:v>24677.236328125</c:v>
                </c:pt>
                <c:pt idx="5983">
                  <c:v>24577.212890625</c:v>
                </c:pt>
                <c:pt idx="5984">
                  <c:v>24475.359375</c:v>
                </c:pt>
                <c:pt idx="5985">
                  <c:v>24374.974609375</c:v>
                </c:pt>
                <c:pt idx="5986">
                  <c:v>24274.57421875</c:v>
                </c:pt>
                <c:pt idx="5987">
                  <c:v>24173.73828125</c:v>
                </c:pt>
                <c:pt idx="5988">
                  <c:v>24073.4375</c:v>
                </c:pt>
                <c:pt idx="5989">
                  <c:v>23972.984375</c:v>
                </c:pt>
                <c:pt idx="5990">
                  <c:v>23905.20703125</c:v>
                </c:pt>
                <c:pt idx="5991">
                  <c:v>23871.94140625</c:v>
                </c:pt>
                <c:pt idx="5992">
                  <c:v>23769.748046875</c:v>
                </c:pt>
                <c:pt idx="5993">
                  <c:v>23668.962890625</c:v>
                </c:pt>
                <c:pt idx="5994">
                  <c:v>23567.423828125</c:v>
                </c:pt>
                <c:pt idx="5995">
                  <c:v>23466.7890625</c:v>
                </c:pt>
                <c:pt idx="5996">
                  <c:v>23363.658203125</c:v>
                </c:pt>
                <c:pt idx="5997">
                  <c:v>23263.2890625</c:v>
                </c:pt>
                <c:pt idx="5998">
                  <c:v>23163.193359375</c:v>
                </c:pt>
                <c:pt idx="5999">
                  <c:v>23062.138671875</c:v>
                </c:pt>
                <c:pt idx="6000">
                  <c:v>22960.197265625</c:v>
                </c:pt>
                <c:pt idx="6001">
                  <c:v>22859.009765625</c:v>
                </c:pt>
                <c:pt idx="6002">
                  <c:v>22791.333984375</c:v>
                </c:pt>
                <c:pt idx="6003">
                  <c:v>22758.736328125</c:v>
                </c:pt>
                <c:pt idx="6004">
                  <c:v>22656.919921875</c:v>
                </c:pt>
                <c:pt idx="6005">
                  <c:v>22555.4375</c:v>
                </c:pt>
                <c:pt idx="6006">
                  <c:v>22454.173828125</c:v>
                </c:pt>
                <c:pt idx="6007">
                  <c:v>22352.70703125</c:v>
                </c:pt>
                <c:pt idx="6008">
                  <c:v>22250.998046875</c:v>
                </c:pt>
                <c:pt idx="6009">
                  <c:v>22148.470703125</c:v>
                </c:pt>
                <c:pt idx="6010">
                  <c:v>22048.337890625</c:v>
                </c:pt>
                <c:pt idx="6011">
                  <c:v>21948.1953125</c:v>
                </c:pt>
                <c:pt idx="6012">
                  <c:v>21848.046875</c:v>
                </c:pt>
                <c:pt idx="6013">
                  <c:v>21746.1640625</c:v>
                </c:pt>
                <c:pt idx="6014">
                  <c:v>21695.51953125</c:v>
                </c:pt>
                <c:pt idx="6015">
                  <c:v>21645.404296875</c:v>
                </c:pt>
                <c:pt idx="6016">
                  <c:v>21543.474609375</c:v>
                </c:pt>
                <c:pt idx="6017">
                  <c:v>21442.376953125</c:v>
                </c:pt>
                <c:pt idx="6018">
                  <c:v>21341.595703125</c:v>
                </c:pt>
                <c:pt idx="6019">
                  <c:v>21241.451171875</c:v>
                </c:pt>
                <c:pt idx="6020">
                  <c:v>21141.388671875</c:v>
                </c:pt>
                <c:pt idx="6021">
                  <c:v>21039.39453125</c:v>
                </c:pt>
                <c:pt idx="6022">
                  <c:v>20938.931640625</c:v>
                </c:pt>
                <c:pt idx="6023">
                  <c:v>20838.58203125</c:v>
                </c:pt>
                <c:pt idx="6024">
                  <c:v>20738.03515625</c:v>
                </c:pt>
                <c:pt idx="6025">
                  <c:v>20637.630859375</c:v>
                </c:pt>
                <c:pt idx="6026">
                  <c:v>20602.708984375</c:v>
                </c:pt>
                <c:pt idx="6027">
                  <c:v>20537.37890625</c:v>
                </c:pt>
                <c:pt idx="6028">
                  <c:v>20436.224609375</c:v>
                </c:pt>
                <c:pt idx="6029">
                  <c:v>20335.259765625</c:v>
                </c:pt>
                <c:pt idx="6030">
                  <c:v>20233.75390625</c:v>
                </c:pt>
                <c:pt idx="6031">
                  <c:v>20133.6328125</c:v>
                </c:pt>
                <c:pt idx="6032">
                  <c:v>20235.267578125</c:v>
                </c:pt>
                <c:pt idx="6033">
                  <c:v>20335.671875</c:v>
                </c:pt>
                <c:pt idx="6034">
                  <c:v>20437.48046875</c:v>
                </c:pt>
                <c:pt idx="6035">
                  <c:v>20539.26171875</c:v>
                </c:pt>
                <c:pt idx="6036">
                  <c:v>20640.119140625</c:v>
                </c:pt>
                <c:pt idx="6037">
                  <c:v>20742.390625</c:v>
                </c:pt>
                <c:pt idx="6038">
                  <c:v>20844.52734375</c:v>
                </c:pt>
                <c:pt idx="6039">
                  <c:v>20946.06640625</c:v>
                </c:pt>
                <c:pt idx="6040">
                  <c:v>21046.94921875</c:v>
                </c:pt>
                <c:pt idx="6041">
                  <c:v>21147.28125</c:v>
                </c:pt>
                <c:pt idx="6042">
                  <c:v>21247.45703125</c:v>
                </c:pt>
                <c:pt idx="6043">
                  <c:v>21350.103515625</c:v>
                </c:pt>
                <c:pt idx="6044">
                  <c:v>21454.296875</c:v>
                </c:pt>
                <c:pt idx="6045">
                  <c:v>21555.828125</c:v>
                </c:pt>
                <c:pt idx="6046">
                  <c:v>21657.318359375</c:v>
                </c:pt>
                <c:pt idx="6047">
                  <c:v>21735.392578125</c:v>
                </c:pt>
                <c:pt idx="6048">
                  <c:v>21757.7265625</c:v>
                </c:pt>
                <c:pt idx="6049">
                  <c:v>21861.470703125</c:v>
                </c:pt>
                <c:pt idx="6050">
                  <c:v>21963.91796875</c:v>
                </c:pt>
                <c:pt idx="6051">
                  <c:v>22066.990234375</c:v>
                </c:pt>
                <c:pt idx="6052">
                  <c:v>22168.609375</c:v>
                </c:pt>
                <c:pt idx="6053">
                  <c:v>22269.140625</c:v>
                </c:pt>
                <c:pt idx="6054">
                  <c:v>22370.732421875</c:v>
                </c:pt>
                <c:pt idx="6055">
                  <c:v>22472.388671875</c:v>
                </c:pt>
                <c:pt idx="6056">
                  <c:v>22574.126953125</c:v>
                </c:pt>
                <c:pt idx="6057">
                  <c:v>22674.4453125</c:v>
                </c:pt>
                <c:pt idx="6058">
                  <c:v>22775.36328125</c:v>
                </c:pt>
                <c:pt idx="6059">
                  <c:v>22838.380859375</c:v>
                </c:pt>
                <c:pt idx="6060">
                  <c:v>22876.337890625</c:v>
                </c:pt>
                <c:pt idx="6061">
                  <c:v>22978.19921875</c:v>
                </c:pt>
                <c:pt idx="6062">
                  <c:v>23078.296875</c:v>
                </c:pt>
                <c:pt idx="6063">
                  <c:v>23178.740234375</c:v>
                </c:pt>
                <c:pt idx="6064">
                  <c:v>23280.650390625</c:v>
                </c:pt>
                <c:pt idx="6065">
                  <c:v>23383.369140625</c:v>
                </c:pt>
                <c:pt idx="6066">
                  <c:v>23484.357421875</c:v>
                </c:pt>
                <c:pt idx="6067">
                  <c:v>23585.6015625</c:v>
                </c:pt>
                <c:pt idx="6068">
                  <c:v>23687.814453125</c:v>
                </c:pt>
                <c:pt idx="6069">
                  <c:v>23788.1328125</c:v>
                </c:pt>
                <c:pt idx="6070">
                  <c:v>23889.646484375</c:v>
                </c:pt>
                <c:pt idx="6071">
                  <c:v>23932.615234375</c:v>
                </c:pt>
                <c:pt idx="6072">
                  <c:v>23995.333984375</c:v>
                </c:pt>
                <c:pt idx="6073">
                  <c:v>24098.1328125</c:v>
                </c:pt>
                <c:pt idx="6074">
                  <c:v>24201.947265625</c:v>
                </c:pt>
                <c:pt idx="6075">
                  <c:v>24303.87109375</c:v>
                </c:pt>
                <c:pt idx="6076">
                  <c:v>24404.2734375</c:v>
                </c:pt>
                <c:pt idx="6077">
                  <c:v>24504.3203125</c:v>
                </c:pt>
                <c:pt idx="6078">
                  <c:v>24607.880859375</c:v>
                </c:pt>
                <c:pt idx="6079">
                  <c:v>24708.375</c:v>
                </c:pt>
                <c:pt idx="6080">
                  <c:v>24808.470703125</c:v>
                </c:pt>
                <c:pt idx="6081">
                  <c:v>24910.0234375</c:v>
                </c:pt>
                <c:pt idx="6082">
                  <c:v>24998.484375</c:v>
                </c:pt>
                <c:pt idx="6083">
                  <c:v>25011.25</c:v>
                </c:pt>
                <c:pt idx="6084">
                  <c:v>25113.16796875</c:v>
                </c:pt>
                <c:pt idx="6085">
                  <c:v>25214.005859375</c:v>
                </c:pt>
                <c:pt idx="6086">
                  <c:v>25315.94140625</c:v>
                </c:pt>
                <c:pt idx="6087">
                  <c:v>25416.32421875</c:v>
                </c:pt>
                <c:pt idx="6088">
                  <c:v>25516.693359375</c:v>
                </c:pt>
                <c:pt idx="6089">
                  <c:v>25616.826171875</c:v>
                </c:pt>
                <c:pt idx="6090">
                  <c:v>25647.05859375</c:v>
                </c:pt>
                <c:pt idx="6091">
                  <c:v>25716.904296875</c:v>
                </c:pt>
                <c:pt idx="6092">
                  <c:v>25728.58984375</c:v>
                </c:pt>
                <c:pt idx="6093">
                  <c:v>25683.017578125</c:v>
                </c:pt>
                <c:pt idx="6094">
                  <c:v>25616.421875</c:v>
                </c:pt>
                <c:pt idx="6095">
                  <c:v>25621.5625</c:v>
                </c:pt>
                <c:pt idx="6096">
                  <c:v>25516.1328125</c:v>
                </c:pt>
                <c:pt idx="6097">
                  <c:v>25415.056640625</c:v>
                </c:pt>
                <c:pt idx="6098">
                  <c:v>25314.416015625</c:v>
                </c:pt>
                <c:pt idx="6099">
                  <c:v>25213.46875</c:v>
                </c:pt>
                <c:pt idx="6100">
                  <c:v>25113.220703125</c:v>
                </c:pt>
                <c:pt idx="6101">
                  <c:v>25012.380859375</c:v>
                </c:pt>
                <c:pt idx="6102">
                  <c:v>24912.07421875</c:v>
                </c:pt>
                <c:pt idx="6103">
                  <c:v>24812.03125</c:v>
                </c:pt>
                <c:pt idx="6104">
                  <c:v>24711.1640625</c:v>
                </c:pt>
                <c:pt idx="6105">
                  <c:v>24609.580078125</c:v>
                </c:pt>
                <c:pt idx="6106">
                  <c:v>24508.94140625</c:v>
                </c:pt>
                <c:pt idx="6107">
                  <c:v>24408.798828125</c:v>
                </c:pt>
                <c:pt idx="6108">
                  <c:v>24308.197265625</c:v>
                </c:pt>
                <c:pt idx="6109">
                  <c:v>24207.89453125</c:v>
                </c:pt>
                <c:pt idx="6110">
                  <c:v>24106.376953125</c:v>
                </c:pt>
                <c:pt idx="6111">
                  <c:v>24006.255859375</c:v>
                </c:pt>
                <c:pt idx="6112">
                  <c:v>23905.86328125</c:v>
                </c:pt>
                <c:pt idx="6113">
                  <c:v>23804.529296875</c:v>
                </c:pt>
                <c:pt idx="6114">
                  <c:v>23703.966796875</c:v>
                </c:pt>
                <c:pt idx="6115">
                  <c:v>23603.78515625</c:v>
                </c:pt>
                <c:pt idx="6116">
                  <c:v>23503.6171875</c:v>
                </c:pt>
                <c:pt idx="6117">
                  <c:v>23402.431640625</c:v>
                </c:pt>
                <c:pt idx="6118">
                  <c:v>23300.453125</c:v>
                </c:pt>
                <c:pt idx="6119">
                  <c:v>23199.728515625</c:v>
                </c:pt>
                <c:pt idx="6120">
                  <c:v>23098.810546875</c:v>
                </c:pt>
                <c:pt idx="6121">
                  <c:v>22998.30078125</c:v>
                </c:pt>
                <c:pt idx="6122">
                  <c:v>22898.29296875</c:v>
                </c:pt>
                <c:pt idx="6123">
                  <c:v>22798.015625</c:v>
                </c:pt>
                <c:pt idx="6124">
                  <c:v>22697.490234375</c:v>
                </c:pt>
                <c:pt idx="6125">
                  <c:v>22606.91015625</c:v>
                </c:pt>
                <c:pt idx="6126">
                  <c:v>22597.263671875</c:v>
                </c:pt>
                <c:pt idx="6127">
                  <c:v>22497.0390625</c:v>
                </c:pt>
                <c:pt idx="6128">
                  <c:v>22394.33984375</c:v>
                </c:pt>
                <c:pt idx="6129">
                  <c:v>22294.01171875</c:v>
                </c:pt>
                <c:pt idx="6130">
                  <c:v>22191.0390625</c:v>
                </c:pt>
                <c:pt idx="6131">
                  <c:v>22089.521484375</c:v>
                </c:pt>
                <c:pt idx="6132">
                  <c:v>21989.048828125</c:v>
                </c:pt>
                <c:pt idx="6133">
                  <c:v>21885.61328125</c:v>
                </c:pt>
                <c:pt idx="6134">
                  <c:v>21784.60546875</c:v>
                </c:pt>
                <c:pt idx="6135">
                  <c:v>21684.236328125</c:v>
                </c:pt>
                <c:pt idx="6136">
                  <c:v>21583.15234375</c:v>
                </c:pt>
                <c:pt idx="6137">
                  <c:v>21542.736328125</c:v>
                </c:pt>
                <c:pt idx="6138">
                  <c:v>21483.044921875</c:v>
                </c:pt>
                <c:pt idx="6139">
                  <c:v>21382.986328125</c:v>
                </c:pt>
                <c:pt idx="6140">
                  <c:v>21282.755859375</c:v>
                </c:pt>
                <c:pt idx="6141">
                  <c:v>21180.81640625</c:v>
                </c:pt>
                <c:pt idx="6142">
                  <c:v>21079.66796875</c:v>
                </c:pt>
                <c:pt idx="6143">
                  <c:v>20979.291015625</c:v>
                </c:pt>
                <c:pt idx="6144">
                  <c:v>20877.931640625</c:v>
                </c:pt>
                <c:pt idx="6145">
                  <c:v>20777.54296875</c:v>
                </c:pt>
                <c:pt idx="6146">
                  <c:v>20677.015625</c:v>
                </c:pt>
                <c:pt idx="6147">
                  <c:v>20575.349609375</c:v>
                </c:pt>
                <c:pt idx="6148">
                  <c:v>20490.021484375</c:v>
                </c:pt>
                <c:pt idx="6149">
                  <c:v>20474.98828125</c:v>
                </c:pt>
                <c:pt idx="6150">
                  <c:v>20374.72265625</c:v>
                </c:pt>
                <c:pt idx="6151">
                  <c:v>20274.541015625</c:v>
                </c:pt>
                <c:pt idx="6152">
                  <c:v>20174.427734375</c:v>
                </c:pt>
                <c:pt idx="6153">
                  <c:v>20071.15625</c:v>
                </c:pt>
                <c:pt idx="6154">
                  <c:v>19970.8359375</c:v>
                </c:pt>
                <c:pt idx="6155">
                  <c:v>19866.62109375</c:v>
                </c:pt>
                <c:pt idx="6156">
                  <c:v>19966.845703125</c:v>
                </c:pt>
                <c:pt idx="6157">
                  <c:v>20067.7109375</c:v>
                </c:pt>
                <c:pt idx="6158">
                  <c:v>20168.384765625</c:v>
                </c:pt>
                <c:pt idx="6159">
                  <c:v>20268.833984375</c:v>
                </c:pt>
                <c:pt idx="6160">
                  <c:v>20373.099609375</c:v>
                </c:pt>
                <c:pt idx="6161">
                  <c:v>20473.591796875</c:v>
                </c:pt>
                <c:pt idx="6162">
                  <c:v>20573.98828125</c:v>
                </c:pt>
                <c:pt idx="6163">
                  <c:v>20676.17578125</c:v>
                </c:pt>
                <c:pt idx="6164">
                  <c:v>20778.46484375</c:v>
                </c:pt>
                <c:pt idx="6165">
                  <c:v>20878.5078125</c:v>
                </c:pt>
                <c:pt idx="6166">
                  <c:v>20979.7109375</c:v>
                </c:pt>
                <c:pt idx="6167">
                  <c:v>21082.7890625</c:v>
                </c:pt>
                <c:pt idx="6168">
                  <c:v>21183.314453125</c:v>
                </c:pt>
                <c:pt idx="6169">
                  <c:v>21283.513671875</c:v>
                </c:pt>
                <c:pt idx="6170">
                  <c:v>21386.61328125</c:v>
                </c:pt>
                <c:pt idx="6171">
                  <c:v>21486.689453125</c:v>
                </c:pt>
                <c:pt idx="6172">
                  <c:v>21587.14453125</c:v>
                </c:pt>
                <c:pt idx="6173">
                  <c:v>21607.443359375</c:v>
                </c:pt>
                <c:pt idx="6174">
                  <c:v>21687.4375</c:v>
                </c:pt>
                <c:pt idx="6175">
                  <c:v>21788.107421875</c:v>
                </c:pt>
                <c:pt idx="6176">
                  <c:v>21888.18359375</c:v>
                </c:pt>
                <c:pt idx="6177">
                  <c:v>21989.654296875</c:v>
                </c:pt>
                <c:pt idx="6178">
                  <c:v>22091.77734375</c:v>
                </c:pt>
                <c:pt idx="6179">
                  <c:v>22192.67578125</c:v>
                </c:pt>
                <c:pt idx="6180">
                  <c:v>22292.87890625</c:v>
                </c:pt>
                <c:pt idx="6181">
                  <c:v>22393.625</c:v>
                </c:pt>
                <c:pt idx="6182">
                  <c:v>22496.72265625</c:v>
                </c:pt>
                <c:pt idx="6183">
                  <c:v>22598.5078125</c:v>
                </c:pt>
                <c:pt idx="6184">
                  <c:v>22679.236328125</c:v>
                </c:pt>
                <c:pt idx="6185">
                  <c:v>22699.650390625</c:v>
                </c:pt>
                <c:pt idx="6186">
                  <c:v>22803.166015625</c:v>
                </c:pt>
                <c:pt idx="6187">
                  <c:v>22904.23828125</c:v>
                </c:pt>
                <c:pt idx="6188">
                  <c:v>23004.416015625</c:v>
                </c:pt>
                <c:pt idx="6189">
                  <c:v>23105.251953125</c:v>
                </c:pt>
                <c:pt idx="6190">
                  <c:v>23206.814453125</c:v>
                </c:pt>
                <c:pt idx="6191">
                  <c:v>23308.294921875</c:v>
                </c:pt>
                <c:pt idx="6192">
                  <c:v>23409.2578125</c:v>
                </c:pt>
                <c:pt idx="6193">
                  <c:v>23509.28125</c:v>
                </c:pt>
                <c:pt idx="6194">
                  <c:v>23610.083984375</c:v>
                </c:pt>
                <c:pt idx="6195">
                  <c:v>23711.095703125</c:v>
                </c:pt>
                <c:pt idx="6196">
                  <c:v>23743.943359375</c:v>
                </c:pt>
                <c:pt idx="6197">
                  <c:v>23811.40625</c:v>
                </c:pt>
                <c:pt idx="6198">
                  <c:v>23911.4609375</c:v>
                </c:pt>
                <c:pt idx="6199">
                  <c:v>24012.1484375</c:v>
                </c:pt>
                <c:pt idx="6200">
                  <c:v>24114.521484375</c:v>
                </c:pt>
                <c:pt idx="6201">
                  <c:v>24214.5859375</c:v>
                </c:pt>
                <c:pt idx="6202">
                  <c:v>24315.998046875</c:v>
                </c:pt>
                <c:pt idx="6203">
                  <c:v>24419.69921875</c:v>
                </c:pt>
                <c:pt idx="6204">
                  <c:v>24520.724609375</c:v>
                </c:pt>
                <c:pt idx="6205">
                  <c:v>24621.67578125</c:v>
                </c:pt>
                <c:pt idx="6206">
                  <c:v>24724.509765625</c:v>
                </c:pt>
                <c:pt idx="6207">
                  <c:v>24624.25</c:v>
                </c:pt>
                <c:pt idx="6208">
                  <c:v>24523.7734375</c:v>
                </c:pt>
                <c:pt idx="6209">
                  <c:v>24423.56640625</c:v>
                </c:pt>
                <c:pt idx="6210">
                  <c:v>24322.796875</c:v>
                </c:pt>
                <c:pt idx="6211">
                  <c:v>24221.734375</c:v>
                </c:pt>
                <c:pt idx="6212">
                  <c:v>24120.771484375</c:v>
                </c:pt>
                <c:pt idx="6213">
                  <c:v>24019.556640625</c:v>
                </c:pt>
                <c:pt idx="6214">
                  <c:v>23917.615234375</c:v>
                </c:pt>
                <c:pt idx="6215">
                  <c:v>23815.9921875</c:v>
                </c:pt>
                <c:pt idx="6216">
                  <c:v>23714.5859375</c:v>
                </c:pt>
                <c:pt idx="6217">
                  <c:v>23613.826171875</c:v>
                </c:pt>
                <c:pt idx="6218">
                  <c:v>23513.435546875</c:v>
                </c:pt>
                <c:pt idx="6219">
                  <c:v>23411.748046875</c:v>
                </c:pt>
                <c:pt idx="6220">
                  <c:v>23308.84375</c:v>
                </c:pt>
                <c:pt idx="6221">
                  <c:v>23208.736328125</c:v>
                </c:pt>
                <c:pt idx="6222">
                  <c:v>23107.884765625</c:v>
                </c:pt>
                <c:pt idx="6223">
                  <c:v>23006.56640625</c:v>
                </c:pt>
                <c:pt idx="6224">
                  <c:v>22904.50390625</c:v>
                </c:pt>
                <c:pt idx="6225">
                  <c:v>22804.00390625</c:v>
                </c:pt>
                <c:pt idx="6226">
                  <c:v>22703.1953125</c:v>
                </c:pt>
                <c:pt idx="6227">
                  <c:v>22599.994140625</c:v>
                </c:pt>
                <c:pt idx="6228">
                  <c:v>22570.4140625</c:v>
                </c:pt>
                <c:pt idx="6229">
                  <c:v>22498.67578125</c:v>
                </c:pt>
                <c:pt idx="6230">
                  <c:v>22396.06640625</c:v>
                </c:pt>
                <c:pt idx="6231">
                  <c:v>22295.689453125</c:v>
                </c:pt>
                <c:pt idx="6232">
                  <c:v>22191.767578125</c:v>
                </c:pt>
                <c:pt idx="6233">
                  <c:v>22090.798828125</c:v>
                </c:pt>
                <c:pt idx="6234">
                  <c:v>21990.015625</c:v>
                </c:pt>
                <c:pt idx="6235">
                  <c:v>21888.798828125</c:v>
                </c:pt>
                <c:pt idx="6236">
                  <c:v>21788.623046875</c:v>
                </c:pt>
                <c:pt idx="6237">
                  <c:v>21687.58984375</c:v>
                </c:pt>
                <c:pt idx="6238">
                  <c:v>21587.08203125</c:v>
                </c:pt>
                <c:pt idx="6239">
                  <c:v>21494.419921875</c:v>
                </c:pt>
                <c:pt idx="6240">
                  <c:v>21486.375</c:v>
                </c:pt>
                <c:pt idx="6241">
                  <c:v>21385.45703125</c:v>
                </c:pt>
                <c:pt idx="6242">
                  <c:v>21281.318359375</c:v>
                </c:pt>
                <c:pt idx="6243">
                  <c:v>21180.04296875</c:v>
                </c:pt>
                <c:pt idx="6244">
                  <c:v>21079.005859375</c:v>
                </c:pt>
                <c:pt idx="6245">
                  <c:v>20978.150390625</c:v>
                </c:pt>
                <c:pt idx="6246">
                  <c:v>20877.455078125</c:v>
                </c:pt>
                <c:pt idx="6247">
                  <c:v>20772.40234375</c:v>
                </c:pt>
                <c:pt idx="6248">
                  <c:v>20670.58203125</c:v>
                </c:pt>
                <c:pt idx="6249">
                  <c:v>20568.900390625</c:v>
                </c:pt>
                <c:pt idx="6250">
                  <c:v>20468.845703125</c:v>
                </c:pt>
                <c:pt idx="6251">
                  <c:v>20429.162109375</c:v>
                </c:pt>
                <c:pt idx="6252">
                  <c:v>20368.392578125</c:v>
                </c:pt>
                <c:pt idx="6253">
                  <c:v>20263.455078125</c:v>
                </c:pt>
                <c:pt idx="6254">
                  <c:v>20161.76171875</c:v>
                </c:pt>
                <c:pt idx="6255">
                  <c:v>20060.654296875</c:v>
                </c:pt>
                <c:pt idx="6256">
                  <c:v>19959.3203125</c:v>
                </c:pt>
                <c:pt idx="6257">
                  <c:v>19859.115234375</c:v>
                </c:pt>
                <c:pt idx="6258">
                  <c:v>19959.39453125</c:v>
                </c:pt>
                <c:pt idx="6259">
                  <c:v>20060.15625</c:v>
                </c:pt>
                <c:pt idx="6260">
                  <c:v>20162.296875</c:v>
                </c:pt>
                <c:pt idx="6261">
                  <c:v>20262.412109375</c:v>
                </c:pt>
                <c:pt idx="6262">
                  <c:v>20362.771484375</c:v>
                </c:pt>
                <c:pt idx="6263">
                  <c:v>20464.3515625</c:v>
                </c:pt>
                <c:pt idx="6264">
                  <c:v>20564.380859375</c:v>
                </c:pt>
                <c:pt idx="6265">
                  <c:v>20665.4921875</c:v>
                </c:pt>
                <c:pt idx="6266">
                  <c:v>20765.6875</c:v>
                </c:pt>
                <c:pt idx="6267">
                  <c:v>20866.240234375</c:v>
                </c:pt>
                <c:pt idx="6268">
                  <c:v>20966.67578125</c:v>
                </c:pt>
                <c:pt idx="6269">
                  <c:v>21066.953125</c:v>
                </c:pt>
                <c:pt idx="6270">
                  <c:v>21167.50390625</c:v>
                </c:pt>
                <c:pt idx="6271">
                  <c:v>21269.87890625</c:v>
                </c:pt>
                <c:pt idx="6272">
                  <c:v>21370.748046875</c:v>
                </c:pt>
                <c:pt idx="6273">
                  <c:v>21471.583984375</c:v>
                </c:pt>
                <c:pt idx="6274">
                  <c:v>21542.7890625</c:v>
                </c:pt>
                <c:pt idx="6275">
                  <c:v>21572.359375</c:v>
                </c:pt>
                <c:pt idx="6276">
                  <c:v>21673.876953125</c:v>
                </c:pt>
                <c:pt idx="6277">
                  <c:v>21776.134765625</c:v>
                </c:pt>
                <c:pt idx="6278">
                  <c:v>21877.55859375</c:v>
                </c:pt>
                <c:pt idx="6279">
                  <c:v>21980.01171875</c:v>
                </c:pt>
                <c:pt idx="6280">
                  <c:v>22080.501953125</c:v>
                </c:pt>
                <c:pt idx="6281">
                  <c:v>22182.205078125</c:v>
                </c:pt>
                <c:pt idx="6282">
                  <c:v>22287.833984375</c:v>
                </c:pt>
                <c:pt idx="6283">
                  <c:v>22389.37109375</c:v>
                </c:pt>
                <c:pt idx="6284">
                  <c:v>22490.73046875</c:v>
                </c:pt>
                <c:pt idx="6285">
                  <c:v>22590.908203125</c:v>
                </c:pt>
                <c:pt idx="6286">
                  <c:v>22610.474609375</c:v>
                </c:pt>
                <c:pt idx="6287">
                  <c:v>22693.720703125</c:v>
                </c:pt>
                <c:pt idx="6288">
                  <c:v>22793.947265625</c:v>
                </c:pt>
                <c:pt idx="6289">
                  <c:v>22894.583984375</c:v>
                </c:pt>
                <c:pt idx="6290">
                  <c:v>22995.3515625</c:v>
                </c:pt>
                <c:pt idx="6291">
                  <c:v>23098.642578125</c:v>
                </c:pt>
                <c:pt idx="6292">
                  <c:v>23198.83203125</c:v>
                </c:pt>
                <c:pt idx="6293">
                  <c:v>23300.86328125</c:v>
                </c:pt>
                <c:pt idx="6294">
                  <c:v>23401.189453125</c:v>
                </c:pt>
                <c:pt idx="6295">
                  <c:v>23501.423828125</c:v>
                </c:pt>
                <c:pt idx="6296">
                  <c:v>23601.529296875</c:v>
                </c:pt>
                <c:pt idx="6297">
                  <c:v>23683.1015625</c:v>
                </c:pt>
                <c:pt idx="6298">
                  <c:v>23701.69140625</c:v>
                </c:pt>
                <c:pt idx="6299">
                  <c:v>23801.8984375</c:v>
                </c:pt>
                <c:pt idx="6300">
                  <c:v>23905.595703125</c:v>
                </c:pt>
                <c:pt idx="6301">
                  <c:v>24008.779296875</c:v>
                </c:pt>
                <c:pt idx="6302">
                  <c:v>24110.80859375</c:v>
                </c:pt>
                <c:pt idx="6303">
                  <c:v>24212.01171875</c:v>
                </c:pt>
                <c:pt idx="6304">
                  <c:v>24314.83984375</c:v>
                </c:pt>
                <c:pt idx="6305">
                  <c:v>24415.974609375</c:v>
                </c:pt>
                <c:pt idx="6306">
                  <c:v>24517.455078125</c:v>
                </c:pt>
                <c:pt idx="6307">
                  <c:v>24620.65234375</c:v>
                </c:pt>
                <c:pt idx="6308">
                  <c:v>24718.134765625</c:v>
                </c:pt>
                <c:pt idx="6309">
                  <c:v>24721.1640625</c:v>
                </c:pt>
                <c:pt idx="6310">
                  <c:v>24620.701171875</c:v>
                </c:pt>
                <c:pt idx="6311">
                  <c:v>24520.51171875</c:v>
                </c:pt>
                <c:pt idx="6312">
                  <c:v>24419.33984375</c:v>
                </c:pt>
                <c:pt idx="6313">
                  <c:v>24318.705078125</c:v>
                </c:pt>
                <c:pt idx="6314">
                  <c:v>24218.583984375</c:v>
                </c:pt>
                <c:pt idx="6315">
                  <c:v>24117.970703125</c:v>
                </c:pt>
                <c:pt idx="6316">
                  <c:v>24015.365234375</c:v>
                </c:pt>
                <c:pt idx="6317">
                  <c:v>23913.763671875</c:v>
                </c:pt>
                <c:pt idx="6318">
                  <c:v>23813.12109375</c:v>
                </c:pt>
                <c:pt idx="6319">
                  <c:v>23711.7421875</c:v>
                </c:pt>
                <c:pt idx="6320">
                  <c:v>23608.994140625</c:v>
                </c:pt>
                <c:pt idx="6321">
                  <c:v>23607.822265625</c:v>
                </c:pt>
                <c:pt idx="6322">
                  <c:v>23508.208984375</c:v>
                </c:pt>
                <c:pt idx="6323">
                  <c:v>23406.47265625</c:v>
                </c:pt>
                <c:pt idx="6324">
                  <c:v>23306.21875</c:v>
                </c:pt>
                <c:pt idx="6325">
                  <c:v>23203.291015625</c:v>
                </c:pt>
                <c:pt idx="6326">
                  <c:v>23101.064453125</c:v>
                </c:pt>
                <c:pt idx="6327">
                  <c:v>22998.95703125</c:v>
                </c:pt>
                <c:pt idx="6328">
                  <c:v>22897.75390625</c:v>
                </c:pt>
                <c:pt idx="6329">
                  <c:v>22796.828125</c:v>
                </c:pt>
                <c:pt idx="6330">
                  <c:v>22695.15234375</c:v>
                </c:pt>
                <c:pt idx="6331">
                  <c:v>22594.443359375</c:v>
                </c:pt>
                <c:pt idx="6332">
                  <c:v>22532.76171875</c:v>
                </c:pt>
                <c:pt idx="6333">
                  <c:v>22493.8203125</c:v>
                </c:pt>
                <c:pt idx="6334">
                  <c:v>22389.021484375</c:v>
                </c:pt>
                <c:pt idx="6335">
                  <c:v>22288.705078125</c:v>
                </c:pt>
                <c:pt idx="6336">
                  <c:v>22188.310546875</c:v>
                </c:pt>
                <c:pt idx="6337">
                  <c:v>22086.392578125</c:v>
                </c:pt>
                <c:pt idx="6338">
                  <c:v>21985.990234375</c:v>
                </c:pt>
                <c:pt idx="6339">
                  <c:v>21885.84765625</c:v>
                </c:pt>
                <c:pt idx="6340">
                  <c:v>21784.830078125</c:v>
                </c:pt>
                <c:pt idx="6341">
                  <c:v>21680.208984375</c:v>
                </c:pt>
                <c:pt idx="6342">
                  <c:v>21579.38671875</c:v>
                </c:pt>
                <c:pt idx="6343">
                  <c:v>21479.2734375</c:v>
                </c:pt>
                <c:pt idx="6344">
                  <c:v>21461.400390625</c:v>
                </c:pt>
                <c:pt idx="6345">
                  <c:v>21378.57421875</c:v>
                </c:pt>
                <c:pt idx="6346">
                  <c:v>21276.775390625</c:v>
                </c:pt>
                <c:pt idx="6347">
                  <c:v>21173.65625</c:v>
                </c:pt>
                <c:pt idx="6348">
                  <c:v>21072.375</c:v>
                </c:pt>
                <c:pt idx="6349">
                  <c:v>20971.322265625</c:v>
                </c:pt>
                <c:pt idx="6350">
                  <c:v>20870.7890625</c:v>
                </c:pt>
                <c:pt idx="6351">
                  <c:v>20768.970703125</c:v>
                </c:pt>
                <c:pt idx="6352">
                  <c:v>20665.51953125</c:v>
                </c:pt>
                <c:pt idx="6353">
                  <c:v>20564.6875</c:v>
                </c:pt>
                <c:pt idx="6354">
                  <c:v>20462.78515625</c:v>
                </c:pt>
                <c:pt idx="6355">
                  <c:v>20390.01171875</c:v>
                </c:pt>
                <c:pt idx="6356">
                  <c:v>20361.60546875</c:v>
                </c:pt>
                <c:pt idx="6357">
                  <c:v>20260.94921875</c:v>
                </c:pt>
                <c:pt idx="6358">
                  <c:v>20160.064453125</c:v>
                </c:pt>
                <c:pt idx="6359">
                  <c:v>20059.1640625</c:v>
                </c:pt>
                <c:pt idx="6360">
                  <c:v>19957.953125</c:v>
                </c:pt>
                <c:pt idx="6361">
                  <c:v>19857.34765625</c:v>
                </c:pt>
                <c:pt idx="6362">
                  <c:v>19957.896484375</c:v>
                </c:pt>
                <c:pt idx="6363">
                  <c:v>20060.1484375</c:v>
                </c:pt>
                <c:pt idx="6364">
                  <c:v>20160.15625</c:v>
                </c:pt>
                <c:pt idx="6365">
                  <c:v>20261.5625</c:v>
                </c:pt>
                <c:pt idx="6366">
                  <c:v>20362.083984375</c:v>
                </c:pt>
                <c:pt idx="6367">
                  <c:v>20462.791015625</c:v>
                </c:pt>
                <c:pt idx="6368">
                  <c:v>20563.35546875</c:v>
                </c:pt>
                <c:pt idx="6369">
                  <c:v>20664.8984375</c:v>
                </c:pt>
                <c:pt idx="6370">
                  <c:v>20766.322265625</c:v>
                </c:pt>
                <c:pt idx="6371">
                  <c:v>20868.48828125</c:v>
                </c:pt>
                <c:pt idx="6372">
                  <c:v>20969.96484375</c:v>
                </c:pt>
                <c:pt idx="6373">
                  <c:v>21071.373046875</c:v>
                </c:pt>
                <c:pt idx="6374">
                  <c:v>21174.5390625</c:v>
                </c:pt>
                <c:pt idx="6375">
                  <c:v>21278.32421875</c:v>
                </c:pt>
                <c:pt idx="6376">
                  <c:v>21380.17578125</c:v>
                </c:pt>
                <c:pt idx="6377">
                  <c:v>21482.646484375</c:v>
                </c:pt>
                <c:pt idx="6378">
                  <c:v>21493.51953125</c:v>
                </c:pt>
                <c:pt idx="6379">
                  <c:v>21583.03515625</c:v>
                </c:pt>
                <c:pt idx="6380">
                  <c:v>21683.474609375</c:v>
                </c:pt>
                <c:pt idx="6381">
                  <c:v>21783.564453125</c:v>
                </c:pt>
                <c:pt idx="6382">
                  <c:v>21885.716796875</c:v>
                </c:pt>
                <c:pt idx="6383">
                  <c:v>21986.3046875</c:v>
                </c:pt>
                <c:pt idx="6384">
                  <c:v>22086.431640625</c:v>
                </c:pt>
                <c:pt idx="6385">
                  <c:v>22188.462890625</c:v>
                </c:pt>
                <c:pt idx="6386">
                  <c:v>22288.666015625</c:v>
                </c:pt>
                <c:pt idx="6387">
                  <c:v>22391.078125</c:v>
                </c:pt>
                <c:pt idx="6388">
                  <c:v>22491.45703125</c:v>
                </c:pt>
                <c:pt idx="6389">
                  <c:v>22569.1015625</c:v>
                </c:pt>
                <c:pt idx="6390">
                  <c:v>22592.341796875</c:v>
                </c:pt>
                <c:pt idx="6391">
                  <c:v>22692.466796875</c:v>
                </c:pt>
                <c:pt idx="6392">
                  <c:v>22793.478515625</c:v>
                </c:pt>
                <c:pt idx="6393">
                  <c:v>22896.970703125</c:v>
                </c:pt>
                <c:pt idx="6394">
                  <c:v>22998.037109375</c:v>
                </c:pt>
                <c:pt idx="6395">
                  <c:v>23098.583984375</c:v>
                </c:pt>
                <c:pt idx="6396">
                  <c:v>23199.80859375</c:v>
                </c:pt>
                <c:pt idx="6397">
                  <c:v>23300.33203125</c:v>
                </c:pt>
                <c:pt idx="6398">
                  <c:v>23400.69140625</c:v>
                </c:pt>
                <c:pt idx="6399">
                  <c:v>23501.65234375</c:v>
                </c:pt>
                <c:pt idx="6400">
                  <c:v>23602.1328125</c:v>
                </c:pt>
                <c:pt idx="6401">
                  <c:v>23634.3984375</c:v>
                </c:pt>
                <c:pt idx="6402">
                  <c:v>23702.33984375</c:v>
                </c:pt>
                <c:pt idx="6403">
                  <c:v>23802.896484375</c:v>
                </c:pt>
                <c:pt idx="6404">
                  <c:v>23904.33984375</c:v>
                </c:pt>
                <c:pt idx="6405">
                  <c:v>24004.529296875</c:v>
                </c:pt>
                <c:pt idx="6406">
                  <c:v>24105.76171875</c:v>
                </c:pt>
                <c:pt idx="6407">
                  <c:v>24206.138671875</c:v>
                </c:pt>
                <c:pt idx="6408">
                  <c:v>24308.0703125</c:v>
                </c:pt>
                <c:pt idx="6409">
                  <c:v>24409.369140625</c:v>
                </c:pt>
                <c:pt idx="6410">
                  <c:v>24511.6015625</c:v>
                </c:pt>
                <c:pt idx="6411">
                  <c:v>24613.01171875</c:v>
                </c:pt>
                <c:pt idx="6412">
                  <c:v>24678.69921875</c:v>
                </c:pt>
                <c:pt idx="6413">
                  <c:v>24715.189453125</c:v>
                </c:pt>
                <c:pt idx="6414">
                  <c:v>24816.287109375</c:v>
                </c:pt>
                <c:pt idx="6415">
                  <c:v>24917.580078125</c:v>
                </c:pt>
                <c:pt idx="6416">
                  <c:v>25017.837890625</c:v>
                </c:pt>
                <c:pt idx="6417">
                  <c:v>25119.15625</c:v>
                </c:pt>
                <c:pt idx="6418">
                  <c:v>25219.193359375</c:v>
                </c:pt>
                <c:pt idx="6419">
                  <c:v>25319.814453125</c:v>
                </c:pt>
                <c:pt idx="6420">
                  <c:v>25342.365234375</c:v>
                </c:pt>
                <c:pt idx="6421">
                  <c:v>25420.744140625</c:v>
                </c:pt>
                <c:pt idx="6422">
                  <c:v>25481.87109375</c:v>
                </c:pt>
                <c:pt idx="6423">
                  <c:v>25466.861328125</c:v>
                </c:pt>
                <c:pt idx="6424">
                  <c:v>25403.177734375</c:v>
                </c:pt>
                <c:pt idx="6425">
                  <c:v>25319.5078125</c:v>
                </c:pt>
                <c:pt idx="6426">
                  <c:v>25218.826171875</c:v>
                </c:pt>
                <c:pt idx="6427">
                  <c:v>25117.740234375</c:v>
                </c:pt>
                <c:pt idx="6428">
                  <c:v>25016.689453125</c:v>
                </c:pt>
                <c:pt idx="6429">
                  <c:v>24915.4453125</c:v>
                </c:pt>
                <c:pt idx="6430">
                  <c:v>24815.208984375</c:v>
                </c:pt>
                <c:pt idx="6431">
                  <c:v>24713.580078125</c:v>
                </c:pt>
                <c:pt idx="6432">
                  <c:v>24611.61328125</c:v>
                </c:pt>
                <c:pt idx="6433">
                  <c:v>24510.7109375</c:v>
                </c:pt>
                <c:pt idx="6434">
                  <c:v>24408.91015625</c:v>
                </c:pt>
                <c:pt idx="6435">
                  <c:v>24307.658203125</c:v>
                </c:pt>
                <c:pt idx="6436">
                  <c:v>24207.23828125</c:v>
                </c:pt>
                <c:pt idx="6437">
                  <c:v>24102.611328125</c:v>
                </c:pt>
                <c:pt idx="6438">
                  <c:v>24002.34375</c:v>
                </c:pt>
                <c:pt idx="6439">
                  <c:v>23899.25</c:v>
                </c:pt>
                <c:pt idx="6440">
                  <c:v>23796.83203125</c:v>
                </c:pt>
                <c:pt idx="6441">
                  <c:v>23696.15625</c:v>
                </c:pt>
                <c:pt idx="6442">
                  <c:v>23594.62109375</c:v>
                </c:pt>
                <c:pt idx="6443">
                  <c:v>23493.841796875</c:v>
                </c:pt>
                <c:pt idx="6444">
                  <c:v>23392.810546875</c:v>
                </c:pt>
                <c:pt idx="6445">
                  <c:v>23292.287109375</c:v>
                </c:pt>
                <c:pt idx="6446">
                  <c:v>23188.42578125</c:v>
                </c:pt>
                <c:pt idx="6447">
                  <c:v>23087.015625</c:v>
                </c:pt>
                <c:pt idx="6448">
                  <c:v>22985.79296875</c:v>
                </c:pt>
                <c:pt idx="6449">
                  <c:v>22882.73046875</c:v>
                </c:pt>
                <c:pt idx="6450">
                  <c:v>22782.72265625</c:v>
                </c:pt>
                <c:pt idx="6451">
                  <c:v>22682.623046875</c:v>
                </c:pt>
                <c:pt idx="6452">
                  <c:v>22579.865234375</c:v>
                </c:pt>
                <c:pt idx="6453">
                  <c:v>22478.029296875</c:v>
                </c:pt>
                <c:pt idx="6454">
                  <c:v>22420.376953125</c:v>
                </c:pt>
                <c:pt idx="6455">
                  <c:v>22376.94140625</c:v>
                </c:pt>
                <c:pt idx="6456">
                  <c:v>22276.54296875</c:v>
                </c:pt>
                <c:pt idx="6457">
                  <c:v>22176.251953125</c:v>
                </c:pt>
                <c:pt idx="6458">
                  <c:v>22075.091796875</c:v>
                </c:pt>
                <c:pt idx="6459">
                  <c:v>21973.076171875</c:v>
                </c:pt>
                <c:pt idx="6460">
                  <c:v>21872.19140625</c:v>
                </c:pt>
                <c:pt idx="6461">
                  <c:v>21770.1796875</c:v>
                </c:pt>
                <c:pt idx="6462">
                  <c:v>21669.037109375</c:v>
                </c:pt>
                <c:pt idx="6463">
                  <c:v>21568.802734375</c:v>
                </c:pt>
                <c:pt idx="6464">
                  <c:v>21468.712890625</c:v>
                </c:pt>
                <c:pt idx="6465">
                  <c:v>21373.3515625</c:v>
                </c:pt>
                <c:pt idx="6466">
                  <c:v>21368.263671875</c:v>
                </c:pt>
                <c:pt idx="6467">
                  <c:v>21267.17578125</c:v>
                </c:pt>
                <c:pt idx="6468">
                  <c:v>21165.244140625</c:v>
                </c:pt>
                <c:pt idx="6469">
                  <c:v>21064.142578125</c:v>
                </c:pt>
                <c:pt idx="6470">
                  <c:v>20963.595703125</c:v>
                </c:pt>
                <c:pt idx="6471">
                  <c:v>20862.529296875</c:v>
                </c:pt>
                <c:pt idx="6472">
                  <c:v>20761.9453125</c:v>
                </c:pt>
                <c:pt idx="6473">
                  <c:v>20661.11328125</c:v>
                </c:pt>
                <c:pt idx="6474">
                  <c:v>20558.3125</c:v>
                </c:pt>
                <c:pt idx="6475">
                  <c:v>20456.7578125</c:v>
                </c:pt>
                <c:pt idx="6476">
                  <c:v>20355.220703125</c:v>
                </c:pt>
                <c:pt idx="6477">
                  <c:v>20331.8203125</c:v>
                </c:pt>
                <c:pt idx="6478">
                  <c:v>20254.8203125</c:v>
                </c:pt>
                <c:pt idx="6479">
                  <c:v>20154.18359375</c:v>
                </c:pt>
                <c:pt idx="6480">
                  <c:v>20053.93359375</c:v>
                </c:pt>
                <c:pt idx="6481">
                  <c:v>19952.294921875</c:v>
                </c:pt>
                <c:pt idx="6482">
                  <c:v>19851.025390625</c:v>
                </c:pt>
                <c:pt idx="6483">
                  <c:v>19750.5703125</c:v>
                </c:pt>
                <c:pt idx="6484">
                  <c:v>19647.607421875</c:v>
                </c:pt>
                <c:pt idx="6485">
                  <c:v>19748.869140625</c:v>
                </c:pt>
                <c:pt idx="6486">
                  <c:v>19849.396484375</c:v>
                </c:pt>
                <c:pt idx="6487">
                  <c:v>19950.48046875</c:v>
                </c:pt>
                <c:pt idx="6488">
                  <c:v>20051.09375</c:v>
                </c:pt>
                <c:pt idx="6489">
                  <c:v>20151.228515625</c:v>
                </c:pt>
                <c:pt idx="6490">
                  <c:v>20255.07421875</c:v>
                </c:pt>
                <c:pt idx="6491">
                  <c:v>20357.216796875</c:v>
                </c:pt>
                <c:pt idx="6492">
                  <c:v>20458.892578125</c:v>
                </c:pt>
                <c:pt idx="6493">
                  <c:v>20559.19140625</c:v>
                </c:pt>
                <c:pt idx="6494">
                  <c:v>20659.78515625</c:v>
                </c:pt>
                <c:pt idx="6495">
                  <c:v>20760.880859375</c:v>
                </c:pt>
                <c:pt idx="6496">
                  <c:v>20861.697265625</c:v>
                </c:pt>
                <c:pt idx="6497">
                  <c:v>20965.251953125</c:v>
                </c:pt>
                <c:pt idx="6498">
                  <c:v>21066.59765625</c:v>
                </c:pt>
                <c:pt idx="6499">
                  <c:v>21166.890625</c:v>
                </c:pt>
                <c:pt idx="6500">
                  <c:v>21268.08203125</c:v>
                </c:pt>
                <c:pt idx="6501">
                  <c:v>21369.4140625</c:v>
                </c:pt>
                <c:pt idx="6502">
                  <c:v>21436.40234375</c:v>
                </c:pt>
                <c:pt idx="6503">
                  <c:v>21470.732421875</c:v>
                </c:pt>
                <c:pt idx="6504">
                  <c:v>21570.849609375</c:v>
                </c:pt>
                <c:pt idx="6505">
                  <c:v>21671.73046875</c:v>
                </c:pt>
                <c:pt idx="6506">
                  <c:v>21772.57421875</c:v>
                </c:pt>
                <c:pt idx="6507">
                  <c:v>21872.689453125</c:v>
                </c:pt>
                <c:pt idx="6508">
                  <c:v>21973.51953125</c:v>
                </c:pt>
                <c:pt idx="6509">
                  <c:v>22073.904296875</c:v>
                </c:pt>
                <c:pt idx="6510">
                  <c:v>22176.267578125</c:v>
                </c:pt>
                <c:pt idx="6511">
                  <c:v>22277.861328125</c:v>
                </c:pt>
                <c:pt idx="6512">
                  <c:v>22378.458984375</c:v>
                </c:pt>
                <c:pt idx="6513">
                  <c:v>22478.626953125</c:v>
                </c:pt>
                <c:pt idx="6514">
                  <c:v>22499.23046875</c:v>
                </c:pt>
                <c:pt idx="6515">
                  <c:v>22580.328125</c:v>
                </c:pt>
                <c:pt idx="6516">
                  <c:v>22681.0703125</c:v>
                </c:pt>
                <c:pt idx="6517">
                  <c:v>22781.359375</c:v>
                </c:pt>
                <c:pt idx="6518">
                  <c:v>22884.625</c:v>
                </c:pt>
                <c:pt idx="6519">
                  <c:v>22985.09765625</c:v>
                </c:pt>
                <c:pt idx="6520">
                  <c:v>23085.6328125</c:v>
                </c:pt>
                <c:pt idx="6521">
                  <c:v>23186.392578125</c:v>
                </c:pt>
                <c:pt idx="6522">
                  <c:v>23287.056640625</c:v>
                </c:pt>
                <c:pt idx="6523">
                  <c:v>23389.630859375</c:v>
                </c:pt>
                <c:pt idx="6524">
                  <c:v>23490.486328125</c:v>
                </c:pt>
                <c:pt idx="6525">
                  <c:v>23532.90625</c:v>
                </c:pt>
                <c:pt idx="6526">
                  <c:v>23592.50390625</c:v>
                </c:pt>
                <c:pt idx="6527">
                  <c:v>23692.794921875</c:v>
                </c:pt>
                <c:pt idx="6528">
                  <c:v>23792.890625</c:v>
                </c:pt>
                <c:pt idx="6529">
                  <c:v>23893.130859375</c:v>
                </c:pt>
                <c:pt idx="6530">
                  <c:v>23993.875</c:v>
                </c:pt>
                <c:pt idx="6531">
                  <c:v>24095.740234375</c:v>
                </c:pt>
                <c:pt idx="6532">
                  <c:v>24196.228515625</c:v>
                </c:pt>
                <c:pt idx="6533">
                  <c:v>24297.85546875</c:v>
                </c:pt>
                <c:pt idx="6534">
                  <c:v>24398.3671875</c:v>
                </c:pt>
                <c:pt idx="6535">
                  <c:v>24498.513671875</c:v>
                </c:pt>
                <c:pt idx="6536">
                  <c:v>24398.51171875</c:v>
                </c:pt>
                <c:pt idx="6537">
                  <c:v>24295.41015625</c:v>
                </c:pt>
                <c:pt idx="6538">
                  <c:v>24192.7109375</c:v>
                </c:pt>
                <c:pt idx="6539">
                  <c:v>24092.669921875</c:v>
                </c:pt>
                <c:pt idx="6540">
                  <c:v>23991.7109375</c:v>
                </c:pt>
                <c:pt idx="6541">
                  <c:v>23891.69140625</c:v>
                </c:pt>
                <c:pt idx="6542">
                  <c:v>23791.5625</c:v>
                </c:pt>
                <c:pt idx="6543">
                  <c:v>23689.31640625</c:v>
                </c:pt>
                <c:pt idx="6544">
                  <c:v>23588.875</c:v>
                </c:pt>
                <c:pt idx="6545">
                  <c:v>23488.8359375</c:v>
                </c:pt>
                <c:pt idx="6546">
                  <c:v>23388.109375</c:v>
                </c:pt>
                <c:pt idx="6547">
                  <c:v>23287.990234375</c:v>
                </c:pt>
                <c:pt idx="6548">
                  <c:v>23187.5546875</c:v>
                </c:pt>
                <c:pt idx="6549">
                  <c:v>23086.814453125</c:v>
                </c:pt>
                <c:pt idx="6550">
                  <c:v>22986.427734375</c:v>
                </c:pt>
                <c:pt idx="6551">
                  <c:v>22886.2890625</c:v>
                </c:pt>
                <c:pt idx="6552">
                  <c:v>22783.9375</c:v>
                </c:pt>
                <c:pt idx="6553">
                  <c:v>22682.146484375</c:v>
                </c:pt>
                <c:pt idx="6554">
                  <c:v>22580.751953125</c:v>
                </c:pt>
                <c:pt idx="6555">
                  <c:v>22480.65234375</c:v>
                </c:pt>
                <c:pt idx="6556">
                  <c:v>22379.921875</c:v>
                </c:pt>
                <c:pt idx="6557">
                  <c:v>22373.439453125</c:v>
                </c:pt>
                <c:pt idx="6558">
                  <c:v>22279.56640625</c:v>
                </c:pt>
                <c:pt idx="6559">
                  <c:v>22178.7109375</c:v>
                </c:pt>
                <c:pt idx="6560">
                  <c:v>22077.62890625</c:v>
                </c:pt>
                <c:pt idx="6561">
                  <c:v>21977.140625</c:v>
                </c:pt>
                <c:pt idx="6562">
                  <c:v>21874.45703125</c:v>
                </c:pt>
                <c:pt idx="6563">
                  <c:v>21774.17578125</c:v>
                </c:pt>
                <c:pt idx="6564">
                  <c:v>21673.693359375</c:v>
                </c:pt>
                <c:pt idx="6565">
                  <c:v>21572.51953125</c:v>
                </c:pt>
                <c:pt idx="6566">
                  <c:v>21471.755859375</c:v>
                </c:pt>
                <c:pt idx="6567">
                  <c:v>21371.45703125</c:v>
                </c:pt>
                <c:pt idx="6568">
                  <c:v>21319.404296875</c:v>
                </c:pt>
                <c:pt idx="6569">
                  <c:v>21270.400390625</c:v>
                </c:pt>
                <c:pt idx="6570">
                  <c:v>21169.1484375</c:v>
                </c:pt>
                <c:pt idx="6571">
                  <c:v>21068.662109375</c:v>
                </c:pt>
                <c:pt idx="6572">
                  <c:v>20968.119140625</c:v>
                </c:pt>
                <c:pt idx="6573">
                  <c:v>20867.103515625</c:v>
                </c:pt>
                <c:pt idx="6574">
                  <c:v>20766.896484375</c:v>
                </c:pt>
                <c:pt idx="6575">
                  <c:v>20666.611328125</c:v>
                </c:pt>
                <c:pt idx="6576">
                  <c:v>20564.794921875</c:v>
                </c:pt>
                <c:pt idx="6577">
                  <c:v>20463.271484375</c:v>
                </c:pt>
                <c:pt idx="6578">
                  <c:v>20362.47265625</c:v>
                </c:pt>
                <c:pt idx="6579">
                  <c:v>20281.462890625</c:v>
                </c:pt>
                <c:pt idx="6580">
                  <c:v>20262.19921875</c:v>
                </c:pt>
                <c:pt idx="6581">
                  <c:v>20157.763671875</c:v>
                </c:pt>
                <c:pt idx="6582">
                  <c:v>20057.455078125</c:v>
                </c:pt>
                <c:pt idx="6583">
                  <c:v>19954.939453125</c:v>
                </c:pt>
                <c:pt idx="6584">
                  <c:v>19853.970703125</c:v>
                </c:pt>
                <c:pt idx="6585">
                  <c:v>19753.234375</c:v>
                </c:pt>
                <c:pt idx="6586">
                  <c:v>19651.978515625</c:v>
                </c:pt>
                <c:pt idx="6587">
                  <c:v>19752.55078125</c:v>
                </c:pt>
                <c:pt idx="6588">
                  <c:v>19852.595703125</c:v>
                </c:pt>
                <c:pt idx="6589">
                  <c:v>19955.626953125</c:v>
                </c:pt>
                <c:pt idx="6590">
                  <c:v>20056.4609375</c:v>
                </c:pt>
                <c:pt idx="6591">
                  <c:v>20157.173828125</c:v>
                </c:pt>
                <c:pt idx="6592">
                  <c:v>20258.078125</c:v>
                </c:pt>
                <c:pt idx="6593">
                  <c:v>20359.599609375</c:v>
                </c:pt>
                <c:pt idx="6594">
                  <c:v>20461.083984375</c:v>
                </c:pt>
                <c:pt idx="6595">
                  <c:v>20564.390625</c:v>
                </c:pt>
                <c:pt idx="6596">
                  <c:v>20664.84375</c:v>
                </c:pt>
                <c:pt idx="6597">
                  <c:v>20764.8984375</c:v>
                </c:pt>
                <c:pt idx="6598">
                  <c:v>20867.44140625</c:v>
                </c:pt>
                <c:pt idx="6599">
                  <c:v>20967.759765625</c:v>
                </c:pt>
                <c:pt idx="6600">
                  <c:v>21067.90234375</c:v>
                </c:pt>
                <c:pt idx="6601">
                  <c:v>21168.8359375</c:v>
                </c:pt>
                <c:pt idx="6602">
                  <c:v>21269.025390625</c:v>
                </c:pt>
                <c:pt idx="6603">
                  <c:v>21361.310546875</c:v>
                </c:pt>
                <c:pt idx="6604">
                  <c:v>21369.34375</c:v>
                </c:pt>
                <c:pt idx="6605">
                  <c:v>21469.775390625</c:v>
                </c:pt>
                <c:pt idx="6606">
                  <c:v>21570.197265625</c:v>
                </c:pt>
                <c:pt idx="6607">
                  <c:v>21670.966796875</c:v>
                </c:pt>
                <c:pt idx="6608">
                  <c:v>21771.1328125</c:v>
                </c:pt>
                <c:pt idx="6609">
                  <c:v>21873.953125</c:v>
                </c:pt>
                <c:pt idx="6610">
                  <c:v>21975.0078125</c:v>
                </c:pt>
                <c:pt idx="6611">
                  <c:v>22075.48828125</c:v>
                </c:pt>
                <c:pt idx="6612">
                  <c:v>22178.548828125</c:v>
                </c:pt>
                <c:pt idx="6613">
                  <c:v>22278.779296875</c:v>
                </c:pt>
                <c:pt idx="6614">
                  <c:v>22380.814453125</c:v>
                </c:pt>
                <c:pt idx="6615">
                  <c:v>22417.720703125</c:v>
                </c:pt>
                <c:pt idx="6616">
                  <c:v>22481.994140625</c:v>
                </c:pt>
                <c:pt idx="6617">
                  <c:v>22583.25</c:v>
                </c:pt>
                <c:pt idx="6618">
                  <c:v>22683.302734375</c:v>
                </c:pt>
                <c:pt idx="6619">
                  <c:v>22784.48828125</c:v>
                </c:pt>
                <c:pt idx="6620">
                  <c:v>22884.78125</c:v>
                </c:pt>
                <c:pt idx="6621">
                  <c:v>22986.4453125</c:v>
                </c:pt>
                <c:pt idx="6622">
                  <c:v>23091.087890625</c:v>
                </c:pt>
                <c:pt idx="6623">
                  <c:v>23191.291015625</c:v>
                </c:pt>
                <c:pt idx="6624">
                  <c:v>23293.5859375</c:v>
                </c:pt>
                <c:pt idx="6625">
                  <c:v>23394.1796875</c:v>
                </c:pt>
                <c:pt idx="6626">
                  <c:v>23469.37109375</c:v>
                </c:pt>
                <c:pt idx="6627">
                  <c:v>23495.34375</c:v>
                </c:pt>
                <c:pt idx="6628">
                  <c:v>23597.05859375</c:v>
                </c:pt>
                <c:pt idx="6629">
                  <c:v>23697.4765625</c:v>
                </c:pt>
                <c:pt idx="6630">
                  <c:v>23798.486328125</c:v>
                </c:pt>
                <c:pt idx="6631">
                  <c:v>23899.921875</c:v>
                </c:pt>
                <c:pt idx="6632">
                  <c:v>24000.201171875</c:v>
                </c:pt>
                <c:pt idx="6633">
                  <c:v>24100.861328125</c:v>
                </c:pt>
                <c:pt idx="6634">
                  <c:v>24203.427734375</c:v>
                </c:pt>
                <c:pt idx="6635">
                  <c:v>24305.28515625</c:v>
                </c:pt>
                <c:pt idx="6636">
                  <c:v>24410.13671875</c:v>
                </c:pt>
                <c:pt idx="6637">
                  <c:v>24478.8984375</c:v>
                </c:pt>
                <c:pt idx="6638">
                  <c:v>24510.466796875</c:v>
                </c:pt>
                <c:pt idx="6639">
                  <c:v>24408.390625</c:v>
                </c:pt>
                <c:pt idx="6640">
                  <c:v>24306.4609375</c:v>
                </c:pt>
                <c:pt idx="6641">
                  <c:v>24203.7890625</c:v>
                </c:pt>
                <c:pt idx="6642">
                  <c:v>24103.623046875</c:v>
                </c:pt>
                <c:pt idx="6643">
                  <c:v>24002.416015625</c:v>
                </c:pt>
                <c:pt idx="6644">
                  <c:v>23900.673828125</c:v>
                </c:pt>
                <c:pt idx="6645">
                  <c:v>23799.52734375</c:v>
                </c:pt>
                <c:pt idx="6646">
                  <c:v>23698.197265625</c:v>
                </c:pt>
                <c:pt idx="6647">
                  <c:v>23597.80859375</c:v>
                </c:pt>
                <c:pt idx="6648">
                  <c:v>23495.828125</c:v>
                </c:pt>
                <c:pt idx="6649">
                  <c:v>23394.56640625</c:v>
                </c:pt>
                <c:pt idx="6650">
                  <c:v>23387.439453125</c:v>
                </c:pt>
                <c:pt idx="6651">
                  <c:v>23292.552734375</c:v>
                </c:pt>
                <c:pt idx="6652">
                  <c:v>23192.4609375</c:v>
                </c:pt>
                <c:pt idx="6653">
                  <c:v>23092.39453125</c:v>
                </c:pt>
                <c:pt idx="6654">
                  <c:v>22988.587890625</c:v>
                </c:pt>
                <c:pt idx="6655">
                  <c:v>22887.888671875</c:v>
                </c:pt>
                <c:pt idx="6656">
                  <c:v>22785.484375</c:v>
                </c:pt>
                <c:pt idx="6657">
                  <c:v>22684.85546875</c:v>
                </c:pt>
                <c:pt idx="6658">
                  <c:v>22584.62109375</c:v>
                </c:pt>
                <c:pt idx="6659">
                  <c:v>22483.859375</c:v>
                </c:pt>
                <c:pt idx="6660">
                  <c:v>22383.412109375</c:v>
                </c:pt>
                <c:pt idx="6661">
                  <c:v>22322.306640625</c:v>
                </c:pt>
                <c:pt idx="6662">
                  <c:v>22278.208984375</c:v>
                </c:pt>
                <c:pt idx="6663">
                  <c:v>22177.37890625</c:v>
                </c:pt>
                <c:pt idx="6664">
                  <c:v>22076.982421875</c:v>
                </c:pt>
                <c:pt idx="6665">
                  <c:v>21976.5</c:v>
                </c:pt>
                <c:pt idx="6666">
                  <c:v>21875.8359375</c:v>
                </c:pt>
                <c:pt idx="6667">
                  <c:v>21775.720703125</c:v>
                </c:pt>
                <c:pt idx="6668">
                  <c:v>21675.525390625</c:v>
                </c:pt>
                <c:pt idx="6669">
                  <c:v>21574.451171875</c:v>
                </c:pt>
                <c:pt idx="6670">
                  <c:v>21474.076171875</c:v>
                </c:pt>
                <c:pt idx="6671">
                  <c:v>21373.416015625</c:v>
                </c:pt>
                <c:pt idx="6672">
                  <c:v>21269.65625</c:v>
                </c:pt>
                <c:pt idx="6673">
                  <c:v>21273.83203125</c:v>
                </c:pt>
                <c:pt idx="6674">
                  <c:v>21168.275390625</c:v>
                </c:pt>
                <c:pt idx="6675">
                  <c:v>21065.966796875</c:v>
                </c:pt>
                <c:pt idx="6676">
                  <c:v>20963.34765625</c:v>
                </c:pt>
                <c:pt idx="6677">
                  <c:v>20862.173828125</c:v>
                </c:pt>
                <c:pt idx="6678">
                  <c:v>20761.732421875</c:v>
                </c:pt>
                <c:pt idx="6679">
                  <c:v>20661.216796875</c:v>
                </c:pt>
                <c:pt idx="6680">
                  <c:v>20559.751953125</c:v>
                </c:pt>
                <c:pt idx="6681">
                  <c:v>20459.212890625</c:v>
                </c:pt>
                <c:pt idx="6682">
                  <c:v>20358.32421875</c:v>
                </c:pt>
                <c:pt idx="6683">
                  <c:v>20258.029296875</c:v>
                </c:pt>
                <c:pt idx="6684">
                  <c:v>20228.73046875</c:v>
                </c:pt>
                <c:pt idx="6685">
                  <c:v>20155.1484375</c:v>
                </c:pt>
                <c:pt idx="6686">
                  <c:v>20054.64453125</c:v>
                </c:pt>
                <c:pt idx="6687">
                  <c:v>19954.423828125</c:v>
                </c:pt>
                <c:pt idx="6688">
                  <c:v>19853.7578125</c:v>
                </c:pt>
                <c:pt idx="6689">
                  <c:v>19753.556640625</c:v>
                </c:pt>
                <c:pt idx="6690">
                  <c:v>19649.333984375</c:v>
                </c:pt>
                <c:pt idx="6691">
                  <c:v>19752.392578125</c:v>
                </c:pt>
                <c:pt idx="6692">
                  <c:v>19852.77734375</c:v>
                </c:pt>
                <c:pt idx="6693">
                  <c:v>19953.236328125</c:v>
                </c:pt>
                <c:pt idx="6694">
                  <c:v>20053.984375</c:v>
                </c:pt>
                <c:pt idx="6695">
                  <c:v>20154.130859375</c:v>
                </c:pt>
                <c:pt idx="6696">
                  <c:v>20254.390625</c:v>
                </c:pt>
                <c:pt idx="6697">
                  <c:v>20354.759765625</c:v>
                </c:pt>
                <c:pt idx="6698">
                  <c:v>20456.75</c:v>
                </c:pt>
                <c:pt idx="6699">
                  <c:v>20557.21484375</c:v>
                </c:pt>
                <c:pt idx="6700">
                  <c:v>20658.244140625</c:v>
                </c:pt>
                <c:pt idx="6701">
                  <c:v>20761.76953125</c:v>
                </c:pt>
                <c:pt idx="6702">
                  <c:v>20863.015625</c:v>
                </c:pt>
                <c:pt idx="6703">
                  <c:v>20963.09375</c:v>
                </c:pt>
                <c:pt idx="6704">
                  <c:v>21064.939453125</c:v>
                </c:pt>
                <c:pt idx="6705">
                  <c:v>21167.939453125</c:v>
                </c:pt>
                <c:pt idx="6706">
                  <c:v>21268.501953125</c:v>
                </c:pt>
                <c:pt idx="6707">
                  <c:v>21310.98828125</c:v>
                </c:pt>
                <c:pt idx="6708">
                  <c:v>21371.57421875</c:v>
                </c:pt>
                <c:pt idx="6709">
                  <c:v>21473.544921875</c:v>
                </c:pt>
                <c:pt idx="6710">
                  <c:v>21574.03515625</c:v>
                </c:pt>
                <c:pt idx="6711">
                  <c:v>21674.53515625</c:v>
                </c:pt>
                <c:pt idx="6712">
                  <c:v>21775.578125</c:v>
                </c:pt>
                <c:pt idx="6713">
                  <c:v>21876.421875</c:v>
                </c:pt>
                <c:pt idx="6714">
                  <c:v>21976.505859375</c:v>
                </c:pt>
                <c:pt idx="6715">
                  <c:v>22077.15625</c:v>
                </c:pt>
                <c:pt idx="6716">
                  <c:v>22177.220703125</c:v>
                </c:pt>
                <c:pt idx="6717">
                  <c:v>22279.65625</c:v>
                </c:pt>
                <c:pt idx="6718">
                  <c:v>22361.89453125</c:v>
                </c:pt>
                <c:pt idx="6719">
                  <c:v>22382.345703125</c:v>
                </c:pt>
                <c:pt idx="6720">
                  <c:v>22483.10546875</c:v>
                </c:pt>
                <c:pt idx="6721">
                  <c:v>22584.1875</c:v>
                </c:pt>
                <c:pt idx="6722">
                  <c:v>22684.826171875</c:v>
                </c:pt>
                <c:pt idx="6723">
                  <c:v>22786.875</c:v>
                </c:pt>
                <c:pt idx="6724">
                  <c:v>22887.611328125</c:v>
                </c:pt>
                <c:pt idx="6725">
                  <c:v>22989.125</c:v>
                </c:pt>
                <c:pt idx="6726">
                  <c:v>23089.744140625</c:v>
                </c:pt>
                <c:pt idx="6727">
                  <c:v>23190.759765625</c:v>
                </c:pt>
                <c:pt idx="6728">
                  <c:v>23291.296875</c:v>
                </c:pt>
                <c:pt idx="6729">
                  <c:v>23393.01953125</c:v>
                </c:pt>
                <c:pt idx="6730">
                  <c:v>23412.26953125</c:v>
                </c:pt>
                <c:pt idx="6731">
                  <c:v>23497.01171875</c:v>
                </c:pt>
                <c:pt idx="6732">
                  <c:v>23599.228515625</c:v>
                </c:pt>
                <c:pt idx="6733">
                  <c:v>23700.8828125</c:v>
                </c:pt>
                <c:pt idx="6734">
                  <c:v>23801.47265625</c:v>
                </c:pt>
                <c:pt idx="6735">
                  <c:v>23903.037109375</c:v>
                </c:pt>
                <c:pt idx="6736">
                  <c:v>24003.115234375</c:v>
                </c:pt>
                <c:pt idx="6737">
                  <c:v>24103.513671875</c:v>
                </c:pt>
                <c:pt idx="6738">
                  <c:v>24203.95703125</c:v>
                </c:pt>
                <c:pt idx="6739">
                  <c:v>24303.970703125</c:v>
                </c:pt>
                <c:pt idx="6740">
                  <c:v>24406.291015625</c:v>
                </c:pt>
                <c:pt idx="6741">
                  <c:v>24431.400390625</c:v>
                </c:pt>
                <c:pt idx="6742">
                  <c:v>24506.54296875</c:v>
                </c:pt>
                <c:pt idx="6743">
                  <c:v>24401.744140625</c:v>
                </c:pt>
                <c:pt idx="6744">
                  <c:v>24503.1328125</c:v>
                </c:pt>
                <c:pt idx="6745">
                  <c:v>24607.537109375</c:v>
                </c:pt>
                <c:pt idx="6746">
                  <c:v>24708.150390625</c:v>
                </c:pt>
                <c:pt idx="6747">
                  <c:v>24808.734375</c:v>
                </c:pt>
                <c:pt idx="6748">
                  <c:v>24911.19140625</c:v>
                </c:pt>
                <c:pt idx="6749">
                  <c:v>25013.630859375</c:v>
                </c:pt>
                <c:pt idx="6750">
                  <c:v>25065.470703125</c:v>
                </c:pt>
                <c:pt idx="6751">
                  <c:v>25115.203125</c:v>
                </c:pt>
                <c:pt idx="6752">
                  <c:v>25156.322265625</c:v>
                </c:pt>
                <c:pt idx="6753">
                  <c:v>25116.91015625</c:v>
                </c:pt>
                <c:pt idx="6754">
                  <c:v>25056.439453125</c:v>
                </c:pt>
                <c:pt idx="6755">
                  <c:v>25014.9296875</c:v>
                </c:pt>
                <c:pt idx="6756">
                  <c:v>24913.1484375</c:v>
                </c:pt>
                <c:pt idx="6757">
                  <c:v>24812.34765625</c:v>
                </c:pt>
                <c:pt idx="6758">
                  <c:v>24707.26171875</c:v>
                </c:pt>
                <c:pt idx="6759">
                  <c:v>24605.333984375</c:v>
                </c:pt>
                <c:pt idx="6760">
                  <c:v>24504.216796875</c:v>
                </c:pt>
                <c:pt idx="6761">
                  <c:v>24404.146484375</c:v>
                </c:pt>
                <c:pt idx="6762">
                  <c:v>24304.1328125</c:v>
                </c:pt>
                <c:pt idx="6763">
                  <c:v>24203.08984375</c:v>
                </c:pt>
                <c:pt idx="6764">
                  <c:v>24102.70703125</c:v>
                </c:pt>
                <c:pt idx="6765">
                  <c:v>24000.96875</c:v>
                </c:pt>
                <c:pt idx="6766">
                  <c:v>23900.6640625</c:v>
                </c:pt>
                <c:pt idx="6767">
                  <c:v>23800.529296875</c:v>
                </c:pt>
                <c:pt idx="6768">
                  <c:v>23695.373046875</c:v>
                </c:pt>
                <c:pt idx="6769">
                  <c:v>23594.310546875</c:v>
                </c:pt>
                <c:pt idx="6770">
                  <c:v>23494.087890625</c:v>
                </c:pt>
                <c:pt idx="6771">
                  <c:v>23392.6875</c:v>
                </c:pt>
                <c:pt idx="6772">
                  <c:v>23289.5703125</c:v>
                </c:pt>
                <c:pt idx="6773">
                  <c:v>23189.470703125</c:v>
                </c:pt>
                <c:pt idx="6774">
                  <c:v>23088.568359375</c:v>
                </c:pt>
                <c:pt idx="6775">
                  <c:v>22986.849609375</c:v>
                </c:pt>
                <c:pt idx="6776">
                  <c:v>22885.66796875</c:v>
                </c:pt>
                <c:pt idx="6777">
                  <c:v>22782.9375</c:v>
                </c:pt>
                <c:pt idx="6778">
                  <c:v>22680.623046875</c:v>
                </c:pt>
                <c:pt idx="6779">
                  <c:v>22578.31640625</c:v>
                </c:pt>
                <c:pt idx="6780">
                  <c:v>22477.197265625</c:v>
                </c:pt>
                <c:pt idx="6781">
                  <c:v>22377.048828125</c:v>
                </c:pt>
                <c:pt idx="6782">
                  <c:v>22276.5</c:v>
                </c:pt>
                <c:pt idx="6783">
                  <c:v>22175.265625</c:v>
                </c:pt>
                <c:pt idx="6784">
                  <c:v>22137.65234375</c:v>
                </c:pt>
                <c:pt idx="6785">
                  <c:v>22073.1640625</c:v>
                </c:pt>
                <c:pt idx="6786">
                  <c:v>21972.833984375</c:v>
                </c:pt>
                <c:pt idx="6787">
                  <c:v>21871.693359375</c:v>
                </c:pt>
                <c:pt idx="6788">
                  <c:v>21771.50390625</c:v>
                </c:pt>
                <c:pt idx="6789">
                  <c:v>21670.056640625</c:v>
                </c:pt>
                <c:pt idx="6790">
                  <c:v>21568.73828125</c:v>
                </c:pt>
                <c:pt idx="6791">
                  <c:v>21467.990234375</c:v>
                </c:pt>
                <c:pt idx="6792">
                  <c:v>21366.380859375</c:v>
                </c:pt>
                <c:pt idx="6793">
                  <c:v>21264.119140625</c:v>
                </c:pt>
                <c:pt idx="6794">
                  <c:v>21164.11328125</c:v>
                </c:pt>
                <c:pt idx="6795">
                  <c:v>21123.06640625</c:v>
                </c:pt>
                <c:pt idx="6796">
                  <c:v>21062.3515625</c:v>
                </c:pt>
                <c:pt idx="6797">
                  <c:v>20962.0234375</c:v>
                </c:pt>
                <c:pt idx="6798">
                  <c:v>20861.154296875</c:v>
                </c:pt>
                <c:pt idx="6799">
                  <c:v>20760.900390625</c:v>
                </c:pt>
                <c:pt idx="6800">
                  <c:v>20660.35546875</c:v>
                </c:pt>
                <c:pt idx="6801">
                  <c:v>20559.220703125</c:v>
                </c:pt>
                <c:pt idx="6802">
                  <c:v>20457.4296875</c:v>
                </c:pt>
                <c:pt idx="6803">
                  <c:v>20356.94140625</c:v>
                </c:pt>
                <c:pt idx="6804">
                  <c:v>20256.169921875</c:v>
                </c:pt>
                <c:pt idx="6805">
                  <c:v>20154.150390625</c:v>
                </c:pt>
                <c:pt idx="6806">
                  <c:v>20101.95703125</c:v>
                </c:pt>
                <c:pt idx="6807">
                  <c:v>20053.935546875</c:v>
                </c:pt>
                <c:pt idx="6808">
                  <c:v>19951.99609375</c:v>
                </c:pt>
                <c:pt idx="6809">
                  <c:v>19851.93359375</c:v>
                </c:pt>
                <c:pt idx="6810">
                  <c:v>19748.755859375</c:v>
                </c:pt>
                <c:pt idx="6811">
                  <c:v>19647.0546875</c:v>
                </c:pt>
                <c:pt idx="6812">
                  <c:v>19546.66796875</c:v>
                </c:pt>
                <c:pt idx="6813">
                  <c:v>19443.96875</c:v>
                </c:pt>
                <c:pt idx="6814">
                  <c:v>19545.34765625</c:v>
                </c:pt>
                <c:pt idx="6815">
                  <c:v>19645.646484375</c:v>
                </c:pt>
                <c:pt idx="6816">
                  <c:v>19747.013671875</c:v>
                </c:pt>
                <c:pt idx="6817">
                  <c:v>19847.154296875</c:v>
                </c:pt>
                <c:pt idx="6818">
                  <c:v>19949.2578125</c:v>
                </c:pt>
                <c:pt idx="6819">
                  <c:v>20049.59765625</c:v>
                </c:pt>
                <c:pt idx="6820">
                  <c:v>20150.232421875</c:v>
                </c:pt>
                <c:pt idx="6821">
                  <c:v>20252.66015625</c:v>
                </c:pt>
                <c:pt idx="6822">
                  <c:v>20353.046875</c:v>
                </c:pt>
                <c:pt idx="6823">
                  <c:v>20454.283203125</c:v>
                </c:pt>
                <c:pt idx="6824">
                  <c:v>20556.75</c:v>
                </c:pt>
                <c:pt idx="6825">
                  <c:v>20657.0078125</c:v>
                </c:pt>
                <c:pt idx="6826">
                  <c:v>20757.779296875</c:v>
                </c:pt>
                <c:pt idx="6827">
                  <c:v>20863.443359375</c:v>
                </c:pt>
                <c:pt idx="6828">
                  <c:v>20964.42578125</c:v>
                </c:pt>
                <c:pt idx="6829">
                  <c:v>21064.80859375</c:v>
                </c:pt>
                <c:pt idx="6830">
                  <c:v>21166.794921875</c:v>
                </c:pt>
                <c:pt idx="6831">
                  <c:v>21177.41015625</c:v>
                </c:pt>
                <c:pt idx="6832">
                  <c:v>21267.142578125</c:v>
                </c:pt>
                <c:pt idx="6833">
                  <c:v>21367.158203125</c:v>
                </c:pt>
                <c:pt idx="6834">
                  <c:v>21467.484375</c:v>
                </c:pt>
                <c:pt idx="6835">
                  <c:v>21568.5625</c:v>
                </c:pt>
                <c:pt idx="6836">
                  <c:v>21669.341796875</c:v>
                </c:pt>
                <c:pt idx="6837">
                  <c:v>21772.138671875</c:v>
                </c:pt>
                <c:pt idx="6838">
                  <c:v>21873.859375</c:v>
                </c:pt>
                <c:pt idx="6839">
                  <c:v>21974.03125</c:v>
                </c:pt>
                <c:pt idx="6840">
                  <c:v>22074.318359375</c:v>
                </c:pt>
                <c:pt idx="6841">
                  <c:v>22174.421875</c:v>
                </c:pt>
                <c:pt idx="6842">
                  <c:v>22209.775390625</c:v>
                </c:pt>
                <c:pt idx="6843">
                  <c:v>22276.8359375</c:v>
                </c:pt>
                <c:pt idx="6844">
                  <c:v>22378.640625</c:v>
                </c:pt>
                <c:pt idx="6845">
                  <c:v>22478.677734375</c:v>
                </c:pt>
                <c:pt idx="6846">
                  <c:v>22582.314453125</c:v>
                </c:pt>
                <c:pt idx="6847">
                  <c:v>22682.75390625</c:v>
                </c:pt>
                <c:pt idx="6848">
                  <c:v>22784.63671875</c:v>
                </c:pt>
                <c:pt idx="6849">
                  <c:v>22887.4921875</c:v>
                </c:pt>
                <c:pt idx="6850">
                  <c:v>22987.646484375</c:v>
                </c:pt>
                <c:pt idx="6851">
                  <c:v>23091.31640625</c:v>
                </c:pt>
                <c:pt idx="6852">
                  <c:v>23191.69140625</c:v>
                </c:pt>
                <c:pt idx="6853">
                  <c:v>23233.33203125</c:v>
                </c:pt>
                <c:pt idx="6854">
                  <c:v>23293.724609375</c:v>
                </c:pt>
                <c:pt idx="6855">
                  <c:v>23395.943359375</c:v>
                </c:pt>
                <c:pt idx="6856">
                  <c:v>23501.234375</c:v>
                </c:pt>
                <c:pt idx="6857">
                  <c:v>23602.416015625</c:v>
                </c:pt>
                <c:pt idx="6858">
                  <c:v>23702.779296875</c:v>
                </c:pt>
                <c:pt idx="6859">
                  <c:v>23802.931640625</c:v>
                </c:pt>
                <c:pt idx="6860">
                  <c:v>23903.287109375</c:v>
                </c:pt>
                <c:pt idx="6861">
                  <c:v>24004.62890625</c:v>
                </c:pt>
                <c:pt idx="6862">
                  <c:v>24105.787109375</c:v>
                </c:pt>
                <c:pt idx="6863">
                  <c:v>24005.45703125</c:v>
                </c:pt>
                <c:pt idx="6864">
                  <c:v>23904.35546875</c:v>
                </c:pt>
                <c:pt idx="6865">
                  <c:v>23803.939453125</c:v>
                </c:pt>
                <c:pt idx="6866">
                  <c:v>23702.01171875</c:v>
                </c:pt>
                <c:pt idx="6867">
                  <c:v>23600.056640625</c:v>
                </c:pt>
                <c:pt idx="6868">
                  <c:v>23499.2578125</c:v>
                </c:pt>
                <c:pt idx="6869">
                  <c:v>23398.806640625</c:v>
                </c:pt>
                <c:pt idx="6870">
                  <c:v>23298.375</c:v>
                </c:pt>
                <c:pt idx="6871">
                  <c:v>23197.64453125</c:v>
                </c:pt>
                <c:pt idx="6872">
                  <c:v>23096.224609375</c:v>
                </c:pt>
                <c:pt idx="6873">
                  <c:v>22994.98046875</c:v>
                </c:pt>
                <c:pt idx="6874">
                  <c:v>22893.068359375</c:v>
                </c:pt>
                <c:pt idx="6875">
                  <c:v>22792.51953125</c:v>
                </c:pt>
                <c:pt idx="6876">
                  <c:v>22691.671875</c:v>
                </c:pt>
                <c:pt idx="6877">
                  <c:v>22590.650390625</c:v>
                </c:pt>
                <c:pt idx="6878">
                  <c:v>22490.439453125</c:v>
                </c:pt>
                <c:pt idx="6879">
                  <c:v>22389.7109375</c:v>
                </c:pt>
                <c:pt idx="6880">
                  <c:v>22288.791015625</c:v>
                </c:pt>
                <c:pt idx="6881">
                  <c:v>22187.255859375</c:v>
                </c:pt>
                <c:pt idx="6882">
                  <c:v>22097.14453125</c:v>
                </c:pt>
                <c:pt idx="6883">
                  <c:v>22086.5390625</c:v>
                </c:pt>
                <c:pt idx="6884">
                  <c:v>21986.478515625</c:v>
                </c:pt>
                <c:pt idx="6885">
                  <c:v>21885.259765625</c:v>
                </c:pt>
                <c:pt idx="6886">
                  <c:v>21784.8046875</c:v>
                </c:pt>
                <c:pt idx="6887">
                  <c:v>21684.203125</c:v>
                </c:pt>
                <c:pt idx="6888">
                  <c:v>21583.00390625</c:v>
                </c:pt>
                <c:pt idx="6889">
                  <c:v>21480.419921875</c:v>
                </c:pt>
                <c:pt idx="6890">
                  <c:v>21380.29296875</c:v>
                </c:pt>
                <c:pt idx="6891">
                  <c:v>21280.26953125</c:v>
                </c:pt>
                <c:pt idx="6892">
                  <c:v>21179.61328125</c:v>
                </c:pt>
                <c:pt idx="6893">
                  <c:v>21078.611328125</c:v>
                </c:pt>
                <c:pt idx="6894">
                  <c:v>21062.052734375</c:v>
                </c:pt>
                <c:pt idx="6895">
                  <c:v>20977.3828125</c:v>
                </c:pt>
                <c:pt idx="6896">
                  <c:v>20876.193359375</c:v>
                </c:pt>
                <c:pt idx="6897">
                  <c:v>20775.4921875</c:v>
                </c:pt>
                <c:pt idx="6898">
                  <c:v>20674.490234375</c:v>
                </c:pt>
                <c:pt idx="6899">
                  <c:v>20572.271484375</c:v>
                </c:pt>
                <c:pt idx="6900">
                  <c:v>20471.189453125</c:v>
                </c:pt>
                <c:pt idx="6901">
                  <c:v>20370.724609375</c:v>
                </c:pt>
                <c:pt idx="6902">
                  <c:v>20268.8359375</c:v>
                </c:pt>
                <c:pt idx="6903">
                  <c:v>20168.79296875</c:v>
                </c:pt>
                <c:pt idx="6904">
                  <c:v>20068.65234375</c:v>
                </c:pt>
                <c:pt idx="6905">
                  <c:v>20036.388671875</c:v>
                </c:pt>
                <c:pt idx="6906">
                  <c:v>19968.232421875</c:v>
                </c:pt>
                <c:pt idx="6907">
                  <c:v>19867.880859375</c:v>
                </c:pt>
                <c:pt idx="6908">
                  <c:v>19765.830078125</c:v>
                </c:pt>
                <c:pt idx="6909">
                  <c:v>19665.642578125</c:v>
                </c:pt>
                <c:pt idx="6910">
                  <c:v>19565.02734375</c:v>
                </c:pt>
                <c:pt idx="6911">
                  <c:v>19463.1953125</c:v>
                </c:pt>
                <c:pt idx="6912">
                  <c:v>19358.65234375</c:v>
                </c:pt>
                <c:pt idx="6913">
                  <c:v>19459.232421875</c:v>
                </c:pt>
                <c:pt idx="6914">
                  <c:v>19561.017578125</c:v>
                </c:pt>
                <c:pt idx="6915">
                  <c:v>19662.955078125</c:v>
                </c:pt>
                <c:pt idx="6916">
                  <c:v>19767.58984375</c:v>
                </c:pt>
                <c:pt idx="6917">
                  <c:v>19868.822265625</c:v>
                </c:pt>
                <c:pt idx="6918">
                  <c:v>19970.369140625</c:v>
                </c:pt>
                <c:pt idx="6919">
                  <c:v>20070.412109375</c:v>
                </c:pt>
                <c:pt idx="6920">
                  <c:v>20171.501953125</c:v>
                </c:pt>
                <c:pt idx="6921">
                  <c:v>20272.4140625</c:v>
                </c:pt>
                <c:pt idx="6922">
                  <c:v>20373.4296875</c:v>
                </c:pt>
                <c:pt idx="6923">
                  <c:v>20477.986328125</c:v>
                </c:pt>
                <c:pt idx="6924">
                  <c:v>20578.873046875</c:v>
                </c:pt>
                <c:pt idx="6925">
                  <c:v>20679.458984375</c:v>
                </c:pt>
                <c:pt idx="6926">
                  <c:v>20782.12109375</c:v>
                </c:pt>
                <c:pt idx="6927">
                  <c:v>20882.4296875</c:v>
                </c:pt>
                <c:pt idx="6928">
                  <c:v>20984.89453125</c:v>
                </c:pt>
                <c:pt idx="6929">
                  <c:v>21086.265625</c:v>
                </c:pt>
                <c:pt idx="6930">
                  <c:v>21101.490234375</c:v>
                </c:pt>
                <c:pt idx="6931">
                  <c:v>21189.275390625</c:v>
                </c:pt>
                <c:pt idx="6932">
                  <c:v>21290.123046875</c:v>
                </c:pt>
                <c:pt idx="6933">
                  <c:v>21390.505859375</c:v>
                </c:pt>
                <c:pt idx="6934">
                  <c:v>21490.61328125</c:v>
                </c:pt>
                <c:pt idx="6935">
                  <c:v>21590.88671875</c:v>
                </c:pt>
                <c:pt idx="6936">
                  <c:v>21691.87109375</c:v>
                </c:pt>
                <c:pt idx="6937">
                  <c:v>21791.986328125</c:v>
                </c:pt>
                <c:pt idx="6938">
                  <c:v>21893.48828125</c:v>
                </c:pt>
                <c:pt idx="6939">
                  <c:v>21995.107421875</c:v>
                </c:pt>
                <c:pt idx="6940">
                  <c:v>22096.625</c:v>
                </c:pt>
                <c:pt idx="6941">
                  <c:v>22135.677734375</c:v>
                </c:pt>
                <c:pt idx="6942">
                  <c:v>22196.6953125</c:v>
                </c:pt>
                <c:pt idx="6943">
                  <c:v>22297.390625</c:v>
                </c:pt>
                <c:pt idx="6944">
                  <c:v>22400.34765625</c:v>
                </c:pt>
                <c:pt idx="6945">
                  <c:v>22500.439453125</c:v>
                </c:pt>
                <c:pt idx="6946">
                  <c:v>22600.73046875</c:v>
                </c:pt>
                <c:pt idx="6947">
                  <c:v>22702.43359375</c:v>
                </c:pt>
                <c:pt idx="6948">
                  <c:v>22803.283203125</c:v>
                </c:pt>
                <c:pt idx="6949">
                  <c:v>22906.783203125</c:v>
                </c:pt>
                <c:pt idx="6950">
                  <c:v>23008.837890625</c:v>
                </c:pt>
                <c:pt idx="6951">
                  <c:v>23109.99609375</c:v>
                </c:pt>
                <c:pt idx="6952">
                  <c:v>23161.3515625</c:v>
                </c:pt>
                <c:pt idx="6953">
                  <c:v>23210.490234375</c:v>
                </c:pt>
                <c:pt idx="6954">
                  <c:v>23310.60546875</c:v>
                </c:pt>
                <c:pt idx="6955">
                  <c:v>23416.029296875</c:v>
                </c:pt>
                <c:pt idx="6956">
                  <c:v>23516.732421875</c:v>
                </c:pt>
                <c:pt idx="6957">
                  <c:v>23617.75</c:v>
                </c:pt>
                <c:pt idx="6958">
                  <c:v>23720.482421875</c:v>
                </c:pt>
                <c:pt idx="6959">
                  <c:v>23820.51953125</c:v>
                </c:pt>
                <c:pt idx="6960">
                  <c:v>23921.005859375</c:v>
                </c:pt>
                <c:pt idx="6961">
                  <c:v>24021.240234375</c:v>
                </c:pt>
                <c:pt idx="6962">
                  <c:v>24121.736328125</c:v>
                </c:pt>
                <c:pt idx="6963">
                  <c:v>24148.83203125</c:v>
                </c:pt>
                <c:pt idx="6964">
                  <c:v>24020.26953125</c:v>
                </c:pt>
                <c:pt idx="6965">
                  <c:v>23918.109375</c:v>
                </c:pt>
                <c:pt idx="6966">
                  <c:v>23817.802734375</c:v>
                </c:pt>
                <c:pt idx="6967">
                  <c:v>23717.13671875</c:v>
                </c:pt>
                <c:pt idx="6968">
                  <c:v>23616.7578125</c:v>
                </c:pt>
                <c:pt idx="6969">
                  <c:v>23516.724609375</c:v>
                </c:pt>
                <c:pt idx="6970">
                  <c:v>23416.435546875</c:v>
                </c:pt>
                <c:pt idx="6971">
                  <c:v>23312.951171875</c:v>
                </c:pt>
                <c:pt idx="6972">
                  <c:v>23211.85546875</c:v>
                </c:pt>
                <c:pt idx="6973">
                  <c:v>23111.28125</c:v>
                </c:pt>
                <c:pt idx="6974">
                  <c:v>23078.69140625</c:v>
                </c:pt>
                <c:pt idx="6975">
                  <c:v>23011.275390625</c:v>
                </c:pt>
                <c:pt idx="6976">
                  <c:v>22908.71875</c:v>
                </c:pt>
                <c:pt idx="6977">
                  <c:v>22807.830078125</c:v>
                </c:pt>
                <c:pt idx="6978">
                  <c:v>22706.271484375</c:v>
                </c:pt>
                <c:pt idx="6979">
                  <c:v>22605.689453125</c:v>
                </c:pt>
                <c:pt idx="6980">
                  <c:v>22505.330078125</c:v>
                </c:pt>
                <c:pt idx="6981">
                  <c:v>22403.880859375</c:v>
                </c:pt>
                <c:pt idx="6982">
                  <c:v>22303.3671875</c:v>
                </c:pt>
                <c:pt idx="6983">
                  <c:v>22202.8671875</c:v>
                </c:pt>
                <c:pt idx="6984">
                  <c:v>22099.265625</c:v>
                </c:pt>
                <c:pt idx="6985">
                  <c:v>22040.578125</c:v>
                </c:pt>
                <c:pt idx="6986">
                  <c:v>21998.900390625</c:v>
                </c:pt>
                <c:pt idx="6987">
                  <c:v>21896.48828125</c:v>
                </c:pt>
                <c:pt idx="6988">
                  <c:v>21793.755859375</c:v>
                </c:pt>
                <c:pt idx="6989">
                  <c:v>21693.111328125</c:v>
                </c:pt>
                <c:pt idx="6990">
                  <c:v>21591.84375</c:v>
                </c:pt>
                <c:pt idx="6991">
                  <c:v>21491.099609375</c:v>
                </c:pt>
                <c:pt idx="6992">
                  <c:v>21389.68359375</c:v>
                </c:pt>
                <c:pt idx="6993">
                  <c:v>21288.01171875</c:v>
                </c:pt>
                <c:pt idx="6994">
                  <c:v>21187.201171875</c:v>
                </c:pt>
                <c:pt idx="6995">
                  <c:v>21085.95703125</c:v>
                </c:pt>
                <c:pt idx="6996">
                  <c:v>21013.1171875</c:v>
                </c:pt>
                <c:pt idx="6997">
                  <c:v>20982.69140625</c:v>
                </c:pt>
                <c:pt idx="6998">
                  <c:v>20881.828125</c:v>
                </c:pt>
                <c:pt idx="6999">
                  <c:v>20781.03515625</c:v>
                </c:pt>
                <c:pt idx="7000">
                  <c:v>20680.701171875</c:v>
                </c:pt>
                <c:pt idx="7001">
                  <c:v>20580.509765625</c:v>
                </c:pt>
                <c:pt idx="7002">
                  <c:v>20477.53515625</c:v>
                </c:pt>
                <c:pt idx="7003">
                  <c:v>20375.30859375</c:v>
                </c:pt>
                <c:pt idx="7004">
                  <c:v>20274.966796875</c:v>
                </c:pt>
                <c:pt idx="7005">
                  <c:v>20173.68359375</c:v>
                </c:pt>
                <c:pt idx="7006">
                  <c:v>20073.529296875</c:v>
                </c:pt>
                <c:pt idx="7007">
                  <c:v>19987.857421875</c:v>
                </c:pt>
                <c:pt idx="7008">
                  <c:v>19972.69140625</c:v>
                </c:pt>
                <c:pt idx="7009">
                  <c:v>19872.51171875</c:v>
                </c:pt>
                <c:pt idx="7010">
                  <c:v>19767.951171875</c:v>
                </c:pt>
                <c:pt idx="7011">
                  <c:v>19665.09375</c:v>
                </c:pt>
                <c:pt idx="7012">
                  <c:v>19564.25390625</c:v>
                </c:pt>
                <c:pt idx="7013">
                  <c:v>19463.228515625</c:v>
                </c:pt>
                <c:pt idx="7014">
                  <c:v>19363.056640625</c:v>
                </c:pt>
                <c:pt idx="7015">
                  <c:v>19463.69921875</c:v>
                </c:pt>
                <c:pt idx="7016">
                  <c:v>19566.4921875</c:v>
                </c:pt>
                <c:pt idx="7017">
                  <c:v>19666.794921875</c:v>
                </c:pt>
                <c:pt idx="7018">
                  <c:v>19768.103515625</c:v>
                </c:pt>
                <c:pt idx="7019">
                  <c:v>19869.736328125</c:v>
                </c:pt>
                <c:pt idx="7020">
                  <c:v>19970.328125</c:v>
                </c:pt>
                <c:pt idx="7021">
                  <c:v>20072.755859375</c:v>
                </c:pt>
                <c:pt idx="7022">
                  <c:v>20174.849609375</c:v>
                </c:pt>
                <c:pt idx="7023">
                  <c:v>20276.142578125</c:v>
                </c:pt>
                <c:pt idx="7024">
                  <c:v>20376.927734375</c:v>
                </c:pt>
                <c:pt idx="7025">
                  <c:v>20478.904296875</c:v>
                </c:pt>
                <c:pt idx="7026">
                  <c:v>20578.92578125</c:v>
                </c:pt>
                <c:pt idx="7027">
                  <c:v>20679.27734375</c:v>
                </c:pt>
                <c:pt idx="7028">
                  <c:v>20784.939453125</c:v>
                </c:pt>
                <c:pt idx="7029">
                  <c:v>20885.201171875</c:v>
                </c:pt>
                <c:pt idx="7030">
                  <c:v>20985.5859375</c:v>
                </c:pt>
                <c:pt idx="7031">
                  <c:v>21054.98046875</c:v>
                </c:pt>
                <c:pt idx="7032">
                  <c:v>21086.685546875</c:v>
                </c:pt>
                <c:pt idx="7033">
                  <c:v>21186.865234375</c:v>
                </c:pt>
                <c:pt idx="7034">
                  <c:v>21286.986328125</c:v>
                </c:pt>
                <c:pt idx="7035">
                  <c:v>21389.2734375</c:v>
                </c:pt>
                <c:pt idx="7036">
                  <c:v>21490.380859375</c:v>
                </c:pt>
                <c:pt idx="7037">
                  <c:v>21591.841796875</c:v>
                </c:pt>
                <c:pt idx="7038">
                  <c:v>21692.8359375</c:v>
                </c:pt>
                <c:pt idx="7039">
                  <c:v>21793.734375</c:v>
                </c:pt>
                <c:pt idx="7040">
                  <c:v>21895.037109375</c:v>
                </c:pt>
                <c:pt idx="7041">
                  <c:v>21995.615234375</c:v>
                </c:pt>
                <c:pt idx="7042">
                  <c:v>22086.8359375</c:v>
                </c:pt>
                <c:pt idx="7043">
                  <c:v>22097.814453125</c:v>
                </c:pt>
                <c:pt idx="7044">
                  <c:v>22200.5546875</c:v>
                </c:pt>
                <c:pt idx="7045">
                  <c:v>22300.578125</c:v>
                </c:pt>
                <c:pt idx="7046">
                  <c:v>22402.619140625</c:v>
                </c:pt>
                <c:pt idx="7047">
                  <c:v>22502.998046875</c:v>
                </c:pt>
                <c:pt idx="7048">
                  <c:v>22603.951171875</c:v>
                </c:pt>
                <c:pt idx="7049">
                  <c:v>22704.044921875</c:v>
                </c:pt>
                <c:pt idx="7050">
                  <c:v>22804.158203125</c:v>
                </c:pt>
                <c:pt idx="7051">
                  <c:v>22906.630859375</c:v>
                </c:pt>
                <c:pt idx="7052">
                  <c:v>23006.8203125</c:v>
                </c:pt>
                <c:pt idx="7053">
                  <c:v>23108.1953125</c:v>
                </c:pt>
                <c:pt idx="7054">
                  <c:v>23109.486328125</c:v>
                </c:pt>
                <c:pt idx="7055">
                  <c:v>23211.2890625</c:v>
                </c:pt>
                <c:pt idx="7056">
                  <c:v>23311.3125</c:v>
                </c:pt>
                <c:pt idx="7057">
                  <c:v>23414.931640625</c:v>
                </c:pt>
                <c:pt idx="7058">
                  <c:v>23516.31640625</c:v>
                </c:pt>
                <c:pt idx="7059">
                  <c:v>23617.359375</c:v>
                </c:pt>
                <c:pt idx="7060">
                  <c:v>23717.625</c:v>
                </c:pt>
                <c:pt idx="7061">
                  <c:v>23820.939453125</c:v>
                </c:pt>
                <c:pt idx="7062">
                  <c:v>23927.3125</c:v>
                </c:pt>
                <c:pt idx="7063">
                  <c:v>24027.486328125</c:v>
                </c:pt>
                <c:pt idx="7064">
                  <c:v>24113.078125</c:v>
                </c:pt>
                <c:pt idx="7065">
                  <c:v>24128.625</c:v>
                </c:pt>
                <c:pt idx="7066">
                  <c:v>24229.103515625</c:v>
                </c:pt>
                <c:pt idx="7067">
                  <c:v>24330.888671875</c:v>
                </c:pt>
                <c:pt idx="7068">
                  <c:v>24431.7890625</c:v>
                </c:pt>
                <c:pt idx="7069">
                  <c:v>24533.40234375</c:v>
                </c:pt>
                <c:pt idx="7070">
                  <c:v>24635.384765625</c:v>
                </c:pt>
                <c:pt idx="7071">
                  <c:v>24730.560546875</c:v>
                </c:pt>
                <c:pt idx="7072">
                  <c:v>24737.240234375</c:v>
                </c:pt>
                <c:pt idx="7073">
                  <c:v>24837.60546875</c:v>
                </c:pt>
                <c:pt idx="7074">
                  <c:v>24842.966796875</c:v>
                </c:pt>
                <c:pt idx="7075">
                  <c:v>24818.705078125</c:v>
                </c:pt>
                <c:pt idx="7076">
                  <c:v>24764.689453125</c:v>
                </c:pt>
                <c:pt idx="7077">
                  <c:v>24735.646484375</c:v>
                </c:pt>
                <c:pt idx="7078">
                  <c:v>24634.818359375</c:v>
                </c:pt>
                <c:pt idx="7079">
                  <c:v>24534.80078125</c:v>
                </c:pt>
                <c:pt idx="7080">
                  <c:v>24434.716796875</c:v>
                </c:pt>
                <c:pt idx="7081">
                  <c:v>24333.029296875</c:v>
                </c:pt>
                <c:pt idx="7082">
                  <c:v>24232.935546875</c:v>
                </c:pt>
                <c:pt idx="7083">
                  <c:v>24131.986328125</c:v>
                </c:pt>
                <c:pt idx="7084">
                  <c:v>24031.2421875</c:v>
                </c:pt>
                <c:pt idx="7085">
                  <c:v>23931.046875</c:v>
                </c:pt>
                <c:pt idx="7086">
                  <c:v>23829.52734375</c:v>
                </c:pt>
                <c:pt idx="7087">
                  <c:v>23728.724609375</c:v>
                </c:pt>
                <c:pt idx="7088">
                  <c:v>23627.3203125</c:v>
                </c:pt>
                <c:pt idx="7089">
                  <c:v>23527.126953125</c:v>
                </c:pt>
                <c:pt idx="7090">
                  <c:v>23423.345703125</c:v>
                </c:pt>
                <c:pt idx="7091">
                  <c:v>23322.150390625</c:v>
                </c:pt>
                <c:pt idx="7092">
                  <c:v>23219.708984375</c:v>
                </c:pt>
                <c:pt idx="7093">
                  <c:v>23117.95703125</c:v>
                </c:pt>
                <c:pt idx="7094">
                  <c:v>23017.640625</c:v>
                </c:pt>
                <c:pt idx="7095">
                  <c:v>22915.94921875</c:v>
                </c:pt>
                <c:pt idx="7096">
                  <c:v>22814.3515625</c:v>
                </c:pt>
                <c:pt idx="7097">
                  <c:v>22714.080078125</c:v>
                </c:pt>
                <c:pt idx="7098">
                  <c:v>22612.751953125</c:v>
                </c:pt>
                <c:pt idx="7099">
                  <c:v>22511.017578125</c:v>
                </c:pt>
                <c:pt idx="7100">
                  <c:v>22408.931640625</c:v>
                </c:pt>
                <c:pt idx="7101">
                  <c:v>22306.53125</c:v>
                </c:pt>
                <c:pt idx="7102">
                  <c:v>22205.4921875</c:v>
                </c:pt>
                <c:pt idx="7103">
                  <c:v>22104.10546875</c:v>
                </c:pt>
                <c:pt idx="7104">
                  <c:v>22002.974609375</c:v>
                </c:pt>
                <c:pt idx="7105">
                  <c:v>21917.56640625</c:v>
                </c:pt>
                <c:pt idx="7106">
                  <c:v>21901.689453125</c:v>
                </c:pt>
                <c:pt idx="7107">
                  <c:v>21799.634765625</c:v>
                </c:pt>
                <c:pt idx="7108">
                  <c:v>21698.94140625</c:v>
                </c:pt>
                <c:pt idx="7109">
                  <c:v>21597.369140625</c:v>
                </c:pt>
                <c:pt idx="7110">
                  <c:v>21495.53515625</c:v>
                </c:pt>
                <c:pt idx="7111">
                  <c:v>21394.11328125</c:v>
                </c:pt>
                <c:pt idx="7112">
                  <c:v>21291.716796875</c:v>
                </c:pt>
                <c:pt idx="7113">
                  <c:v>21190.107421875</c:v>
                </c:pt>
                <c:pt idx="7114">
                  <c:v>21088.40234375</c:v>
                </c:pt>
                <c:pt idx="7115">
                  <c:v>20987.46875</c:v>
                </c:pt>
                <c:pt idx="7116">
                  <c:v>20908.359375</c:v>
                </c:pt>
                <c:pt idx="7117">
                  <c:v>20886.26171875</c:v>
                </c:pt>
                <c:pt idx="7118">
                  <c:v>20785.806640625</c:v>
                </c:pt>
                <c:pt idx="7119">
                  <c:v>20681.208984375</c:v>
                </c:pt>
                <c:pt idx="7120">
                  <c:v>20580.232421875</c:v>
                </c:pt>
                <c:pt idx="7121">
                  <c:v>20479.892578125</c:v>
                </c:pt>
                <c:pt idx="7122">
                  <c:v>20379.541015625</c:v>
                </c:pt>
                <c:pt idx="7123">
                  <c:v>20275.599609375</c:v>
                </c:pt>
                <c:pt idx="7124">
                  <c:v>20174.0234375</c:v>
                </c:pt>
                <c:pt idx="7125">
                  <c:v>20073.375</c:v>
                </c:pt>
                <c:pt idx="7126">
                  <c:v>19970.763671875</c:v>
                </c:pt>
                <c:pt idx="7127">
                  <c:v>19909.21484375</c:v>
                </c:pt>
                <c:pt idx="7128">
                  <c:v>19868.900390625</c:v>
                </c:pt>
                <c:pt idx="7129">
                  <c:v>19766.181640625</c:v>
                </c:pt>
                <c:pt idx="7130">
                  <c:v>19664.013671875</c:v>
                </c:pt>
                <c:pt idx="7131">
                  <c:v>19563.455078125</c:v>
                </c:pt>
                <c:pt idx="7132">
                  <c:v>19460.90625</c:v>
                </c:pt>
                <c:pt idx="7133">
                  <c:v>19359.58203125</c:v>
                </c:pt>
                <c:pt idx="7134">
                  <c:v>19259.203125</c:v>
                </c:pt>
                <c:pt idx="7135">
                  <c:v>19157.783203125</c:v>
                </c:pt>
                <c:pt idx="7136">
                  <c:v>19259.916015625</c:v>
                </c:pt>
                <c:pt idx="7137">
                  <c:v>19360.45703125</c:v>
                </c:pt>
                <c:pt idx="7138">
                  <c:v>19460.93359375</c:v>
                </c:pt>
                <c:pt idx="7139">
                  <c:v>19562.287109375</c:v>
                </c:pt>
                <c:pt idx="7140">
                  <c:v>19663.025390625</c:v>
                </c:pt>
                <c:pt idx="7141">
                  <c:v>19763.9453125</c:v>
                </c:pt>
                <c:pt idx="7142">
                  <c:v>19864.91015625</c:v>
                </c:pt>
                <c:pt idx="7143">
                  <c:v>19965.421875</c:v>
                </c:pt>
                <c:pt idx="7144">
                  <c:v>20067.87890625</c:v>
                </c:pt>
                <c:pt idx="7145">
                  <c:v>20168.923828125</c:v>
                </c:pt>
                <c:pt idx="7146">
                  <c:v>20270.904296875</c:v>
                </c:pt>
                <c:pt idx="7147">
                  <c:v>20372.052734375</c:v>
                </c:pt>
                <c:pt idx="7148">
                  <c:v>20473.2109375</c:v>
                </c:pt>
                <c:pt idx="7149">
                  <c:v>20574.029296875</c:v>
                </c:pt>
                <c:pt idx="7150">
                  <c:v>20675.78125</c:v>
                </c:pt>
                <c:pt idx="7151">
                  <c:v>20776.515625</c:v>
                </c:pt>
                <c:pt idx="7152">
                  <c:v>20877.00390625</c:v>
                </c:pt>
                <c:pt idx="7153">
                  <c:v>20968.0390625</c:v>
                </c:pt>
                <c:pt idx="7154">
                  <c:v>20977.51171875</c:v>
                </c:pt>
                <c:pt idx="7155">
                  <c:v>21077.705078125</c:v>
                </c:pt>
                <c:pt idx="7156">
                  <c:v>21178.08203125</c:v>
                </c:pt>
                <c:pt idx="7157">
                  <c:v>21278.482421875</c:v>
                </c:pt>
                <c:pt idx="7158">
                  <c:v>21381.6015625</c:v>
                </c:pt>
                <c:pt idx="7159">
                  <c:v>21482.2265625</c:v>
                </c:pt>
                <c:pt idx="7160">
                  <c:v>21583.89453125</c:v>
                </c:pt>
                <c:pt idx="7161">
                  <c:v>21685.98828125</c:v>
                </c:pt>
                <c:pt idx="7162">
                  <c:v>21788.32421875</c:v>
                </c:pt>
                <c:pt idx="7163">
                  <c:v>21889.267578125</c:v>
                </c:pt>
                <c:pt idx="7164">
                  <c:v>21983.767578125</c:v>
                </c:pt>
                <c:pt idx="7165">
                  <c:v>21991.17578125</c:v>
                </c:pt>
                <c:pt idx="7166">
                  <c:v>22091.59375</c:v>
                </c:pt>
                <c:pt idx="7167">
                  <c:v>22192.03515625</c:v>
                </c:pt>
                <c:pt idx="7168">
                  <c:v>22292.58984375</c:v>
                </c:pt>
                <c:pt idx="7169">
                  <c:v>22395.681640625</c:v>
                </c:pt>
                <c:pt idx="7170">
                  <c:v>22496.4609375</c:v>
                </c:pt>
                <c:pt idx="7171">
                  <c:v>22597.93359375</c:v>
                </c:pt>
                <c:pt idx="7172">
                  <c:v>22700.109375</c:v>
                </c:pt>
                <c:pt idx="7173">
                  <c:v>22801.57421875</c:v>
                </c:pt>
                <c:pt idx="7174">
                  <c:v>22901.75</c:v>
                </c:pt>
                <c:pt idx="7175">
                  <c:v>22980.59765625</c:v>
                </c:pt>
                <c:pt idx="7176">
                  <c:v>23002.076171875</c:v>
                </c:pt>
                <c:pt idx="7177">
                  <c:v>23103.041015625</c:v>
                </c:pt>
                <c:pt idx="7178">
                  <c:v>23203.47265625</c:v>
                </c:pt>
                <c:pt idx="7179">
                  <c:v>23306.451171875</c:v>
                </c:pt>
                <c:pt idx="7180">
                  <c:v>23407.0078125</c:v>
                </c:pt>
                <c:pt idx="7181">
                  <c:v>23508.228515625</c:v>
                </c:pt>
                <c:pt idx="7182">
                  <c:v>23610.0546875</c:v>
                </c:pt>
                <c:pt idx="7183">
                  <c:v>23712.751953125</c:v>
                </c:pt>
                <c:pt idx="7184">
                  <c:v>23813.419921875</c:v>
                </c:pt>
                <c:pt idx="7185">
                  <c:v>23913.8359375</c:v>
                </c:pt>
                <c:pt idx="7186">
                  <c:v>23812.681640625</c:v>
                </c:pt>
                <c:pt idx="7187">
                  <c:v>23712.486328125</c:v>
                </c:pt>
                <c:pt idx="7188">
                  <c:v>23612.486328125</c:v>
                </c:pt>
                <c:pt idx="7189">
                  <c:v>23510.12890625</c:v>
                </c:pt>
                <c:pt idx="7190">
                  <c:v>23408.59375</c:v>
                </c:pt>
                <c:pt idx="7191">
                  <c:v>23305.662109375</c:v>
                </c:pt>
                <c:pt idx="7192">
                  <c:v>23203.70703125</c:v>
                </c:pt>
                <c:pt idx="7193">
                  <c:v>23102.919921875</c:v>
                </c:pt>
                <c:pt idx="7194">
                  <c:v>23002.7421875</c:v>
                </c:pt>
                <c:pt idx="7195">
                  <c:v>22901.765625</c:v>
                </c:pt>
                <c:pt idx="7196">
                  <c:v>22801.763671875</c:v>
                </c:pt>
                <c:pt idx="7197">
                  <c:v>22700.326171875</c:v>
                </c:pt>
                <c:pt idx="7198">
                  <c:v>22595.474609375</c:v>
                </c:pt>
                <c:pt idx="7199">
                  <c:v>22495.345703125</c:v>
                </c:pt>
                <c:pt idx="7200">
                  <c:v>22394.18359375</c:v>
                </c:pt>
                <c:pt idx="7201">
                  <c:v>22293.755859375</c:v>
                </c:pt>
                <c:pt idx="7202">
                  <c:v>22189.888671875</c:v>
                </c:pt>
                <c:pt idx="7203">
                  <c:v>22089.02734375</c:v>
                </c:pt>
                <c:pt idx="7204">
                  <c:v>21987.01171875</c:v>
                </c:pt>
                <c:pt idx="7205">
                  <c:v>21885.546875</c:v>
                </c:pt>
                <c:pt idx="7206">
                  <c:v>21878.8515625</c:v>
                </c:pt>
                <c:pt idx="7207">
                  <c:v>21784.486328125</c:v>
                </c:pt>
                <c:pt idx="7208">
                  <c:v>21682.94140625</c:v>
                </c:pt>
                <c:pt idx="7209">
                  <c:v>21579.021484375</c:v>
                </c:pt>
                <c:pt idx="7210">
                  <c:v>21478.935546875</c:v>
                </c:pt>
                <c:pt idx="7211">
                  <c:v>21378.630859375</c:v>
                </c:pt>
                <c:pt idx="7212">
                  <c:v>21277.98828125</c:v>
                </c:pt>
                <c:pt idx="7213">
                  <c:v>21177.40625</c:v>
                </c:pt>
                <c:pt idx="7214">
                  <c:v>21076.255859375</c:v>
                </c:pt>
                <c:pt idx="7215">
                  <c:v>20973.1484375</c:v>
                </c:pt>
                <c:pt idx="7216">
                  <c:v>20872.900390625</c:v>
                </c:pt>
                <c:pt idx="7217">
                  <c:v>20861.314453125</c:v>
                </c:pt>
                <c:pt idx="7218">
                  <c:v>20772.8359375</c:v>
                </c:pt>
                <c:pt idx="7219">
                  <c:v>20671.0703125</c:v>
                </c:pt>
                <c:pt idx="7220">
                  <c:v>20569.71875</c:v>
                </c:pt>
                <c:pt idx="7221">
                  <c:v>20467.263671875</c:v>
                </c:pt>
                <c:pt idx="7222">
                  <c:v>20364.3203125</c:v>
                </c:pt>
                <c:pt idx="7223">
                  <c:v>20264.02734375</c:v>
                </c:pt>
                <c:pt idx="7224">
                  <c:v>20163.048828125</c:v>
                </c:pt>
                <c:pt idx="7225">
                  <c:v>20061.216796875</c:v>
                </c:pt>
                <c:pt idx="7226">
                  <c:v>19960.107421875</c:v>
                </c:pt>
                <c:pt idx="7227">
                  <c:v>19854.3828125</c:v>
                </c:pt>
                <c:pt idx="7228">
                  <c:v>19858.873046875</c:v>
                </c:pt>
                <c:pt idx="7229">
                  <c:v>19753.41796875</c:v>
                </c:pt>
                <c:pt idx="7230">
                  <c:v>19651.6484375</c:v>
                </c:pt>
                <c:pt idx="7231">
                  <c:v>19550.03125</c:v>
                </c:pt>
                <c:pt idx="7232">
                  <c:v>19449.275390625</c:v>
                </c:pt>
                <c:pt idx="7233">
                  <c:v>19346.943359375</c:v>
                </c:pt>
                <c:pt idx="7234">
                  <c:v>19244.62109375</c:v>
                </c:pt>
                <c:pt idx="7235">
                  <c:v>19142.87890625</c:v>
                </c:pt>
                <c:pt idx="7236">
                  <c:v>19244.3984375</c:v>
                </c:pt>
                <c:pt idx="7237">
                  <c:v>19345.349609375</c:v>
                </c:pt>
                <c:pt idx="7238">
                  <c:v>19445.767578125</c:v>
                </c:pt>
                <c:pt idx="7239">
                  <c:v>19547.220703125</c:v>
                </c:pt>
                <c:pt idx="7240">
                  <c:v>19647.33984375</c:v>
                </c:pt>
                <c:pt idx="7241">
                  <c:v>19749.16796875</c:v>
                </c:pt>
                <c:pt idx="7242">
                  <c:v>19849.1796875</c:v>
                </c:pt>
                <c:pt idx="7243">
                  <c:v>19950.3515625</c:v>
                </c:pt>
                <c:pt idx="7244">
                  <c:v>20053.015625</c:v>
                </c:pt>
                <c:pt idx="7245">
                  <c:v>20153.26171875</c:v>
                </c:pt>
                <c:pt idx="7246">
                  <c:v>20254.439453125</c:v>
                </c:pt>
                <c:pt idx="7247">
                  <c:v>20355.244140625</c:v>
                </c:pt>
                <c:pt idx="7248">
                  <c:v>20460.734375</c:v>
                </c:pt>
                <c:pt idx="7249">
                  <c:v>20562.306640625</c:v>
                </c:pt>
                <c:pt idx="7250">
                  <c:v>20662.376953125</c:v>
                </c:pt>
                <c:pt idx="7251">
                  <c:v>20762.509765625</c:v>
                </c:pt>
                <c:pt idx="7252">
                  <c:v>20864.431640625</c:v>
                </c:pt>
                <c:pt idx="7253">
                  <c:v>20900.0625</c:v>
                </c:pt>
                <c:pt idx="7254">
                  <c:v>20965.44921875</c:v>
                </c:pt>
                <c:pt idx="7255">
                  <c:v>21066.283203125</c:v>
                </c:pt>
                <c:pt idx="7256">
                  <c:v>21167.03125</c:v>
                </c:pt>
                <c:pt idx="7257">
                  <c:v>21267.134765625</c:v>
                </c:pt>
                <c:pt idx="7258">
                  <c:v>21367.384765625</c:v>
                </c:pt>
                <c:pt idx="7259">
                  <c:v>21467.447265625</c:v>
                </c:pt>
                <c:pt idx="7260">
                  <c:v>21567.861328125</c:v>
                </c:pt>
                <c:pt idx="7261">
                  <c:v>21668.052734375</c:v>
                </c:pt>
                <c:pt idx="7262">
                  <c:v>21768.21875</c:v>
                </c:pt>
                <c:pt idx="7263">
                  <c:v>21869.4453125</c:v>
                </c:pt>
                <c:pt idx="7264">
                  <c:v>21919.69140625</c:v>
                </c:pt>
                <c:pt idx="7265">
                  <c:v>21969.580078125</c:v>
                </c:pt>
                <c:pt idx="7266">
                  <c:v>22071.037109375</c:v>
                </c:pt>
                <c:pt idx="7267">
                  <c:v>22172.048828125</c:v>
                </c:pt>
                <c:pt idx="7268">
                  <c:v>22273.39453125</c:v>
                </c:pt>
                <c:pt idx="7269">
                  <c:v>22373.578125</c:v>
                </c:pt>
                <c:pt idx="7270">
                  <c:v>22473.912109375</c:v>
                </c:pt>
                <c:pt idx="7271">
                  <c:v>22574.732421875</c:v>
                </c:pt>
                <c:pt idx="7272">
                  <c:v>22678.5390625</c:v>
                </c:pt>
                <c:pt idx="7273">
                  <c:v>22779.4765625</c:v>
                </c:pt>
                <c:pt idx="7274">
                  <c:v>22882.025390625</c:v>
                </c:pt>
                <c:pt idx="7275">
                  <c:v>22925.9765625</c:v>
                </c:pt>
                <c:pt idx="7276">
                  <c:v>22982.33984375</c:v>
                </c:pt>
                <c:pt idx="7277">
                  <c:v>23084.162109375</c:v>
                </c:pt>
                <c:pt idx="7278">
                  <c:v>23185.255859375</c:v>
                </c:pt>
                <c:pt idx="7279">
                  <c:v>23286.00390625</c:v>
                </c:pt>
                <c:pt idx="7280">
                  <c:v>23387.158203125</c:v>
                </c:pt>
                <c:pt idx="7281">
                  <c:v>23488.85546875</c:v>
                </c:pt>
                <c:pt idx="7282">
                  <c:v>23589.708984375</c:v>
                </c:pt>
                <c:pt idx="7283">
                  <c:v>23689.986328125</c:v>
                </c:pt>
                <c:pt idx="7284">
                  <c:v>23791.314453125</c:v>
                </c:pt>
                <c:pt idx="7285">
                  <c:v>23891.353515625</c:v>
                </c:pt>
                <c:pt idx="7286">
                  <c:v>23900.056640625</c:v>
                </c:pt>
                <c:pt idx="7287">
                  <c:v>23791.19921875</c:v>
                </c:pt>
                <c:pt idx="7288">
                  <c:v>23688.9921875</c:v>
                </c:pt>
                <c:pt idx="7289">
                  <c:v>23588.732421875</c:v>
                </c:pt>
                <c:pt idx="7290">
                  <c:v>23487.515625</c:v>
                </c:pt>
                <c:pt idx="7291">
                  <c:v>23385.5390625</c:v>
                </c:pt>
                <c:pt idx="7292">
                  <c:v>23284.71875</c:v>
                </c:pt>
                <c:pt idx="7293">
                  <c:v>23181.4921875</c:v>
                </c:pt>
                <c:pt idx="7294">
                  <c:v>23081.03515625</c:v>
                </c:pt>
                <c:pt idx="7295">
                  <c:v>22980.01953125</c:v>
                </c:pt>
                <c:pt idx="7296">
                  <c:v>22875.623046875</c:v>
                </c:pt>
                <c:pt idx="7297">
                  <c:v>22853.7421875</c:v>
                </c:pt>
                <c:pt idx="7298">
                  <c:v>22775.25390625</c:v>
                </c:pt>
                <c:pt idx="7299">
                  <c:v>22674.8828125</c:v>
                </c:pt>
                <c:pt idx="7300">
                  <c:v>22571.484375</c:v>
                </c:pt>
                <c:pt idx="7301">
                  <c:v>22469.798828125</c:v>
                </c:pt>
                <c:pt idx="7302">
                  <c:v>22369.005859375</c:v>
                </c:pt>
                <c:pt idx="7303">
                  <c:v>22268.83984375</c:v>
                </c:pt>
                <c:pt idx="7304">
                  <c:v>22167.486328125</c:v>
                </c:pt>
                <c:pt idx="7305">
                  <c:v>22066.794921875</c:v>
                </c:pt>
                <c:pt idx="7306">
                  <c:v>21966.578125</c:v>
                </c:pt>
                <c:pt idx="7307">
                  <c:v>21866.537109375</c:v>
                </c:pt>
                <c:pt idx="7308">
                  <c:v>21838.8515625</c:v>
                </c:pt>
                <c:pt idx="7309">
                  <c:v>21763.765625</c:v>
                </c:pt>
                <c:pt idx="7310">
                  <c:v>21663.748046875</c:v>
                </c:pt>
                <c:pt idx="7311">
                  <c:v>21562.99609375</c:v>
                </c:pt>
                <c:pt idx="7312">
                  <c:v>21462.90625</c:v>
                </c:pt>
                <c:pt idx="7313">
                  <c:v>21361.125</c:v>
                </c:pt>
                <c:pt idx="7314">
                  <c:v>21259.484375</c:v>
                </c:pt>
                <c:pt idx="7315">
                  <c:v>21158.478515625</c:v>
                </c:pt>
                <c:pt idx="7316">
                  <c:v>21058.24609375</c:v>
                </c:pt>
                <c:pt idx="7317">
                  <c:v>20957.94921875</c:v>
                </c:pt>
                <c:pt idx="7318">
                  <c:v>20857.3671875</c:v>
                </c:pt>
                <c:pt idx="7319">
                  <c:v>20816.314453125</c:v>
                </c:pt>
                <c:pt idx="7320">
                  <c:v>20755.65625</c:v>
                </c:pt>
                <c:pt idx="7321">
                  <c:v>20654.63671875</c:v>
                </c:pt>
                <c:pt idx="7322">
                  <c:v>20553.865234375</c:v>
                </c:pt>
                <c:pt idx="7323">
                  <c:v>20451.228515625</c:v>
                </c:pt>
                <c:pt idx="7324">
                  <c:v>20351.01953125</c:v>
                </c:pt>
                <c:pt idx="7325">
                  <c:v>20250.994140625</c:v>
                </c:pt>
                <c:pt idx="7326">
                  <c:v>20149.59375</c:v>
                </c:pt>
                <c:pt idx="7327">
                  <c:v>20047.484375</c:v>
                </c:pt>
                <c:pt idx="7328">
                  <c:v>19947.33203125</c:v>
                </c:pt>
                <c:pt idx="7329">
                  <c:v>19847.06640625</c:v>
                </c:pt>
                <c:pt idx="7330">
                  <c:v>19815.609375</c:v>
                </c:pt>
                <c:pt idx="7331">
                  <c:v>19746.955078125</c:v>
                </c:pt>
                <c:pt idx="7332">
                  <c:v>19645.056640625</c:v>
                </c:pt>
                <c:pt idx="7333">
                  <c:v>19543.408203125</c:v>
                </c:pt>
                <c:pt idx="7334">
                  <c:v>19442.275390625</c:v>
                </c:pt>
                <c:pt idx="7335">
                  <c:v>19341.94921875</c:v>
                </c:pt>
                <c:pt idx="7336">
                  <c:v>19240.630859375</c:v>
                </c:pt>
                <c:pt idx="7337">
                  <c:v>19139.98828125</c:v>
                </c:pt>
                <c:pt idx="7338">
                  <c:v>19241.353515625</c:v>
                </c:pt>
                <c:pt idx="7339">
                  <c:v>19341.556640625</c:v>
                </c:pt>
                <c:pt idx="7340">
                  <c:v>19442.09375</c:v>
                </c:pt>
                <c:pt idx="7341">
                  <c:v>19542.5390625</c:v>
                </c:pt>
                <c:pt idx="7342">
                  <c:v>19644.103515625</c:v>
                </c:pt>
                <c:pt idx="7343">
                  <c:v>19748.189453125</c:v>
                </c:pt>
                <c:pt idx="7344">
                  <c:v>19850.2109375</c:v>
                </c:pt>
                <c:pt idx="7345">
                  <c:v>19955.439453125</c:v>
                </c:pt>
                <c:pt idx="7346">
                  <c:v>20056.294921875</c:v>
                </c:pt>
                <c:pt idx="7347">
                  <c:v>20158.1796875</c:v>
                </c:pt>
                <c:pt idx="7348">
                  <c:v>20262.060546875</c:v>
                </c:pt>
                <c:pt idx="7349">
                  <c:v>20366.353515625</c:v>
                </c:pt>
                <c:pt idx="7350">
                  <c:v>20467.373046875</c:v>
                </c:pt>
                <c:pt idx="7351">
                  <c:v>20569.71484375</c:v>
                </c:pt>
                <c:pt idx="7352">
                  <c:v>20669.87890625</c:v>
                </c:pt>
                <c:pt idx="7353">
                  <c:v>20770.654296875</c:v>
                </c:pt>
                <c:pt idx="7354">
                  <c:v>20856.5703125</c:v>
                </c:pt>
                <c:pt idx="7355">
                  <c:v>20870.943359375</c:v>
                </c:pt>
                <c:pt idx="7356">
                  <c:v>20971.029296875</c:v>
                </c:pt>
                <c:pt idx="7357">
                  <c:v>21071.212890625</c:v>
                </c:pt>
                <c:pt idx="7358">
                  <c:v>21173.9609375</c:v>
                </c:pt>
                <c:pt idx="7359">
                  <c:v>21274.1953125</c:v>
                </c:pt>
                <c:pt idx="7360">
                  <c:v>21376.533203125</c:v>
                </c:pt>
                <c:pt idx="7361">
                  <c:v>21476.92578125</c:v>
                </c:pt>
                <c:pt idx="7362">
                  <c:v>21578.275390625</c:v>
                </c:pt>
                <c:pt idx="7363">
                  <c:v>21678.43359375</c:v>
                </c:pt>
                <c:pt idx="7364">
                  <c:v>21779.833984375</c:v>
                </c:pt>
                <c:pt idx="7365">
                  <c:v>21880.1875</c:v>
                </c:pt>
                <c:pt idx="7366">
                  <c:v>21875.853515625</c:v>
                </c:pt>
                <c:pt idx="7367">
                  <c:v>21980.796875</c:v>
                </c:pt>
                <c:pt idx="7368">
                  <c:v>22081.712890625</c:v>
                </c:pt>
                <c:pt idx="7369">
                  <c:v>22182.298828125</c:v>
                </c:pt>
                <c:pt idx="7370">
                  <c:v>22286.046875</c:v>
                </c:pt>
                <c:pt idx="7371">
                  <c:v>22387.05078125</c:v>
                </c:pt>
                <c:pt idx="7372">
                  <c:v>22487.69140625</c:v>
                </c:pt>
                <c:pt idx="7373">
                  <c:v>22588.77734375</c:v>
                </c:pt>
                <c:pt idx="7374">
                  <c:v>22691.41015625</c:v>
                </c:pt>
                <c:pt idx="7375">
                  <c:v>22792.810546875</c:v>
                </c:pt>
                <c:pt idx="7376">
                  <c:v>22881.21875</c:v>
                </c:pt>
                <c:pt idx="7377">
                  <c:v>22895.36328125</c:v>
                </c:pt>
                <c:pt idx="7378">
                  <c:v>22996.107421875</c:v>
                </c:pt>
                <c:pt idx="7379">
                  <c:v>23096.150390625</c:v>
                </c:pt>
                <c:pt idx="7380">
                  <c:v>23198.287109375</c:v>
                </c:pt>
                <c:pt idx="7381">
                  <c:v>23298.44921875</c:v>
                </c:pt>
                <c:pt idx="7382">
                  <c:v>23400.1796875</c:v>
                </c:pt>
                <c:pt idx="7383">
                  <c:v>23500.826171875</c:v>
                </c:pt>
                <c:pt idx="7384">
                  <c:v>23600.943359375</c:v>
                </c:pt>
                <c:pt idx="7385">
                  <c:v>23702.490234375</c:v>
                </c:pt>
                <c:pt idx="7386">
                  <c:v>23803.380859375</c:v>
                </c:pt>
                <c:pt idx="7387">
                  <c:v>23867.607421875</c:v>
                </c:pt>
                <c:pt idx="7388">
                  <c:v>23904.919921875</c:v>
                </c:pt>
                <c:pt idx="7389">
                  <c:v>24005.14453125</c:v>
                </c:pt>
                <c:pt idx="7390">
                  <c:v>24105.67578125</c:v>
                </c:pt>
                <c:pt idx="7391">
                  <c:v>24205.9375</c:v>
                </c:pt>
                <c:pt idx="7392">
                  <c:v>24307.091796875</c:v>
                </c:pt>
                <c:pt idx="7393">
                  <c:v>24407.9296875</c:v>
                </c:pt>
                <c:pt idx="7394">
                  <c:v>24478.12109375</c:v>
                </c:pt>
                <c:pt idx="7395">
                  <c:v>24510.640625</c:v>
                </c:pt>
                <c:pt idx="7396">
                  <c:v>24581.8671875</c:v>
                </c:pt>
                <c:pt idx="7397">
                  <c:v>24548.73046875</c:v>
                </c:pt>
                <c:pt idx="7398">
                  <c:v>24496.712890625</c:v>
                </c:pt>
                <c:pt idx="7399">
                  <c:v>24410.0078125</c:v>
                </c:pt>
                <c:pt idx="7400">
                  <c:v>24309.052734375</c:v>
                </c:pt>
                <c:pt idx="7401">
                  <c:v>24208.111328125</c:v>
                </c:pt>
                <c:pt idx="7402">
                  <c:v>24107.708984375</c:v>
                </c:pt>
                <c:pt idx="7403">
                  <c:v>24006.474609375</c:v>
                </c:pt>
                <c:pt idx="7404">
                  <c:v>23906.099609375</c:v>
                </c:pt>
                <c:pt idx="7405">
                  <c:v>23804.232421875</c:v>
                </c:pt>
                <c:pt idx="7406">
                  <c:v>23702.37109375</c:v>
                </c:pt>
                <c:pt idx="7407">
                  <c:v>23602.306640625</c:v>
                </c:pt>
                <c:pt idx="7408">
                  <c:v>23501.9140625</c:v>
                </c:pt>
                <c:pt idx="7409">
                  <c:v>23400.23046875</c:v>
                </c:pt>
                <c:pt idx="7410">
                  <c:v>23299.65625</c:v>
                </c:pt>
                <c:pt idx="7411">
                  <c:v>23199.2265625</c:v>
                </c:pt>
                <c:pt idx="7412">
                  <c:v>23099.064453125</c:v>
                </c:pt>
                <c:pt idx="7413">
                  <c:v>22996.59765625</c:v>
                </c:pt>
                <c:pt idx="7414">
                  <c:v>22894.67578125</c:v>
                </c:pt>
                <c:pt idx="7415">
                  <c:v>22794.107421875</c:v>
                </c:pt>
                <c:pt idx="7416">
                  <c:v>22694.05078125</c:v>
                </c:pt>
                <c:pt idx="7417">
                  <c:v>22591.935546875</c:v>
                </c:pt>
                <c:pt idx="7418">
                  <c:v>22488.5390625</c:v>
                </c:pt>
                <c:pt idx="7419">
                  <c:v>22388.52734375</c:v>
                </c:pt>
                <c:pt idx="7420">
                  <c:v>22287.4296875</c:v>
                </c:pt>
                <c:pt idx="7421">
                  <c:v>22186.849609375</c:v>
                </c:pt>
                <c:pt idx="7422">
                  <c:v>22084.345703125</c:v>
                </c:pt>
                <c:pt idx="7423">
                  <c:v>21984.150390625</c:v>
                </c:pt>
                <c:pt idx="7424">
                  <c:v>21883.7421875</c:v>
                </c:pt>
                <c:pt idx="7425">
                  <c:v>21783.7265625</c:v>
                </c:pt>
                <c:pt idx="7426">
                  <c:v>21683.322265625</c:v>
                </c:pt>
                <c:pt idx="7427">
                  <c:v>21661.71484375</c:v>
                </c:pt>
                <c:pt idx="7428">
                  <c:v>21582.3046875</c:v>
                </c:pt>
                <c:pt idx="7429">
                  <c:v>21479.005859375</c:v>
                </c:pt>
                <c:pt idx="7430">
                  <c:v>21378.76953125</c:v>
                </c:pt>
                <c:pt idx="7431">
                  <c:v>21278.5</c:v>
                </c:pt>
                <c:pt idx="7432">
                  <c:v>21175.181640625</c:v>
                </c:pt>
                <c:pt idx="7433">
                  <c:v>21075.091796875</c:v>
                </c:pt>
                <c:pt idx="7434">
                  <c:v>20974.87109375</c:v>
                </c:pt>
                <c:pt idx="7435">
                  <c:v>20874.705078125</c:v>
                </c:pt>
                <c:pt idx="7436">
                  <c:v>20774.09375</c:v>
                </c:pt>
                <c:pt idx="7437">
                  <c:v>20671.751953125</c:v>
                </c:pt>
                <c:pt idx="7438">
                  <c:v>20675.171875</c:v>
                </c:pt>
                <c:pt idx="7439">
                  <c:v>20570.84375</c:v>
                </c:pt>
                <c:pt idx="7440">
                  <c:v>20469.8125</c:v>
                </c:pt>
                <c:pt idx="7441">
                  <c:v>20369.63671875</c:v>
                </c:pt>
                <c:pt idx="7442">
                  <c:v>20268.37109375</c:v>
                </c:pt>
                <c:pt idx="7443">
                  <c:v>20167.265625</c:v>
                </c:pt>
                <c:pt idx="7444">
                  <c:v>20065.71875</c:v>
                </c:pt>
                <c:pt idx="7445">
                  <c:v>19964.634765625</c:v>
                </c:pt>
                <c:pt idx="7446">
                  <c:v>19863.783203125</c:v>
                </c:pt>
                <c:pt idx="7447">
                  <c:v>19763.58203125</c:v>
                </c:pt>
                <c:pt idx="7448">
                  <c:v>19696.974609375</c:v>
                </c:pt>
                <c:pt idx="7449">
                  <c:v>19663.0546875</c:v>
                </c:pt>
                <c:pt idx="7450">
                  <c:v>19559.02734375</c:v>
                </c:pt>
                <c:pt idx="7451">
                  <c:v>19458.634765625</c:v>
                </c:pt>
                <c:pt idx="7452">
                  <c:v>19357.583984375</c:v>
                </c:pt>
                <c:pt idx="7453">
                  <c:v>19257.533203125</c:v>
                </c:pt>
                <c:pt idx="7454">
                  <c:v>19155.83203125</c:v>
                </c:pt>
                <c:pt idx="7455">
                  <c:v>19054.248046875</c:v>
                </c:pt>
                <c:pt idx="7456">
                  <c:v>18953.755859375</c:v>
                </c:pt>
                <c:pt idx="7457">
                  <c:v>19053.955078125</c:v>
                </c:pt>
                <c:pt idx="7458">
                  <c:v>19153.986328125</c:v>
                </c:pt>
                <c:pt idx="7459">
                  <c:v>19254.294921875</c:v>
                </c:pt>
                <c:pt idx="7460">
                  <c:v>19355.587890625</c:v>
                </c:pt>
                <c:pt idx="7461">
                  <c:v>19456.431640625</c:v>
                </c:pt>
                <c:pt idx="7462">
                  <c:v>19561.11328125</c:v>
                </c:pt>
                <c:pt idx="7463">
                  <c:v>19662.638671875</c:v>
                </c:pt>
                <c:pt idx="7464">
                  <c:v>19762.6796875</c:v>
                </c:pt>
                <c:pt idx="7465">
                  <c:v>19863.25390625</c:v>
                </c:pt>
                <c:pt idx="7466">
                  <c:v>19964.107421875</c:v>
                </c:pt>
                <c:pt idx="7467">
                  <c:v>20067.162109375</c:v>
                </c:pt>
                <c:pt idx="7468">
                  <c:v>20168.828125</c:v>
                </c:pt>
                <c:pt idx="7469">
                  <c:v>20269.107421875</c:v>
                </c:pt>
                <c:pt idx="7470">
                  <c:v>20369.611328125</c:v>
                </c:pt>
                <c:pt idx="7471">
                  <c:v>20471.103515625</c:v>
                </c:pt>
                <c:pt idx="7472">
                  <c:v>20572.017578125</c:v>
                </c:pt>
                <c:pt idx="7473">
                  <c:v>20672.021484375</c:v>
                </c:pt>
                <c:pt idx="7474">
                  <c:v>20739.17578125</c:v>
                </c:pt>
                <c:pt idx="7475">
                  <c:v>20774.611328125</c:v>
                </c:pt>
                <c:pt idx="7476">
                  <c:v>20875.36328125</c:v>
                </c:pt>
                <c:pt idx="7477">
                  <c:v>20975.703125</c:v>
                </c:pt>
                <c:pt idx="7478">
                  <c:v>21078.216796875</c:v>
                </c:pt>
                <c:pt idx="7479">
                  <c:v>21178.802734375</c:v>
                </c:pt>
                <c:pt idx="7480">
                  <c:v>21283.296875</c:v>
                </c:pt>
                <c:pt idx="7481">
                  <c:v>21385.212890625</c:v>
                </c:pt>
                <c:pt idx="7482">
                  <c:v>21487.041015625</c:v>
                </c:pt>
                <c:pt idx="7483">
                  <c:v>21587.40234375</c:v>
                </c:pt>
                <c:pt idx="7484">
                  <c:v>21688.46484375</c:v>
                </c:pt>
                <c:pt idx="7485">
                  <c:v>21732.130859375</c:v>
                </c:pt>
                <c:pt idx="7486">
                  <c:v>21788.615234375</c:v>
                </c:pt>
                <c:pt idx="7487">
                  <c:v>21889.830078125</c:v>
                </c:pt>
                <c:pt idx="7488">
                  <c:v>21990.818359375</c:v>
                </c:pt>
                <c:pt idx="7489">
                  <c:v>22091.24609375</c:v>
                </c:pt>
                <c:pt idx="7490">
                  <c:v>22193.45703125</c:v>
                </c:pt>
                <c:pt idx="7491">
                  <c:v>22293.6875</c:v>
                </c:pt>
                <c:pt idx="7492">
                  <c:v>22394.400390625</c:v>
                </c:pt>
                <c:pt idx="7493">
                  <c:v>22494.859375</c:v>
                </c:pt>
                <c:pt idx="7494">
                  <c:v>22595.091796875</c:v>
                </c:pt>
                <c:pt idx="7495">
                  <c:v>22697.634765625</c:v>
                </c:pt>
                <c:pt idx="7496">
                  <c:v>22718.345703125</c:v>
                </c:pt>
                <c:pt idx="7497">
                  <c:v>22798.359375</c:v>
                </c:pt>
                <c:pt idx="7498">
                  <c:v>22901.98046875</c:v>
                </c:pt>
                <c:pt idx="7499">
                  <c:v>23003.951171875</c:v>
                </c:pt>
                <c:pt idx="7500">
                  <c:v>23104.685546875</c:v>
                </c:pt>
                <c:pt idx="7501">
                  <c:v>23205.20703125</c:v>
                </c:pt>
                <c:pt idx="7502">
                  <c:v>23306.337890625</c:v>
                </c:pt>
                <c:pt idx="7503">
                  <c:v>23409.9765625</c:v>
                </c:pt>
                <c:pt idx="7504">
                  <c:v>23512.607421875</c:v>
                </c:pt>
                <c:pt idx="7505">
                  <c:v>23615.572265625</c:v>
                </c:pt>
                <c:pt idx="7506">
                  <c:v>23515.474609375</c:v>
                </c:pt>
                <c:pt idx="7507">
                  <c:v>23415.31640625</c:v>
                </c:pt>
                <c:pt idx="7508">
                  <c:v>23314.658203125</c:v>
                </c:pt>
                <c:pt idx="7509">
                  <c:v>23214.599609375</c:v>
                </c:pt>
                <c:pt idx="7510">
                  <c:v>23114.462890625</c:v>
                </c:pt>
                <c:pt idx="7511">
                  <c:v>23014.13671875</c:v>
                </c:pt>
                <c:pt idx="7512">
                  <c:v>22913.103515625</c:v>
                </c:pt>
                <c:pt idx="7513">
                  <c:v>22811.552734375</c:v>
                </c:pt>
                <c:pt idx="7514">
                  <c:v>22710.7421875</c:v>
                </c:pt>
                <c:pt idx="7515">
                  <c:v>22610.650390625</c:v>
                </c:pt>
                <c:pt idx="7516">
                  <c:v>22509.6328125</c:v>
                </c:pt>
                <c:pt idx="7517">
                  <c:v>22408.013671875</c:v>
                </c:pt>
                <c:pt idx="7518">
                  <c:v>22307.728515625</c:v>
                </c:pt>
                <c:pt idx="7519">
                  <c:v>22205.490234375</c:v>
                </c:pt>
                <c:pt idx="7520">
                  <c:v>22103.078125</c:v>
                </c:pt>
                <c:pt idx="7521">
                  <c:v>22002.841796875</c:v>
                </c:pt>
                <c:pt idx="7522">
                  <c:v>21901.259765625</c:v>
                </c:pt>
                <c:pt idx="7523">
                  <c:v>21797.98046875</c:v>
                </c:pt>
                <c:pt idx="7524">
                  <c:v>21697.8515625</c:v>
                </c:pt>
                <c:pt idx="7525">
                  <c:v>21623.017578125</c:v>
                </c:pt>
                <c:pt idx="7526">
                  <c:v>21596.0703125</c:v>
                </c:pt>
                <c:pt idx="7527">
                  <c:v>21495.95703125</c:v>
                </c:pt>
                <c:pt idx="7528">
                  <c:v>21393.572265625</c:v>
                </c:pt>
                <c:pt idx="7529">
                  <c:v>21293.4453125</c:v>
                </c:pt>
                <c:pt idx="7530">
                  <c:v>21192.2890625</c:v>
                </c:pt>
                <c:pt idx="7531">
                  <c:v>21091.998046875</c:v>
                </c:pt>
                <c:pt idx="7532">
                  <c:v>20990.37109375</c:v>
                </c:pt>
                <c:pt idx="7533">
                  <c:v>20890.19140625</c:v>
                </c:pt>
                <c:pt idx="7534">
                  <c:v>20790.064453125</c:v>
                </c:pt>
                <c:pt idx="7535">
                  <c:v>20688.421875</c:v>
                </c:pt>
                <c:pt idx="7536">
                  <c:v>20622.6875</c:v>
                </c:pt>
                <c:pt idx="7537">
                  <c:v>20586.9921875</c:v>
                </c:pt>
                <c:pt idx="7538">
                  <c:v>20484.865234375</c:v>
                </c:pt>
                <c:pt idx="7539">
                  <c:v>20381.9375</c:v>
                </c:pt>
                <c:pt idx="7540">
                  <c:v>20281.7265625</c:v>
                </c:pt>
                <c:pt idx="7541">
                  <c:v>20179.880859375</c:v>
                </c:pt>
                <c:pt idx="7542">
                  <c:v>20079.611328125</c:v>
                </c:pt>
                <c:pt idx="7543">
                  <c:v>19978.197265625</c:v>
                </c:pt>
                <c:pt idx="7544">
                  <c:v>19877.7734375</c:v>
                </c:pt>
                <c:pt idx="7545">
                  <c:v>19776.1328125</c:v>
                </c:pt>
                <c:pt idx="7546">
                  <c:v>19676.05078125</c:v>
                </c:pt>
                <c:pt idx="7547">
                  <c:v>19637.86328125</c:v>
                </c:pt>
                <c:pt idx="7548">
                  <c:v>19574.953125</c:v>
                </c:pt>
                <c:pt idx="7549">
                  <c:v>19473.673828125</c:v>
                </c:pt>
                <c:pt idx="7550">
                  <c:v>19373.564453125</c:v>
                </c:pt>
                <c:pt idx="7551">
                  <c:v>19271.435546875</c:v>
                </c:pt>
                <c:pt idx="7552">
                  <c:v>19169.44140625</c:v>
                </c:pt>
                <c:pt idx="7553">
                  <c:v>19067.55859375</c:v>
                </c:pt>
                <c:pt idx="7554">
                  <c:v>18966.9453125</c:v>
                </c:pt>
                <c:pt idx="7555">
                  <c:v>19070.67578125</c:v>
                </c:pt>
                <c:pt idx="7556">
                  <c:v>19171.01953125</c:v>
                </c:pt>
                <c:pt idx="7557">
                  <c:v>19271.66796875</c:v>
                </c:pt>
                <c:pt idx="7558">
                  <c:v>19376.568359375</c:v>
                </c:pt>
                <c:pt idx="7559">
                  <c:v>19478.857421875</c:v>
                </c:pt>
                <c:pt idx="7560">
                  <c:v>19579.71875</c:v>
                </c:pt>
                <c:pt idx="7561">
                  <c:v>19680.630859375</c:v>
                </c:pt>
                <c:pt idx="7562">
                  <c:v>19784.892578125</c:v>
                </c:pt>
                <c:pt idx="7563">
                  <c:v>19886.9140625</c:v>
                </c:pt>
                <c:pt idx="7564">
                  <c:v>19989.689453125</c:v>
                </c:pt>
                <c:pt idx="7565">
                  <c:v>20090.33984375</c:v>
                </c:pt>
                <c:pt idx="7566">
                  <c:v>20191.150390625</c:v>
                </c:pt>
                <c:pt idx="7567">
                  <c:v>20293.1171875</c:v>
                </c:pt>
                <c:pt idx="7568">
                  <c:v>20393.84765625</c:v>
                </c:pt>
                <c:pt idx="7569">
                  <c:v>20494.783203125</c:v>
                </c:pt>
                <c:pt idx="7570">
                  <c:v>20594.921875</c:v>
                </c:pt>
                <c:pt idx="7571">
                  <c:v>20666.392578125</c:v>
                </c:pt>
                <c:pt idx="7572">
                  <c:v>20697.04296875</c:v>
                </c:pt>
                <c:pt idx="7573">
                  <c:v>20798.439453125</c:v>
                </c:pt>
                <c:pt idx="7574">
                  <c:v>20898.45703125</c:v>
                </c:pt>
                <c:pt idx="7575">
                  <c:v>21001.841796875</c:v>
                </c:pt>
                <c:pt idx="7576">
                  <c:v>21101.97265625</c:v>
                </c:pt>
                <c:pt idx="7577">
                  <c:v>21204.611328125</c:v>
                </c:pt>
                <c:pt idx="7578">
                  <c:v>21304.65625</c:v>
                </c:pt>
                <c:pt idx="7579">
                  <c:v>21406.578125</c:v>
                </c:pt>
                <c:pt idx="7580">
                  <c:v>21506.80859375</c:v>
                </c:pt>
                <c:pt idx="7581">
                  <c:v>21607.884765625</c:v>
                </c:pt>
                <c:pt idx="7582">
                  <c:v>21665.392578125</c:v>
                </c:pt>
                <c:pt idx="7583">
                  <c:v>21708.56640625</c:v>
                </c:pt>
                <c:pt idx="7584">
                  <c:v>21809.380859375</c:v>
                </c:pt>
                <c:pt idx="7585">
                  <c:v>21909.65234375</c:v>
                </c:pt>
                <c:pt idx="7586">
                  <c:v>22010.16796875</c:v>
                </c:pt>
                <c:pt idx="7587">
                  <c:v>22110.490234375</c:v>
                </c:pt>
                <c:pt idx="7588">
                  <c:v>22210.5703125</c:v>
                </c:pt>
                <c:pt idx="7589">
                  <c:v>22311.46875</c:v>
                </c:pt>
                <c:pt idx="7590">
                  <c:v>22412.5625</c:v>
                </c:pt>
                <c:pt idx="7591">
                  <c:v>22512.990234375</c:v>
                </c:pt>
                <c:pt idx="7592">
                  <c:v>22613.185546875</c:v>
                </c:pt>
                <c:pt idx="7593">
                  <c:v>22655.02734375</c:v>
                </c:pt>
                <c:pt idx="7594">
                  <c:v>22713.3515625</c:v>
                </c:pt>
                <c:pt idx="7595">
                  <c:v>22815.796875</c:v>
                </c:pt>
                <c:pt idx="7596">
                  <c:v>22915.984375</c:v>
                </c:pt>
                <c:pt idx="7597">
                  <c:v>23017.755859375</c:v>
                </c:pt>
                <c:pt idx="7598">
                  <c:v>23117.9375</c:v>
                </c:pt>
                <c:pt idx="7599">
                  <c:v>23218.470703125</c:v>
                </c:pt>
                <c:pt idx="7600">
                  <c:v>23319.3359375</c:v>
                </c:pt>
                <c:pt idx="7601">
                  <c:v>23421.896484375</c:v>
                </c:pt>
                <c:pt idx="7602">
                  <c:v>23523.849609375</c:v>
                </c:pt>
                <c:pt idx="7603">
                  <c:v>23604.935546875</c:v>
                </c:pt>
                <c:pt idx="7604">
                  <c:v>23623.923828125</c:v>
                </c:pt>
                <c:pt idx="7605">
                  <c:v>23523.794921875</c:v>
                </c:pt>
                <c:pt idx="7606">
                  <c:v>23423.5234375</c:v>
                </c:pt>
                <c:pt idx="7607">
                  <c:v>23322.224609375</c:v>
                </c:pt>
                <c:pt idx="7608">
                  <c:v>23222.208984375</c:v>
                </c:pt>
                <c:pt idx="7609">
                  <c:v>23118.404296875</c:v>
                </c:pt>
                <c:pt idx="7610">
                  <c:v>23018.017578125</c:v>
                </c:pt>
                <c:pt idx="7611">
                  <c:v>22915.6953125</c:v>
                </c:pt>
                <c:pt idx="7612">
                  <c:v>22813.109375</c:v>
                </c:pt>
                <c:pt idx="7613">
                  <c:v>22712.818359375</c:v>
                </c:pt>
                <c:pt idx="7614">
                  <c:v>22610.486328125</c:v>
                </c:pt>
                <c:pt idx="7615">
                  <c:v>22572.328125</c:v>
                </c:pt>
                <c:pt idx="7616">
                  <c:v>22509.078125</c:v>
                </c:pt>
                <c:pt idx="7617">
                  <c:v>22408.18359375</c:v>
                </c:pt>
                <c:pt idx="7618">
                  <c:v>22306.03125</c:v>
                </c:pt>
                <c:pt idx="7619">
                  <c:v>22204.99609375</c:v>
                </c:pt>
                <c:pt idx="7620">
                  <c:v>22103.21875</c:v>
                </c:pt>
                <c:pt idx="7621">
                  <c:v>22002.9140625</c:v>
                </c:pt>
                <c:pt idx="7622">
                  <c:v>21902.580078125</c:v>
                </c:pt>
                <c:pt idx="7623">
                  <c:v>21802.125</c:v>
                </c:pt>
                <c:pt idx="7624">
                  <c:v>21701.095703125</c:v>
                </c:pt>
                <c:pt idx="7625">
                  <c:v>21600.865234375</c:v>
                </c:pt>
                <c:pt idx="7626">
                  <c:v>21569.27734375</c:v>
                </c:pt>
                <c:pt idx="7627">
                  <c:v>21499.55859375</c:v>
                </c:pt>
                <c:pt idx="7628">
                  <c:v>21399.21875</c:v>
                </c:pt>
                <c:pt idx="7629">
                  <c:v>21298.541015625</c:v>
                </c:pt>
                <c:pt idx="7630">
                  <c:v>21198.498046875</c:v>
                </c:pt>
                <c:pt idx="7631">
                  <c:v>21097.96484375</c:v>
                </c:pt>
                <c:pt idx="7632">
                  <c:v>20997.927734375</c:v>
                </c:pt>
                <c:pt idx="7633">
                  <c:v>20896.169921875</c:v>
                </c:pt>
                <c:pt idx="7634">
                  <c:v>20795.322265625</c:v>
                </c:pt>
                <c:pt idx="7635">
                  <c:v>20694.390625</c:v>
                </c:pt>
                <c:pt idx="7636">
                  <c:v>20593.998046875</c:v>
                </c:pt>
                <c:pt idx="7637">
                  <c:v>20579.1640625</c:v>
                </c:pt>
                <c:pt idx="7638">
                  <c:v>20493.52734375</c:v>
                </c:pt>
                <c:pt idx="7639">
                  <c:v>20393.4921875</c:v>
                </c:pt>
                <c:pt idx="7640">
                  <c:v>20291.724609375</c:v>
                </c:pt>
                <c:pt idx="7641">
                  <c:v>20190.435546875</c:v>
                </c:pt>
                <c:pt idx="7642">
                  <c:v>20087.884765625</c:v>
                </c:pt>
                <c:pt idx="7643">
                  <c:v>19987.57421875</c:v>
                </c:pt>
                <c:pt idx="7644">
                  <c:v>19887.57421875</c:v>
                </c:pt>
                <c:pt idx="7645">
                  <c:v>19786.5546875</c:v>
                </c:pt>
                <c:pt idx="7646">
                  <c:v>19686.3203125</c:v>
                </c:pt>
                <c:pt idx="7647">
                  <c:v>19590.515625</c:v>
                </c:pt>
                <c:pt idx="7648">
                  <c:v>19584.861328125</c:v>
                </c:pt>
                <c:pt idx="7649">
                  <c:v>19484.015625</c:v>
                </c:pt>
                <c:pt idx="7650">
                  <c:v>19382.990234375</c:v>
                </c:pt>
                <c:pt idx="7651">
                  <c:v>19282.62890625</c:v>
                </c:pt>
                <c:pt idx="7652">
                  <c:v>19182</c:v>
                </c:pt>
                <c:pt idx="7653">
                  <c:v>19080.18359375</c:v>
                </c:pt>
                <c:pt idx="7654">
                  <c:v>18975.6015625</c:v>
                </c:pt>
                <c:pt idx="7655">
                  <c:v>19078.642578125</c:v>
                </c:pt>
                <c:pt idx="7656">
                  <c:v>19178.9921875</c:v>
                </c:pt>
                <c:pt idx="7657">
                  <c:v>19279.388671875</c:v>
                </c:pt>
                <c:pt idx="7658">
                  <c:v>19383.05078125</c:v>
                </c:pt>
                <c:pt idx="7659">
                  <c:v>19485.302734375</c:v>
                </c:pt>
                <c:pt idx="7660">
                  <c:v>19585.740234375</c:v>
                </c:pt>
                <c:pt idx="7661">
                  <c:v>19686.55078125</c:v>
                </c:pt>
                <c:pt idx="7662">
                  <c:v>19788.451171875</c:v>
                </c:pt>
                <c:pt idx="7663">
                  <c:v>19889.35546875</c:v>
                </c:pt>
                <c:pt idx="7664">
                  <c:v>19990.623046875</c:v>
                </c:pt>
                <c:pt idx="7665">
                  <c:v>20094.123046875</c:v>
                </c:pt>
                <c:pt idx="7666">
                  <c:v>20194.171875</c:v>
                </c:pt>
                <c:pt idx="7667">
                  <c:v>20294.845703125</c:v>
                </c:pt>
                <c:pt idx="7668">
                  <c:v>20396.732421875</c:v>
                </c:pt>
                <c:pt idx="7669">
                  <c:v>20498.92578125</c:v>
                </c:pt>
                <c:pt idx="7670">
                  <c:v>20599.486328125</c:v>
                </c:pt>
                <c:pt idx="7671">
                  <c:v>20616.076171875</c:v>
                </c:pt>
                <c:pt idx="7672">
                  <c:v>20699.671875</c:v>
                </c:pt>
                <c:pt idx="7673">
                  <c:v>20800.162109375</c:v>
                </c:pt>
                <c:pt idx="7674">
                  <c:v>20903.603515625</c:v>
                </c:pt>
                <c:pt idx="7675">
                  <c:v>21005.107421875</c:v>
                </c:pt>
                <c:pt idx="7676">
                  <c:v>21105.37890625</c:v>
                </c:pt>
                <c:pt idx="7677">
                  <c:v>21207.158203125</c:v>
                </c:pt>
                <c:pt idx="7678">
                  <c:v>21307.943359375</c:v>
                </c:pt>
                <c:pt idx="7679">
                  <c:v>21408.15234375</c:v>
                </c:pt>
                <c:pt idx="7680">
                  <c:v>21509.634765625</c:v>
                </c:pt>
                <c:pt idx="7681">
                  <c:v>21610.73828125</c:v>
                </c:pt>
                <c:pt idx="7682">
                  <c:v>21610.63671875</c:v>
                </c:pt>
                <c:pt idx="7683">
                  <c:v>21711.90625</c:v>
                </c:pt>
                <c:pt idx="7684">
                  <c:v>21812.708984375</c:v>
                </c:pt>
                <c:pt idx="7685">
                  <c:v>21919.02734375</c:v>
                </c:pt>
                <c:pt idx="7686">
                  <c:v>22021.642578125</c:v>
                </c:pt>
                <c:pt idx="7687">
                  <c:v>22122.75390625</c:v>
                </c:pt>
                <c:pt idx="7688">
                  <c:v>22225.3828125</c:v>
                </c:pt>
                <c:pt idx="7689">
                  <c:v>22327.412109375</c:v>
                </c:pt>
                <c:pt idx="7690">
                  <c:v>22429.80859375</c:v>
                </c:pt>
                <c:pt idx="7691">
                  <c:v>22531.236328125</c:v>
                </c:pt>
                <c:pt idx="7692">
                  <c:v>22602.01171875</c:v>
                </c:pt>
                <c:pt idx="7693">
                  <c:v>22631.392578125</c:v>
                </c:pt>
                <c:pt idx="7694">
                  <c:v>22731.486328125</c:v>
                </c:pt>
                <c:pt idx="7695">
                  <c:v>22831.80859375</c:v>
                </c:pt>
                <c:pt idx="7696">
                  <c:v>22933.33984375</c:v>
                </c:pt>
                <c:pt idx="7697">
                  <c:v>23036.091796875</c:v>
                </c:pt>
                <c:pt idx="7698">
                  <c:v>23139.685546875</c:v>
                </c:pt>
                <c:pt idx="7699">
                  <c:v>23239.970703125</c:v>
                </c:pt>
                <c:pt idx="7700">
                  <c:v>23341.59375</c:v>
                </c:pt>
                <c:pt idx="7701">
                  <c:v>23442.029296875</c:v>
                </c:pt>
                <c:pt idx="7702">
                  <c:v>23542.279296875</c:v>
                </c:pt>
                <c:pt idx="7703">
                  <c:v>23570.66796875</c:v>
                </c:pt>
                <c:pt idx="7704">
                  <c:v>23644.21875</c:v>
                </c:pt>
                <c:pt idx="7705">
                  <c:v>23744.537109375</c:v>
                </c:pt>
                <c:pt idx="7706">
                  <c:v>23844.97265625</c:v>
                </c:pt>
                <c:pt idx="7707">
                  <c:v>23945.169921875</c:v>
                </c:pt>
                <c:pt idx="7708">
                  <c:v>24045.357421875</c:v>
                </c:pt>
                <c:pt idx="7709">
                  <c:v>24146.044921875</c:v>
                </c:pt>
                <c:pt idx="7710">
                  <c:v>24162.35546875</c:v>
                </c:pt>
                <c:pt idx="7711">
                  <c:v>24246.478515625</c:v>
                </c:pt>
                <c:pt idx="7712">
                  <c:v>24252.234375</c:v>
                </c:pt>
                <c:pt idx="7713">
                  <c:v>24171.787109375</c:v>
                </c:pt>
                <c:pt idx="7714">
                  <c:v>24143.654296875</c:v>
                </c:pt>
                <c:pt idx="7715">
                  <c:v>24054.26171875</c:v>
                </c:pt>
                <c:pt idx="7716">
                  <c:v>24043.654296875</c:v>
                </c:pt>
                <c:pt idx="7717">
                  <c:v>23940.82421875</c:v>
                </c:pt>
                <c:pt idx="7718">
                  <c:v>23840.7734375</c:v>
                </c:pt>
                <c:pt idx="7719">
                  <c:v>23740.7578125</c:v>
                </c:pt>
                <c:pt idx="7720">
                  <c:v>23638.30078125</c:v>
                </c:pt>
                <c:pt idx="7721">
                  <c:v>23537.99609375</c:v>
                </c:pt>
                <c:pt idx="7722">
                  <c:v>23437.1953125</c:v>
                </c:pt>
                <c:pt idx="7723">
                  <c:v>23337.048828125</c:v>
                </c:pt>
                <c:pt idx="7724">
                  <c:v>23236.138671875</c:v>
                </c:pt>
                <c:pt idx="7725">
                  <c:v>23136.0625</c:v>
                </c:pt>
                <c:pt idx="7726">
                  <c:v>23036.05078125</c:v>
                </c:pt>
                <c:pt idx="7727">
                  <c:v>22935.9921875</c:v>
                </c:pt>
                <c:pt idx="7728">
                  <c:v>22835.607421875</c:v>
                </c:pt>
                <c:pt idx="7729">
                  <c:v>22735.1015625</c:v>
                </c:pt>
                <c:pt idx="7730">
                  <c:v>22634.361328125</c:v>
                </c:pt>
                <c:pt idx="7731">
                  <c:v>22534.310546875</c:v>
                </c:pt>
                <c:pt idx="7732">
                  <c:v>22433.623046875</c:v>
                </c:pt>
                <c:pt idx="7733">
                  <c:v>22332.458984375</c:v>
                </c:pt>
                <c:pt idx="7734">
                  <c:v>22230.802734375</c:v>
                </c:pt>
                <c:pt idx="7735">
                  <c:v>22129.76171875</c:v>
                </c:pt>
                <c:pt idx="7736">
                  <c:v>22027.96484375</c:v>
                </c:pt>
                <c:pt idx="7737">
                  <c:v>21923.921875</c:v>
                </c:pt>
                <c:pt idx="7738">
                  <c:v>21819.59375</c:v>
                </c:pt>
                <c:pt idx="7739">
                  <c:v>21719.498046875</c:v>
                </c:pt>
                <c:pt idx="7740">
                  <c:v>21619.3515625</c:v>
                </c:pt>
                <c:pt idx="7741">
                  <c:v>21518.623046875</c:v>
                </c:pt>
                <c:pt idx="7742">
                  <c:v>21412.52734375</c:v>
                </c:pt>
                <c:pt idx="7743">
                  <c:v>21311.90625</c:v>
                </c:pt>
                <c:pt idx="7744">
                  <c:v>21211.1875</c:v>
                </c:pt>
                <c:pt idx="7745">
                  <c:v>21219.66796875</c:v>
                </c:pt>
                <c:pt idx="7746">
                  <c:v>21109.376953125</c:v>
                </c:pt>
                <c:pt idx="7747">
                  <c:v>21007.6015625</c:v>
                </c:pt>
                <c:pt idx="7748">
                  <c:v>20906.509765625</c:v>
                </c:pt>
                <c:pt idx="7749">
                  <c:v>20806.390625</c:v>
                </c:pt>
                <c:pt idx="7750">
                  <c:v>20706.16015625</c:v>
                </c:pt>
                <c:pt idx="7751">
                  <c:v>20606.00390625</c:v>
                </c:pt>
                <c:pt idx="7752">
                  <c:v>20505.166015625</c:v>
                </c:pt>
                <c:pt idx="7753">
                  <c:v>20402.076171875</c:v>
                </c:pt>
                <c:pt idx="7754">
                  <c:v>20299.8359375</c:v>
                </c:pt>
                <c:pt idx="7755">
                  <c:v>20243.8515625</c:v>
                </c:pt>
                <c:pt idx="7756">
                  <c:v>20199.435546875</c:v>
                </c:pt>
                <c:pt idx="7757">
                  <c:v>20099.17578125</c:v>
                </c:pt>
                <c:pt idx="7758">
                  <c:v>19995.220703125</c:v>
                </c:pt>
                <c:pt idx="7759">
                  <c:v>19895.017578125</c:v>
                </c:pt>
                <c:pt idx="7760">
                  <c:v>19794.4296875</c:v>
                </c:pt>
                <c:pt idx="7761">
                  <c:v>19692.57421875</c:v>
                </c:pt>
                <c:pt idx="7762">
                  <c:v>19591.9921875</c:v>
                </c:pt>
                <c:pt idx="7763">
                  <c:v>19491.611328125</c:v>
                </c:pt>
                <c:pt idx="7764">
                  <c:v>19389.5</c:v>
                </c:pt>
                <c:pt idx="7765">
                  <c:v>19293.22265625</c:v>
                </c:pt>
                <c:pt idx="7766">
                  <c:v>19288.18359375</c:v>
                </c:pt>
                <c:pt idx="7767">
                  <c:v>19186.701171875</c:v>
                </c:pt>
                <c:pt idx="7768">
                  <c:v>19080.109375</c:v>
                </c:pt>
                <c:pt idx="7769">
                  <c:v>18978.58203125</c:v>
                </c:pt>
                <c:pt idx="7770">
                  <c:v>18877.95703125</c:v>
                </c:pt>
                <c:pt idx="7771">
                  <c:v>18777.26171875</c:v>
                </c:pt>
                <c:pt idx="7772">
                  <c:v>18677.126953125</c:v>
                </c:pt>
                <c:pt idx="7773">
                  <c:v>18576.52734375</c:v>
                </c:pt>
                <c:pt idx="7774">
                  <c:v>18677.259765625</c:v>
                </c:pt>
                <c:pt idx="7775">
                  <c:v>18780.525390625</c:v>
                </c:pt>
                <c:pt idx="7776">
                  <c:v>18881.90234375</c:v>
                </c:pt>
                <c:pt idx="7777">
                  <c:v>18985.908203125</c:v>
                </c:pt>
                <c:pt idx="7778">
                  <c:v>19088.767578125</c:v>
                </c:pt>
                <c:pt idx="7779">
                  <c:v>19189.462890625</c:v>
                </c:pt>
                <c:pt idx="7780">
                  <c:v>19289.46875</c:v>
                </c:pt>
                <c:pt idx="7781">
                  <c:v>19390.021484375</c:v>
                </c:pt>
                <c:pt idx="7782">
                  <c:v>19490.546875</c:v>
                </c:pt>
                <c:pt idx="7783">
                  <c:v>19591.205078125</c:v>
                </c:pt>
                <c:pt idx="7784">
                  <c:v>19691.287109375</c:v>
                </c:pt>
                <c:pt idx="7785">
                  <c:v>19792.3671875</c:v>
                </c:pt>
                <c:pt idx="7786">
                  <c:v>19893.5234375</c:v>
                </c:pt>
                <c:pt idx="7787">
                  <c:v>19994.6796875</c:v>
                </c:pt>
                <c:pt idx="7788">
                  <c:v>20095.37109375</c:v>
                </c:pt>
                <c:pt idx="7789">
                  <c:v>20195.396484375</c:v>
                </c:pt>
                <c:pt idx="7790">
                  <c:v>20295.734375</c:v>
                </c:pt>
                <c:pt idx="7791">
                  <c:v>20313.625</c:v>
                </c:pt>
                <c:pt idx="7792">
                  <c:v>20399.248046875</c:v>
                </c:pt>
                <c:pt idx="7793">
                  <c:v>20499.603515625</c:v>
                </c:pt>
                <c:pt idx="7794">
                  <c:v>20601.728515625</c:v>
                </c:pt>
                <c:pt idx="7795">
                  <c:v>20704.517578125</c:v>
                </c:pt>
                <c:pt idx="7796">
                  <c:v>20804.787109375</c:v>
                </c:pt>
                <c:pt idx="7797">
                  <c:v>20907.03515625</c:v>
                </c:pt>
                <c:pt idx="7798">
                  <c:v>21010.048828125</c:v>
                </c:pt>
                <c:pt idx="7799">
                  <c:v>21114.125</c:v>
                </c:pt>
                <c:pt idx="7800">
                  <c:v>21215.53125</c:v>
                </c:pt>
                <c:pt idx="7801">
                  <c:v>21291.962890625</c:v>
                </c:pt>
                <c:pt idx="7802">
                  <c:v>21316.365234375</c:v>
                </c:pt>
                <c:pt idx="7803">
                  <c:v>21417.150390625</c:v>
                </c:pt>
                <c:pt idx="7804">
                  <c:v>21520.16796875</c:v>
                </c:pt>
                <c:pt idx="7805">
                  <c:v>21620.197265625</c:v>
                </c:pt>
                <c:pt idx="7806">
                  <c:v>21722.083984375</c:v>
                </c:pt>
                <c:pt idx="7807">
                  <c:v>21823.7109375</c:v>
                </c:pt>
                <c:pt idx="7808">
                  <c:v>21923.99609375</c:v>
                </c:pt>
                <c:pt idx="7809">
                  <c:v>22024.423828125</c:v>
                </c:pt>
                <c:pt idx="7810">
                  <c:v>22124.42578125</c:v>
                </c:pt>
                <c:pt idx="7811">
                  <c:v>22227.22265625</c:v>
                </c:pt>
                <c:pt idx="7812">
                  <c:v>22255.265625</c:v>
                </c:pt>
                <c:pt idx="7813">
                  <c:v>22327.587890625</c:v>
                </c:pt>
                <c:pt idx="7814">
                  <c:v>22428.814453125</c:v>
                </c:pt>
                <c:pt idx="7815">
                  <c:v>22529.166015625</c:v>
                </c:pt>
                <c:pt idx="7816">
                  <c:v>22630.58203125</c:v>
                </c:pt>
                <c:pt idx="7817">
                  <c:v>22730.8515625</c:v>
                </c:pt>
                <c:pt idx="7818">
                  <c:v>22831.203125</c:v>
                </c:pt>
                <c:pt idx="7819">
                  <c:v>22933.0703125</c:v>
                </c:pt>
                <c:pt idx="7820">
                  <c:v>23034.13671875</c:v>
                </c:pt>
                <c:pt idx="7821">
                  <c:v>23134.70703125</c:v>
                </c:pt>
                <c:pt idx="7822">
                  <c:v>23033.3828125</c:v>
                </c:pt>
                <c:pt idx="7823">
                  <c:v>22932.916015625</c:v>
                </c:pt>
                <c:pt idx="7824">
                  <c:v>22832.533203125</c:v>
                </c:pt>
                <c:pt idx="7825">
                  <c:v>22730.166015625</c:v>
                </c:pt>
                <c:pt idx="7826">
                  <c:v>22629.79296875</c:v>
                </c:pt>
                <c:pt idx="7827">
                  <c:v>22528.54296875</c:v>
                </c:pt>
                <c:pt idx="7828">
                  <c:v>22427.06640625</c:v>
                </c:pt>
                <c:pt idx="7829">
                  <c:v>22326.375</c:v>
                </c:pt>
                <c:pt idx="7830">
                  <c:v>22225.634765625</c:v>
                </c:pt>
                <c:pt idx="7831">
                  <c:v>22124.208984375</c:v>
                </c:pt>
                <c:pt idx="7832">
                  <c:v>22024.0390625</c:v>
                </c:pt>
                <c:pt idx="7833">
                  <c:v>21923.517578125</c:v>
                </c:pt>
                <c:pt idx="7834">
                  <c:v>21820.470703125</c:v>
                </c:pt>
                <c:pt idx="7835">
                  <c:v>21719.03515625</c:v>
                </c:pt>
                <c:pt idx="7836">
                  <c:v>21616.84375</c:v>
                </c:pt>
                <c:pt idx="7837">
                  <c:v>21516.552734375</c:v>
                </c:pt>
                <c:pt idx="7838">
                  <c:v>21416.4296875</c:v>
                </c:pt>
                <c:pt idx="7839">
                  <c:v>21316.125</c:v>
                </c:pt>
                <c:pt idx="7840">
                  <c:v>21214.578125</c:v>
                </c:pt>
                <c:pt idx="7841">
                  <c:v>21181.744140625</c:v>
                </c:pt>
                <c:pt idx="7842">
                  <c:v>21113.52734375</c:v>
                </c:pt>
                <c:pt idx="7843">
                  <c:v>21011.021484375</c:v>
                </c:pt>
                <c:pt idx="7844">
                  <c:v>20909.162109375</c:v>
                </c:pt>
                <c:pt idx="7845">
                  <c:v>20807.76171875</c:v>
                </c:pt>
                <c:pt idx="7846">
                  <c:v>20707.2890625</c:v>
                </c:pt>
                <c:pt idx="7847">
                  <c:v>20607.265625</c:v>
                </c:pt>
                <c:pt idx="7848">
                  <c:v>20506.927734375</c:v>
                </c:pt>
                <c:pt idx="7849">
                  <c:v>20405.548828125</c:v>
                </c:pt>
                <c:pt idx="7850">
                  <c:v>20304.068359375</c:v>
                </c:pt>
                <c:pt idx="7851">
                  <c:v>20203.943359375</c:v>
                </c:pt>
                <c:pt idx="7852">
                  <c:v>20202.947265625</c:v>
                </c:pt>
                <c:pt idx="7853">
                  <c:v>20103.458984375</c:v>
                </c:pt>
                <c:pt idx="7854">
                  <c:v>20003.0078125</c:v>
                </c:pt>
                <c:pt idx="7855">
                  <c:v>19902.931640625</c:v>
                </c:pt>
                <c:pt idx="7856">
                  <c:v>19800.576171875</c:v>
                </c:pt>
                <c:pt idx="7857">
                  <c:v>19698.345703125</c:v>
                </c:pt>
                <c:pt idx="7858">
                  <c:v>19597.859375</c:v>
                </c:pt>
                <c:pt idx="7859">
                  <c:v>19497.115234375</c:v>
                </c:pt>
                <c:pt idx="7860">
                  <c:v>19393.412109375</c:v>
                </c:pt>
                <c:pt idx="7861">
                  <c:v>19291.6796875</c:v>
                </c:pt>
                <c:pt idx="7862">
                  <c:v>19237.87890625</c:v>
                </c:pt>
                <c:pt idx="7863">
                  <c:v>19189.90234375</c:v>
                </c:pt>
                <c:pt idx="7864">
                  <c:v>19086.9296875</c:v>
                </c:pt>
                <c:pt idx="7865">
                  <c:v>18986.90234375</c:v>
                </c:pt>
                <c:pt idx="7866">
                  <c:v>18885.37109375</c:v>
                </c:pt>
                <c:pt idx="7867">
                  <c:v>18785</c:v>
                </c:pt>
                <c:pt idx="7868">
                  <c:v>18684.9453125</c:v>
                </c:pt>
                <c:pt idx="7869">
                  <c:v>18582.712890625</c:v>
                </c:pt>
                <c:pt idx="7870">
                  <c:v>18683.87890625</c:v>
                </c:pt>
                <c:pt idx="7871">
                  <c:v>18784.3125</c:v>
                </c:pt>
                <c:pt idx="7872">
                  <c:v>18886.208984375</c:v>
                </c:pt>
                <c:pt idx="7873">
                  <c:v>18986.494140625</c:v>
                </c:pt>
                <c:pt idx="7874">
                  <c:v>19088.708984375</c:v>
                </c:pt>
                <c:pt idx="7875">
                  <c:v>19189.958984375</c:v>
                </c:pt>
                <c:pt idx="7876">
                  <c:v>19291.3671875</c:v>
                </c:pt>
                <c:pt idx="7877">
                  <c:v>19393.99609375</c:v>
                </c:pt>
                <c:pt idx="7878">
                  <c:v>19494.310546875</c:v>
                </c:pt>
                <c:pt idx="7879">
                  <c:v>19595.205078125</c:v>
                </c:pt>
                <c:pt idx="7880">
                  <c:v>19696.8515625</c:v>
                </c:pt>
                <c:pt idx="7881">
                  <c:v>19799.25390625</c:v>
                </c:pt>
                <c:pt idx="7882">
                  <c:v>19900.6796875</c:v>
                </c:pt>
                <c:pt idx="7883">
                  <c:v>20001.396484375</c:v>
                </c:pt>
                <c:pt idx="7884">
                  <c:v>20103.34765625</c:v>
                </c:pt>
                <c:pt idx="7885">
                  <c:v>20204.2109375</c:v>
                </c:pt>
                <c:pt idx="7886">
                  <c:v>20246.353515625</c:v>
                </c:pt>
                <c:pt idx="7887">
                  <c:v>20304.375</c:v>
                </c:pt>
                <c:pt idx="7888">
                  <c:v>20404.546875</c:v>
                </c:pt>
                <c:pt idx="7889">
                  <c:v>20504.865234375</c:v>
                </c:pt>
                <c:pt idx="7890">
                  <c:v>20605.49609375</c:v>
                </c:pt>
                <c:pt idx="7891">
                  <c:v>20705.8046875</c:v>
                </c:pt>
                <c:pt idx="7892">
                  <c:v>20806.9296875</c:v>
                </c:pt>
                <c:pt idx="7893">
                  <c:v>20907.3203125</c:v>
                </c:pt>
                <c:pt idx="7894">
                  <c:v>21007.55078125</c:v>
                </c:pt>
                <c:pt idx="7895">
                  <c:v>21108.908203125</c:v>
                </c:pt>
                <c:pt idx="7896">
                  <c:v>21209.39453125</c:v>
                </c:pt>
                <c:pt idx="7897">
                  <c:v>21221.271484375</c:v>
                </c:pt>
                <c:pt idx="7898">
                  <c:v>21311.8046875</c:v>
                </c:pt>
                <c:pt idx="7899">
                  <c:v>21415.7578125</c:v>
                </c:pt>
                <c:pt idx="7900">
                  <c:v>21516.5234375</c:v>
                </c:pt>
                <c:pt idx="7901">
                  <c:v>21618.439453125</c:v>
                </c:pt>
                <c:pt idx="7902">
                  <c:v>21718.6875</c:v>
                </c:pt>
                <c:pt idx="7903">
                  <c:v>21820.84375</c:v>
                </c:pt>
                <c:pt idx="7904">
                  <c:v>21922.94921875</c:v>
                </c:pt>
                <c:pt idx="7905">
                  <c:v>22023.009765625</c:v>
                </c:pt>
                <c:pt idx="7906">
                  <c:v>22123.89453125</c:v>
                </c:pt>
                <c:pt idx="7907">
                  <c:v>22187.9453125</c:v>
                </c:pt>
                <c:pt idx="7908">
                  <c:v>22225.306640625</c:v>
                </c:pt>
                <c:pt idx="7909">
                  <c:v>22325.73828125</c:v>
                </c:pt>
                <c:pt idx="7910">
                  <c:v>22426.8203125</c:v>
                </c:pt>
                <c:pt idx="7911">
                  <c:v>22526.873046875</c:v>
                </c:pt>
                <c:pt idx="7912">
                  <c:v>22627.537109375</c:v>
                </c:pt>
                <c:pt idx="7913">
                  <c:v>22729.375</c:v>
                </c:pt>
                <c:pt idx="7914">
                  <c:v>22831.46484375</c:v>
                </c:pt>
                <c:pt idx="7915">
                  <c:v>22931.828125</c:v>
                </c:pt>
                <c:pt idx="7916">
                  <c:v>23032.068359375</c:v>
                </c:pt>
                <c:pt idx="7917">
                  <c:v>23114.76953125</c:v>
                </c:pt>
                <c:pt idx="7918">
                  <c:v>23132.798828125</c:v>
                </c:pt>
                <c:pt idx="7919">
                  <c:v>23032.51953125</c:v>
                </c:pt>
                <c:pt idx="7920">
                  <c:v>22931.453125</c:v>
                </c:pt>
                <c:pt idx="7921">
                  <c:v>22830.70703125</c:v>
                </c:pt>
                <c:pt idx="7922">
                  <c:v>22730.220703125</c:v>
                </c:pt>
                <c:pt idx="7923">
                  <c:v>22630.115234375</c:v>
                </c:pt>
                <c:pt idx="7924">
                  <c:v>22528.978515625</c:v>
                </c:pt>
                <c:pt idx="7925">
                  <c:v>22427.93359375</c:v>
                </c:pt>
                <c:pt idx="7926">
                  <c:v>22325.556640625</c:v>
                </c:pt>
                <c:pt idx="7927">
                  <c:v>22225.0703125</c:v>
                </c:pt>
                <c:pt idx="7928">
                  <c:v>22123.861328125</c:v>
                </c:pt>
                <c:pt idx="7929">
                  <c:v>22106.265625</c:v>
                </c:pt>
                <c:pt idx="7930">
                  <c:v>22023.287109375</c:v>
                </c:pt>
                <c:pt idx="7931">
                  <c:v>21922.521484375</c:v>
                </c:pt>
                <c:pt idx="7932">
                  <c:v>21822.189453125</c:v>
                </c:pt>
                <c:pt idx="7933">
                  <c:v>21721.1171875</c:v>
                </c:pt>
                <c:pt idx="7934">
                  <c:v>21619.896484375</c:v>
                </c:pt>
                <c:pt idx="7935">
                  <c:v>21517.2734375</c:v>
                </c:pt>
                <c:pt idx="7936">
                  <c:v>21416.62890625</c:v>
                </c:pt>
                <c:pt idx="7937">
                  <c:v>21314.404296875</c:v>
                </c:pt>
                <c:pt idx="7938">
                  <c:v>21213.734375</c:v>
                </c:pt>
                <c:pt idx="7939">
                  <c:v>21123.328125</c:v>
                </c:pt>
                <c:pt idx="7940">
                  <c:v>21112.22265625</c:v>
                </c:pt>
                <c:pt idx="7941">
                  <c:v>21009.2421875</c:v>
                </c:pt>
                <c:pt idx="7942">
                  <c:v>20908.375</c:v>
                </c:pt>
                <c:pt idx="7943">
                  <c:v>20807.193359375</c:v>
                </c:pt>
                <c:pt idx="7944">
                  <c:v>20707.072265625</c:v>
                </c:pt>
                <c:pt idx="7945">
                  <c:v>20606.05078125</c:v>
                </c:pt>
                <c:pt idx="7946">
                  <c:v>20505.759765625</c:v>
                </c:pt>
                <c:pt idx="7947">
                  <c:v>20404.0625</c:v>
                </c:pt>
                <c:pt idx="7948">
                  <c:v>20303.60546875</c:v>
                </c:pt>
                <c:pt idx="7949">
                  <c:v>20203.259765625</c:v>
                </c:pt>
                <c:pt idx="7950">
                  <c:v>20145.548828125</c:v>
                </c:pt>
                <c:pt idx="7951">
                  <c:v>20102.68359375</c:v>
                </c:pt>
                <c:pt idx="7952">
                  <c:v>20001.701171875</c:v>
                </c:pt>
                <c:pt idx="7953">
                  <c:v>19898.72265625</c:v>
                </c:pt>
                <c:pt idx="7954">
                  <c:v>19798.3125</c:v>
                </c:pt>
                <c:pt idx="7955">
                  <c:v>19697.294921875</c:v>
                </c:pt>
                <c:pt idx="7956">
                  <c:v>19596.4765625</c:v>
                </c:pt>
                <c:pt idx="7957">
                  <c:v>19495.646484375</c:v>
                </c:pt>
                <c:pt idx="7958">
                  <c:v>19391.849609375</c:v>
                </c:pt>
                <c:pt idx="7959">
                  <c:v>19290.51171875</c:v>
                </c:pt>
                <c:pt idx="7960">
                  <c:v>19185.2578125</c:v>
                </c:pt>
                <c:pt idx="7961">
                  <c:v>19083.9765625</c:v>
                </c:pt>
                <c:pt idx="7962">
                  <c:v>18982.2578125</c:v>
                </c:pt>
                <c:pt idx="7963">
                  <c:v>18877.236328125</c:v>
                </c:pt>
                <c:pt idx="7964">
                  <c:v>18776.408203125</c:v>
                </c:pt>
                <c:pt idx="7965">
                  <c:v>18675.517578125</c:v>
                </c:pt>
                <c:pt idx="7966">
                  <c:v>18574.298828125</c:v>
                </c:pt>
                <c:pt idx="7967">
                  <c:v>18675.685546875</c:v>
                </c:pt>
                <c:pt idx="7968">
                  <c:v>18775.953125</c:v>
                </c:pt>
                <c:pt idx="7969">
                  <c:v>18876.619140625</c:v>
                </c:pt>
                <c:pt idx="7970">
                  <c:v>18977.505859375</c:v>
                </c:pt>
                <c:pt idx="7971">
                  <c:v>19078.677734375</c:v>
                </c:pt>
                <c:pt idx="7972">
                  <c:v>19180.123046875</c:v>
                </c:pt>
                <c:pt idx="7973">
                  <c:v>19281.419921875</c:v>
                </c:pt>
                <c:pt idx="7974">
                  <c:v>19381.509765625</c:v>
                </c:pt>
                <c:pt idx="7975">
                  <c:v>19481.58984375</c:v>
                </c:pt>
                <c:pt idx="7976">
                  <c:v>19581.724609375</c:v>
                </c:pt>
                <c:pt idx="7977">
                  <c:v>19686.0546875</c:v>
                </c:pt>
                <c:pt idx="7978">
                  <c:v>19790.630859375</c:v>
                </c:pt>
                <c:pt idx="7979">
                  <c:v>19892.328125</c:v>
                </c:pt>
                <c:pt idx="7980">
                  <c:v>19992.654296875</c:v>
                </c:pt>
                <c:pt idx="7981">
                  <c:v>20092.69140625</c:v>
                </c:pt>
                <c:pt idx="7982">
                  <c:v>20189.767578125</c:v>
                </c:pt>
                <c:pt idx="7983">
                  <c:v>20192.865234375</c:v>
                </c:pt>
                <c:pt idx="7984">
                  <c:v>20293.275390625</c:v>
                </c:pt>
                <c:pt idx="7985">
                  <c:v>20393.82421875</c:v>
                </c:pt>
                <c:pt idx="7986">
                  <c:v>20494.2421875</c:v>
                </c:pt>
                <c:pt idx="7987">
                  <c:v>20598.82421875</c:v>
                </c:pt>
                <c:pt idx="7988">
                  <c:v>20700.98828125</c:v>
                </c:pt>
                <c:pt idx="7989">
                  <c:v>20802.345703125</c:v>
                </c:pt>
                <c:pt idx="7990">
                  <c:v>20904.70703125</c:v>
                </c:pt>
                <c:pt idx="7991">
                  <c:v>21006.083984375</c:v>
                </c:pt>
                <c:pt idx="7992">
                  <c:v>21107.3671875</c:v>
                </c:pt>
                <c:pt idx="7993">
                  <c:v>21173.2109375</c:v>
                </c:pt>
                <c:pt idx="7994">
                  <c:v>21207.634765625</c:v>
                </c:pt>
                <c:pt idx="7995">
                  <c:v>21308.58984375</c:v>
                </c:pt>
                <c:pt idx="7996">
                  <c:v>21409.591796875</c:v>
                </c:pt>
                <c:pt idx="7997">
                  <c:v>21510.16796875</c:v>
                </c:pt>
                <c:pt idx="7998">
                  <c:v>21610.865234375</c:v>
                </c:pt>
                <c:pt idx="7999">
                  <c:v>21710.92578125</c:v>
                </c:pt>
                <c:pt idx="8000">
                  <c:v>21811.810546875</c:v>
                </c:pt>
                <c:pt idx="8001">
                  <c:v>21912.388671875</c:v>
                </c:pt>
                <c:pt idx="8002">
                  <c:v>22015.892578125</c:v>
                </c:pt>
                <c:pt idx="8003">
                  <c:v>22116.064453125</c:v>
                </c:pt>
                <c:pt idx="8004">
                  <c:v>22136.21875</c:v>
                </c:pt>
                <c:pt idx="8005">
                  <c:v>22218.30859375</c:v>
                </c:pt>
                <c:pt idx="8006">
                  <c:v>22318.794921875</c:v>
                </c:pt>
                <c:pt idx="8007">
                  <c:v>22420.35546875</c:v>
                </c:pt>
                <c:pt idx="8008">
                  <c:v>22522.080078125</c:v>
                </c:pt>
                <c:pt idx="8009">
                  <c:v>22623.4609375</c:v>
                </c:pt>
                <c:pt idx="8010">
                  <c:v>22723.60546875</c:v>
                </c:pt>
                <c:pt idx="8011">
                  <c:v>22825.279296875</c:v>
                </c:pt>
                <c:pt idx="8012">
                  <c:v>22925.603515625</c:v>
                </c:pt>
                <c:pt idx="8013">
                  <c:v>23026.30859375</c:v>
                </c:pt>
                <c:pt idx="8014">
                  <c:v>23073.55859375</c:v>
                </c:pt>
                <c:pt idx="8015">
                  <c:v>23128.853515625</c:v>
                </c:pt>
                <c:pt idx="8016">
                  <c:v>23027.38671875</c:v>
                </c:pt>
                <c:pt idx="8017">
                  <c:v>22920.451171875</c:v>
                </c:pt>
                <c:pt idx="8018">
                  <c:v>22818.40625</c:v>
                </c:pt>
                <c:pt idx="8019">
                  <c:v>22918.748046875</c:v>
                </c:pt>
                <c:pt idx="8020">
                  <c:v>23019.28515625</c:v>
                </c:pt>
                <c:pt idx="8021">
                  <c:v>23120.474609375</c:v>
                </c:pt>
                <c:pt idx="8022">
                  <c:v>23224.416015625</c:v>
                </c:pt>
                <c:pt idx="8023">
                  <c:v>23327.046875</c:v>
                </c:pt>
                <c:pt idx="8024">
                  <c:v>23430.09765625</c:v>
                </c:pt>
                <c:pt idx="8025">
                  <c:v>23534.140625</c:v>
                </c:pt>
                <c:pt idx="8026">
                  <c:v>23431.927734375</c:v>
                </c:pt>
                <c:pt idx="8027">
                  <c:v>23532.251953125</c:v>
                </c:pt>
                <c:pt idx="8028">
                  <c:v>23606.85546875</c:v>
                </c:pt>
                <c:pt idx="8029">
                  <c:v>23632.55078125</c:v>
                </c:pt>
                <c:pt idx="8030">
                  <c:v>23657.888671875</c:v>
                </c:pt>
                <c:pt idx="8031">
                  <c:v>23569.517578125</c:v>
                </c:pt>
                <c:pt idx="8032">
                  <c:v>23529.546875</c:v>
                </c:pt>
                <c:pt idx="8033">
                  <c:v>23439.080078125</c:v>
                </c:pt>
                <c:pt idx="8034">
                  <c:v>23428.734375</c:v>
                </c:pt>
                <c:pt idx="8035">
                  <c:v>23327.31640625</c:v>
                </c:pt>
                <c:pt idx="8036">
                  <c:v>23221.2734375</c:v>
                </c:pt>
                <c:pt idx="8037">
                  <c:v>23120.240234375</c:v>
                </c:pt>
                <c:pt idx="8038">
                  <c:v>23019.669921875</c:v>
                </c:pt>
                <c:pt idx="8039">
                  <c:v>22919.091796875</c:v>
                </c:pt>
                <c:pt idx="8040">
                  <c:v>23019.669921875</c:v>
                </c:pt>
                <c:pt idx="8041">
                  <c:v>22918.974609375</c:v>
                </c:pt>
                <c:pt idx="8042">
                  <c:v>22813.7265625</c:v>
                </c:pt>
                <c:pt idx="8043">
                  <c:v>22914.333984375</c:v>
                </c:pt>
                <c:pt idx="8044">
                  <c:v>22810.69140625</c:v>
                </c:pt>
                <c:pt idx="8045">
                  <c:v>22709.89453125</c:v>
                </c:pt>
                <c:pt idx="8046">
                  <c:v>22811.099609375</c:v>
                </c:pt>
                <c:pt idx="8047">
                  <c:v>22709.943359375</c:v>
                </c:pt>
                <c:pt idx="8048">
                  <c:v>22810.78125</c:v>
                </c:pt>
                <c:pt idx="8049">
                  <c:v>22710.25390625</c:v>
                </c:pt>
                <c:pt idx="8050">
                  <c:v>22812.46875</c:v>
                </c:pt>
                <c:pt idx="8051">
                  <c:v>22706.927734375</c:v>
                </c:pt>
                <c:pt idx="8052">
                  <c:v>22807.392578125</c:v>
                </c:pt>
                <c:pt idx="8053">
                  <c:v>22706.34375</c:v>
                </c:pt>
                <c:pt idx="8054">
                  <c:v>22605.748046875</c:v>
                </c:pt>
                <c:pt idx="8055">
                  <c:v>22708.203125</c:v>
                </c:pt>
                <c:pt idx="8056">
                  <c:v>22604.67578125</c:v>
                </c:pt>
                <c:pt idx="8057">
                  <c:v>22705.703125</c:v>
                </c:pt>
                <c:pt idx="8058">
                  <c:v>22605.611328125</c:v>
                </c:pt>
                <c:pt idx="8059">
                  <c:v>22711.9375</c:v>
                </c:pt>
                <c:pt idx="8060">
                  <c:v>22609.0078125</c:v>
                </c:pt>
                <c:pt idx="8061">
                  <c:v>22710.62890625</c:v>
                </c:pt>
                <c:pt idx="8062">
                  <c:v>22608.462890625</c:v>
                </c:pt>
                <c:pt idx="8063">
                  <c:v>22710.73046875</c:v>
                </c:pt>
                <c:pt idx="8064">
                  <c:v>22607.611328125</c:v>
                </c:pt>
                <c:pt idx="8065">
                  <c:v>22507.49609375</c:v>
                </c:pt>
                <c:pt idx="8066">
                  <c:v>22609.1171875</c:v>
                </c:pt>
                <c:pt idx="8067">
                  <c:v>22509.109375</c:v>
                </c:pt>
                <c:pt idx="8068">
                  <c:v>22613.896484375</c:v>
                </c:pt>
                <c:pt idx="8069">
                  <c:v>22512.896484375</c:v>
                </c:pt>
                <c:pt idx="8070">
                  <c:v>22411.4453125</c:v>
                </c:pt>
                <c:pt idx="8071">
                  <c:v>22311.3203125</c:v>
                </c:pt>
                <c:pt idx="8072">
                  <c:v>22211.103515625</c:v>
                </c:pt>
                <c:pt idx="8073">
                  <c:v>22110.80859375</c:v>
                </c:pt>
                <c:pt idx="8074">
                  <c:v>22009.5546875</c:v>
                </c:pt>
                <c:pt idx="8075">
                  <c:v>21909.5078125</c:v>
                </c:pt>
                <c:pt idx="8076">
                  <c:v>21807.087890625</c:v>
                </c:pt>
                <c:pt idx="8077">
                  <c:v>21707</c:v>
                </c:pt>
                <c:pt idx="8078">
                  <c:v>21606.6484375</c:v>
                </c:pt>
                <c:pt idx="8079">
                  <c:v>21505.697265625</c:v>
                </c:pt>
                <c:pt idx="8080">
                  <c:v>21400.83203125</c:v>
                </c:pt>
                <c:pt idx="8081">
                  <c:v>21300.73046875</c:v>
                </c:pt>
                <c:pt idx="8082">
                  <c:v>21200.560546875</c:v>
                </c:pt>
                <c:pt idx="8083">
                  <c:v>21100.3671875</c:v>
                </c:pt>
                <c:pt idx="8084">
                  <c:v>20998.662109375</c:v>
                </c:pt>
                <c:pt idx="8085">
                  <c:v>20898.5390625</c:v>
                </c:pt>
                <c:pt idx="8086">
                  <c:v>20797.8515625</c:v>
                </c:pt>
                <c:pt idx="8087">
                  <c:v>20793.326171875</c:v>
                </c:pt>
                <c:pt idx="8088">
                  <c:v>20694.974609375</c:v>
                </c:pt>
                <c:pt idx="8089">
                  <c:v>20592.744140625</c:v>
                </c:pt>
                <c:pt idx="8090">
                  <c:v>20489.306640625</c:v>
                </c:pt>
                <c:pt idx="8091">
                  <c:v>20389.126953125</c:v>
                </c:pt>
                <c:pt idx="8092">
                  <c:v>20284.359375</c:v>
                </c:pt>
                <c:pt idx="8093">
                  <c:v>20184.15625</c:v>
                </c:pt>
                <c:pt idx="8094">
                  <c:v>20078.89453125</c:v>
                </c:pt>
                <c:pt idx="8095">
                  <c:v>19978.673828125</c:v>
                </c:pt>
                <c:pt idx="8096">
                  <c:v>19875.3671875</c:v>
                </c:pt>
                <c:pt idx="8097">
                  <c:v>19856.197265625</c:v>
                </c:pt>
                <c:pt idx="8098">
                  <c:v>19771.515625</c:v>
                </c:pt>
                <c:pt idx="8099">
                  <c:v>19671.416015625</c:v>
                </c:pt>
                <c:pt idx="8100">
                  <c:v>19570.263671875</c:v>
                </c:pt>
                <c:pt idx="8101">
                  <c:v>19470.2109375</c:v>
                </c:pt>
                <c:pt idx="8102">
                  <c:v>19369.099609375</c:v>
                </c:pt>
                <c:pt idx="8103">
                  <c:v>19261.822265625</c:v>
                </c:pt>
                <c:pt idx="8104">
                  <c:v>19161.1640625</c:v>
                </c:pt>
                <c:pt idx="8105">
                  <c:v>19060.69921875</c:v>
                </c:pt>
                <c:pt idx="8106">
                  <c:v>18956.947265625</c:v>
                </c:pt>
                <c:pt idx="8107">
                  <c:v>18923.376953125</c:v>
                </c:pt>
                <c:pt idx="8108">
                  <c:v>18856.91015625</c:v>
                </c:pt>
                <c:pt idx="8109">
                  <c:v>18756.48828125</c:v>
                </c:pt>
                <c:pt idx="8110">
                  <c:v>18655.3125</c:v>
                </c:pt>
                <c:pt idx="8111">
                  <c:v>18552.55859375</c:v>
                </c:pt>
                <c:pt idx="8112">
                  <c:v>18448.412109375</c:v>
                </c:pt>
                <c:pt idx="8113">
                  <c:v>18348.2265625</c:v>
                </c:pt>
                <c:pt idx="8114">
                  <c:v>18247.06640625</c:v>
                </c:pt>
                <c:pt idx="8115">
                  <c:v>18143.103515625</c:v>
                </c:pt>
                <c:pt idx="8116">
                  <c:v>18042.216796875</c:v>
                </c:pt>
                <c:pt idx="8117">
                  <c:v>18142.77734375</c:v>
                </c:pt>
                <c:pt idx="8118">
                  <c:v>18244.7265625</c:v>
                </c:pt>
                <c:pt idx="8119">
                  <c:v>18345.673828125</c:v>
                </c:pt>
                <c:pt idx="8120">
                  <c:v>18446.865234375</c:v>
                </c:pt>
                <c:pt idx="8121">
                  <c:v>18548.244140625</c:v>
                </c:pt>
                <c:pt idx="8122">
                  <c:v>18648.35546875</c:v>
                </c:pt>
                <c:pt idx="8123">
                  <c:v>18749.62890625</c:v>
                </c:pt>
                <c:pt idx="8124">
                  <c:v>18849.86328125</c:v>
                </c:pt>
                <c:pt idx="8125">
                  <c:v>18951.265625</c:v>
                </c:pt>
                <c:pt idx="8126">
                  <c:v>19054.21875</c:v>
                </c:pt>
                <c:pt idx="8127">
                  <c:v>19155.044921875</c:v>
                </c:pt>
                <c:pt idx="8128">
                  <c:v>19258.265625</c:v>
                </c:pt>
                <c:pt idx="8129">
                  <c:v>19358.673828125</c:v>
                </c:pt>
                <c:pt idx="8130">
                  <c:v>19459.765625</c:v>
                </c:pt>
                <c:pt idx="8131">
                  <c:v>19559.890625</c:v>
                </c:pt>
                <c:pt idx="8132">
                  <c:v>19660.685546875</c:v>
                </c:pt>
                <c:pt idx="8133">
                  <c:v>19760.728515625</c:v>
                </c:pt>
                <c:pt idx="8134">
                  <c:v>19860.986328125</c:v>
                </c:pt>
                <c:pt idx="8135">
                  <c:v>19932.86328125</c:v>
                </c:pt>
                <c:pt idx="8136">
                  <c:v>19962.1953125</c:v>
                </c:pt>
                <c:pt idx="8137">
                  <c:v>20064.138671875</c:v>
                </c:pt>
                <c:pt idx="8138">
                  <c:v>20171.04296875</c:v>
                </c:pt>
                <c:pt idx="8139">
                  <c:v>20271.744140625</c:v>
                </c:pt>
                <c:pt idx="8140">
                  <c:v>20375.224609375</c:v>
                </c:pt>
                <c:pt idx="8141">
                  <c:v>20475.3828125</c:v>
                </c:pt>
                <c:pt idx="8142">
                  <c:v>20577.224609375</c:v>
                </c:pt>
                <c:pt idx="8143">
                  <c:v>20677.552734375</c:v>
                </c:pt>
                <c:pt idx="8144">
                  <c:v>20779.388671875</c:v>
                </c:pt>
                <c:pt idx="8145">
                  <c:v>20872.927734375</c:v>
                </c:pt>
                <c:pt idx="8146">
                  <c:v>20881.548828125</c:v>
                </c:pt>
                <c:pt idx="8147">
                  <c:v>20981.87890625</c:v>
                </c:pt>
                <c:pt idx="8148">
                  <c:v>21082.046875</c:v>
                </c:pt>
                <c:pt idx="8149">
                  <c:v>21185.017578125</c:v>
                </c:pt>
                <c:pt idx="8150">
                  <c:v>21286.2265625</c:v>
                </c:pt>
                <c:pt idx="8151">
                  <c:v>21388.337890625</c:v>
                </c:pt>
                <c:pt idx="8152">
                  <c:v>21489.474609375</c:v>
                </c:pt>
                <c:pt idx="8153">
                  <c:v>21589.671875</c:v>
                </c:pt>
                <c:pt idx="8154">
                  <c:v>21693.994140625</c:v>
                </c:pt>
                <c:pt idx="8155">
                  <c:v>21794.90625</c:v>
                </c:pt>
                <c:pt idx="8156">
                  <c:v>21811.078125</c:v>
                </c:pt>
                <c:pt idx="8157">
                  <c:v>21895.185546875</c:v>
                </c:pt>
                <c:pt idx="8158">
                  <c:v>21996.017578125</c:v>
                </c:pt>
                <c:pt idx="8159">
                  <c:v>22096.703125</c:v>
                </c:pt>
                <c:pt idx="8160">
                  <c:v>22199.837890625</c:v>
                </c:pt>
                <c:pt idx="8161">
                  <c:v>22301.267578125</c:v>
                </c:pt>
                <c:pt idx="8162">
                  <c:v>22402.197265625</c:v>
                </c:pt>
                <c:pt idx="8163">
                  <c:v>22302.103515625</c:v>
                </c:pt>
                <c:pt idx="8164">
                  <c:v>22201.802734375</c:v>
                </c:pt>
                <c:pt idx="8165">
                  <c:v>22101.744140625</c:v>
                </c:pt>
                <c:pt idx="8166">
                  <c:v>21999.91015625</c:v>
                </c:pt>
                <c:pt idx="8167">
                  <c:v>21898.48828125</c:v>
                </c:pt>
                <c:pt idx="8168">
                  <c:v>21795.734375</c:v>
                </c:pt>
                <c:pt idx="8169">
                  <c:v>21694.658203125</c:v>
                </c:pt>
                <c:pt idx="8170">
                  <c:v>21592.650390625</c:v>
                </c:pt>
                <c:pt idx="8171">
                  <c:v>21486.275390625</c:v>
                </c:pt>
                <c:pt idx="8172">
                  <c:v>21386.015625</c:v>
                </c:pt>
                <c:pt idx="8173">
                  <c:v>21284.82421875</c:v>
                </c:pt>
                <c:pt idx="8174">
                  <c:v>21184.4453125</c:v>
                </c:pt>
                <c:pt idx="8175">
                  <c:v>21083.943359375</c:v>
                </c:pt>
                <c:pt idx="8176">
                  <c:v>20983.486328125</c:v>
                </c:pt>
                <c:pt idx="8177">
                  <c:v>20882.16015625</c:v>
                </c:pt>
                <c:pt idx="8178">
                  <c:v>20787.13671875</c:v>
                </c:pt>
                <c:pt idx="8179">
                  <c:v>20780.599609375</c:v>
                </c:pt>
                <c:pt idx="8180">
                  <c:v>20679.169921875</c:v>
                </c:pt>
                <c:pt idx="8181">
                  <c:v>20575</c:v>
                </c:pt>
                <c:pt idx="8182">
                  <c:v>20472.59375</c:v>
                </c:pt>
                <c:pt idx="8183">
                  <c:v>20370.5859375</c:v>
                </c:pt>
                <c:pt idx="8184">
                  <c:v>20269.34375</c:v>
                </c:pt>
                <c:pt idx="8185">
                  <c:v>20168.69140625</c:v>
                </c:pt>
                <c:pt idx="8186">
                  <c:v>20064.779296875</c:v>
                </c:pt>
                <c:pt idx="8187">
                  <c:v>19963.51953125</c:v>
                </c:pt>
                <c:pt idx="8188">
                  <c:v>19861.583984375</c:v>
                </c:pt>
                <c:pt idx="8189">
                  <c:v>19833.6640625</c:v>
                </c:pt>
                <c:pt idx="8190">
                  <c:v>19758.9921875</c:v>
                </c:pt>
                <c:pt idx="8191">
                  <c:v>19655.3125</c:v>
                </c:pt>
                <c:pt idx="8192">
                  <c:v>19554.83984375</c:v>
                </c:pt>
                <c:pt idx="8193">
                  <c:v>19453.99609375</c:v>
                </c:pt>
                <c:pt idx="8194">
                  <c:v>19352.318359375</c:v>
                </c:pt>
                <c:pt idx="8195">
                  <c:v>19249.876953125</c:v>
                </c:pt>
                <c:pt idx="8196">
                  <c:v>19148.681640625</c:v>
                </c:pt>
                <c:pt idx="8197">
                  <c:v>19045.798828125</c:v>
                </c:pt>
                <c:pt idx="8198">
                  <c:v>18943.861328125</c:v>
                </c:pt>
                <c:pt idx="8199">
                  <c:v>18897.5859375</c:v>
                </c:pt>
                <c:pt idx="8200">
                  <c:v>18842.916015625</c:v>
                </c:pt>
                <c:pt idx="8201">
                  <c:v>18741.623046875</c:v>
                </c:pt>
                <c:pt idx="8202">
                  <c:v>18639.212890625</c:v>
                </c:pt>
                <c:pt idx="8203">
                  <c:v>18537.76953125</c:v>
                </c:pt>
                <c:pt idx="8204">
                  <c:v>18435.767578125</c:v>
                </c:pt>
                <c:pt idx="8205">
                  <c:v>18331.30859375</c:v>
                </c:pt>
                <c:pt idx="8206">
                  <c:v>18227.880859375</c:v>
                </c:pt>
                <c:pt idx="8207">
                  <c:v>18124.7109375</c:v>
                </c:pt>
                <c:pt idx="8208">
                  <c:v>18021.966796875</c:v>
                </c:pt>
                <c:pt idx="8209">
                  <c:v>18122.197265625</c:v>
                </c:pt>
                <c:pt idx="8210">
                  <c:v>18223.66015625</c:v>
                </c:pt>
                <c:pt idx="8211">
                  <c:v>18324.927734375</c:v>
                </c:pt>
                <c:pt idx="8212">
                  <c:v>18426.1484375</c:v>
                </c:pt>
                <c:pt idx="8213">
                  <c:v>18530.263671875</c:v>
                </c:pt>
                <c:pt idx="8214">
                  <c:v>18633.16015625</c:v>
                </c:pt>
                <c:pt idx="8215">
                  <c:v>18735.275390625</c:v>
                </c:pt>
                <c:pt idx="8216">
                  <c:v>18835.296875</c:v>
                </c:pt>
                <c:pt idx="8217">
                  <c:v>18936.19140625</c:v>
                </c:pt>
                <c:pt idx="8218">
                  <c:v>19036.326171875</c:v>
                </c:pt>
                <c:pt idx="8219">
                  <c:v>19139.013671875</c:v>
                </c:pt>
                <c:pt idx="8220">
                  <c:v>19242.22265625</c:v>
                </c:pt>
                <c:pt idx="8221">
                  <c:v>19343.802734375</c:v>
                </c:pt>
                <c:pt idx="8222">
                  <c:v>19444.091796875</c:v>
                </c:pt>
                <c:pt idx="8223">
                  <c:v>19545.16796875</c:v>
                </c:pt>
                <c:pt idx="8224">
                  <c:v>19645.787109375</c:v>
                </c:pt>
                <c:pt idx="8225">
                  <c:v>19748.67578125</c:v>
                </c:pt>
                <c:pt idx="8226">
                  <c:v>19848.8359375</c:v>
                </c:pt>
                <c:pt idx="8227">
                  <c:v>19883.47265625</c:v>
                </c:pt>
                <c:pt idx="8228">
                  <c:v>19949.5234375</c:v>
                </c:pt>
                <c:pt idx="8229">
                  <c:v>20050.708984375</c:v>
                </c:pt>
                <c:pt idx="8230">
                  <c:v>20150.927734375</c:v>
                </c:pt>
                <c:pt idx="8231">
                  <c:v>20252.1640625</c:v>
                </c:pt>
                <c:pt idx="8232">
                  <c:v>20352.68359375</c:v>
                </c:pt>
                <c:pt idx="8233">
                  <c:v>20453.24609375</c:v>
                </c:pt>
                <c:pt idx="8234">
                  <c:v>20553.341796875</c:v>
                </c:pt>
                <c:pt idx="8235">
                  <c:v>20655.91015625</c:v>
                </c:pt>
                <c:pt idx="8236">
                  <c:v>20756.505859375</c:v>
                </c:pt>
                <c:pt idx="8237">
                  <c:v>20826.40625</c:v>
                </c:pt>
                <c:pt idx="8238">
                  <c:v>20859.076171875</c:v>
                </c:pt>
                <c:pt idx="8239">
                  <c:v>20959.85546875</c:v>
                </c:pt>
                <c:pt idx="8240">
                  <c:v>21062.216796875</c:v>
                </c:pt>
                <c:pt idx="8241">
                  <c:v>21162.73828125</c:v>
                </c:pt>
                <c:pt idx="8242">
                  <c:v>21262.833984375</c:v>
                </c:pt>
                <c:pt idx="8243">
                  <c:v>21363.751953125</c:v>
                </c:pt>
                <c:pt idx="8244">
                  <c:v>21465.0234375</c:v>
                </c:pt>
                <c:pt idx="8245">
                  <c:v>21565.037109375</c:v>
                </c:pt>
                <c:pt idx="8246">
                  <c:v>21665.4375</c:v>
                </c:pt>
                <c:pt idx="8247">
                  <c:v>21766.271484375</c:v>
                </c:pt>
                <c:pt idx="8248">
                  <c:v>21866.37890625</c:v>
                </c:pt>
                <c:pt idx="8249">
                  <c:v>21968.966796875</c:v>
                </c:pt>
                <c:pt idx="8250">
                  <c:v>22069.669921875</c:v>
                </c:pt>
                <c:pt idx="8251">
                  <c:v>22173.546875</c:v>
                </c:pt>
                <c:pt idx="8252">
                  <c:v>22275.123046875</c:v>
                </c:pt>
                <c:pt idx="8253">
                  <c:v>22377.52734375</c:v>
                </c:pt>
                <c:pt idx="8254">
                  <c:v>22480.919921875</c:v>
                </c:pt>
                <c:pt idx="8255">
                  <c:v>22380.0859375</c:v>
                </c:pt>
                <c:pt idx="8256">
                  <c:v>22279.44140625</c:v>
                </c:pt>
                <c:pt idx="8257">
                  <c:v>22174.244140625</c:v>
                </c:pt>
                <c:pt idx="8258">
                  <c:v>22071.046875</c:v>
                </c:pt>
                <c:pt idx="8259">
                  <c:v>21970.29296875</c:v>
                </c:pt>
                <c:pt idx="8260">
                  <c:v>21868.59375</c:v>
                </c:pt>
                <c:pt idx="8261">
                  <c:v>21764.373046875</c:v>
                </c:pt>
                <c:pt idx="8262">
                  <c:v>21663.341796875</c:v>
                </c:pt>
                <c:pt idx="8263">
                  <c:v>21562.935546875</c:v>
                </c:pt>
                <c:pt idx="8264">
                  <c:v>21462.169921875</c:v>
                </c:pt>
                <c:pt idx="8265">
                  <c:v>21361.837890625</c:v>
                </c:pt>
                <c:pt idx="8266">
                  <c:v>21261.71484375</c:v>
                </c:pt>
                <c:pt idx="8267">
                  <c:v>21160.02734375</c:v>
                </c:pt>
                <c:pt idx="8268">
                  <c:v>21059.97265625</c:v>
                </c:pt>
                <c:pt idx="8269">
                  <c:v>20959.568359375</c:v>
                </c:pt>
                <c:pt idx="8270">
                  <c:v>20857.888671875</c:v>
                </c:pt>
                <c:pt idx="8271">
                  <c:v>20755.2421875</c:v>
                </c:pt>
                <c:pt idx="8272">
                  <c:v>20740.24609375</c:v>
                </c:pt>
                <c:pt idx="8273">
                  <c:v>20654.3984375</c:v>
                </c:pt>
                <c:pt idx="8274">
                  <c:v>20554.236328125</c:v>
                </c:pt>
                <c:pt idx="8275">
                  <c:v>20453.7890625</c:v>
                </c:pt>
                <c:pt idx="8276">
                  <c:v>20353.474609375</c:v>
                </c:pt>
                <c:pt idx="8277">
                  <c:v>20252.056640625</c:v>
                </c:pt>
                <c:pt idx="8278">
                  <c:v>20149.076171875</c:v>
                </c:pt>
                <c:pt idx="8279">
                  <c:v>20048.703125</c:v>
                </c:pt>
                <c:pt idx="8280">
                  <c:v>19947.70703125</c:v>
                </c:pt>
                <c:pt idx="8281">
                  <c:v>19843.59765625</c:v>
                </c:pt>
                <c:pt idx="8282">
                  <c:v>19801.15234375</c:v>
                </c:pt>
                <c:pt idx="8283">
                  <c:v>19743.197265625</c:v>
                </c:pt>
                <c:pt idx="8284">
                  <c:v>19640.7421875</c:v>
                </c:pt>
                <c:pt idx="8285">
                  <c:v>19540.271484375</c:v>
                </c:pt>
                <c:pt idx="8286">
                  <c:v>19436.3359375</c:v>
                </c:pt>
                <c:pt idx="8287">
                  <c:v>19335.853515625</c:v>
                </c:pt>
                <c:pt idx="8288">
                  <c:v>19235.82421875</c:v>
                </c:pt>
                <c:pt idx="8289">
                  <c:v>19135.763671875</c:v>
                </c:pt>
                <c:pt idx="8290">
                  <c:v>19034.05078125</c:v>
                </c:pt>
                <c:pt idx="8291">
                  <c:v>18933.228515625</c:v>
                </c:pt>
                <c:pt idx="8292">
                  <c:v>18866.859375</c:v>
                </c:pt>
                <c:pt idx="8293">
                  <c:v>18833.220703125</c:v>
                </c:pt>
                <c:pt idx="8294">
                  <c:v>18730.091796875</c:v>
                </c:pt>
                <c:pt idx="8295">
                  <c:v>18629.837890625</c:v>
                </c:pt>
                <c:pt idx="8296">
                  <c:v>18528.96875</c:v>
                </c:pt>
                <c:pt idx="8297">
                  <c:v>18428.49609375</c:v>
                </c:pt>
                <c:pt idx="8298">
                  <c:v>18328.41015625</c:v>
                </c:pt>
                <c:pt idx="8299">
                  <c:v>18227.595703125</c:v>
                </c:pt>
                <c:pt idx="8300">
                  <c:v>18127.193359375</c:v>
                </c:pt>
                <c:pt idx="8301">
                  <c:v>18026.89453125</c:v>
                </c:pt>
                <c:pt idx="8302">
                  <c:v>18126.904296875</c:v>
                </c:pt>
                <c:pt idx="8303">
                  <c:v>18227.62109375</c:v>
                </c:pt>
                <c:pt idx="8304">
                  <c:v>18330.4765625</c:v>
                </c:pt>
                <c:pt idx="8305">
                  <c:v>18431.783203125</c:v>
                </c:pt>
                <c:pt idx="8306">
                  <c:v>18532.53515625</c:v>
                </c:pt>
                <c:pt idx="8307">
                  <c:v>18635.623046875</c:v>
                </c:pt>
                <c:pt idx="8308">
                  <c:v>18739.3671875</c:v>
                </c:pt>
                <c:pt idx="8309">
                  <c:v>18840.8984375</c:v>
                </c:pt>
                <c:pt idx="8310">
                  <c:v>18941.521484375</c:v>
                </c:pt>
                <c:pt idx="8311">
                  <c:v>19045.787109375</c:v>
                </c:pt>
                <c:pt idx="8312">
                  <c:v>19146.986328125</c:v>
                </c:pt>
                <c:pt idx="8313">
                  <c:v>19248.88671875</c:v>
                </c:pt>
                <c:pt idx="8314">
                  <c:v>19350.20703125</c:v>
                </c:pt>
                <c:pt idx="8315">
                  <c:v>19452.02734375</c:v>
                </c:pt>
                <c:pt idx="8316">
                  <c:v>19553.568359375</c:v>
                </c:pt>
                <c:pt idx="8317">
                  <c:v>19655.34765625</c:v>
                </c:pt>
                <c:pt idx="8318">
                  <c:v>19757.125</c:v>
                </c:pt>
                <c:pt idx="8319">
                  <c:v>19844.443359375</c:v>
                </c:pt>
                <c:pt idx="8320">
                  <c:v>19858.564453125</c:v>
                </c:pt>
                <c:pt idx="8321">
                  <c:v>19963.064453125</c:v>
                </c:pt>
                <c:pt idx="8322">
                  <c:v>20065.755859375</c:v>
                </c:pt>
                <c:pt idx="8323">
                  <c:v>20166.46875</c:v>
                </c:pt>
                <c:pt idx="8324">
                  <c:v>20267.865234375</c:v>
                </c:pt>
                <c:pt idx="8325">
                  <c:v>20368.064453125</c:v>
                </c:pt>
                <c:pt idx="8326">
                  <c:v>20469.134765625</c:v>
                </c:pt>
                <c:pt idx="8327">
                  <c:v>20569.611328125</c:v>
                </c:pt>
                <c:pt idx="8328">
                  <c:v>20675.89453125</c:v>
                </c:pt>
                <c:pt idx="8329">
                  <c:v>20776.916015625</c:v>
                </c:pt>
                <c:pt idx="8330">
                  <c:v>20792.048828125</c:v>
                </c:pt>
                <c:pt idx="8331">
                  <c:v>20877.126953125</c:v>
                </c:pt>
                <c:pt idx="8332">
                  <c:v>20979.984375</c:v>
                </c:pt>
                <c:pt idx="8333">
                  <c:v>21080.27734375</c:v>
                </c:pt>
                <c:pt idx="8334">
                  <c:v>21182.951171875</c:v>
                </c:pt>
                <c:pt idx="8335">
                  <c:v>21284.08984375</c:v>
                </c:pt>
                <c:pt idx="8336">
                  <c:v>21384.42578125</c:v>
                </c:pt>
                <c:pt idx="8337">
                  <c:v>21485.009765625</c:v>
                </c:pt>
                <c:pt idx="8338">
                  <c:v>21585.091796875</c:v>
                </c:pt>
                <c:pt idx="8339">
                  <c:v>21685.587890625</c:v>
                </c:pt>
                <c:pt idx="8340">
                  <c:v>21734.751953125</c:v>
                </c:pt>
                <c:pt idx="8341">
                  <c:v>21786.291015625</c:v>
                </c:pt>
                <c:pt idx="8342">
                  <c:v>21889.57421875</c:v>
                </c:pt>
                <c:pt idx="8343">
                  <c:v>21990.619140625</c:v>
                </c:pt>
                <c:pt idx="8344">
                  <c:v>22091.916015625</c:v>
                </c:pt>
                <c:pt idx="8345">
                  <c:v>22192.88671875</c:v>
                </c:pt>
                <c:pt idx="8346">
                  <c:v>22296.97265625</c:v>
                </c:pt>
                <c:pt idx="8347">
                  <c:v>22398.05859375</c:v>
                </c:pt>
                <c:pt idx="8348">
                  <c:v>22498.27734375</c:v>
                </c:pt>
                <c:pt idx="8349">
                  <c:v>22600.46484375</c:v>
                </c:pt>
                <c:pt idx="8350">
                  <c:v>22610.904296875</c:v>
                </c:pt>
                <c:pt idx="8351">
                  <c:v>22702.16015625</c:v>
                </c:pt>
                <c:pt idx="8352">
                  <c:v>22803.111328125</c:v>
                </c:pt>
                <c:pt idx="8353">
                  <c:v>22905.451171875</c:v>
                </c:pt>
                <c:pt idx="8354">
                  <c:v>23005.83984375</c:v>
                </c:pt>
                <c:pt idx="8355">
                  <c:v>23096.73046875</c:v>
                </c:pt>
                <c:pt idx="8356">
                  <c:v>23106.5546875</c:v>
                </c:pt>
                <c:pt idx="8357">
                  <c:v>22948.390625</c:v>
                </c:pt>
                <c:pt idx="8358">
                  <c:v>7196.98876953125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201336"/>
        <c:axId val="527199768"/>
      </c:scatterChart>
      <c:valAx>
        <c:axId val="527201336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Ouverture (mm)</a:t>
                </a:r>
              </a:p>
            </c:rich>
          </c:tx>
          <c:layout>
            <c:manualLayout>
              <c:xMode val="edge"/>
              <c:yMode val="edge"/>
              <c:x val="0.46919431279620855"/>
              <c:y val="0.965270684371807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27199768"/>
        <c:crosses val="autoZero"/>
        <c:crossBetween val="midCat"/>
      </c:valAx>
      <c:valAx>
        <c:axId val="527199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Force (N)</a:t>
                </a:r>
              </a:p>
            </c:rich>
          </c:tx>
          <c:layout>
            <c:manualLayout>
              <c:xMode val="edge"/>
              <c:yMode val="edge"/>
              <c:x val="1.7377567140600316E-2"/>
              <c:y val="0.47803881511746682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\ _F_-;\-* #,##0\ _F_-;_-* &quot;-&quot;??\ _F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272013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Relevés!$A$1</c:f>
          <c:strCache>
            <c:ptCount val="1"/>
            <c:pt idx="0">
              <c:v>Etude n° ; Prestation n° : essai J/Δa à 23°C sur la CTJD20 repérée 2007-U910-T3-CT20-7</c:v>
            </c:pt>
          </c:strCache>
        </c:strRef>
      </c:tx>
      <c:layout>
        <c:manualLayout>
          <c:xMode val="edge"/>
          <c:yMode val="edge"/>
          <c:x val="0.30995687682189405"/>
          <c:y val="4.250272562083586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523046092184369"/>
          <c:y val="0.11196319018404909"/>
          <c:w val="0.83967935871743482"/>
          <c:h val="0.779141104294478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Donnée_température!$B$11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Donnée_température!$A$13:$A$5000</c:f>
              <c:numCache>
                <c:formatCode>General</c:formatCode>
                <c:ptCount val="4988"/>
              </c:numCache>
            </c:numRef>
          </c:xVal>
          <c:yVal>
            <c:numRef>
              <c:f>Donnée_température!$B$13:$B$5000</c:f>
              <c:numCache>
                <c:formatCode>General</c:formatCode>
                <c:ptCount val="4988"/>
              </c:numCache>
            </c:numRef>
          </c:yVal>
          <c:smooth val="1"/>
        </c:ser>
        <c:ser>
          <c:idx val="1"/>
          <c:order val="1"/>
          <c:tx>
            <c:strRef>
              <c:f>Donnée_température!$C$11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Donnée_température!$A$13:$A$5000</c:f>
              <c:numCache>
                <c:formatCode>General</c:formatCode>
                <c:ptCount val="4988"/>
              </c:numCache>
            </c:numRef>
          </c:xVal>
          <c:yVal>
            <c:numRef>
              <c:f>Donnée_température!$C$13:$C$5000</c:f>
              <c:numCache>
                <c:formatCode>General</c:formatCode>
                <c:ptCount val="4988"/>
              </c:numCache>
            </c:numRef>
          </c:yVal>
          <c:smooth val="1"/>
        </c:ser>
        <c:ser>
          <c:idx val="2"/>
          <c:order val="2"/>
          <c:tx>
            <c:strRef>
              <c:f>Donnée_température!$D$11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Donnée_température!$A$13:$A$5000</c:f>
              <c:numCache>
                <c:formatCode>General</c:formatCode>
                <c:ptCount val="4988"/>
              </c:numCache>
            </c:numRef>
          </c:xVal>
          <c:yVal>
            <c:numRef>
              <c:f>Donnée_température!$D$13:$D$5000</c:f>
              <c:numCache>
                <c:formatCode>General</c:formatCode>
                <c:ptCount val="4988"/>
              </c:numCache>
            </c:numRef>
          </c:yVal>
          <c:smooth val="1"/>
        </c:ser>
        <c:ser>
          <c:idx val="3"/>
          <c:order val="3"/>
          <c:tx>
            <c:strRef>
              <c:f>Donnée_température!$E$11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Donnée_température!$A$13:$A$5000</c:f>
              <c:numCache>
                <c:formatCode>General</c:formatCode>
                <c:ptCount val="4988"/>
              </c:numCache>
            </c:numRef>
          </c:xVal>
          <c:yVal>
            <c:numRef>
              <c:f>Donnée_température!$E$13:$E$5000</c:f>
              <c:numCache>
                <c:formatCode>General</c:formatCode>
                <c:ptCount val="4988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202120"/>
        <c:axId val="527200552"/>
      </c:scatterChart>
      <c:valAx>
        <c:axId val="52720212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(sec)</a:t>
                </a:r>
              </a:p>
            </c:rich>
          </c:tx>
          <c:layout>
            <c:manualLayout>
              <c:xMode val="edge"/>
              <c:yMode val="edge"/>
              <c:x val="0.4909819639278557"/>
              <c:y val="0.94018404907975461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\ _€_-;\-* #,##0\ _€_-;_-* &quot;-&quot;??\ _€_-;_-@_-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27200552"/>
        <c:crosses val="autoZero"/>
        <c:crossBetween val="midCat"/>
        <c:majorUnit val="1800"/>
      </c:valAx>
      <c:valAx>
        <c:axId val="527200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température (°C)</a:t>
                </a:r>
              </a:p>
            </c:rich>
          </c:tx>
          <c:layout>
            <c:manualLayout>
              <c:xMode val="edge"/>
              <c:yMode val="edge"/>
              <c:x val="1.2024048096192385E-2"/>
              <c:y val="0.40950920245398775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\ _F_-;\-* #,##0\ _F_-;_-* &quot;-&quot;??\ _F_-;_-@_-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272021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9"/>
  <sheetViews>
    <sheetView workbookViewId="0"/>
  </sheetViews>
  <pageMargins left="0.61" right="0.57999999999999996" top="0.4" bottom="0.98425196850393704" header="0.38" footer="0.51181102362204722"/>
  <pageSetup paperSize="9" orientation="portrait" verticalDpi="598" r:id="rId1"/>
  <headerFooter alignWithMargins="0">
    <oddFooter>&amp;CFichier &amp;F&amp;R&amp;D</oddFoot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13"/>
  <sheetViews>
    <sheetView zoomScale="98" workbookViewId="0"/>
  </sheetViews>
  <pageMargins left="0.78740157480314965" right="0.78740157480314965" top="0.39370078740157483" bottom="0.98425196850393704" header="0.39370078740157483" footer="0.51181102362204722"/>
  <pageSetup paperSize="9" orientation="portrait" r:id="rId1"/>
  <headerFooter alignWithMargins="0">
    <oddFooter>&amp;C&amp;F&amp;R&amp;D</oddFoot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15"/>
  <sheetViews>
    <sheetView zoomScale="98" workbookViewId="0"/>
  </sheetViews>
  <pageMargins left="0.59055118110236227" right="0.59055118110236227" top="0.39370078740157483" bottom="0.98425196850393704" header="0.39370078740157483" footer="0.51181102362204722"/>
  <pageSetup paperSize="9" orientation="landscape" r:id="rId1"/>
  <headerFooter alignWithMargins="0">
    <oddFooter>&amp;C&amp;F&amp;R&amp;D</oddFooter>
  </headerFooter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30</xdr:row>
      <xdr:rowOff>123824</xdr:rowOff>
    </xdr:from>
    <xdr:to>
      <xdr:col>6</xdr:col>
      <xdr:colOff>752475</xdr:colOff>
      <xdr:row>46</xdr:row>
      <xdr:rowOff>57150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0.2696</cdr:x>
      <cdr:y>0.00567</cdr:y>
    </cdr:from>
    <cdr:to>
      <cdr:x>0.76841</cdr:x>
      <cdr:y>0.06731</cdr:y>
    </cdr:to>
    <cdr:sp macro="" textlink="">
      <cdr:nvSpPr>
        <cdr:cNvPr id="2049" name="Texte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35486" y="19050"/>
          <a:ext cx="2655901" cy="2072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Helv"/>
            </a:rPr>
            <a:t>Croissance de fissure ( mm 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44</xdr:row>
      <xdr:rowOff>28576</xdr:rowOff>
    </xdr:from>
    <xdr:to>
      <xdr:col>10</xdr:col>
      <xdr:colOff>762000</xdr:colOff>
      <xdr:row>70</xdr:row>
      <xdr:rowOff>104776</xdr:rowOff>
    </xdr:to>
    <xdr:graphicFrame macro="">
      <xdr:nvGraphicFramePr>
        <xdr:cNvPr id="3175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6353175" cy="9315450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0.40366</cdr:x>
      <cdr:y>0.62505</cdr:y>
    </cdr:from>
    <cdr:to>
      <cdr:x>0.45687</cdr:x>
      <cdr:y>0.64897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64507" y="5822576"/>
          <a:ext cx="338052" cy="222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22860" rIns="27432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l-G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- 1σ</a:t>
          </a:r>
        </a:p>
      </cdr:txBody>
    </cdr:sp>
  </cdr:relSizeAnchor>
  <cdr:relSizeAnchor xmlns:cdr="http://schemas.openxmlformats.org/drawingml/2006/chartDrawing">
    <cdr:from>
      <cdr:x>0.35915</cdr:x>
      <cdr:y>0.56178</cdr:y>
    </cdr:from>
    <cdr:to>
      <cdr:x>0.4184</cdr:x>
      <cdr:y>0.5857</cdr:y>
    </cdr:to>
    <cdr:sp macro="" textlink="">
      <cdr:nvSpPr>
        <cdr:cNvPr id="409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81752" y="5233280"/>
          <a:ext cx="376426" cy="222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22860" rIns="27432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l-G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+ 1σ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6016301" cy="9330612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505561" cy="6191250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L54"/>
  <sheetViews>
    <sheetView showGridLines="0" zoomScaleNormal="100" workbookViewId="0">
      <selection activeCell="A27" sqref="A27:C27"/>
    </sheetView>
  </sheetViews>
  <sheetFormatPr baseColWidth="10" defaultRowHeight="12.75" x14ac:dyDescent="0.2"/>
  <cols>
    <col min="1" max="6" width="15.7109375" style="56" customWidth="1"/>
    <col min="7" max="16384" width="11.42578125" style="56"/>
  </cols>
  <sheetData>
    <row r="1" spans="1:8" s="89" customFormat="1" ht="20.25" x14ac:dyDescent="0.2">
      <c r="A1" s="93" t="s">
        <v>73</v>
      </c>
      <c r="B1" s="94">
        <v>2007</v>
      </c>
      <c r="D1" s="90"/>
      <c r="F1" s="95" t="s">
        <v>74</v>
      </c>
      <c r="G1" s="89" t="s">
        <v>195</v>
      </c>
    </row>
    <row r="2" spans="1:8" s="50" customFormat="1" ht="12" thickBot="1" x14ac:dyDescent="0.25">
      <c r="A2" s="91"/>
      <c r="B2" s="88"/>
      <c r="D2" s="45"/>
      <c r="F2" s="92"/>
    </row>
    <row r="3" spans="1:8" s="50" customFormat="1" ht="24.95" customHeight="1" thickBot="1" x14ac:dyDescent="0.25">
      <c r="A3" s="389" t="s">
        <v>75</v>
      </c>
      <c r="B3" s="390"/>
      <c r="C3" s="390"/>
      <c r="D3" s="390"/>
      <c r="E3" s="390"/>
      <c r="F3" s="391"/>
    </row>
    <row r="4" spans="1:8" s="33" customFormat="1" ht="15" customHeight="1" x14ac:dyDescent="0.2">
      <c r="A4" s="392" t="s">
        <v>43</v>
      </c>
      <c r="B4" s="393"/>
      <c r="C4" s="393"/>
      <c r="D4" s="394" t="s">
        <v>197</v>
      </c>
      <c r="E4" s="394"/>
      <c r="F4" s="395"/>
    </row>
    <row r="5" spans="1:8" s="33" customFormat="1" ht="15" customHeight="1" x14ac:dyDescent="0.2">
      <c r="A5" s="396" t="s">
        <v>76</v>
      </c>
      <c r="B5" s="397"/>
      <c r="C5" s="397"/>
      <c r="D5" s="398" t="s">
        <v>204</v>
      </c>
      <c r="E5" s="398"/>
      <c r="F5" s="399"/>
    </row>
    <row r="6" spans="1:8" s="33" customFormat="1" ht="15" customHeight="1" x14ac:dyDescent="0.2">
      <c r="A6" s="396" t="s">
        <v>77</v>
      </c>
      <c r="B6" s="397"/>
      <c r="C6" s="397"/>
      <c r="D6" s="398" t="s">
        <v>198</v>
      </c>
      <c r="E6" s="398"/>
      <c r="F6" s="399"/>
    </row>
    <row r="7" spans="1:8" s="33" customFormat="1" ht="15" customHeight="1" x14ac:dyDescent="0.2">
      <c r="A7" s="396" t="s">
        <v>81</v>
      </c>
      <c r="B7" s="397"/>
      <c r="C7" s="397"/>
      <c r="D7" s="398" t="s">
        <v>199</v>
      </c>
      <c r="E7" s="398"/>
      <c r="F7" s="399"/>
    </row>
    <row r="8" spans="1:8" s="33" customFormat="1" ht="15" customHeight="1" x14ac:dyDescent="0.2">
      <c r="A8" s="396" t="s">
        <v>133</v>
      </c>
      <c r="B8" s="397"/>
      <c r="C8" s="397"/>
      <c r="D8" s="152">
        <v>0.3</v>
      </c>
      <c r="E8" s="144"/>
      <c r="F8" s="145"/>
    </row>
    <row r="9" spans="1:8" s="33" customFormat="1" ht="15" customHeight="1" x14ac:dyDescent="0.2">
      <c r="A9" s="146"/>
      <c r="B9" s="147"/>
      <c r="C9" s="147" t="s">
        <v>78</v>
      </c>
      <c r="D9" s="155">
        <v>23</v>
      </c>
      <c r="E9" s="144"/>
      <c r="F9" s="145"/>
    </row>
    <row r="10" spans="1:8" s="33" customFormat="1" ht="15" customHeight="1" x14ac:dyDescent="0.2">
      <c r="A10" s="146"/>
      <c r="B10" s="147"/>
      <c r="C10" s="147" t="s">
        <v>79</v>
      </c>
      <c r="D10" s="153">
        <v>30</v>
      </c>
      <c r="E10" s="144"/>
      <c r="F10" s="145"/>
    </row>
    <row r="11" spans="1:8" s="33" customFormat="1" ht="15" customHeight="1" x14ac:dyDescent="0.2">
      <c r="A11" s="146"/>
      <c r="B11" s="147"/>
      <c r="C11" s="147" t="s">
        <v>80</v>
      </c>
      <c r="D11" s="154" t="s">
        <v>72</v>
      </c>
      <c r="E11" s="144"/>
      <c r="F11" s="145"/>
    </row>
    <row r="12" spans="1:8" s="33" customFormat="1" ht="15" customHeight="1" thickBot="1" x14ac:dyDescent="0.25">
      <c r="A12" s="148"/>
      <c r="B12" s="149"/>
      <c r="C12" s="149" t="s">
        <v>82</v>
      </c>
      <c r="D12" s="150" t="s">
        <v>83</v>
      </c>
      <c r="E12" s="150"/>
      <c r="F12" s="151"/>
    </row>
    <row r="13" spans="1:8" s="50" customFormat="1" ht="9.9499999999999993" customHeight="1" thickBot="1" x14ac:dyDescent="0.25">
      <c r="B13" s="87"/>
      <c r="C13" s="87"/>
      <c r="D13" s="88"/>
      <c r="E13" s="88"/>
    </row>
    <row r="14" spans="1:8" s="1" customFormat="1" ht="24.95" customHeight="1" thickBot="1" x14ac:dyDescent="0.25">
      <c r="A14" s="375" t="s">
        <v>84</v>
      </c>
      <c r="B14" s="376"/>
      <c r="C14" s="376"/>
      <c r="D14" s="376"/>
      <c r="E14" s="376"/>
      <c r="F14" s="377"/>
    </row>
    <row r="15" spans="1:8" s="1" customFormat="1" ht="20.100000000000001" customHeight="1" x14ac:dyDescent="0.2">
      <c r="A15" s="156" t="s">
        <v>11</v>
      </c>
      <c r="B15" s="160" t="s">
        <v>12</v>
      </c>
      <c r="C15" s="161" t="s">
        <v>13</v>
      </c>
      <c r="D15" s="161" t="s">
        <v>58</v>
      </c>
      <c r="E15" s="161" t="s">
        <v>64</v>
      </c>
      <c r="F15" s="158" t="s">
        <v>65</v>
      </c>
    </row>
    <row r="16" spans="1:8" s="1" customFormat="1" ht="20.100000000000001" customHeight="1" thickBot="1" x14ac:dyDescent="0.25">
      <c r="A16" s="157">
        <v>40.048000000000002</v>
      </c>
      <c r="B16" s="163">
        <v>19.984000000000002</v>
      </c>
      <c r="C16" s="163">
        <v>15.323</v>
      </c>
      <c r="D16" s="163">
        <v>4.3079999999999998</v>
      </c>
      <c r="E16" s="162">
        <v>10.012</v>
      </c>
      <c r="F16" s="159">
        <v>22</v>
      </c>
      <c r="G16" s="85"/>
      <c r="H16" s="85"/>
    </row>
    <row r="17" spans="1:8" s="1" customFormat="1" ht="15" customHeight="1" x14ac:dyDescent="0.2">
      <c r="B17" s="258" t="s">
        <v>98</v>
      </c>
      <c r="C17" s="256" t="s">
        <v>85</v>
      </c>
      <c r="D17" s="164" t="s">
        <v>86</v>
      </c>
      <c r="G17" s="85"/>
      <c r="H17" s="85"/>
    </row>
    <row r="18" spans="1:8" s="50" customFormat="1" ht="13.5" thickBot="1" x14ac:dyDescent="0.25">
      <c r="A18" s="1"/>
      <c r="B18" s="259">
        <f>ROUND((W-a0),2)</f>
        <v>15.91</v>
      </c>
      <c r="C18" s="257">
        <f>ROUND(L_/2,2)</f>
        <v>11</v>
      </c>
      <c r="D18" s="165">
        <f>ROUND(B-(B-Bn)^2/B,2)</f>
        <v>18.899999999999999</v>
      </c>
    </row>
    <row r="19" spans="1:8" s="32" customFormat="1" ht="9.9499999999999993" customHeight="1" thickBot="1" x14ac:dyDescent="0.25">
      <c r="A19" s="101"/>
      <c r="B19" s="101"/>
      <c r="C19" s="50"/>
      <c r="D19" s="50"/>
      <c r="E19" s="50"/>
      <c r="F19" s="50"/>
    </row>
    <row r="20" spans="1:8" s="32" customFormat="1" ht="24.95" customHeight="1" thickBot="1" x14ac:dyDescent="0.25">
      <c r="A20" s="375" t="s">
        <v>196</v>
      </c>
      <c r="B20" s="376"/>
      <c r="C20" s="376"/>
      <c r="D20" s="376"/>
      <c r="E20" s="376"/>
      <c r="F20" s="377"/>
    </row>
    <row r="21" spans="1:8" s="1" customFormat="1" ht="20.100000000000001" customHeight="1" x14ac:dyDescent="0.2">
      <c r="A21" s="378" t="s">
        <v>14</v>
      </c>
      <c r="B21" s="364"/>
      <c r="C21" s="166" t="s">
        <v>87</v>
      </c>
      <c r="D21" s="166" t="s">
        <v>88</v>
      </c>
      <c r="E21" s="364" t="s">
        <v>89</v>
      </c>
      <c r="F21" s="365"/>
    </row>
    <row r="22" spans="1:8" s="50" customFormat="1" ht="20.100000000000001" customHeight="1" thickBot="1" x14ac:dyDescent="0.25">
      <c r="A22" s="400">
        <v>209000</v>
      </c>
      <c r="B22" s="401"/>
      <c r="C22" s="167">
        <v>496</v>
      </c>
      <c r="D22" s="167">
        <v>644</v>
      </c>
      <c r="E22" s="366">
        <f>(Rp_0_2+Rm)/2</f>
        <v>570</v>
      </c>
      <c r="F22" s="367"/>
    </row>
    <row r="23" spans="1:8" s="59" customFormat="1" ht="9.9499999999999993" customHeight="1" thickBot="1" x14ac:dyDescent="0.25">
      <c r="A23" s="102"/>
      <c r="C23" s="103"/>
      <c r="D23" s="104"/>
      <c r="E23" s="105"/>
      <c r="F23" s="106"/>
    </row>
    <row r="24" spans="1:8" s="59" customFormat="1" ht="24.95" customHeight="1" thickBot="1" x14ac:dyDescent="0.25">
      <c r="A24" s="375" t="s">
        <v>90</v>
      </c>
      <c r="B24" s="376"/>
      <c r="C24" s="376"/>
      <c r="D24" s="376"/>
      <c r="E24" s="376"/>
      <c r="F24" s="377"/>
    </row>
    <row r="25" spans="1:8" s="107" customFormat="1" ht="20.100000000000001" customHeight="1" x14ac:dyDescent="0.2">
      <c r="A25" s="378" t="s">
        <v>92</v>
      </c>
      <c r="B25" s="166" t="s">
        <v>160</v>
      </c>
      <c r="C25" s="166" t="s">
        <v>45</v>
      </c>
      <c r="D25" s="166" t="s">
        <v>44</v>
      </c>
      <c r="E25" s="166" t="s">
        <v>46</v>
      </c>
      <c r="F25" s="172" t="s">
        <v>91</v>
      </c>
    </row>
    <row r="26" spans="1:8" s="59" customFormat="1" ht="20.100000000000001" customHeight="1" thickBot="1" x14ac:dyDescent="0.25">
      <c r="A26" s="379"/>
      <c r="B26" s="173">
        <v>6972</v>
      </c>
      <c r="C26" s="356">
        <f>MAX('Channels by Ste'!C:C)</f>
        <v>5096.38671875</v>
      </c>
      <c r="D26" s="357">
        <f>MAX('Channels by Ste'!D:D)</f>
        <v>27023.396484375</v>
      </c>
      <c r="E26" s="358">
        <f>MAX('Channels by Ste'!E:E)</f>
        <v>3.2407802063971798</v>
      </c>
      <c r="F26" s="359">
        <f>MAX('Channels by Ste'!F:F)</f>
        <v>3.4220218658447301</v>
      </c>
      <c r="G26" s="58"/>
    </row>
    <row r="27" spans="1:8" s="59" customFormat="1" ht="20.100000000000001" customHeight="1" x14ac:dyDescent="0.2">
      <c r="A27" s="378" t="s">
        <v>158</v>
      </c>
      <c r="B27" s="364"/>
      <c r="C27" s="364"/>
      <c r="D27" s="364" t="s">
        <v>159</v>
      </c>
      <c r="E27" s="364"/>
      <c r="F27" s="365"/>
      <c r="G27" s="58"/>
    </row>
    <row r="28" spans="1:8" s="59" customFormat="1" ht="20.100000000000001" customHeight="1" thickBot="1" x14ac:dyDescent="0.25">
      <c r="A28" s="386">
        <f>ROUND(((0.4*Bn*(b0)^2*Rec)/(2*W+a0)),0)</f>
        <v>8485</v>
      </c>
      <c r="B28" s="387"/>
      <c r="C28" s="387"/>
      <c r="D28" s="387">
        <f>ROUND(((0.4*Bn*(b0-delta_a)^2*Rec)/(2*W+a0+delta_a)),0)</f>
        <v>6134</v>
      </c>
      <c r="E28" s="387"/>
      <c r="F28" s="388"/>
      <c r="G28" s="58"/>
    </row>
    <row r="29" spans="1:8" s="59" customFormat="1" ht="9.9499999999999993" customHeight="1" thickBot="1" x14ac:dyDescent="0.25">
      <c r="A29" s="170"/>
      <c r="B29" s="124"/>
      <c r="C29" s="171"/>
      <c r="D29" s="168"/>
      <c r="E29" s="169"/>
      <c r="F29" s="168"/>
      <c r="G29" s="58"/>
    </row>
    <row r="30" spans="1:8" s="59" customFormat="1" ht="24.95" customHeight="1" thickBot="1" x14ac:dyDescent="0.25">
      <c r="A30" s="375" t="s">
        <v>93</v>
      </c>
      <c r="B30" s="376"/>
      <c r="C30" s="376"/>
      <c r="D30" s="376"/>
      <c r="E30" s="376"/>
      <c r="F30" s="377"/>
      <c r="G30" s="58"/>
    </row>
    <row r="31" spans="1:8" s="59" customFormat="1" ht="15" customHeight="1" x14ac:dyDescent="0.2">
      <c r="A31" s="174" t="s">
        <v>27</v>
      </c>
      <c r="B31" s="380">
        <f>ROUND(MIN((b0*Rec/10),(Bn*Rec/10)),0)</f>
        <v>873</v>
      </c>
      <c r="C31" s="380"/>
      <c r="D31" s="303" t="s">
        <v>128</v>
      </c>
      <c r="E31" s="382">
        <f>ROUND(b0*Rec/7.5,0)</f>
        <v>1209</v>
      </c>
      <c r="F31" s="383"/>
    </row>
    <row r="32" spans="1:8" s="59" customFormat="1" ht="15" customHeight="1" x14ac:dyDescent="0.2">
      <c r="A32" s="175" t="s">
        <v>33</v>
      </c>
      <c r="B32" s="381">
        <f>ROUND(0.25*b0,2)</f>
        <v>3.98</v>
      </c>
      <c r="C32" s="381"/>
      <c r="D32" s="176"/>
      <c r="E32" s="384"/>
      <c r="F32" s="385"/>
    </row>
    <row r="33" spans="1:12" s="59" customFormat="1" ht="35.1" customHeight="1" thickBot="1" x14ac:dyDescent="0.25">
      <c r="A33" s="368" t="s">
        <v>121</v>
      </c>
      <c r="B33" s="369"/>
      <c r="C33" s="369"/>
      <c r="D33" s="370" t="s">
        <v>122</v>
      </c>
      <c r="E33" s="371"/>
      <c r="F33" s="372"/>
    </row>
    <row r="34" spans="1:12" s="51" customFormat="1" ht="24.95" customHeight="1" x14ac:dyDescent="0.2">
      <c r="A34" s="373" t="s">
        <v>42</v>
      </c>
      <c r="B34" s="374"/>
      <c r="C34" s="177" t="s">
        <v>15</v>
      </c>
      <c r="D34" s="362" t="s">
        <v>42</v>
      </c>
      <c r="E34" s="363"/>
      <c r="F34" s="299" t="s">
        <v>15</v>
      </c>
      <c r="J34" s="59"/>
      <c r="K34" s="11"/>
      <c r="L34" s="57"/>
    </row>
    <row r="35" spans="1:12" s="61" customFormat="1" x14ac:dyDescent="0.2">
      <c r="A35" s="360">
        <v>0</v>
      </c>
      <c r="B35" s="361"/>
      <c r="C35" s="179">
        <f>J_max</f>
        <v>873</v>
      </c>
      <c r="D35" s="360">
        <v>0.15</v>
      </c>
      <c r="E35" s="361"/>
      <c r="F35" s="178">
        <v>0</v>
      </c>
      <c r="J35" s="59"/>
      <c r="K35" s="260"/>
      <c r="L35" s="57"/>
    </row>
    <row r="36" spans="1:12" s="62" customFormat="1" ht="12.75" customHeight="1" x14ac:dyDescent="0.2">
      <c r="A36" s="360">
        <f>Da_max</f>
        <v>3.98</v>
      </c>
      <c r="B36" s="361"/>
      <c r="C36" s="178">
        <f>J_max</f>
        <v>873</v>
      </c>
      <c r="D36" s="360">
        <f>J_limite/(2*Rec)+0.15</f>
        <v>1.2105263157894737</v>
      </c>
      <c r="E36" s="361"/>
      <c r="F36" s="178">
        <f>E31</f>
        <v>1209</v>
      </c>
      <c r="J36" s="59"/>
      <c r="K36" s="261"/>
      <c r="L36" s="63"/>
    </row>
    <row r="37" spans="1:12" s="50" customFormat="1" x14ac:dyDescent="0.2">
      <c r="A37" s="360">
        <f>Da_max</f>
        <v>3.98</v>
      </c>
      <c r="B37" s="361"/>
      <c r="C37" s="178">
        <v>0</v>
      </c>
      <c r="D37" s="360">
        <f>J_limite/(2*Rec)+1.5</f>
        <v>2.560526315789474</v>
      </c>
      <c r="E37" s="361"/>
      <c r="F37" s="178">
        <f>E31</f>
        <v>1209</v>
      </c>
      <c r="J37" s="59"/>
      <c r="K37" s="11"/>
      <c r="L37" s="60"/>
    </row>
    <row r="38" spans="1:12" s="50" customFormat="1" ht="13.5" thickBot="1" x14ac:dyDescent="0.25">
      <c r="A38" s="296"/>
      <c r="B38" s="297"/>
      <c r="C38" s="298"/>
      <c r="D38" s="402">
        <v>1.5</v>
      </c>
      <c r="E38" s="403"/>
      <c r="F38" s="300">
        <v>0</v>
      </c>
      <c r="J38" s="59"/>
      <c r="K38" s="11"/>
      <c r="L38" s="60"/>
    </row>
    <row r="39" spans="1:12" s="1" customFormat="1" ht="35.1" customHeight="1" x14ac:dyDescent="0.2">
      <c r="A39" s="404" t="s">
        <v>120</v>
      </c>
      <c r="B39" s="405"/>
      <c r="C39" s="406"/>
      <c r="D39" s="50"/>
      <c r="E39" s="50"/>
      <c r="F39" s="50"/>
    </row>
    <row r="40" spans="1:12" s="46" customFormat="1" ht="24.95" customHeight="1" x14ac:dyDescent="0.2">
      <c r="A40" s="373" t="s">
        <v>42</v>
      </c>
      <c r="B40" s="374"/>
      <c r="C40" s="177" t="s">
        <v>15</v>
      </c>
      <c r="F40" s="7"/>
    </row>
    <row r="41" spans="1:12" s="1" customFormat="1" ht="12.75" customHeight="1" x14ac:dyDescent="0.2">
      <c r="A41" s="407">
        <v>0.2</v>
      </c>
      <c r="B41" s="408"/>
      <c r="C41" s="179">
        <v>0</v>
      </c>
      <c r="F41" s="100"/>
      <c r="G41" s="86"/>
    </row>
    <row r="42" spans="1:12" s="1" customFormat="1" ht="12.75" customHeight="1" thickBot="1" x14ac:dyDescent="0.25">
      <c r="A42" s="402">
        <f>E31/(2*Rec)+0.2</f>
        <v>1.2605263157894737</v>
      </c>
      <c r="B42" s="403"/>
      <c r="C42" s="301">
        <f>E31</f>
        <v>1209</v>
      </c>
      <c r="D42" s="7"/>
      <c r="F42" s="46"/>
    </row>
    <row r="43" spans="1:12" s="1" customFormat="1" x14ac:dyDescent="0.2">
      <c r="A43" s="7"/>
      <c r="B43" s="7"/>
      <c r="C43" s="7"/>
      <c r="D43" s="7"/>
    </row>
    <row r="44" spans="1:12" s="1" customFormat="1" x14ac:dyDescent="0.2">
      <c r="A44" s="7"/>
      <c r="B44" s="7"/>
      <c r="C44" s="7"/>
      <c r="D44" s="7"/>
    </row>
    <row r="45" spans="1:12" s="50" customFormat="1" x14ac:dyDescent="0.2">
      <c r="A45" s="7"/>
      <c r="B45" s="51"/>
      <c r="C45" s="51"/>
      <c r="D45" s="51"/>
      <c r="F45" s="1"/>
    </row>
    <row r="46" spans="1:12" s="7" customFormat="1" x14ac:dyDescent="0.2">
      <c r="D46" s="43"/>
      <c r="E46" s="44"/>
      <c r="F46" s="1"/>
    </row>
    <row r="47" spans="1:12" s="59" customFormat="1" x14ac:dyDescent="0.2">
      <c r="A47" s="51"/>
      <c r="B47" s="105"/>
      <c r="C47" s="108"/>
      <c r="D47" s="109"/>
      <c r="E47" s="108"/>
      <c r="F47" s="50"/>
    </row>
    <row r="48" spans="1:12" s="59" customFormat="1" x14ac:dyDescent="0.2"/>
    <row r="49" spans="1:6" s="59" customFormat="1" x14ac:dyDescent="0.2">
      <c r="A49" s="110"/>
    </row>
    <row r="50" spans="1:6" x14ac:dyDescent="0.2">
      <c r="A50" s="59"/>
      <c r="B50" s="59"/>
      <c r="C50" s="59"/>
      <c r="D50" s="59"/>
      <c r="E50" s="59"/>
      <c r="F50" s="59"/>
    </row>
    <row r="51" spans="1:6" x14ac:dyDescent="0.2">
      <c r="A51" s="59"/>
      <c r="B51" s="59"/>
      <c r="C51" s="59"/>
      <c r="D51" s="59"/>
      <c r="E51" s="59"/>
      <c r="F51" s="59"/>
    </row>
    <row r="52" spans="1:6" x14ac:dyDescent="0.2">
      <c r="A52" s="59"/>
      <c r="B52" s="59"/>
      <c r="C52" s="59"/>
      <c r="D52" s="59"/>
    </row>
    <row r="53" spans="1:6" x14ac:dyDescent="0.2">
      <c r="A53" s="59"/>
      <c r="B53" s="59"/>
      <c r="C53" s="59"/>
      <c r="D53" s="59"/>
    </row>
    <row r="54" spans="1:6" x14ac:dyDescent="0.2">
      <c r="A54" s="59"/>
      <c r="B54" s="59"/>
      <c r="C54" s="59"/>
      <c r="D54" s="59"/>
    </row>
  </sheetData>
  <mergeCells count="42">
    <mergeCell ref="D38:E38"/>
    <mergeCell ref="A39:C39"/>
    <mergeCell ref="A40:B40"/>
    <mergeCell ref="A41:B41"/>
    <mergeCell ref="A42:B42"/>
    <mergeCell ref="A37:B37"/>
    <mergeCell ref="A3:F3"/>
    <mergeCell ref="A4:C4"/>
    <mergeCell ref="D4:F4"/>
    <mergeCell ref="A5:C5"/>
    <mergeCell ref="A6:C6"/>
    <mergeCell ref="A7:C7"/>
    <mergeCell ref="D5:F5"/>
    <mergeCell ref="D6:F6"/>
    <mergeCell ref="D7:F7"/>
    <mergeCell ref="A8:C8"/>
    <mergeCell ref="D37:E37"/>
    <mergeCell ref="A14:F14"/>
    <mergeCell ref="A20:F20"/>
    <mergeCell ref="A21:B21"/>
    <mergeCell ref="A22:B22"/>
    <mergeCell ref="E21:F21"/>
    <mergeCell ref="E22:F22"/>
    <mergeCell ref="A33:C33"/>
    <mergeCell ref="D33:F33"/>
    <mergeCell ref="A34:B34"/>
    <mergeCell ref="A24:F24"/>
    <mergeCell ref="A25:A26"/>
    <mergeCell ref="A30:F30"/>
    <mergeCell ref="B31:C31"/>
    <mergeCell ref="B32:C32"/>
    <mergeCell ref="E31:F31"/>
    <mergeCell ref="E32:F32"/>
    <mergeCell ref="A27:C27"/>
    <mergeCell ref="D27:F27"/>
    <mergeCell ref="A28:C28"/>
    <mergeCell ref="D28:F28"/>
    <mergeCell ref="A35:B35"/>
    <mergeCell ref="A36:B36"/>
    <mergeCell ref="D34:E34"/>
    <mergeCell ref="D35:E35"/>
    <mergeCell ref="D36:E36"/>
  </mergeCells>
  <phoneticPr fontId="3" type="noConversion"/>
  <printOptions horizontalCentered="1"/>
  <pageMargins left="0.78740157480314965" right="0.78740157480314965" top="0.77" bottom="0.98425196850393704" header="0.38" footer="0.51181102362204722"/>
  <pageSetup paperSize="9" scale="91" orientation="portrait" r:id="rId1"/>
  <headerFooter alignWithMargins="0">
    <oddHeader>&amp;C&amp;A</oddHeader>
    <oddFooter>&amp;C&amp;F&amp;R&amp;D</oddFooter>
  </headerFooter>
  <ignoredErrors>
    <ignoredError sqref="C36" evalError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T16812"/>
  <sheetViews>
    <sheetView topLeftCell="J1" workbookViewId="0">
      <pane ySplit="3" topLeftCell="A4" activePane="bottomLeft" state="frozen"/>
      <selection activeCell="G21" sqref="G21"/>
      <selection pane="bottomLeft" activeCell="Q3" sqref="Q3"/>
    </sheetView>
  </sheetViews>
  <sheetFormatPr baseColWidth="10" defaultRowHeight="12.75" x14ac:dyDescent="0.2"/>
  <cols>
    <col min="1" max="1" width="15.42578125" style="263" bestFit="1" customWidth="1"/>
    <col min="2" max="2" width="29.28515625" style="263" bestFit="1" customWidth="1"/>
    <col min="3" max="3" width="15.42578125" style="263" bestFit="1" customWidth="1"/>
    <col min="4" max="5" width="11.42578125" style="263"/>
    <col min="6" max="6" width="17" style="263" bestFit="1" customWidth="1"/>
    <col min="7" max="7" width="11.42578125" style="262"/>
    <col min="8" max="8" width="11.42578125" style="270"/>
    <col min="9" max="10" width="11.42578125" style="271"/>
    <col min="11" max="11" width="17.5703125" style="270" bestFit="1" customWidth="1"/>
    <col min="12" max="12" width="15" style="271" bestFit="1" customWidth="1"/>
    <col min="13" max="13" width="15.42578125" style="271" bestFit="1" customWidth="1"/>
    <col min="14" max="14" width="12.42578125" style="271" bestFit="1" customWidth="1"/>
    <col min="15" max="15" width="14.7109375" style="271" customWidth="1"/>
    <col min="16" max="16" width="17.85546875" style="271" customWidth="1"/>
    <col min="17" max="17" width="27.85546875" style="282" bestFit="1" customWidth="1"/>
    <col min="18" max="18" width="21.28515625" style="285" bestFit="1" customWidth="1"/>
    <col min="19" max="19" width="29.7109375" style="52" bestFit="1" customWidth="1"/>
    <col min="20" max="20" width="34.42578125" style="52" bestFit="1" customWidth="1"/>
    <col min="21" max="16384" width="11.42578125" style="52"/>
  </cols>
  <sheetData>
    <row r="1" spans="1:20" ht="15" x14ac:dyDescent="0.25">
      <c r="G1" s="409" t="s">
        <v>193</v>
      </c>
      <c r="H1" s="265"/>
      <c r="I1" s="266"/>
      <c r="J1" s="266"/>
      <c r="K1" s="267" t="s">
        <v>200</v>
      </c>
      <c r="L1" s="268" t="s">
        <v>201</v>
      </c>
      <c r="M1" s="268" t="s">
        <v>202</v>
      </c>
      <c r="N1" s="268" t="s">
        <v>203</v>
      </c>
      <c r="O1" s="269" t="s">
        <v>53</v>
      </c>
      <c r="P1" s="269" t="s">
        <v>96</v>
      </c>
      <c r="Q1" s="280" t="s">
        <v>194</v>
      </c>
      <c r="R1" s="280" t="s">
        <v>113</v>
      </c>
      <c r="S1" s="280" t="s">
        <v>114</v>
      </c>
      <c r="T1" s="280" t="s">
        <v>192</v>
      </c>
    </row>
    <row r="2" spans="1:20" x14ac:dyDescent="0.2">
      <c r="A2" s="264" t="s">
        <v>103</v>
      </c>
      <c r="B2" s="264" t="s">
        <v>104</v>
      </c>
      <c r="C2" s="264" t="s">
        <v>105</v>
      </c>
      <c r="D2" s="264" t="s">
        <v>106</v>
      </c>
      <c r="E2" s="264" t="s">
        <v>107</v>
      </c>
      <c r="F2" s="264" t="s">
        <v>108</v>
      </c>
      <c r="G2" s="409"/>
      <c r="K2" s="272">
        <v>1</v>
      </c>
      <c r="L2" s="273">
        <v>76</v>
      </c>
      <c r="M2" s="273">
        <v>77</v>
      </c>
      <c r="N2" s="273">
        <v>262</v>
      </c>
      <c r="O2" s="274">
        <f ca="1">IF(ISNUMBER(M2),LINEST(INDIRECT(ADDRESS(M2,5,1,1),1):INDIRECT(ADDRESS(N2,5,1,1),1),INDIRECT(ADDRESS(N2,4,1,1),1):INDIRECT(ADDRESS(M2,4,1,1),1),1,1),"")</f>
        <v>1.6038200236484106E-5</v>
      </c>
      <c r="P2" s="274">
        <f ca="1">IF(ISNUMBER(K2),INDIRECT(ADDRESS(L2,5,1,1),1),"")</f>
        <v>0.10400087921880199</v>
      </c>
      <c r="Q2" s="281">
        <f ca="1">IF(ISNUMBER(K2),INDIRECT(ADDRESS(L2,7,1,1),1),"")</f>
        <v>393.39570804731306</v>
      </c>
      <c r="R2" s="281">
        <f ca="1">IF(ISNUMBER(K2),INDIRECT(ADDRESS(L2,4,1,1),1),"")</f>
        <v>6974.53955078125</v>
      </c>
      <c r="S2" s="281">
        <f ca="1">IF(ISNUMBER(K2),P2-O2*R2,"")</f>
        <v>-7.8581826539056016E-3</v>
      </c>
      <c r="T2" s="295">
        <f ca="1">IF(ISNUMBER(K2),0.5*R2*S2,"")</f>
        <v>-27.403602858463891</v>
      </c>
    </row>
    <row r="3" spans="1:20" x14ac:dyDescent="0.2">
      <c r="A3" s="264" t="s">
        <v>103</v>
      </c>
      <c r="B3" s="264" t="s">
        <v>109</v>
      </c>
      <c r="C3" s="264" t="s">
        <v>110</v>
      </c>
      <c r="D3" s="264" t="s">
        <v>112</v>
      </c>
      <c r="E3" s="264" t="s">
        <v>111</v>
      </c>
      <c r="F3" s="264" t="s">
        <v>111</v>
      </c>
      <c r="G3" s="409"/>
      <c r="K3" s="272">
        <v>2</v>
      </c>
      <c r="L3" s="273">
        <v>317</v>
      </c>
      <c r="M3" s="273">
        <v>318</v>
      </c>
      <c r="N3" s="273">
        <v>498</v>
      </c>
      <c r="O3" s="274">
        <f ca="1">IF(ISNUMBER(M3),LINEST(INDIRECT(ADDRESS(M3,5,1,1),1):INDIRECT(ADDRESS(N3,5,1,1),1),INDIRECT(ADDRESS(N3,4,1,1),1):INDIRECT(ADDRESS(M3,4,1,1),1),1,1),"")</f>
        <v>1.59776614066779E-5</v>
      </c>
      <c r="P3" s="274">
        <f t="shared" ref="P3:P66" ca="1" si="0">IF(ISNUMBER(K3),INDIRECT(ADDRESS(L3,5,1,1),1),"")</f>
        <v>0.198233930859715</v>
      </c>
      <c r="Q3" s="281">
        <f t="shared" ref="Q3:Q66" ca="1" si="1">IF(ISNUMBER(K3),INDIRECT(ADDRESS(L3,7,1,1),1),"")</f>
        <v>1295.7128235632506</v>
      </c>
      <c r="R3" s="281">
        <f t="shared" ref="R3:R66" ca="1" si="2">IF(ISNUMBER(K3),INDIRECT(ADDRESS(L3,4,1,1),1),"")</f>
        <v>11843.267578125</v>
      </c>
      <c r="S3" s="281">
        <f t="shared" ref="S3:S66" ca="1" si="3">IF(ISNUMBER(K3),P3-O3*R3,"")</f>
        <v>9.006211547747528E-3</v>
      </c>
      <c r="T3" s="295">
        <f ca="1">IF(ISNUMBER(K3),T2+0.5*(R3+R2)*(S3-S2),"")</f>
        <v>131.27185585781285</v>
      </c>
    </row>
    <row r="4" spans="1:20" x14ac:dyDescent="0.2">
      <c r="A4" s="343">
        <v>0</v>
      </c>
      <c r="B4" s="343">
        <v>3</v>
      </c>
      <c r="C4" s="343">
        <v>83.2529296875</v>
      </c>
      <c r="D4" s="343">
        <v>398.54177856445301</v>
      </c>
      <c r="E4" s="343">
        <v>-9.5267591859737898E-4</v>
      </c>
      <c r="F4" s="343">
        <v>4.3630598156596499E-3</v>
      </c>
      <c r="G4" s="262">
        <f>D4*E4/2</f>
        <v>-0.18984057749666175</v>
      </c>
      <c r="K4" s="272">
        <v>3</v>
      </c>
      <c r="L4" s="273">
        <v>546</v>
      </c>
      <c r="M4" s="273">
        <v>551</v>
      </c>
      <c r="N4" s="273">
        <v>749</v>
      </c>
      <c r="O4" s="274">
        <f ca="1">IF(ISNUMBER(M4),LINEST(INDIRECT(ADDRESS(M4,5,1,1),1):INDIRECT(ADDRESS(N4,5,1,1),1),INDIRECT(ADDRESS(N4,4,1,1),1):INDIRECT(ADDRESS(M4,4,1,1),1),1,1),"")</f>
        <v>1.595335644511073E-5</v>
      </c>
      <c r="P4" s="274">
        <f t="shared" ca="1" si="0"/>
        <v>0.29526650905609098</v>
      </c>
      <c r="Q4" s="281">
        <f t="shared" ca="1" si="1"/>
        <v>2670.0730772911429</v>
      </c>
      <c r="R4" s="281">
        <f t="shared" ca="1" si="2"/>
        <v>16205.5458984375</v>
      </c>
      <c r="S4" s="281">
        <f t="shared" ca="1" si="3"/>
        <v>3.6733658950715342E-2</v>
      </c>
      <c r="T4" s="295">
        <f t="shared" ref="T4:T67" ca="1" si="4">IF(ISNUMBER(K4),T3+0.5*(R4+R3)*(S4-S3),"")</f>
        <v>520.13285605133365</v>
      </c>
    </row>
    <row r="5" spans="1:20" ht="13.5" thickBot="1" x14ac:dyDescent="0.25">
      <c r="A5" s="343">
        <v>0</v>
      </c>
      <c r="B5" s="343">
        <v>3</v>
      </c>
      <c r="C5" s="343">
        <v>83.6875</v>
      </c>
      <c r="D5" s="343">
        <v>499.07263183593795</v>
      </c>
      <c r="E5" s="343">
        <v>6.4752995854178207E-5</v>
      </c>
      <c r="F5" s="343">
        <v>1.47640703289653E-2</v>
      </c>
      <c r="G5" s="262">
        <f>G4+(D5+D4)/2*(E5-E4)</f>
        <v>0.26678885008821041</v>
      </c>
      <c r="K5" s="272">
        <v>4</v>
      </c>
      <c r="L5" s="273">
        <v>788</v>
      </c>
      <c r="M5" s="273">
        <v>794</v>
      </c>
      <c r="N5" s="273">
        <v>1032</v>
      </c>
      <c r="O5" s="274">
        <f ca="1">IF(ISNUMBER(M5),LINEST(INDIRECT(ADDRESS(M5,5,1,1),1):INDIRECT(ADDRESS(N5,5,1,1),1),INDIRECT(ADDRESS(N5,4,1,1),1):INDIRECT(ADDRESS(M5,4,1,1),1),1,1),"")</f>
        <v>1.5986743274542685E-5</v>
      </c>
      <c r="P5" s="274">
        <f t="shared" ca="1" si="0"/>
        <v>0.39780940278433302</v>
      </c>
      <c r="Q5" s="281">
        <f t="shared" ca="1" si="1"/>
        <v>4512.5408485868838</v>
      </c>
      <c r="R5" s="281">
        <f t="shared" ca="1" si="2"/>
        <v>19551.634765625</v>
      </c>
      <c r="S5" s="281">
        <f t="shared" ca="1" si="3"/>
        <v>8.524243718866259E-2</v>
      </c>
      <c r="T5" s="295">
        <f t="shared" ca="1" si="4"/>
        <v>1387.4014296749451</v>
      </c>
    </row>
    <row r="6" spans="1:20" x14ac:dyDescent="0.2">
      <c r="A6" s="343">
        <v>0</v>
      </c>
      <c r="B6" s="343">
        <v>3</v>
      </c>
      <c r="C6" s="343">
        <v>84.03125</v>
      </c>
      <c r="D6" s="343">
        <v>600.38781738281295</v>
      </c>
      <c r="E6" s="343">
        <v>1.2193843303975899E-3</v>
      </c>
      <c r="F6" s="343">
        <v>2.3472308384953101E-2</v>
      </c>
      <c r="G6" s="262">
        <f t="shared" ref="G6:G69" si="5">G5+(D6+D5)/2*(E6-E5)</f>
        <v>0.90152459296778309</v>
      </c>
      <c r="H6" s="410" t="s">
        <v>99</v>
      </c>
      <c r="I6" s="411"/>
      <c r="J6" s="412"/>
      <c r="K6" s="272">
        <v>5</v>
      </c>
      <c r="L6" s="273">
        <v>1063</v>
      </c>
      <c r="M6" s="273">
        <v>1069</v>
      </c>
      <c r="N6" s="273">
        <v>1333</v>
      </c>
      <c r="O6" s="274">
        <f ca="1">IF(ISNUMBER(M6),LINEST(INDIRECT(ADDRESS(M6,5,1,1),1):INDIRECT(ADDRESS(N6,5,1,1),1),INDIRECT(ADDRESS(N6,4,1,1),1):INDIRECT(ADDRESS(M6,4,1,1),1),1,1),"")</f>
        <v>1.6012339407443152E-5</v>
      </c>
      <c r="P6" s="274">
        <f t="shared" ca="1" si="0"/>
        <v>0.49461697926744802</v>
      </c>
      <c r="Q6" s="281">
        <f t="shared" ca="1" si="1"/>
        <v>6518.1898273480019</v>
      </c>
      <c r="R6" s="281">
        <f t="shared" ca="1" si="2"/>
        <v>21767.900390625</v>
      </c>
      <c r="S6" s="281">
        <f t="shared" ca="1" si="3"/>
        <v>0.14606197002534616</v>
      </c>
      <c r="T6" s="295">
        <f t="shared" ca="1" si="4"/>
        <v>2643.9188422909692</v>
      </c>
    </row>
    <row r="7" spans="1:20" x14ac:dyDescent="0.2">
      <c r="A7" s="343">
        <v>0</v>
      </c>
      <c r="B7" s="343">
        <v>3</v>
      </c>
      <c r="C7" s="343">
        <v>84.4521484375</v>
      </c>
      <c r="D7" s="343">
        <v>701.43487548828102</v>
      </c>
      <c r="E7" s="343">
        <v>2.5462509256613001E-3</v>
      </c>
      <c r="F7" s="343">
        <v>3.3760072255972801E-2</v>
      </c>
      <c r="G7" s="262">
        <f t="shared" si="5"/>
        <v>1.7651971150312347</v>
      </c>
      <c r="H7" s="413"/>
      <c r="I7" s="414"/>
      <c r="J7" s="415"/>
      <c r="K7" s="272">
        <v>6</v>
      </c>
      <c r="L7" s="273">
        <v>1358</v>
      </c>
      <c r="M7" s="273">
        <v>1365</v>
      </c>
      <c r="N7" s="273">
        <v>1649</v>
      </c>
      <c r="O7" s="274">
        <f ca="1">IF(ISNUMBER(M7),LINEST(INDIRECT(ADDRESS(M7,5,1,1),1):INDIRECT(ADDRESS(N7,5,1,1),1),INDIRECT(ADDRESS(N7,4,1,1),1):INDIRECT(ADDRESS(M7,4,1,1),1),1,1),"")</f>
        <v>1.6054088990533183E-5</v>
      </c>
      <c r="P7" s="274">
        <f t="shared" ca="1" si="0"/>
        <v>0.59745478210970804</v>
      </c>
      <c r="Q7" s="281">
        <f t="shared" ca="1" si="1"/>
        <v>8844.8088758453032</v>
      </c>
      <c r="R7" s="281">
        <f t="shared" ca="1" si="2"/>
        <v>23401.06640625</v>
      </c>
      <c r="S7" s="281">
        <f t="shared" ca="1" si="3"/>
        <v>0.22177197955039402</v>
      </c>
      <c r="T7" s="295">
        <f t="shared" ca="1" si="4"/>
        <v>4353.7902955049576</v>
      </c>
    </row>
    <row r="8" spans="1:20" ht="13.5" thickBot="1" x14ac:dyDescent="0.25">
      <c r="A8" s="343">
        <v>0</v>
      </c>
      <c r="B8" s="343">
        <v>3</v>
      </c>
      <c r="C8" s="343">
        <v>84.8525390625</v>
      </c>
      <c r="D8" s="343">
        <v>804.1171875</v>
      </c>
      <c r="E8" s="343">
        <v>3.9906130950839698E-3</v>
      </c>
      <c r="F8" s="343">
        <v>4.3165684473933701E-2</v>
      </c>
      <c r="G8" s="262">
        <f t="shared" si="5"/>
        <v>2.8524783369694995</v>
      </c>
      <c r="H8" s="416">
        <f>D6211</f>
        <v>24624.25</v>
      </c>
      <c r="I8" s="417"/>
      <c r="J8" s="418"/>
      <c r="K8" s="272">
        <v>7</v>
      </c>
      <c r="L8" s="273">
        <v>1669</v>
      </c>
      <c r="M8" s="273">
        <v>1677</v>
      </c>
      <c r="N8" s="273">
        <v>1970</v>
      </c>
      <c r="O8" s="274">
        <f ca="1">IF(ISNUMBER(M8),LINEST(INDIRECT(ADDRESS(M8,5,1,1),1):INDIRECT(ADDRESS(N8,5,1,1),1),INDIRECT(ADDRESS(N8,4,1,1),1):INDIRECT(ADDRESS(M8,4,1,1),1),1,1),"")</f>
        <v>1.6112889775319295E-5</v>
      </c>
      <c r="P8" s="274">
        <f t="shared" ca="1" si="0"/>
        <v>0.68829307565465603</v>
      </c>
      <c r="Q8" s="281">
        <f t="shared" ca="1" si="1"/>
        <v>11017.318285736708</v>
      </c>
      <c r="R8" s="281">
        <f t="shared" ca="1" si="2"/>
        <v>24399.24609375</v>
      </c>
      <c r="S8" s="281">
        <f t="shared" ca="1" si="3"/>
        <v>0.29515071274517241</v>
      </c>
      <c r="T8" s="295">
        <f t="shared" ca="1" si="4"/>
        <v>6107.553484287223</v>
      </c>
    </row>
    <row r="9" spans="1:20" x14ac:dyDescent="0.2">
      <c r="A9" s="343">
        <v>0</v>
      </c>
      <c r="B9" s="343">
        <v>3</v>
      </c>
      <c r="C9" s="343">
        <v>85.2099609375</v>
      </c>
      <c r="D9" s="343">
        <v>906.66296386718705</v>
      </c>
      <c r="E9" s="343">
        <v>5.5618656915612501E-3</v>
      </c>
      <c r="F9" s="343">
        <v>5.2368639444466701E-2</v>
      </c>
      <c r="G9" s="262">
        <f t="shared" si="5"/>
        <v>4.1965122143882434</v>
      </c>
      <c r="H9" s="419" t="s">
        <v>100</v>
      </c>
      <c r="I9" s="420"/>
      <c r="J9" s="421"/>
      <c r="K9" s="272">
        <v>8</v>
      </c>
      <c r="L9" s="273">
        <v>1987</v>
      </c>
      <c r="M9" s="273">
        <v>1995</v>
      </c>
      <c r="N9" s="273">
        <v>2300</v>
      </c>
      <c r="O9" s="274">
        <f ca="1">IF(ISNUMBER(M9),LINEST(INDIRECT(ADDRESS(M9,5,1,1),1):INDIRECT(ADDRESS(N9,5,1,1),1),INDIRECT(ADDRESS(N9,4,1,1),1):INDIRECT(ADDRESS(M9,4,1,1),1),1,1),"")</f>
        <v>1.6162199797055032E-5</v>
      </c>
      <c r="P9" s="274">
        <f t="shared" ca="1" si="0"/>
        <v>0.78818487236276302</v>
      </c>
      <c r="Q9" s="281">
        <f t="shared" ca="1" si="1"/>
        <v>13495.927453524973</v>
      </c>
      <c r="R9" s="281">
        <f t="shared" ca="1" si="2"/>
        <v>25188.044921875</v>
      </c>
      <c r="S9" s="281">
        <f t="shared" ca="1" si="3"/>
        <v>0.38109065783822188</v>
      </c>
      <c r="T9" s="295">
        <f t="shared" ca="1" si="4"/>
        <v>8238.3180178851617</v>
      </c>
    </row>
    <row r="10" spans="1:20" x14ac:dyDescent="0.2">
      <c r="A10" s="343">
        <v>0</v>
      </c>
      <c r="B10" s="343">
        <v>3</v>
      </c>
      <c r="C10" s="343">
        <v>85.6865234375</v>
      </c>
      <c r="D10" s="343">
        <v>1007.3189697265601</v>
      </c>
      <c r="E10" s="343">
        <v>7.2081948019331304E-3</v>
      </c>
      <c r="F10" s="343">
        <v>6.07490546826739E-2</v>
      </c>
      <c r="G10" s="262">
        <f t="shared" si="5"/>
        <v>5.7720343013888655</v>
      </c>
      <c r="H10" s="422"/>
      <c r="I10" s="423"/>
      <c r="J10" s="424"/>
      <c r="K10" s="272">
        <v>9</v>
      </c>
      <c r="L10" s="273">
        <v>2317</v>
      </c>
      <c r="M10" s="273">
        <v>2324</v>
      </c>
      <c r="N10" s="273">
        <v>2641</v>
      </c>
      <c r="O10" s="274">
        <f ca="1">IF(ISNUMBER(M10),LINEST(INDIRECT(ADDRESS(M10,5,1,1),1):INDIRECT(ADDRESS(N10,5,1,1),1),INDIRECT(ADDRESS(N10,4,1,1),1):INDIRECT(ADDRESS(M10,4,1,1),1),1,1),"")</f>
        <v>1.6217740758791764E-5</v>
      </c>
      <c r="P10" s="274">
        <f t="shared" ca="1" si="0"/>
        <v>0.88081019930541504</v>
      </c>
      <c r="Q10" s="281">
        <f t="shared" ca="1" si="1"/>
        <v>15853.134428723566</v>
      </c>
      <c r="R10" s="281">
        <f t="shared" ca="1" si="2"/>
        <v>25727.404296875</v>
      </c>
      <c r="S10" s="281">
        <f t="shared" ca="1" si="3"/>
        <v>0.46356982602207097</v>
      </c>
      <c r="T10" s="295">
        <f t="shared" ca="1" si="4"/>
        <v>10338.049967519917</v>
      </c>
    </row>
    <row r="11" spans="1:20" ht="13.5" thickBot="1" x14ac:dyDescent="0.25">
      <c r="A11" s="343">
        <v>0</v>
      </c>
      <c r="B11" s="343">
        <v>3</v>
      </c>
      <c r="C11" s="343">
        <v>86.02734375</v>
      </c>
      <c r="D11" s="343">
        <v>1109.52685546875</v>
      </c>
      <c r="E11" s="343">
        <v>8.8662654889049008E-3</v>
      </c>
      <c r="F11" s="343">
        <v>6.7079068685416104E-2</v>
      </c>
      <c r="G11" s="262">
        <f t="shared" si="5"/>
        <v>7.5269743071863218</v>
      </c>
      <c r="H11" s="425">
        <f>D6430</f>
        <v>25218.826171875</v>
      </c>
      <c r="I11" s="426"/>
      <c r="J11" s="427"/>
      <c r="K11" s="272">
        <v>10</v>
      </c>
      <c r="L11" s="273">
        <v>2657</v>
      </c>
      <c r="M11" s="273">
        <v>2665</v>
      </c>
      <c r="N11" s="273">
        <v>2988</v>
      </c>
      <c r="O11" s="274">
        <f ca="1">IF(ISNUMBER(M11),LINEST(INDIRECT(ADDRESS(M11,5,1,1),1):INDIRECT(ADDRESS(N11,5,1,1),1),INDIRECT(ADDRESS(N11,4,1,1),1):INDIRECT(ADDRESS(M11,4,1,1),1),1,1),"")</f>
        <v>1.6308296932920282E-5</v>
      </c>
      <c r="P11" s="274">
        <f t="shared" ca="1" si="0"/>
        <v>0.99510152358561799</v>
      </c>
      <c r="Q11" s="281">
        <f t="shared" ca="1" si="1"/>
        <v>18820.745242564444</v>
      </c>
      <c r="R11" s="281">
        <f t="shared" ca="1" si="2"/>
        <v>26213.447265625</v>
      </c>
      <c r="S11" s="281">
        <f t="shared" ca="1" si="3"/>
        <v>0.56760484194235827</v>
      </c>
      <c r="T11" s="295">
        <f t="shared" ca="1" si="4"/>
        <v>13039.8836271289</v>
      </c>
    </row>
    <row r="12" spans="1:20" x14ac:dyDescent="0.2">
      <c r="A12" s="343">
        <v>0</v>
      </c>
      <c r="B12" s="343">
        <v>3</v>
      </c>
      <c r="C12" s="343">
        <v>86.5126953125</v>
      </c>
      <c r="D12" s="343">
        <v>1212.04846191406</v>
      </c>
      <c r="E12" s="343">
        <v>1.0541700248722899E-2</v>
      </c>
      <c r="F12" s="343">
        <v>7.7682736446149606E-2</v>
      </c>
      <c r="G12" s="262">
        <f t="shared" si="5"/>
        <v>9.471798299325652</v>
      </c>
      <c r="H12" s="410" t="s">
        <v>102</v>
      </c>
      <c r="I12" s="411"/>
      <c r="J12" s="412"/>
      <c r="K12" s="272">
        <v>11</v>
      </c>
      <c r="L12" s="273">
        <v>3003</v>
      </c>
      <c r="M12" s="273">
        <v>3011</v>
      </c>
      <c r="N12" s="273">
        <v>3330</v>
      </c>
      <c r="O12" s="274">
        <f ca="1">IF(ISNUMBER(M12),LINEST(INDIRECT(ADDRESS(M12,5,1,1),1):INDIRECT(ADDRESS(N12,5,1,1),1),INDIRECT(ADDRESS(N12,4,1,1),1):INDIRECT(ADDRESS(M12,4,1,1),1),1,1),"")</f>
        <v>1.6409782841437323E-5</v>
      </c>
      <c r="P12" s="274">
        <f t="shared" ca="1" si="0"/>
        <v>1.0892396094277501</v>
      </c>
      <c r="Q12" s="281">
        <f t="shared" ca="1" si="1"/>
        <v>21301.081487131447</v>
      </c>
      <c r="R12" s="281">
        <f t="shared" ca="1" si="2"/>
        <v>26511.677734375</v>
      </c>
      <c r="S12" s="281">
        <f t="shared" ca="1" si="3"/>
        <v>0.65418873504448727</v>
      </c>
      <c r="T12" s="295">
        <f t="shared" ca="1" si="4"/>
        <v>15322.456920527095</v>
      </c>
    </row>
    <row r="13" spans="1:20" x14ac:dyDescent="0.2">
      <c r="A13" s="343">
        <v>0</v>
      </c>
      <c r="B13" s="343">
        <v>3</v>
      </c>
      <c r="C13" s="343">
        <v>86.8544921875</v>
      </c>
      <c r="D13" s="343">
        <v>1312.91528320313</v>
      </c>
      <c r="E13" s="343">
        <v>1.2182962564111201E-2</v>
      </c>
      <c r="F13" s="343">
        <v>8.5723397205583807E-2</v>
      </c>
      <c r="G13" s="262">
        <f t="shared" si="5"/>
        <v>11.54386222061693</v>
      </c>
      <c r="H13" s="413"/>
      <c r="I13" s="414"/>
      <c r="J13" s="415"/>
      <c r="K13" s="272">
        <v>12</v>
      </c>
      <c r="L13" s="273">
        <v>3344</v>
      </c>
      <c r="M13" s="273">
        <v>3353</v>
      </c>
      <c r="N13" s="273">
        <v>3681</v>
      </c>
      <c r="O13" s="274">
        <f ca="1">IF(ISNUMBER(M13),LINEST(INDIRECT(ADDRESS(M13,5,1,1),1):INDIRECT(ADDRESS(N13,5,1,1),1),INDIRECT(ADDRESS(N13,4,1,1),1):INDIRECT(ADDRESS(M13,4,1,1),1),1,1),"")</f>
        <v>1.6510993052717205E-5</v>
      </c>
      <c r="P13" s="274">
        <f t="shared" ca="1" si="0"/>
        <v>1.1788918636739301</v>
      </c>
      <c r="Q13" s="281">
        <f t="shared" ca="1" si="1"/>
        <v>23686.867361831126</v>
      </c>
      <c r="R13" s="281">
        <f t="shared" ca="1" si="2"/>
        <v>26729.65625</v>
      </c>
      <c r="S13" s="281">
        <f t="shared" ca="1" si="3"/>
        <v>0.737558695028661</v>
      </c>
      <c r="T13" s="295">
        <f t="shared" ca="1" si="4"/>
        <v>17541.820862417782</v>
      </c>
    </row>
    <row r="14" spans="1:20" ht="13.5" thickBot="1" x14ac:dyDescent="0.25">
      <c r="A14" s="343">
        <v>0</v>
      </c>
      <c r="B14" s="343">
        <v>3</v>
      </c>
      <c r="C14" s="343">
        <v>87.298828125</v>
      </c>
      <c r="D14" s="343">
        <v>1413.28405761719</v>
      </c>
      <c r="E14" s="343">
        <v>1.3785109331365701E-2</v>
      </c>
      <c r="F14" s="343">
        <v>9.3060734798200401E-2</v>
      </c>
      <c r="G14" s="262">
        <f t="shared" si="5"/>
        <v>13.727747951010242</v>
      </c>
      <c r="H14" s="416">
        <f>0.2*H8</f>
        <v>4924.8500000000004</v>
      </c>
      <c r="I14" s="426"/>
      <c r="J14" s="427"/>
      <c r="K14" s="272">
        <v>13</v>
      </c>
      <c r="L14" s="273">
        <v>3696</v>
      </c>
      <c r="M14" s="273">
        <v>3704</v>
      </c>
      <c r="N14" s="273">
        <v>4029</v>
      </c>
      <c r="O14" s="274">
        <f ca="1">IF(ISNUMBER(M14),LINEST(INDIRECT(ADDRESS(M14,5,1,1),1):INDIRECT(ADDRESS(N14,5,1,1),1),INDIRECT(ADDRESS(N14,4,1,1),1):INDIRECT(ADDRESS(M14,4,1,1),1),1,1),"")</f>
        <v>1.6670367521730413E-5</v>
      </c>
      <c r="P14" s="274">
        <f t="shared" ca="1" si="0"/>
        <v>1.27904943656176</v>
      </c>
      <c r="Q14" s="281">
        <f t="shared" ca="1" si="1"/>
        <v>26369.768919163947</v>
      </c>
      <c r="R14" s="281">
        <f t="shared" ca="1" si="2"/>
        <v>26877.76171875</v>
      </c>
      <c r="S14" s="281">
        <f t="shared" ca="1" si="3"/>
        <v>0.83098727054870092</v>
      </c>
      <c r="T14" s="295">
        <f t="shared" ca="1" si="4"/>
        <v>20046.053211481634</v>
      </c>
    </row>
    <row r="15" spans="1:20" x14ac:dyDescent="0.2">
      <c r="A15" s="343">
        <v>0</v>
      </c>
      <c r="B15" s="343">
        <v>3</v>
      </c>
      <c r="C15" s="343">
        <v>87.689453125</v>
      </c>
      <c r="D15" s="343">
        <v>1514.44763183594</v>
      </c>
      <c r="E15" s="343">
        <v>1.5403113138745501E-2</v>
      </c>
      <c r="F15" s="343">
        <v>0.10239482071483499</v>
      </c>
      <c r="G15" s="262">
        <f t="shared" si="5"/>
        <v>16.096288461271072</v>
      </c>
      <c r="H15" s="413" t="s">
        <v>101</v>
      </c>
      <c r="I15" s="414"/>
      <c r="J15" s="415"/>
      <c r="K15" s="272">
        <v>14</v>
      </c>
      <c r="L15" s="273">
        <v>4042</v>
      </c>
      <c r="M15" s="273">
        <v>4050</v>
      </c>
      <c r="N15" s="273">
        <v>4377</v>
      </c>
      <c r="O15" s="274">
        <f ca="1">IF(ISNUMBER(M15),LINEST(INDIRECT(ADDRESS(M15,5,1,1),1):INDIRECT(ADDRESS(N15,5,1,1),1),INDIRECT(ADDRESS(N15,4,1,1),1):INDIRECT(ADDRESS(M15,4,1,1),1),1,1),"")</f>
        <v>1.6825601237264591E-5</v>
      </c>
      <c r="P15" s="274">
        <f t="shared" ca="1" si="0"/>
        <v>1.3791039818897799</v>
      </c>
      <c r="Q15" s="281">
        <f t="shared" ca="1" si="1"/>
        <v>29060.282860962179</v>
      </c>
      <c r="R15" s="281">
        <f t="shared" ca="1" si="2"/>
        <v>26955.4609375</v>
      </c>
      <c r="S15" s="281">
        <f t="shared" ca="1" si="3"/>
        <v>0.92556214498874256</v>
      </c>
      <c r="T15" s="295">
        <f t="shared" ca="1" si="4"/>
        <v>22591.688348190459</v>
      </c>
    </row>
    <row r="16" spans="1:20" x14ac:dyDescent="0.2">
      <c r="A16" s="343">
        <v>0</v>
      </c>
      <c r="B16" s="343">
        <v>3</v>
      </c>
      <c r="C16" s="343">
        <v>88.087890625</v>
      </c>
      <c r="D16" s="343">
        <v>1615.77136230469</v>
      </c>
      <c r="E16" s="343">
        <v>1.70956845977344E-2</v>
      </c>
      <c r="F16" s="343">
        <v>0.108695028757211</v>
      </c>
      <c r="G16" s="262">
        <f t="shared" si="5"/>
        <v>18.745348126204757</v>
      </c>
      <c r="H16" s="413"/>
      <c r="I16" s="414"/>
      <c r="J16" s="415"/>
      <c r="K16" s="272">
        <v>15</v>
      </c>
      <c r="L16" s="273">
        <v>4390</v>
      </c>
      <c r="M16" s="273">
        <v>4399</v>
      </c>
      <c r="N16" s="273">
        <v>4724</v>
      </c>
      <c r="O16" s="274">
        <f ca="1">IF(ISNUMBER(M16),LINEST(INDIRECT(ADDRESS(M16,5,1,1),1):INDIRECT(ADDRESS(N16,5,1,1),1),INDIRECT(ADDRESS(N16,4,1,1),1):INDIRECT(ADDRESS(M16,4,1,1),1),1,1),"")</f>
        <v>1.6964537394575073E-5</v>
      </c>
      <c r="P16" s="274">
        <f t="shared" ca="1" si="0"/>
        <v>1.47903361357749</v>
      </c>
      <c r="Q16" s="281">
        <f t="shared" ca="1" si="1"/>
        <v>31755.035865194983</v>
      </c>
      <c r="R16" s="281">
        <f t="shared" ca="1" si="2"/>
        <v>27017.048828125</v>
      </c>
      <c r="S16" s="281">
        <f t="shared" ca="1" si="3"/>
        <v>1.0207018784417028</v>
      </c>
      <c r="T16" s="295">
        <f t="shared" ca="1" si="4"/>
        <v>25159.153444634885</v>
      </c>
    </row>
    <row r="17" spans="1:20" ht="13.5" thickBot="1" x14ac:dyDescent="0.25">
      <c r="A17" s="343">
        <v>0</v>
      </c>
      <c r="B17" s="343">
        <v>3</v>
      </c>
      <c r="C17" s="343">
        <v>88.3486328125</v>
      </c>
      <c r="D17" s="343">
        <v>1673.79064941406</v>
      </c>
      <c r="E17" s="343">
        <v>1.8081782400258799E-2</v>
      </c>
      <c r="F17" s="343">
        <v>0.111991168523673</v>
      </c>
      <c r="G17" s="262">
        <f t="shared" si="5"/>
        <v>20.367263061716557</v>
      </c>
      <c r="H17" s="416">
        <f>H8-H11-H14</f>
        <v>-5519.4261718750004</v>
      </c>
      <c r="I17" s="426"/>
      <c r="J17" s="427"/>
      <c r="K17" s="272">
        <v>16</v>
      </c>
      <c r="L17" s="273">
        <v>4736</v>
      </c>
      <c r="M17" s="273">
        <v>4745</v>
      </c>
      <c r="N17" s="273">
        <v>5069</v>
      </c>
      <c r="O17" s="274">
        <f ca="1">IF(ISNUMBER(M17),LINEST(INDIRECT(ADDRESS(M17,5,1,1),1):INDIRECT(ADDRESS(N17,5,1,1),1),INDIRECT(ADDRESS(N17,4,1,1),1):INDIRECT(ADDRESS(M17,4,1,1),1),1,1),"")</f>
        <v>1.7217184235618604E-5</v>
      </c>
      <c r="P17" s="274">
        <f t="shared" ca="1" si="0"/>
        <v>1.5790950274094899</v>
      </c>
      <c r="Q17" s="281">
        <f t="shared" ca="1" si="1"/>
        <v>34452.836662649141</v>
      </c>
      <c r="R17" s="281">
        <f t="shared" ca="1" si="2"/>
        <v>26928.599609375</v>
      </c>
      <c r="S17" s="281">
        <f t="shared" ca="1" si="3"/>
        <v>1.1154603667276735</v>
      </c>
      <c r="T17" s="295">
        <f t="shared" ca="1" si="4"/>
        <v>27715.057492406853</v>
      </c>
    </row>
    <row r="18" spans="1:20" x14ac:dyDescent="0.2">
      <c r="A18" s="343">
        <v>0</v>
      </c>
      <c r="B18" s="343">
        <v>3</v>
      </c>
      <c r="C18" s="343">
        <v>88.544921875</v>
      </c>
      <c r="D18" s="343">
        <v>1719.9736328125</v>
      </c>
      <c r="E18" s="343">
        <v>1.87607765838038E-2</v>
      </c>
      <c r="F18" s="343">
        <v>0.11414289474487301</v>
      </c>
      <c r="G18" s="262">
        <f t="shared" si="5"/>
        <v>21.519436165693861</v>
      </c>
      <c r="H18" s="410" t="s">
        <v>161</v>
      </c>
      <c r="I18" s="411"/>
      <c r="J18" s="412"/>
      <c r="K18" s="272">
        <v>17</v>
      </c>
      <c r="L18" s="273">
        <v>5081</v>
      </c>
      <c r="M18" s="273">
        <v>5090</v>
      </c>
      <c r="N18" s="273">
        <v>5411</v>
      </c>
      <c r="O18" s="274">
        <f ca="1">IF(ISNUMBER(M18),LINEST(INDIRECT(ADDRESS(M18,5,1,1),1):INDIRECT(ADDRESS(N18,5,1,1),1),INDIRECT(ADDRESS(N18,4,1,1),1):INDIRECT(ADDRESS(M18,4,1,1),1),1,1),"")</f>
        <v>1.7486245430069976E-5</v>
      </c>
      <c r="P18" s="274">
        <f t="shared" ca="1" si="0"/>
        <v>1.6791275702416899</v>
      </c>
      <c r="Q18" s="281">
        <f t="shared" ca="1" si="1"/>
        <v>37131.602073284666</v>
      </c>
      <c r="R18" s="281">
        <f t="shared" ca="1" si="2"/>
        <v>26691.68359375</v>
      </c>
      <c r="S18" s="281">
        <f t="shared" ca="1" si="3"/>
        <v>1.2123902399796052</v>
      </c>
      <c r="T18" s="295">
        <f t="shared" ca="1" si="4"/>
        <v>30313.761119712646</v>
      </c>
    </row>
    <row r="19" spans="1:20" x14ac:dyDescent="0.2">
      <c r="A19" s="343">
        <v>0</v>
      </c>
      <c r="B19" s="343">
        <v>3</v>
      </c>
      <c r="C19" s="343">
        <v>88.9365234375</v>
      </c>
      <c r="D19" s="343">
        <v>1820.14770507813</v>
      </c>
      <c r="E19" s="343">
        <v>2.03596482606372E-2</v>
      </c>
      <c r="F19" s="343">
        <v>0.12214183516334701</v>
      </c>
      <c r="G19" s="262">
        <f t="shared" si="5"/>
        <v>24.349536035547306</v>
      </c>
      <c r="H19" s="413"/>
      <c r="I19" s="414"/>
      <c r="J19" s="415"/>
      <c r="K19" s="272">
        <v>18</v>
      </c>
      <c r="L19" s="273">
        <v>5423</v>
      </c>
      <c r="M19" s="273">
        <v>5432</v>
      </c>
      <c r="N19" s="273">
        <v>5751</v>
      </c>
      <c r="O19" s="274">
        <f ca="1">IF(ISNUMBER(M19),LINEST(INDIRECT(ADDRESS(M19,5,1,1),1):INDIRECT(ADDRESS(N19,5,1,1),1),INDIRECT(ADDRESS(N19,4,1,1),1):INDIRECT(ADDRESS(M19,4,1,1),1),1,1),"")</f>
        <v>1.7794877347185322E-5</v>
      </c>
      <c r="P19" s="274">
        <f t="shared" ca="1" si="0"/>
        <v>1.7970415065065</v>
      </c>
      <c r="Q19" s="281">
        <f t="shared" ca="1" si="1"/>
        <v>40263.150978584024</v>
      </c>
      <c r="R19" s="281">
        <f t="shared" ca="1" si="2"/>
        <v>26419.244140625</v>
      </c>
      <c r="S19" s="281">
        <f t="shared" ca="1" si="3"/>
        <v>1.3269142974187336</v>
      </c>
      <c r="T19" s="295">
        <f t="shared" ca="1" si="4"/>
        <v>33355.000588961128</v>
      </c>
    </row>
    <row r="20" spans="1:20" x14ac:dyDescent="0.2">
      <c r="A20" s="343">
        <v>0</v>
      </c>
      <c r="B20" s="343">
        <v>3</v>
      </c>
      <c r="C20" s="343">
        <v>89.2880859375</v>
      </c>
      <c r="D20" s="343">
        <v>1920.48046875</v>
      </c>
      <c r="E20" s="343">
        <v>2.1944812033325399E-2</v>
      </c>
      <c r="F20" s="343">
        <v>0.13024806685280099</v>
      </c>
      <c r="G20" s="262">
        <f t="shared" si="5"/>
        <v>27.314290169671889</v>
      </c>
      <c r="H20" s="428">
        <f>D304</f>
        <v>10931.0458984375</v>
      </c>
      <c r="I20" s="429"/>
      <c r="J20" s="430"/>
      <c r="K20" s="272">
        <v>19</v>
      </c>
      <c r="L20" s="273">
        <v>5764</v>
      </c>
      <c r="M20" s="273">
        <v>5774</v>
      </c>
      <c r="N20" s="273">
        <v>6087</v>
      </c>
      <c r="O20" s="274">
        <f ca="1">IF(ISNUMBER(M20),LINEST(INDIRECT(ADDRESS(M20,5,1,1),1):INDIRECT(ADDRESS(N20,5,1,1),1),INDIRECT(ADDRESS(N20,4,1,1),1):INDIRECT(ADDRESS(M20,4,1,1),1),1,1),"")</f>
        <v>1.8205096469720615E-5</v>
      </c>
      <c r="P20" s="274">
        <f t="shared" ca="1" si="0"/>
        <v>1.88897433690727</v>
      </c>
      <c r="Q20" s="281">
        <f t="shared" ca="1" si="1"/>
        <v>42674.52084124543</v>
      </c>
      <c r="R20" s="281">
        <f t="shared" ca="1" si="2"/>
        <v>26009.21484375</v>
      </c>
      <c r="S20" s="281">
        <f t="shared" ca="1" si="3"/>
        <v>1.4154740715751117</v>
      </c>
      <c r="T20" s="295">
        <f t="shared" ca="1" si="4"/>
        <v>35676.526832472722</v>
      </c>
    </row>
    <row r="21" spans="1:20" x14ac:dyDescent="0.2">
      <c r="A21" s="343">
        <v>0</v>
      </c>
      <c r="B21" s="343">
        <v>3</v>
      </c>
      <c r="C21" s="343">
        <v>89.716796875</v>
      </c>
      <c r="D21" s="343">
        <v>2021.6029052734398</v>
      </c>
      <c r="E21" s="343">
        <v>2.3612881705048501E-2</v>
      </c>
      <c r="F21" s="343">
        <v>0.13481378846336201</v>
      </c>
      <c r="G21" s="262">
        <f t="shared" si="5"/>
        <v>30.602125029478078</v>
      </c>
      <c r="H21" s="431">
        <f>C804</f>
        <v>634.8349609375</v>
      </c>
      <c r="I21" s="432"/>
      <c r="J21" s="433"/>
      <c r="K21" s="272">
        <v>20</v>
      </c>
      <c r="L21" s="273">
        <v>6099</v>
      </c>
      <c r="M21" s="273">
        <v>6108</v>
      </c>
      <c r="N21" s="273">
        <v>6417</v>
      </c>
      <c r="O21" s="274">
        <f ca="1">IF(ISNUMBER(M21),LINEST(INDIRECT(ADDRESS(M21,5,1,1),1):INDIRECT(ADDRESS(N21,5,1,1),1),INDIRECT(ADDRESS(N21,4,1,1),1):INDIRECT(ADDRESS(M21,4,1,1),1),1,1),"")</f>
        <v>1.8667524148725243E-5</v>
      </c>
      <c r="P21" s="274">
        <f t="shared" ca="1" si="0"/>
        <v>1.97920389473438</v>
      </c>
      <c r="Q21" s="281">
        <f t="shared" ca="1" si="1"/>
        <v>45000.541175059501</v>
      </c>
      <c r="R21" s="281">
        <f t="shared" ca="1" si="2"/>
        <v>25621.5625</v>
      </c>
      <c r="S21" s="281">
        <f t="shared" ca="1" si="3"/>
        <v>1.5009127580375567</v>
      </c>
      <c r="T21" s="295">
        <f t="shared" ca="1" si="4"/>
        <v>37882.159731115207</v>
      </c>
    </row>
    <row r="22" spans="1:20" x14ac:dyDescent="0.2">
      <c r="A22" s="343">
        <v>0</v>
      </c>
      <c r="B22" s="343">
        <v>3</v>
      </c>
      <c r="C22" s="343">
        <v>90.1484375</v>
      </c>
      <c r="D22" s="343">
        <v>2122.11181640625</v>
      </c>
      <c r="E22" s="343">
        <v>2.52840472967364E-2</v>
      </c>
      <c r="F22" s="343">
        <v>0.14263988123275301</v>
      </c>
      <c r="G22" s="262">
        <f t="shared" si="5"/>
        <v>34.064541761798928</v>
      </c>
      <c r="H22" s="275"/>
      <c r="I22" s="277"/>
      <c r="J22" s="278"/>
      <c r="K22" s="272">
        <v>21</v>
      </c>
      <c r="L22" s="273">
        <v>6428</v>
      </c>
      <c r="M22" s="273">
        <v>6438</v>
      </c>
      <c r="N22" s="273">
        <v>6746</v>
      </c>
      <c r="O22" s="274">
        <f ca="1">IF(ISNUMBER(M22),LINEST(INDIRECT(ADDRESS(M22,5,1,1),1):INDIRECT(ADDRESS(N22,5,1,1),1),INDIRECT(ADDRESS(N22,4,1,1),1):INDIRECT(ADDRESS(M22,4,1,1),1),1,1),"")</f>
        <v>1.9016693517933933E-5</v>
      </c>
      <c r="P22" s="274">
        <f t="shared" ca="1" si="0"/>
        <v>2.0792139694094698</v>
      </c>
      <c r="Q22" s="281">
        <f t="shared" ca="1" si="1"/>
        <v>47552.126234342744</v>
      </c>
      <c r="R22" s="281">
        <f t="shared" ca="1" si="2"/>
        <v>25403.177734375</v>
      </c>
      <c r="S22" s="281">
        <f t="shared" ca="1" si="3"/>
        <v>1.5961295240532571</v>
      </c>
      <c r="T22" s="295">
        <f t="shared" ca="1" si="4"/>
        <v>40311.365107069396</v>
      </c>
    </row>
    <row r="23" spans="1:20" x14ac:dyDescent="0.2">
      <c r="A23" s="343">
        <v>0</v>
      </c>
      <c r="B23" s="343">
        <v>3</v>
      </c>
      <c r="C23" s="343">
        <v>90.4833984375</v>
      </c>
      <c r="D23" s="343">
        <v>2222.20825195313</v>
      </c>
      <c r="E23" s="343">
        <v>2.6843235900741998E-2</v>
      </c>
      <c r="F23" s="343">
        <v>0.14880896196700599</v>
      </c>
      <c r="G23" s="262">
        <f t="shared" si="5"/>
        <v>37.451348933168312</v>
      </c>
      <c r="H23" s="275"/>
      <c r="I23" s="276"/>
      <c r="J23" s="279"/>
      <c r="K23" s="272">
        <v>22</v>
      </c>
      <c r="L23" s="273">
        <v>6759</v>
      </c>
      <c r="M23" s="273">
        <v>6768</v>
      </c>
      <c r="N23" s="273">
        <v>7069</v>
      </c>
      <c r="O23" s="274">
        <f ca="1">IF(ISNUMBER(M23),LINEST(INDIRECT(ADDRESS(M23,5,1,1),1):INDIRECT(ADDRESS(N23,5,1,1),1),INDIRECT(ADDRESS(N23,4,1,1),1):INDIRECT(ADDRESS(M23,4,1,1),1),1,1),"")</f>
        <v>1.9416678690869379E-5</v>
      </c>
      <c r="P23" s="274">
        <f t="shared" ca="1" si="0"/>
        <v>2.1902290172874901</v>
      </c>
      <c r="Q23" s="281">
        <f t="shared" ca="1" si="1"/>
        <v>50349.329803459688</v>
      </c>
      <c r="R23" s="281">
        <f t="shared" ca="1" si="2"/>
        <v>25014.9296875</v>
      </c>
      <c r="S23" s="281">
        <f t="shared" ca="1" si="3"/>
        <v>1.704522165070613</v>
      </c>
      <c r="T23" s="295">
        <f t="shared" ca="1" si="4"/>
        <v>43043.84101634629</v>
      </c>
    </row>
    <row r="24" spans="1:20" x14ac:dyDescent="0.2">
      <c r="A24" s="343">
        <v>0</v>
      </c>
      <c r="B24" s="343">
        <v>3</v>
      </c>
      <c r="C24" s="343">
        <v>90.8505859375</v>
      </c>
      <c r="D24" s="343">
        <v>2323.94653320313</v>
      </c>
      <c r="E24" s="343">
        <v>2.8496880986494898E-2</v>
      </c>
      <c r="F24" s="343">
        <v>0.155466797878034</v>
      </c>
      <c r="G24" s="262">
        <f t="shared" si="5"/>
        <v>41.21021219294115</v>
      </c>
      <c r="K24" s="272">
        <v>23</v>
      </c>
      <c r="L24" s="273">
        <v>7081</v>
      </c>
      <c r="M24" s="273">
        <v>7090</v>
      </c>
      <c r="N24" s="273">
        <v>7392</v>
      </c>
      <c r="O24" s="274">
        <f ca="1">IF(ISNUMBER(M24),LINEST(INDIRECT(ADDRESS(M24,5,1,1),1):INDIRECT(ADDRESS(N24,5,1,1),1),INDIRECT(ADDRESS(N24,4,1,1),1):INDIRECT(ADDRESS(M24,4,1,1),1),1,1),"")</f>
        <v>1.9767705875492432E-5</v>
      </c>
      <c r="P24" s="274">
        <f t="shared" ca="1" si="0"/>
        <v>2.2863636258989599</v>
      </c>
      <c r="Q24" s="281">
        <f t="shared" ca="1" si="1"/>
        <v>52739.671452577029</v>
      </c>
      <c r="R24" s="281">
        <f t="shared" ca="1" si="2"/>
        <v>24735.646484375</v>
      </c>
      <c r="S24" s="281">
        <f t="shared" ca="1" si="3"/>
        <v>1.7973966415556766</v>
      </c>
      <c r="T24" s="295">
        <f ca="1">IF(ISNUMBER(K24),T23+0.5*(R24+R23)*(S24-S23),"")</f>
        <v>45354.120374742874</v>
      </c>
    </row>
    <row r="25" spans="1:20" x14ac:dyDescent="0.2">
      <c r="A25" s="343">
        <v>0</v>
      </c>
      <c r="B25" s="343">
        <v>3</v>
      </c>
      <c r="C25" s="343">
        <v>91.3310546875</v>
      </c>
      <c r="D25" s="343">
        <v>2425.57983398438</v>
      </c>
      <c r="E25" s="343">
        <v>3.0130702725728001E-2</v>
      </c>
      <c r="F25" s="343">
        <v>0.15977621660567801</v>
      </c>
      <c r="G25" s="262">
        <f t="shared" si="5"/>
        <v>45.090151907827035</v>
      </c>
      <c r="K25" s="272">
        <v>24</v>
      </c>
      <c r="L25" s="273">
        <v>7402</v>
      </c>
      <c r="M25" s="273">
        <v>7411</v>
      </c>
      <c r="N25" s="273">
        <v>7707</v>
      </c>
      <c r="O25" s="274">
        <f ca="1">IF(ISNUMBER(M25),LINEST(INDIRECT(ADDRESS(M25,5,1,1),1):INDIRECT(ADDRESS(N25,5,1,1),1),INDIRECT(ADDRESS(N25,4,1,1),1):INDIRECT(ADDRESS(M25,4,1,1),1),1,1),"")</f>
        <v>2.0136857347934974E-5</v>
      </c>
      <c r="P25" s="274">
        <f t="shared" ca="1" si="0"/>
        <v>2.37936107441783</v>
      </c>
      <c r="Q25" s="281">
        <f t="shared" ca="1" si="1"/>
        <v>55028.262055034997</v>
      </c>
      <c r="R25" s="281">
        <f t="shared" ca="1" si="2"/>
        <v>24496.712890625</v>
      </c>
      <c r="S25" s="281">
        <f t="shared" ca="1" si="3"/>
        <v>1.8860742614459944</v>
      </c>
      <c r="T25" s="52">
        <f t="shared" ca="1" si="4"/>
        <v>47537.024600222765</v>
      </c>
    </row>
    <row r="26" spans="1:20" x14ac:dyDescent="0.2">
      <c r="A26" s="343">
        <v>0</v>
      </c>
      <c r="B26" s="343">
        <v>3</v>
      </c>
      <c r="C26" s="343">
        <v>91.7646484375</v>
      </c>
      <c r="D26" s="343">
        <v>2526.5751953125</v>
      </c>
      <c r="E26" s="343">
        <v>3.1699641112936702E-2</v>
      </c>
      <c r="F26" s="343">
        <v>0.168722865055315</v>
      </c>
      <c r="G26" s="262">
        <f t="shared" si="5"/>
        <v>48.974964970263287</v>
      </c>
      <c r="K26" s="272">
        <v>25</v>
      </c>
      <c r="L26" s="273">
        <v>7721</v>
      </c>
      <c r="M26" s="273">
        <v>7730</v>
      </c>
      <c r="N26" s="273">
        <v>8019</v>
      </c>
      <c r="O26" s="274">
        <f ca="1">IF(ISNUMBER(M26),LINEST(INDIRECT(ADDRESS(M26,5,1,1),1):INDIRECT(ADDRESS(N26,5,1,1),1),INDIRECT(ADDRESS(N26,4,1,1),1):INDIRECT(ADDRESS(M26,4,1,1),1),1,1),"")</f>
        <v>2.0598038409371944E-5</v>
      </c>
      <c r="P26" s="274">
        <f t="shared" ref="P26:P48" ca="1" si="6">IF(ISNUMBER(K26),INDIRECT(ADDRESS(L26,5,1,1),1),"")</f>
        <v>2.4973412510007602</v>
      </c>
      <c r="Q26" s="281">
        <f t="shared" ca="1" si="1"/>
        <v>57888.875368904104</v>
      </c>
      <c r="R26" s="281">
        <f t="shared" ca="1" si="2"/>
        <v>23940.82421875</v>
      </c>
      <c r="S26" s="281">
        <f t="shared" ref="S26:S48" ca="1" si="7">IF(ISNUMBER(K26),P26-O26*R26,"")</f>
        <v>2.0042072341909258</v>
      </c>
      <c r="T26" s="52">
        <f t="shared" ref="T26:T48" ca="1" si="8">IF(ISNUMBER(K26),T25+0.5*(R26+R25)*(S26-S25),"")</f>
        <v>50398.059725809464</v>
      </c>
    </row>
    <row r="27" spans="1:20" x14ac:dyDescent="0.2">
      <c r="A27" s="343">
        <v>0</v>
      </c>
      <c r="B27" s="343">
        <v>3</v>
      </c>
      <c r="C27" s="343">
        <v>92.1552734375</v>
      </c>
      <c r="D27" s="343">
        <v>2630.794921875</v>
      </c>
      <c r="E27" s="343">
        <v>3.3322074159514201E-2</v>
      </c>
      <c r="F27" s="343">
        <v>0.17465949349571</v>
      </c>
      <c r="G27" s="262">
        <f t="shared" si="5"/>
        <v>53.158708826041419</v>
      </c>
      <c r="K27" s="272">
        <v>26</v>
      </c>
      <c r="L27" s="273">
        <v>8038</v>
      </c>
      <c r="M27" s="273">
        <v>8074</v>
      </c>
      <c r="N27" s="273">
        <v>8352</v>
      </c>
      <c r="O27" s="274">
        <f ca="1">IF(ISNUMBER(M27),LINEST(INDIRECT(ADDRESS(M27,5,1,1),1):INDIRECT(ADDRESS(N27,5,1,1),1),INDIRECT(ADDRESS(N27,4,1,1),1):INDIRECT(ADDRESS(M27,4,1,1),1),1,1),"")</f>
        <v>2.1220287320374056E-5</v>
      </c>
      <c r="P27" s="274">
        <f t="shared" ca="1" si="6"/>
        <v>2.5797814596444399</v>
      </c>
      <c r="Q27" s="281">
        <f t="shared" ca="1" si="1"/>
        <v>59842.027281809926</v>
      </c>
      <c r="R27" s="281">
        <f t="shared" ca="1" si="2"/>
        <v>23428.734375</v>
      </c>
      <c r="S27" s="281">
        <f t="shared" ca="1" si="7"/>
        <v>2.0826169846542157</v>
      </c>
      <c r="T27" s="52">
        <f t="shared" ca="1" si="8"/>
        <v>52255.177360255526</v>
      </c>
    </row>
    <row r="28" spans="1:20" x14ac:dyDescent="0.2">
      <c r="A28" s="343">
        <v>0</v>
      </c>
      <c r="B28" s="343">
        <v>3</v>
      </c>
      <c r="C28" s="343">
        <v>92.53125</v>
      </c>
      <c r="D28" s="343">
        <v>2731.30981445312</v>
      </c>
      <c r="E28" s="343">
        <v>3.4948727261507898E-2</v>
      </c>
      <c r="F28" s="343">
        <v>0.179290771484375</v>
      </c>
      <c r="G28" s="262">
        <f t="shared" si="5"/>
        <v>57.519850977323031</v>
      </c>
      <c r="K28" s="272"/>
      <c r="L28" s="273"/>
      <c r="M28" s="273"/>
      <c r="N28" s="273"/>
      <c r="O28" s="274"/>
      <c r="P28" s="274"/>
      <c r="Q28" s="281"/>
      <c r="R28" s="281"/>
      <c r="S28" s="281"/>
    </row>
    <row r="29" spans="1:20" x14ac:dyDescent="0.2">
      <c r="A29" s="343">
        <v>0</v>
      </c>
      <c r="B29" s="343">
        <v>3</v>
      </c>
      <c r="C29" s="343">
        <v>92.921875</v>
      </c>
      <c r="D29" s="343">
        <v>2831.55590820313</v>
      </c>
      <c r="E29" s="343">
        <v>3.6681522033177302E-2</v>
      </c>
      <c r="F29" s="343">
        <v>0.18584131612442401</v>
      </c>
      <c r="G29" s="262">
        <f t="shared" si="5"/>
        <v>62.339503297181878</v>
      </c>
      <c r="K29" s="272"/>
      <c r="L29" s="273"/>
      <c r="M29" s="273"/>
      <c r="N29" s="273"/>
      <c r="O29" s="274" t="str">
        <f ca="1">IF(ISNUMBER(M29),LINEST(INDIRECT(ADDRESS(M29,5,1,1),1):INDIRECT(ADDRESS(N29,5,1,1),1),INDIRECT(ADDRESS(N29,4,1,1),1):INDIRECT(ADDRESS(M29,4,1,1),1),1,1),"")</f>
        <v/>
      </c>
      <c r="P29" s="274" t="str">
        <f t="shared" ca="1" si="6"/>
        <v/>
      </c>
      <c r="Q29" s="281" t="str">
        <f t="shared" ca="1" si="1"/>
        <v/>
      </c>
      <c r="R29" s="281" t="str">
        <f t="shared" ca="1" si="2"/>
        <v/>
      </c>
      <c r="S29" s="281" t="str">
        <f t="shared" si="7"/>
        <v/>
      </c>
      <c r="T29" s="52" t="str">
        <f t="shared" si="8"/>
        <v/>
      </c>
    </row>
    <row r="30" spans="1:20" x14ac:dyDescent="0.2">
      <c r="A30" s="343">
        <v>0</v>
      </c>
      <c r="B30" s="343">
        <v>3</v>
      </c>
      <c r="C30" s="343">
        <v>93.3720703125</v>
      </c>
      <c r="D30" s="343">
        <v>2920.2607421875</v>
      </c>
      <c r="E30" s="343">
        <v>3.8083086110418697E-2</v>
      </c>
      <c r="F30" s="343">
        <v>0.191444152733311</v>
      </c>
      <c r="G30" s="262">
        <f t="shared" si="5"/>
        <v>66.370273095215097</v>
      </c>
      <c r="K30" s="272"/>
      <c r="L30" s="273"/>
      <c r="M30" s="273"/>
      <c r="N30" s="273"/>
      <c r="O30" s="274" t="str">
        <f ca="1">IF(ISNUMBER(M30),LINEST(INDIRECT(ADDRESS(M30,5,1,1),1):INDIRECT(ADDRESS(N30,5,1,1),1),INDIRECT(ADDRESS(N30,4,1,1),1):INDIRECT(ADDRESS(M30,4,1,1),1),1,1),"")</f>
        <v/>
      </c>
      <c r="P30" s="274" t="str">
        <f t="shared" ca="1" si="6"/>
        <v/>
      </c>
      <c r="Q30" s="281" t="str">
        <f t="shared" ca="1" si="1"/>
        <v/>
      </c>
      <c r="R30" s="281" t="str">
        <f t="shared" ca="1" si="2"/>
        <v/>
      </c>
      <c r="S30" s="281" t="str">
        <f t="shared" si="7"/>
        <v/>
      </c>
      <c r="T30" s="52" t="str">
        <f t="shared" si="8"/>
        <v/>
      </c>
    </row>
    <row r="31" spans="1:20" x14ac:dyDescent="0.2">
      <c r="A31" s="343">
        <v>0</v>
      </c>
      <c r="B31" s="343">
        <v>3</v>
      </c>
      <c r="C31" s="343">
        <v>93.4326171875</v>
      </c>
      <c r="D31" s="343">
        <v>2932.42651367188</v>
      </c>
      <c r="E31" s="343">
        <v>3.8243862945819301E-2</v>
      </c>
      <c r="F31" s="343">
        <v>0.191777944564819</v>
      </c>
      <c r="G31" s="262">
        <f t="shared" si="5"/>
        <v>66.840761363008355</v>
      </c>
      <c r="K31" s="272"/>
      <c r="L31" s="273"/>
      <c r="M31" s="273"/>
      <c r="N31" s="273"/>
      <c r="O31" s="274" t="str">
        <f ca="1">IF(ISNUMBER(M31),LINEST(INDIRECT(ADDRESS(M31,5,1,1),1):INDIRECT(ADDRESS(N31,5,1,1),1),INDIRECT(ADDRESS(N31,4,1,1),1):INDIRECT(ADDRESS(M31,4,1,1),1),1,1),"")</f>
        <v/>
      </c>
      <c r="P31" s="274" t="str">
        <f t="shared" ca="1" si="6"/>
        <v/>
      </c>
      <c r="Q31" s="281" t="str">
        <f t="shared" ca="1" si="1"/>
        <v/>
      </c>
      <c r="R31" s="281" t="str">
        <f t="shared" ca="1" si="2"/>
        <v/>
      </c>
      <c r="S31" s="281" t="str">
        <f t="shared" si="7"/>
        <v/>
      </c>
      <c r="T31" s="52" t="str">
        <f t="shared" si="8"/>
        <v/>
      </c>
    </row>
    <row r="32" spans="1:20" x14ac:dyDescent="0.2">
      <c r="A32" s="343">
        <v>0</v>
      </c>
      <c r="B32" s="343">
        <v>3</v>
      </c>
      <c r="C32" s="343">
        <v>93.798828125</v>
      </c>
      <c r="D32" s="343">
        <v>3033.330078125</v>
      </c>
      <c r="E32" s="343">
        <v>3.98536358261481E-2</v>
      </c>
      <c r="F32" s="343">
        <v>0.19734501256607501</v>
      </c>
      <c r="G32" s="262">
        <f t="shared" si="5"/>
        <v>71.642517949067042</v>
      </c>
      <c r="K32" s="272"/>
      <c r="L32" s="273"/>
      <c r="M32" s="273"/>
      <c r="N32" s="273"/>
      <c r="O32" s="274" t="str">
        <f ca="1">IF(ISNUMBER(M32),LINEST(INDIRECT(ADDRESS(M32,5,1,1),1):INDIRECT(ADDRESS(N32,5,1,1),1),INDIRECT(ADDRESS(N32,4,1,1),1):INDIRECT(ADDRESS(M32,4,1,1),1),1,1),"")</f>
        <v/>
      </c>
      <c r="P32" s="274" t="str">
        <f t="shared" ca="1" si="6"/>
        <v/>
      </c>
      <c r="Q32" s="281" t="str">
        <f t="shared" ca="1" si="1"/>
        <v/>
      </c>
      <c r="R32" s="281" t="str">
        <f t="shared" ca="1" si="2"/>
        <v/>
      </c>
      <c r="S32" s="281" t="str">
        <f t="shared" si="7"/>
        <v/>
      </c>
      <c r="T32" s="52" t="str">
        <f t="shared" si="8"/>
        <v/>
      </c>
    </row>
    <row r="33" spans="1:20" x14ac:dyDescent="0.2">
      <c r="A33" s="343">
        <v>0</v>
      </c>
      <c r="B33" s="343">
        <v>3</v>
      </c>
      <c r="C33" s="343">
        <v>94.140625</v>
      </c>
      <c r="D33" s="343">
        <v>3135.97607421875</v>
      </c>
      <c r="E33" s="343">
        <v>4.1526396671542898E-2</v>
      </c>
      <c r="F33" s="343">
        <v>0.20303725614212501</v>
      </c>
      <c r="G33" s="262">
        <f t="shared" si="5"/>
        <v>76.802404836513972</v>
      </c>
      <c r="I33" s="326"/>
      <c r="K33" s="272"/>
      <c r="L33" s="273"/>
      <c r="M33" s="273"/>
      <c r="N33" s="273"/>
      <c r="O33" s="274" t="str">
        <f ca="1">IF(ISNUMBER(M33),LINEST(INDIRECT(ADDRESS(M33,5,1,1),1):INDIRECT(ADDRESS(N33,5,1,1),1),INDIRECT(ADDRESS(N33,4,1,1),1):INDIRECT(ADDRESS(M33,4,1,1),1),1,1),"")</f>
        <v/>
      </c>
      <c r="P33" s="274" t="str">
        <f t="shared" ca="1" si="6"/>
        <v/>
      </c>
      <c r="Q33" s="281" t="str">
        <f t="shared" ca="1" si="1"/>
        <v/>
      </c>
      <c r="R33" s="281" t="str">
        <f t="shared" ca="1" si="2"/>
        <v/>
      </c>
      <c r="S33" s="281" t="str">
        <f t="shared" si="7"/>
        <v/>
      </c>
      <c r="T33" s="52" t="str">
        <f t="shared" si="8"/>
        <v/>
      </c>
    </row>
    <row r="34" spans="1:20" x14ac:dyDescent="0.2">
      <c r="A34" s="343">
        <v>0</v>
      </c>
      <c r="B34" s="343">
        <v>3</v>
      </c>
      <c r="C34" s="343">
        <v>94.623046875</v>
      </c>
      <c r="D34" s="343">
        <v>3236.7998046875</v>
      </c>
      <c r="E34" s="343">
        <v>4.3136260501341901E-2</v>
      </c>
      <c r="F34" s="343">
        <v>0.20939111709594699</v>
      </c>
      <c r="G34" s="262">
        <f t="shared" si="5"/>
        <v>81.932055527947341</v>
      </c>
      <c r="K34" s="272"/>
      <c r="L34" s="273"/>
      <c r="M34" s="273"/>
      <c r="N34" s="273"/>
      <c r="O34" s="274" t="str">
        <f ca="1">IF(ISNUMBER(M34),LINEST(INDIRECT(ADDRESS(M34,5,1,1),1):INDIRECT(ADDRESS(N34,5,1,1),1),INDIRECT(ADDRESS(N34,4,1,1),1):INDIRECT(ADDRESS(M34,4,1,1),1),1,1),"")</f>
        <v/>
      </c>
      <c r="P34" s="274" t="str">
        <f t="shared" ca="1" si="6"/>
        <v/>
      </c>
      <c r="Q34" s="281" t="str">
        <f t="shared" ca="1" si="1"/>
        <v/>
      </c>
      <c r="R34" s="281" t="str">
        <f t="shared" ca="1" si="2"/>
        <v/>
      </c>
      <c r="S34" s="281" t="str">
        <f t="shared" si="7"/>
        <v/>
      </c>
      <c r="T34" s="52" t="str">
        <f t="shared" si="8"/>
        <v/>
      </c>
    </row>
    <row r="35" spans="1:20" x14ac:dyDescent="0.2">
      <c r="A35" s="343">
        <v>0</v>
      </c>
      <c r="B35" s="343">
        <v>3</v>
      </c>
      <c r="C35" s="343">
        <v>94.9326171875</v>
      </c>
      <c r="D35" s="343">
        <v>3336.9677734375</v>
      </c>
      <c r="E35" s="343">
        <v>4.4780339521821602E-2</v>
      </c>
      <c r="F35" s="343">
        <v>0.214391940971836</v>
      </c>
      <c r="G35" s="262">
        <f t="shared" si="5"/>
        <v>87.33595220829983</v>
      </c>
      <c r="K35" s="272"/>
      <c r="L35" s="273"/>
      <c r="M35" s="273"/>
      <c r="N35" s="273"/>
      <c r="O35" s="274" t="str">
        <f ca="1">IF(ISNUMBER(M35),LINEST(INDIRECT(ADDRESS(M35,5,1,1),1):INDIRECT(ADDRESS(N35,5,1,1),1),INDIRECT(ADDRESS(N35,4,1,1),1):INDIRECT(ADDRESS(M35,4,1,1),1),1,1),"")</f>
        <v/>
      </c>
      <c r="P35" s="274" t="str">
        <f t="shared" ca="1" si="6"/>
        <v/>
      </c>
      <c r="Q35" s="281" t="str">
        <f t="shared" ca="1" si="1"/>
        <v/>
      </c>
      <c r="R35" s="281" t="str">
        <f t="shared" ca="1" si="2"/>
        <v/>
      </c>
      <c r="S35" s="281" t="str">
        <f t="shared" si="7"/>
        <v/>
      </c>
      <c r="T35" s="52" t="str">
        <f t="shared" si="8"/>
        <v/>
      </c>
    </row>
    <row r="36" spans="1:20" x14ac:dyDescent="0.2">
      <c r="A36" s="343">
        <v>0</v>
      </c>
      <c r="B36" s="343">
        <v>3</v>
      </c>
      <c r="C36" s="343">
        <v>95.3212890625</v>
      </c>
      <c r="D36" s="343">
        <v>3438.08374023437</v>
      </c>
      <c r="E36" s="343">
        <v>4.6383946028072401E-2</v>
      </c>
      <c r="F36" s="343">
        <v>0.219845765968785</v>
      </c>
      <c r="G36" s="262">
        <f t="shared" si="5"/>
        <v>92.7682105520541</v>
      </c>
      <c r="K36" s="272"/>
      <c r="L36" s="273"/>
      <c r="M36" s="273"/>
      <c r="N36" s="273"/>
      <c r="O36" s="274" t="str">
        <f ca="1">IF(ISNUMBER(M36),LINEST(INDIRECT(ADDRESS(M36,5,1,1),1):INDIRECT(ADDRESS(N36,5,1,1),1),INDIRECT(ADDRESS(N36,4,1,1),1):INDIRECT(ADDRESS(M36,4,1,1),1),1,1),"")</f>
        <v/>
      </c>
      <c r="P36" s="274" t="str">
        <f t="shared" ca="1" si="6"/>
        <v/>
      </c>
      <c r="Q36" s="281" t="str">
        <f t="shared" ca="1" si="1"/>
        <v/>
      </c>
      <c r="R36" s="281" t="str">
        <f t="shared" ca="1" si="2"/>
        <v/>
      </c>
      <c r="S36" s="281" t="str">
        <f t="shared" si="7"/>
        <v/>
      </c>
      <c r="T36" s="52" t="str">
        <f t="shared" si="8"/>
        <v/>
      </c>
    </row>
    <row r="37" spans="1:20" x14ac:dyDescent="0.2">
      <c r="A37" s="343">
        <v>0</v>
      </c>
      <c r="B37" s="343">
        <v>3</v>
      </c>
      <c r="C37" s="343">
        <v>95.7919921875</v>
      </c>
      <c r="D37" s="343">
        <v>3538.62548828125</v>
      </c>
      <c r="E37" s="343">
        <v>4.8023284762166399E-2</v>
      </c>
      <c r="F37" s="343">
        <v>0.22631286992691499</v>
      </c>
      <c r="G37" s="262">
        <f t="shared" si="5"/>
        <v>98.486805389462461</v>
      </c>
      <c r="K37" s="272"/>
      <c r="L37" s="273"/>
      <c r="M37" s="273"/>
      <c r="N37" s="273"/>
      <c r="O37" s="274" t="str">
        <f ca="1">IF(ISNUMBER(M37),LINEST(INDIRECT(ADDRESS(M37,5,1,1),1):INDIRECT(ADDRESS(N37,5,1,1),1),INDIRECT(ADDRESS(N37,4,1,1),1):INDIRECT(ADDRESS(M37,4,1,1),1),1,1),"")</f>
        <v/>
      </c>
      <c r="P37" s="274" t="str">
        <f t="shared" ca="1" si="6"/>
        <v/>
      </c>
      <c r="Q37" s="281" t="str">
        <f t="shared" ca="1" si="1"/>
        <v/>
      </c>
      <c r="R37" s="281" t="str">
        <f t="shared" ca="1" si="2"/>
        <v/>
      </c>
      <c r="S37" s="281" t="str">
        <f t="shared" si="7"/>
        <v/>
      </c>
      <c r="T37" s="52" t="str">
        <f t="shared" si="8"/>
        <v/>
      </c>
    </row>
    <row r="38" spans="1:20" x14ac:dyDescent="0.2">
      <c r="A38" s="343">
        <v>0</v>
      </c>
      <c r="B38" s="343">
        <v>3</v>
      </c>
      <c r="C38" s="343">
        <v>96.1513671875</v>
      </c>
      <c r="D38" s="343">
        <v>3638.94555664063</v>
      </c>
      <c r="E38" s="343">
        <v>4.9625596147961901E-2</v>
      </c>
      <c r="F38" s="343">
        <v>0.23229121870826899</v>
      </c>
      <c r="G38" s="262">
        <f t="shared" si="5"/>
        <v>104.23715729327968</v>
      </c>
      <c r="K38" s="272"/>
      <c r="L38" s="273"/>
      <c r="M38" s="273"/>
      <c r="N38" s="273"/>
      <c r="O38" s="274" t="str">
        <f ca="1">IF(ISNUMBER(M38),LINEST(INDIRECT(ADDRESS(M38,5,1,1),1):INDIRECT(ADDRESS(N38,5,1,1),1),INDIRECT(ADDRESS(N38,4,1,1),1):INDIRECT(ADDRESS(M38,4,1,1),1),1,1),"")</f>
        <v/>
      </c>
      <c r="P38" s="274" t="str">
        <f t="shared" ca="1" si="6"/>
        <v/>
      </c>
      <c r="Q38" s="281" t="str">
        <f t="shared" ca="1" si="1"/>
        <v/>
      </c>
      <c r="R38" s="281" t="str">
        <f t="shared" ca="1" si="2"/>
        <v/>
      </c>
      <c r="S38" s="281" t="str">
        <f t="shared" si="7"/>
        <v/>
      </c>
      <c r="T38" s="52" t="str">
        <f t="shared" si="8"/>
        <v/>
      </c>
    </row>
    <row r="39" spans="1:20" x14ac:dyDescent="0.2">
      <c r="A39" s="343">
        <v>0</v>
      </c>
      <c r="B39" s="343">
        <v>3</v>
      </c>
      <c r="C39" s="343">
        <v>96.625</v>
      </c>
      <c r="D39" s="343">
        <v>3741.322265625</v>
      </c>
      <c r="E39" s="343">
        <v>5.1298200560268001E-2</v>
      </c>
      <c r="F39" s="343">
        <v>0.237494707107544</v>
      </c>
      <c r="G39" s="262">
        <f t="shared" si="5"/>
        <v>110.4092915550408</v>
      </c>
      <c r="K39" s="272"/>
      <c r="L39" s="273"/>
      <c r="M39" s="273"/>
      <c r="N39" s="273"/>
      <c r="O39" s="274" t="str">
        <f ca="1">IF(ISNUMBER(M39),LINEST(INDIRECT(ADDRESS(M39,5,1,1),1):INDIRECT(ADDRESS(N39,5,1,1),1),INDIRECT(ADDRESS(N39,4,1,1),1):INDIRECT(ADDRESS(M39,4,1,1),1),1,1),"")</f>
        <v/>
      </c>
      <c r="P39" s="274" t="str">
        <f t="shared" ca="1" si="6"/>
        <v/>
      </c>
      <c r="Q39" s="281" t="str">
        <f t="shared" ca="1" si="1"/>
        <v/>
      </c>
      <c r="R39" s="281" t="str">
        <f t="shared" ca="1" si="2"/>
        <v/>
      </c>
      <c r="S39" s="281" t="str">
        <f t="shared" si="7"/>
        <v/>
      </c>
      <c r="T39" s="52" t="str">
        <f t="shared" si="8"/>
        <v/>
      </c>
    </row>
    <row r="40" spans="1:20" x14ac:dyDescent="0.2">
      <c r="A40" s="343">
        <v>0</v>
      </c>
      <c r="B40" s="343">
        <v>3</v>
      </c>
      <c r="C40" s="343">
        <v>97.025390625</v>
      </c>
      <c r="D40" s="343">
        <v>3843.91772460938</v>
      </c>
      <c r="E40" s="343">
        <v>5.29389144503511E-2</v>
      </c>
      <c r="F40" s="343">
        <v>0.24310351000167399</v>
      </c>
      <c r="G40" s="262">
        <f t="shared" si="5"/>
        <v>116.63189586083647</v>
      </c>
      <c r="K40" s="272"/>
      <c r="L40" s="273"/>
      <c r="M40" s="273"/>
      <c r="N40" s="273"/>
      <c r="O40" s="274" t="str">
        <f ca="1">IF(ISNUMBER(M40),LINEST(INDIRECT(ADDRESS(M40,5,1,1),1):INDIRECT(ADDRESS(N40,5,1,1),1),INDIRECT(ADDRESS(N40,4,1,1),1):INDIRECT(ADDRESS(M40,4,1,1),1),1,1),"")</f>
        <v/>
      </c>
      <c r="P40" s="274" t="str">
        <f t="shared" ca="1" si="6"/>
        <v/>
      </c>
      <c r="Q40" s="281" t="str">
        <f t="shared" ca="1" si="1"/>
        <v/>
      </c>
      <c r="R40" s="281" t="str">
        <f t="shared" ca="1" si="2"/>
        <v/>
      </c>
      <c r="S40" s="281" t="str">
        <f t="shared" si="7"/>
        <v/>
      </c>
      <c r="T40" s="52" t="str">
        <f t="shared" si="8"/>
        <v/>
      </c>
    </row>
    <row r="41" spans="1:20" x14ac:dyDescent="0.2">
      <c r="A41" s="343">
        <v>0</v>
      </c>
      <c r="B41" s="343">
        <v>3</v>
      </c>
      <c r="C41" s="343">
        <v>97.34375</v>
      </c>
      <c r="D41" s="343">
        <v>3944.666015625</v>
      </c>
      <c r="E41" s="343">
        <v>5.4621457820758203E-2</v>
      </c>
      <c r="F41" s="343">
        <v>0.24846792803145901</v>
      </c>
      <c r="G41" s="262">
        <f t="shared" si="5"/>
        <v>123.18421082933241</v>
      </c>
      <c r="K41" s="272"/>
      <c r="L41" s="273"/>
      <c r="M41" s="273"/>
      <c r="N41" s="273"/>
      <c r="O41" s="274" t="str">
        <f ca="1">IF(ISNUMBER(M41),LINEST(INDIRECT(ADDRESS(M41,5,1,1),1):INDIRECT(ADDRESS(N41,5,1,1),1),INDIRECT(ADDRESS(N41,4,1,1),1):INDIRECT(ADDRESS(M41,4,1,1),1),1,1),"")</f>
        <v/>
      </c>
      <c r="P41" s="274" t="str">
        <f t="shared" ca="1" si="6"/>
        <v/>
      </c>
      <c r="Q41" s="281" t="str">
        <f t="shared" ca="1" si="1"/>
        <v/>
      </c>
      <c r="R41" s="281" t="str">
        <f t="shared" ca="1" si="2"/>
        <v/>
      </c>
      <c r="S41" s="281" t="str">
        <f t="shared" si="7"/>
        <v/>
      </c>
      <c r="T41" s="52" t="str">
        <f t="shared" si="8"/>
        <v/>
      </c>
    </row>
    <row r="42" spans="1:20" x14ac:dyDescent="0.2">
      <c r="A42" s="343">
        <v>0</v>
      </c>
      <c r="B42" s="343">
        <v>3</v>
      </c>
      <c r="C42" s="343">
        <v>97.8818359375</v>
      </c>
      <c r="D42" s="343">
        <v>4046.3576660156295</v>
      </c>
      <c r="E42" s="343">
        <v>5.6259268603753299E-2</v>
      </c>
      <c r="F42" s="343">
        <v>0.25507807731628401</v>
      </c>
      <c r="G42" s="262">
        <f t="shared" si="5"/>
        <v>129.72810320581252</v>
      </c>
      <c r="K42" s="272"/>
      <c r="L42" s="273"/>
      <c r="M42" s="273"/>
      <c r="N42" s="273"/>
      <c r="O42" s="274" t="str">
        <f ca="1">IF(ISNUMBER(M42),LINEST(INDIRECT(ADDRESS(M42,5,1,1),1):INDIRECT(ADDRESS(N42,5,1,1),1),INDIRECT(ADDRESS(N42,4,1,1),1):INDIRECT(ADDRESS(M42,4,1,1),1),1,1),"")</f>
        <v/>
      </c>
      <c r="P42" s="274" t="str">
        <f t="shared" ca="1" si="6"/>
        <v/>
      </c>
      <c r="Q42" s="281" t="str">
        <f t="shared" ca="1" si="1"/>
        <v/>
      </c>
      <c r="R42" s="281" t="str">
        <f t="shared" ca="1" si="2"/>
        <v/>
      </c>
      <c r="S42" s="281" t="str">
        <f t="shared" si="7"/>
        <v/>
      </c>
      <c r="T42" s="52" t="str">
        <f t="shared" si="8"/>
        <v/>
      </c>
    </row>
    <row r="43" spans="1:20" x14ac:dyDescent="0.2">
      <c r="A43" s="343">
        <v>0</v>
      </c>
      <c r="B43" s="343">
        <v>3</v>
      </c>
      <c r="C43" s="343">
        <v>98.16796875</v>
      </c>
      <c r="D43" s="343">
        <v>4147.39892578125</v>
      </c>
      <c r="E43" s="343">
        <v>5.7901605032384403E-2</v>
      </c>
      <c r="F43" s="343">
        <v>0.25740862474776799</v>
      </c>
      <c r="G43" s="262">
        <f t="shared" si="5"/>
        <v>136.45655567483465</v>
      </c>
      <c r="K43" s="272"/>
      <c r="L43" s="273"/>
      <c r="M43" s="273"/>
      <c r="N43" s="273"/>
      <c r="O43" s="274" t="str">
        <f ca="1">IF(ISNUMBER(M43),LINEST(INDIRECT(ADDRESS(M43,5,1,1),1):INDIRECT(ADDRESS(N43,5,1,1),1),INDIRECT(ADDRESS(N43,4,1,1),1):INDIRECT(ADDRESS(M43,4,1,1),1),1,1),"")</f>
        <v/>
      </c>
      <c r="P43" s="274" t="str">
        <f t="shared" ca="1" si="6"/>
        <v/>
      </c>
      <c r="Q43" s="281" t="str">
        <f t="shared" ca="1" si="1"/>
        <v/>
      </c>
      <c r="R43" s="281" t="str">
        <f t="shared" ca="1" si="2"/>
        <v/>
      </c>
      <c r="S43" s="281" t="str">
        <f t="shared" si="7"/>
        <v/>
      </c>
      <c r="T43" s="52" t="str">
        <f t="shared" si="8"/>
        <v/>
      </c>
    </row>
    <row r="44" spans="1:20" x14ac:dyDescent="0.2">
      <c r="A44" s="343">
        <v>0</v>
      </c>
      <c r="B44" s="343">
        <v>3</v>
      </c>
      <c r="C44" s="343">
        <v>98.19921875</v>
      </c>
      <c r="D44" s="343">
        <v>4153.95263671875</v>
      </c>
      <c r="E44" s="343">
        <v>5.8089412050321698E-2</v>
      </c>
      <c r="F44" s="343">
        <v>0.26026964769698702</v>
      </c>
      <c r="G44" s="262">
        <f t="shared" si="5"/>
        <v>137.23608171573576</v>
      </c>
      <c r="K44" s="272"/>
      <c r="L44" s="273"/>
      <c r="M44" s="273"/>
      <c r="N44" s="273"/>
      <c r="O44" s="274" t="str">
        <f ca="1">IF(ISNUMBER(M44),LINEST(INDIRECT(ADDRESS(M44,5,1,1),1):INDIRECT(ADDRESS(N44,5,1,1),1),INDIRECT(ADDRESS(N44,4,1,1),1):INDIRECT(ADDRESS(M44,4,1,1),1),1,1),"")</f>
        <v/>
      </c>
      <c r="P44" s="274" t="str">
        <f t="shared" ca="1" si="6"/>
        <v/>
      </c>
      <c r="Q44" s="281" t="str">
        <f t="shared" ca="1" si="1"/>
        <v/>
      </c>
      <c r="R44" s="281" t="str">
        <f t="shared" ca="1" si="2"/>
        <v/>
      </c>
      <c r="S44" s="281" t="str">
        <f t="shared" si="7"/>
        <v/>
      </c>
      <c r="T44" s="52" t="str">
        <f t="shared" si="8"/>
        <v/>
      </c>
    </row>
    <row r="45" spans="1:20" x14ac:dyDescent="0.2">
      <c r="A45" s="343">
        <v>0</v>
      </c>
      <c r="B45" s="343">
        <v>3</v>
      </c>
      <c r="C45" s="343">
        <v>98.6416015625</v>
      </c>
      <c r="D45" s="343">
        <v>4249.1767578125</v>
      </c>
      <c r="E45" s="343">
        <v>5.9506386605789899E-2</v>
      </c>
      <c r="F45" s="343">
        <v>0.26323794736526901</v>
      </c>
      <c r="G45" s="262">
        <f t="shared" si="5"/>
        <v>143.18959198491461</v>
      </c>
      <c r="K45" s="272"/>
      <c r="L45" s="273"/>
      <c r="M45" s="273"/>
      <c r="N45" s="273"/>
      <c r="O45" s="274" t="str">
        <f ca="1">IF(ISNUMBER(M45),LINEST(INDIRECT(ADDRESS(M45,5,1,1),1):INDIRECT(ADDRESS(N45,5,1,1),1),INDIRECT(ADDRESS(N45,4,1,1),1):INDIRECT(ADDRESS(M45,4,1,1),1),1,1),"")</f>
        <v/>
      </c>
      <c r="P45" s="274" t="str">
        <f t="shared" ca="1" si="6"/>
        <v/>
      </c>
      <c r="Q45" s="281" t="str">
        <f t="shared" ca="1" si="1"/>
        <v/>
      </c>
      <c r="R45" s="281" t="str">
        <f t="shared" ca="1" si="2"/>
        <v/>
      </c>
      <c r="S45" s="281" t="str">
        <f t="shared" si="7"/>
        <v/>
      </c>
      <c r="T45" s="52" t="str">
        <f t="shared" si="8"/>
        <v/>
      </c>
    </row>
    <row r="46" spans="1:20" x14ac:dyDescent="0.2">
      <c r="A46" s="343">
        <v>0</v>
      </c>
      <c r="B46" s="343">
        <v>3</v>
      </c>
      <c r="C46" s="343">
        <v>99.0908203125</v>
      </c>
      <c r="D46" s="343">
        <v>4349.283203125</v>
      </c>
      <c r="E46" s="343">
        <v>6.1145561630837598E-2</v>
      </c>
      <c r="F46" s="343">
        <v>0.26916264323517702</v>
      </c>
      <c r="G46" s="262">
        <f t="shared" si="5"/>
        <v>150.23678239583529</v>
      </c>
      <c r="K46" s="272"/>
      <c r="L46" s="273"/>
      <c r="M46" s="273"/>
      <c r="N46" s="273"/>
      <c r="O46" s="274" t="str">
        <f ca="1">IF(ISNUMBER(M46),LINEST(INDIRECT(ADDRESS(M46,5,1,1),1):INDIRECT(ADDRESS(N46,5,1,1),1),INDIRECT(ADDRESS(N46,4,1,1),1):INDIRECT(ADDRESS(M46,4,1,1),1),1,1),"")</f>
        <v/>
      </c>
      <c r="P46" s="274" t="str">
        <f t="shared" ca="1" si="6"/>
        <v/>
      </c>
      <c r="Q46" s="281" t="str">
        <f t="shared" ca="1" si="1"/>
        <v/>
      </c>
      <c r="R46" s="281" t="str">
        <f t="shared" ca="1" si="2"/>
        <v/>
      </c>
      <c r="S46" s="281" t="str">
        <f t="shared" si="7"/>
        <v/>
      </c>
      <c r="T46" s="52" t="str">
        <f t="shared" si="8"/>
        <v/>
      </c>
    </row>
    <row r="47" spans="1:20" x14ac:dyDescent="0.2">
      <c r="A47" s="343">
        <v>0</v>
      </c>
      <c r="B47" s="343">
        <v>3</v>
      </c>
      <c r="C47" s="343">
        <v>99.376953125</v>
      </c>
      <c r="D47" s="343">
        <v>4450.1865234375</v>
      </c>
      <c r="E47" s="343">
        <v>6.2746737967245295E-2</v>
      </c>
      <c r="F47" s="343">
        <v>0.27410389157012099</v>
      </c>
      <c r="G47" s="262">
        <f t="shared" si="5"/>
        <v>157.28153374538917</v>
      </c>
      <c r="K47" s="272"/>
      <c r="L47" s="273"/>
      <c r="M47" s="273"/>
      <c r="N47" s="273"/>
      <c r="O47" s="274" t="str">
        <f ca="1">IF(ISNUMBER(M47),LINEST(INDIRECT(ADDRESS(M47,5,1,1),1):INDIRECT(ADDRESS(N47,5,1,1),1),INDIRECT(ADDRESS(N47,4,1,1),1):INDIRECT(ADDRESS(M47,4,1,1),1),1,1),"")</f>
        <v/>
      </c>
      <c r="P47" s="274" t="str">
        <f t="shared" ca="1" si="6"/>
        <v/>
      </c>
      <c r="Q47" s="281" t="str">
        <f t="shared" ca="1" si="1"/>
        <v/>
      </c>
      <c r="R47" s="281" t="str">
        <f t="shared" ca="1" si="2"/>
        <v/>
      </c>
      <c r="S47" s="281" t="str">
        <f t="shared" si="7"/>
        <v/>
      </c>
      <c r="T47" s="52" t="str">
        <f t="shared" si="8"/>
        <v/>
      </c>
    </row>
    <row r="48" spans="1:20" x14ac:dyDescent="0.2">
      <c r="A48" s="343">
        <v>0</v>
      </c>
      <c r="B48" s="343">
        <v>3</v>
      </c>
      <c r="C48" s="343">
        <v>99.90234375</v>
      </c>
      <c r="D48" s="343">
        <v>4551.30908203125</v>
      </c>
      <c r="E48" s="343">
        <v>6.4379259129054803E-2</v>
      </c>
      <c r="F48" s="343">
        <v>0.27899147244170303</v>
      </c>
      <c r="G48" s="262">
        <f t="shared" si="5"/>
        <v>164.62909977732068</v>
      </c>
      <c r="K48" s="272"/>
      <c r="L48" s="273"/>
      <c r="M48" s="273"/>
      <c r="N48" s="273"/>
      <c r="O48" s="274" t="str">
        <f ca="1">IF(ISNUMBER(M48),LINEST(INDIRECT(ADDRESS(M48,5,1,1),1):INDIRECT(ADDRESS(N48,5,1,1),1),INDIRECT(ADDRESS(N48,4,1,1),1):INDIRECT(ADDRESS(M48,4,1,1),1),1,1),"")</f>
        <v/>
      </c>
      <c r="P48" s="274" t="str">
        <f t="shared" ca="1" si="6"/>
        <v/>
      </c>
      <c r="Q48" s="281" t="str">
        <f t="shared" ca="1" si="1"/>
        <v/>
      </c>
      <c r="R48" s="281" t="str">
        <f t="shared" ca="1" si="2"/>
        <v/>
      </c>
      <c r="S48" s="281" t="str">
        <f t="shared" si="7"/>
        <v/>
      </c>
      <c r="T48" s="52" t="str">
        <f t="shared" si="8"/>
        <v/>
      </c>
    </row>
    <row r="49" spans="1:20" x14ac:dyDescent="0.2">
      <c r="A49" s="343">
        <v>0</v>
      </c>
      <c r="B49" s="343">
        <v>3</v>
      </c>
      <c r="C49" s="343">
        <v>100.2451171875</v>
      </c>
      <c r="D49" s="343">
        <v>4651.9306640625</v>
      </c>
      <c r="E49" s="343">
        <v>6.6040964156854898E-2</v>
      </c>
      <c r="F49" s="343">
        <v>0.28532146825455101</v>
      </c>
      <c r="G49" s="262">
        <f t="shared" si="5"/>
        <v>172.2756346563875</v>
      </c>
      <c r="O49" s="274" t="str">
        <f ca="1">IF(ISNUMBER(M49),LINEST(INDIRECT(ADDRESS(M49,5,1,1),1):INDIRECT(ADDRESS(N49,5,1,1),1),INDIRECT(ADDRESS(N49,4,1,1),1):INDIRECT(ADDRESS(M49,4,1,1),1),1,1),"")</f>
        <v/>
      </c>
      <c r="P49" s="274" t="str">
        <f t="shared" ca="1" si="0"/>
        <v/>
      </c>
      <c r="Q49" s="281" t="str">
        <f t="shared" ca="1" si="1"/>
        <v/>
      </c>
      <c r="R49" s="281" t="str">
        <f t="shared" ca="1" si="2"/>
        <v/>
      </c>
      <c r="S49" s="281" t="str">
        <f t="shared" si="3"/>
        <v/>
      </c>
      <c r="T49" s="52" t="str">
        <f t="shared" si="4"/>
        <v/>
      </c>
    </row>
    <row r="50" spans="1:20" x14ac:dyDescent="0.2">
      <c r="A50" s="343">
        <v>0</v>
      </c>
      <c r="B50" s="343">
        <v>3</v>
      </c>
      <c r="C50" s="343">
        <v>100.6240234375</v>
      </c>
      <c r="D50" s="343">
        <v>4752.6728515625</v>
      </c>
      <c r="E50" s="343">
        <v>6.7671280703507405E-2</v>
      </c>
      <c r="F50" s="343">
        <v>0.28879643650725501</v>
      </c>
      <c r="G50" s="262">
        <f t="shared" si="5"/>
        <v>179.94187501950239</v>
      </c>
      <c r="O50" s="274" t="str">
        <f ca="1">IF(ISNUMBER(M50),LINEST(INDIRECT(ADDRESS(M50,5,1,1),1):INDIRECT(ADDRESS(N50,5,1,1),1),INDIRECT(ADDRESS(N50,4,1,1),1):INDIRECT(ADDRESS(M50,4,1,1),1),1,1),"")</f>
        <v/>
      </c>
      <c r="P50" s="274" t="str">
        <f t="shared" ref="P50:P51" ca="1" si="9">IF(ISNUMBER(K50),INDIRECT(ADDRESS(L50,5,1,1),1),"")</f>
        <v/>
      </c>
      <c r="Q50" s="281" t="str">
        <f t="shared" ca="1" si="1"/>
        <v/>
      </c>
      <c r="R50" s="281" t="str">
        <f t="shared" ca="1" si="2"/>
        <v/>
      </c>
      <c r="S50" s="281" t="str">
        <f t="shared" si="3"/>
        <v/>
      </c>
      <c r="T50" s="52" t="str">
        <f t="shared" si="4"/>
        <v/>
      </c>
    </row>
    <row r="51" spans="1:20" x14ac:dyDescent="0.2">
      <c r="A51" s="343">
        <v>0</v>
      </c>
      <c r="B51" s="343">
        <v>3</v>
      </c>
      <c r="C51" s="343">
        <v>101.0439453125</v>
      </c>
      <c r="D51" s="343">
        <v>4853.1357421875</v>
      </c>
      <c r="E51" s="343">
        <v>6.9273221015464501E-2</v>
      </c>
      <c r="F51" s="343">
        <v>0.29542445554398</v>
      </c>
      <c r="G51" s="262">
        <f t="shared" si="5"/>
        <v>187.63584102713841</v>
      </c>
      <c r="O51" s="274" t="str">
        <f ca="1">IF(ISNUMBER(M51),LINEST(INDIRECT(ADDRESS(M51,5,1,1),1):INDIRECT(ADDRESS(N51,5,1,1),1),INDIRECT(ADDRESS(N51,4,1,1),1):INDIRECT(ADDRESS(M51,4,1,1),1),1,1),"")</f>
        <v/>
      </c>
      <c r="P51" s="274" t="str">
        <f t="shared" ca="1" si="9"/>
        <v/>
      </c>
      <c r="Q51" s="281" t="str">
        <f t="shared" ca="1" si="1"/>
        <v/>
      </c>
      <c r="R51" s="281" t="str">
        <f t="shared" ca="1" si="2"/>
        <v/>
      </c>
      <c r="S51" s="281" t="str">
        <f t="shared" si="3"/>
        <v/>
      </c>
      <c r="T51" s="52" t="str">
        <f t="shared" si="4"/>
        <v/>
      </c>
    </row>
    <row r="52" spans="1:20" x14ac:dyDescent="0.2">
      <c r="A52" s="343">
        <v>0</v>
      </c>
      <c r="B52" s="343">
        <v>3</v>
      </c>
      <c r="C52" s="343">
        <v>101.484375</v>
      </c>
      <c r="D52" s="343">
        <v>4955.001953125</v>
      </c>
      <c r="E52" s="343">
        <v>7.0917994889896405E-2</v>
      </c>
      <c r="F52" s="343">
        <v>0.29915571212768599</v>
      </c>
      <c r="G52" s="262">
        <f t="shared" si="5"/>
        <v>195.7019253461788</v>
      </c>
      <c r="O52" s="274" t="str">
        <f ca="1">IF(ISNUMBER(M52),LINEST(INDIRECT(ADDRESS(M52,5,1,1),1):INDIRECT(ADDRESS(N52,5,1,1),1),INDIRECT(ADDRESS(N52,4,1,1),1):INDIRECT(ADDRESS(M52,4,1,1),1),1,1),"")</f>
        <v/>
      </c>
      <c r="P52" s="274" t="str">
        <f ca="1">IF(ISNUMBER(H22),INDIRECT(ADDRESS(I22,5,1,1),1),"")</f>
        <v/>
      </c>
      <c r="Q52" s="281" t="str">
        <f t="shared" ca="1" si="1"/>
        <v/>
      </c>
      <c r="R52" s="281" t="str">
        <f t="shared" ca="1" si="2"/>
        <v/>
      </c>
      <c r="S52" s="281" t="str">
        <f t="shared" si="3"/>
        <v/>
      </c>
      <c r="T52" s="52" t="str">
        <f t="shared" si="4"/>
        <v/>
      </c>
    </row>
    <row r="53" spans="1:20" x14ac:dyDescent="0.2">
      <c r="A53" s="343">
        <v>0</v>
      </c>
      <c r="B53" s="343">
        <v>3</v>
      </c>
      <c r="C53" s="343">
        <v>101.9013671875</v>
      </c>
      <c r="D53" s="343">
        <v>5055.26220703125</v>
      </c>
      <c r="E53" s="343">
        <v>7.2554721555206897E-2</v>
      </c>
      <c r="F53" s="343">
        <v>0.30590890673920501</v>
      </c>
      <c r="G53" s="262">
        <f t="shared" si="5"/>
        <v>203.89395848504364</v>
      </c>
      <c r="O53" s="274" t="str">
        <f ca="1">IF(ISNUMBER(M53),LINEST(INDIRECT(ADDRESS(M53,5,1,1),1):INDIRECT(ADDRESS(N53,5,1,1),1),INDIRECT(ADDRESS(N53,4,1,1),1):INDIRECT(ADDRESS(M53,4,1,1),1),1,1),"")</f>
        <v/>
      </c>
      <c r="P53" s="274" t="str">
        <f ca="1">IF(ISNUMBER(H23),INDIRECT(ADDRESS(I23,5,1,1),1),"")</f>
        <v/>
      </c>
      <c r="Q53" s="281" t="str">
        <f t="shared" ca="1" si="1"/>
        <v/>
      </c>
      <c r="R53" s="281" t="str">
        <f t="shared" ca="1" si="2"/>
        <v/>
      </c>
      <c r="S53" s="281" t="str">
        <f t="shared" si="3"/>
        <v/>
      </c>
      <c r="T53" s="52" t="str">
        <f t="shared" si="4"/>
        <v/>
      </c>
    </row>
    <row r="54" spans="1:20" x14ac:dyDescent="0.2">
      <c r="A54" s="343">
        <v>0</v>
      </c>
      <c r="B54" s="343">
        <v>3</v>
      </c>
      <c r="C54" s="343">
        <v>102.216796875</v>
      </c>
      <c r="D54" s="343">
        <v>5155.3369140625</v>
      </c>
      <c r="E54" s="343">
        <v>7.4188756116200197E-2</v>
      </c>
      <c r="F54" s="343">
        <v>0.311428302666172</v>
      </c>
      <c r="G54" s="262">
        <f t="shared" si="5"/>
        <v>212.23619441120115</v>
      </c>
      <c r="O54" s="274" t="str">
        <f ca="1">IF(ISNUMBER(M54),LINEST(INDIRECT(ADDRESS(M54,5,1,1),1):INDIRECT(ADDRESS(N54,5,1,1),1),INDIRECT(ADDRESS(N54,4,1,1),1):INDIRECT(ADDRESS(M54,4,1,1),1),1,1),"")</f>
        <v/>
      </c>
      <c r="P54" s="274" t="str">
        <f t="shared" ca="1" si="0"/>
        <v/>
      </c>
      <c r="Q54" s="281" t="str">
        <f t="shared" ca="1" si="1"/>
        <v/>
      </c>
      <c r="R54" s="281" t="str">
        <f t="shared" ca="1" si="2"/>
        <v/>
      </c>
      <c r="S54" s="281" t="str">
        <f t="shared" si="3"/>
        <v/>
      </c>
      <c r="T54" s="52" t="str">
        <f t="shared" si="4"/>
        <v/>
      </c>
    </row>
    <row r="55" spans="1:20" x14ac:dyDescent="0.2">
      <c r="A55" s="343">
        <v>0</v>
      </c>
      <c r="B55" s="343">
        <v>3</v>
      </c>
      <c r="C55" s="343">
        <v>102.744140625</v>
      </c>
      <c r="D55" s="343">
        <v>5255.9501953125</v>
      </c>
      <c r="E55" s="343">
        <v>7.5824398663826301E-2</v>
      </c>
      <c r="F55" s="343">
        <v>0.31590461730956998</v>
      </c>
      <c r="G55" s="262">
        <f t="shared" si="5"/>
        <v>220.75076649702362</v>
      </c>
      <c r="O55" s="274" t="str">
        <f ca="1">IF(ISNUMBER(M55),LINEST(INDIRECT(ADDRESS(M55,5,1,1),1):INDIRECT(ADDRESS(N55,5,1,1),1),INDIRECT(ADDRESS(N55,4,1,1),1):INDIRECT(ADDRESS(M55,4,1,1),1),1,1),"")</f>
        <v/>
      </c>
      <c r="P55" s="274" t="str">
        <f t="shared" ca="1" si="0"/>
        <v/>
      </c>
      <c r="Q55" s="281" t="str">
        <f t="shared" ca="1" si="1"/>
        <v/>
      </c>
      <c r="R55" s="281" t="str">
        <f t="shared" ca="1" si="2"/>
        <v/>
      </c>
      <c r="S55" s="281" t="str">
        <f t="shared" si="3"/>
        <v/>
      </c>
      <c r="T55" s="52" t="str">
        <f t="shared" si="4"/>
        <v/>
      </c>
    </row>
    <row r="56" spans="1:20" x14ac:dyDescent="0.2">
      <c r="A56" s="343">
        <v>0</v>
      </c>
      <c r="B56" s="343">
        <v>3</v>
      </c>
      <c r="C56" s="343">
        <v>103.09375</v>
      </c>
      <c r="D56" s="343">
        <v>5356.88330078125</v>
      </c>
      <c r="E56" s="343">
        <v>7.7398217399604605E-2</v>
      </c>
      <c r="F56" s="343">
        <v>0.32008290872909101</v>
      </c>
      <c r="G56" s="262">
        <f t="shared" si="5"/>
        <v>229.10210459494758</v>
      </c>
      <c r="O56" s="274" t="str">
        <f ca="1">IF(ISNUMBER(M56),LINEST(INDIRECT(ADDRESS(M56,5,1,1),1):INDIRECT(ADDRESS(N56,5,1,1),1),INDIRECT(ADDRESS(N56,4,1,1),1):INDIRECT(ADDRESS(M56,4,1,1),1),1,1),"")</f>
        <v/>
      </c>
      <c r="P56" s="274" t="str">
        <f t="shared" ca="1" si="0"/>
        <v/>
      </c>
      <c r="Q56" s="281" t="str">
        <f t="shared" ca="1" si="1"/>
        <v/>
      </c>
      <c r="R56" s="281" t="str">
        <f t="shared" ca="1" si="2"/>
        <v/>
      </c>
      <c r="S56" s="281" t="str">
        <f t="shared" si="3"/>
        <v/>
      </c>
      <c r="T56" s="52" t="str">
        <f t="shared" si="4"/>
        <v/>
      </c>
    </row>
    <row r="57" spans="1:20" x14ac:dyDescent="0.2">
      <c r="A57" s="343">
        <v>0</v>
      </c>
      <c r="B57" s="343">
        <v>3</v>
      </c>
      <c r="C57" s="343">
        <v>103.205078125</v>
      </c>
      <c r="D57" s="343">
        <v>5395.06005859375</v>
      </c>
      <c r="E57" s="343">
        <v>7.8126337029971196E-2</v>
      </c>
      <c r="F57" s="343">
        <v>0.32258630380965803</v>
      </c>
      <c r="G57" s="262">
        <f t="shared" si="5"/>
        <v>233.0164551072229</v>
      </c>
      <c r="O57" s="274" t="str">
        <f ca="1">IF(ISNUMBER(M57),LINEST(INDIRECT(ADDRESS(M57,5,1,1),1):INDIRECT(ADDRESS(N57,5,1,1),1),INDIRECT(ADDRESS(N57,4,1,1),1):INDIRECT(ADDRESS(M57,4,1,1),1),1,1),"")</f>
        <v/>
      </c>
      <c r="P57" s="274" t="str">
        <f t="shared" ca="1" si="0"/>
        <v/>
      </c>
      <c r="Q57" s="281" t="str">
        <f t="shared" ca="1" si="1"/>
        <v/>
      </c>
      <c r="R57" s="281" t="str">
        <f t="shared" ca="1" si="2"/>
        <v/>
      </c>
      <c r="S57" s="281" t="str">
        <f t="shared" si="3"/>
        <v/>
      </c>
      <c r="T57" s="52" t="str">
        <f t="shared" si="4"/>
        <v/>
      </c>
    </row>
    <row r="58" spans="1:20" x14ac:dyDescent="0.2">
      <c r="A58" s="343">
        <v>0</v>
      </c>
      <c r="B58" s="343">
        <v>3</v>
      </c>
      <c r="C58" s="343">
        <v>103.3876953125</v>
      </c>
      <c r="D58" s="343">
        <v>5458.80517578125</v>
      </c>
      <c r="E58" s="343">
        <v>7.9041776189114898E-2</v>
      </c>
      <c r="F58" s="343">
        <v>0.32653211383149</v>
      </c>
      <c r="G58" s="262">
        <f t="shared" si="5"/>
        <v>237.98448173903054</v>
      </c>
      <c r="O58" s="274" t="str">
        <f ca="1">IF(ISNUMBER(M58),LINEST(INDIRECT(ADDRESS(M58,5,1,1),1):INDIRECT(ADDRESS(N58,5,1,1),1),INDIRECT(ADDRESS(N58,4,1,1),1):INDIRECT(ADDRESS(M58,4,1,1),1),1,1),"")</f>
        <v/>
      </c>
      <c r="P58" s="274" t="str">
        <f t="shared" ca="1" si="0"/>
        <v/>
      </c>
      <c r="Q58" s="281" t="str">
        <f t="shared" ca="1" si="1"/>
        <v/>
      </c>
      <c r="R58" s="281" t="str">
        <f t="shared" ca="1" si="2"/>
        <v/>
      </c>
      <c r="S58" s="281" t="str">
        <f t="shared" si="3"/>
        <v/>
      </c>
      <c r="T58" s="52" t="str">
        <f t="shared" si="4"/>
        <v/>
      </c>
    </row>
    <row r="59" spans="1:20" x14ac:dyDescent="0.2">
      <c r="A59" s="343">
        <v>0</v>
      </c>
      <c r="B59" s="343">
        <v>3</v>
      </c>
      <c r="C59" s="343">
        <v>103.91015625</v>
      </c>
      <c r="D59" s="343">
        <v>5561.318359375</v>
      </c>
      <c r="E59" s="343">
        <v>8.0665544373914599E-2</v>
      </c>
      <c r="F59" s="343">
        <v>0.33403636189177599</v>
      </c>
      <c r="G59" s="262">
        <f t="shared" si="5"/>
        <v>246.93154473350512</v>
      </c>
      <c r="O59" s="274" t="str">
        <f ca="1">IF(ISNUMBER(M59),LINEST(INDIRECT(ADDRESS(M59,5,1,1),1):INDIRECT(ADDRESS(N59,5,1,1),1),INDIRECT(ADDRESS(N59,4,1,1),1):INDIRECT(ADDRESS(M59,4,1,1),1),1,1),"")</f>
        <v/>
      </c>
      <c r="P59" s="274" t="str">
        <f t="shared" ca="1" si="0"/>
        <v/>
      </c>
      <c r="Q59" s="281" t="str">
        <f t="shared" ca="1" si="1"/>
        <v/>
      </c>
      <c r="R59" s="281" t="str">
        <f t="shared" ca="1" si="2"/>
        <v/>
      </c>
      <c r="S59" s="281" t="str">
        <f t="shared" si="3"/>
        <v/>
      </c>
      <c r="T59" s="52" t="str">
        <f t="shared" si="4"/>
        <v/>
      </c>
    </row>
    <row r="60" spans="1:20" x14ac:dyDescent="0.2">
      <c r="A60" s="343">
        <v>0</v>
      </c>
      <c r="B60" s="343">
        <v>3</v>
      </c>
      <c r="C60" s="343">
        <v>104.29296875</v>
      </c>
      <c r="D60" s="343">
        <v>5662.88916015625</v>
      </c>
      <c r="E60" s="343">
        <v>8.2357029896229506E-2</v>
      </c>
      <c r="F60" s="343">
        <v>0.33628940582275402</v>
      </c>
      <c r="G60" s="262">
        <f t="shared" si="5"/>
        <v>256.42433699287773</v>
      </c>
      <c r="O60" s="274" t="str">
        <f ca="1">IF(ISNUMBER(M60),LINEST(INDIRECT(ADDRESS(M60,5,1,1),1):INDIRECT(ADDRESS(N60,5,1,1),1),INDIRECT(ADDRESS(N60,4,1,1),1):INDIRECT(ADDRESS(M60,4,1,1),1),1,1),"")</f>
        <v/>
      </c>
      <c r="P60" s="274" t="str">
        <f t="shared" ca="1" si="0"/>
        <v/>
      </c>
      <c r="Q60" s="281" t="str">
        <f t="shared" ca="1" si="1"/>
        <v/>
      </c>
      <c r="R60" s="281" t="str">
        <f t="shared" ca="1" si="2"/>
        <v/>
      </c>
      <c r="S60" s="281" t="str">
        <f t="shared" si="3"/>
        <v/>
      </c>
      <c r="T60" s="52" t="str">
        <f t="shared" si="4"/>
        <v/>
      </c>
    </row>
    <row r="61" spans="1:20" x14ac:dyDescent="0.2">
      <c r="A61" s="343">
        <v>0</v>
      </c>
      <c r="B61" s="343">
        <v>3</v>
      </c>
      <c r="C61" s="343">
        <v>104.6337890625</v>
      </c>
      <c r="D61" s="343">
        <v>5762.92724609375</v>
      </c>
      <c r="E61" s="343">
        <v>8.4028593846596805E-2</v>
      </c>
      <c r="F61" s="343">
        <v>0.34106374369002901</v>
      </c>
      <c r="G61" s="262">
        <f t="shared" si="5"/>
        <v>265.97382839697912</v>
      </c>
      <c r="O61" s="274" t="str">
        <f ca="1">IF(ISNUMBER(M61),LINEST(INDIRECT(ADDRESS(M61,5,1,1),1):INDIRECT(ADDRESS(N61,5,1,1),1),INDIRECT(ADDRESS(N61,4,1,1),1):INDIRECT(ADDRESS(M61,4,1,1),1),1,1),"")</f>
        <v/>
      </c>
      <c r="P61" s="274" t="str">
        <f t="shared" ca="1" si="0"/>
        <v/>
      </c>
      <c r="Q61" s="281" t="str">
        <f t="shared" ca="1" si="1"/>
        <v/>
      </c>
      <c r="R61" s="281" t="str">
        <f t="shared" ca="1" si="2"/>
        <v/>
      </c>
      <c r="S61" s="281" t="str">
        <f t="shared" si="3"/>
        <v/>
      </c>
      <c r="T61" s="52" t="str">
        <f t="shared" si="4"/>
        <v/>
      </c>
    </row>
    <row r="62" spans="1:20" x14ac:dyDescent="0.2">
      <c r="A62" s="343">
        <v>0</v>
      </c>
      <c r="B62" s="343">
        <v>3</v>
      </c>
      <c r="C62" s="343">
        <v>104.994140625</v>
      </c>
      <c r="D62" s="343">
        <v>5864.06396484375</v>
      </c>
      <c r="E62" s="343">
        <v>8.56244878377765E-2</v>
      </c>
      <c r="F62" s="343">
        <v>0.34708977909758698</v>
      </c>
      <c r="G62" s="262">
        <f t="shared" si="5"/>
        <v>275.25155110149626</v>
      </c>
      <c r="O62" s="274" t="str">
        <f ca="1">IF(ISNUMBER(M62),LINEST(INDIRECT(ADDRESS(M62,5,1,1),1):INDIRECT(ADDRESS(N62,5,1,1),1),INDIRECT(ADDRESS(N62,4,1,1),1):INDIRECT(ADDRESS(M62,4,1,1),1),1,1),"")</f>
        <v/>
      </c>
      <c r="P62" s="274" t="str">
        <f t="shared" ca="1" si="0"/>
        <v/>
      </c>
      <c r="Q62" s="281" t="str">
        <f t="shared" ca="1" si="1"/>
        <v/>
      </c>
      <c r="R62" s="281" t="str">
        <f t="shared" ca="1" si="2"/>
        <v/>
      </c>
      <c r="S62" s="281" t="str">
        <f t="shared" si="3"/>
        <v/>
      </c>
      <c r="T62" s="52" t="str">
        <f t="shared" si="4"/>
        <v/>
      </c>
    </row>
    <row r="63" spans="1:20" x14ac:dyDescent="0.2">
      <c r="A63" s="343">
        <v>0</v>
      </c>
      <c r="B63" s="343">
        <v>3</v>
      </c>
      <c r="C63" s="343">
        <v>105.5517578125</v>
      </c>
      <c r="D63" s="343">
        <v>5965.875</v>
      </c>
      <c r="E63" s="343">
        <v>8.7294320110231596E-2</v>
      </c>
      <c r="F63" s="343">
        <v>0.35320519236847803</v>
      </c>
      <c r="G63" s="262">
        <f t="shared" si="5"/>
        <v>285.12855803383133</v>
      </c>
      <c r="O63" s="274" t="str">
        <f ca="1">IF(ISNUMBER(M63),LINEST(INDIRECT(ADDRESS(M63,5,1,1),1):INDIRECT(ADDRESS(N63,5,1,1),1),INDIRECT(ADDRESS(N63,4,1,1),1):INDIRECT(ADDRESS(M63,4,1,1),1),1,1),"")</f>
        <v/>
      </c>
      <c r="P63" s="274" t="str">
        <f t="shared" ca="1" si="0"/>
        <v/>
      </c>
      <c r="Q63" s="281" t="str">
        <f t="shared" ca="1" si="1"/>
        <v/>
      </c>
      <c r="R63" s="281" t="str">
        <f t="shared" ca="1" si="2"/>
        <v/>
      </c>
      <c r="S63" s="281" t="str">
        <f t="shared" si="3"/>
        <v/>
      </c>
      <c r="T63" s="52" t="str">
        <f t="shared" si="4"/>
        <v/>
      </c>
    </row>
    <row r="64" spans="1:20" s="112" customFormat="1" x14ac:dyDescent="0.2">
      <c r="A64" s="343">
        <v>0</v>
      </c>
      <c r="B64" s="343">
        <v>3</v>
      </c>
      <c r="C64" s="343">
        <v>105.892578125</v>
      </c>
      <c r="D64" s="343">
        <v>6068.68701171875</v>
      </c>
      <c r="E64" s="343">
        <v>8.8913307990878807E-2</v>
      </c>
      <c r="F64" s="343">
        <v>0.35752059193328001</v>
      </c>
      <c r="G64" s="262">
        <f t="shared" si="5"/>
        <v>294.87046305676631</v>
      </c>
      <c r="H64" s="270"/>
      <c r="I64" s="271"/>
      <c r="J64" s="271"/>
      <c r="K64" s="270"/>
      <c r="L64" s="271"/>
      <c r="M64" s="271"/>
      <c r="N64" s="271"/>
      <c r="O64" s="274" t="str">
        <f ca="1">IF(ISNUMBER(M64),LINEST(INDIRECT(ADDRESS(M64,5,1,1),1):INDIRECT(ADDRESS(N64,5,1,1),1),INDIRECT(ADDRESS(N64,4,1,1),1):INDIRECT(ADDRESS(M64,4,1,1),1),1,1),"")</f>
        <v/>
      </c>
      <c r="P64" s="274" t="str">
        <f t="shared" ca="1" si="0"/>
        <v/>
      </c>
      <c r="Q64" s="281" t="str">
        <f t="shared" ca="1" si="1"/>
        <v/>
      </c>
      <c r="R64" s="281" t="str">
        <f t="shared" ca="1" si="2"/>
        <v/>
      </c>
      <c r="S64" s="281" t="str">
        <f t="shared" si="3"/>
        <v/>
      </c>
      <c r="T64" s="52" t="str">
        <f t="shared" si="4"/>
        <v/>
      </c>
    </row>
    <row r="65" spans="1:20" s="113" customFormat="1" x14ac:dyDescent="0.2">
      <c r="A65" s="343">
        <v>0</v>
      </c>
      <c r="B65" s="343">
        <v>3</v>
      </c>
      <c r="C65" s="343">
        <v>106.265625</v>
      </c>
      <c r="D65" s="343">
        <v>6170.49267578125</v>
      </c>
      <c r="E65" s="343">
        <v>9.0612244093790706E-2</v>
      </c>
      <c r="F65" s="343">
        <v>0.36191940307617199</v>
      </c>
      <c r="G65" s="262">
        <f t="shared" si="5"/>
        <v>305.26725517732615</v>
      </c>
      <c r="H65" s="270"/>
      <c r="I65" s="271"/>
      <c r="J65" s="271"/>
      <c r="K65" s="270"/>
      <c r="L65" s="271"/>
      <c r="M65" s="271"/>
      <c r="N65" s="271"/>
      <c r="O65" s="274" t="str">
        <f ca="1">IF(ISNUMBER(M65),LINEST(INDIRECT(ADDRESS(M65,5,1,1),1):INDIRECT(ADDRESS(N65,5,1,1),1),INDIRECT(ADDRESS(N65,4,1,1),1):INDIRECT(ADDRESS(M65,4,1,1),1),1,1),"")</f>
        <v/>
      </c>
      <c r="P65" s="274" t="str">
        <f t="shared" ca="1" si="0"/>
        <v/>
      </c>
      <c r="Q65" s="281" t="str">
        <f t="shared" ca="1" si="1"/>
        <v/>
      </c>
      <c r="R65" s="281" t="str">
        <f t="shared" ca="1" si="2"/>
        <v/>
      </c>
      <c r="S65" s="281" t="str">
        <f t="shared" si="3"/>
        <v/>
      </c>
      <c r="T65" s="52" t="str">
        <f t="shared" si="4"/>
        <v/>
      </c>
    </row>
    <row r="66" spans="1:20" x14ac:dyDescent="0.2">
      <c r="A66" s="343">
        <v>0</v>
      </c>
      <c r="B66" s="343">
        <v>3</v>
      </c>
      <c r="C66" s="343">
        <v>106.68359375</v>
      </c>
      <c r="D66" s="343">
        <v>6270.6142578125</v>
      </c>
      <c r="E66" s="343">
        <v>9.2302325356286005E-2</v>
      </c>
      <c r="F66" s="343">
        <v>0.36631821421906402</v>
      </c>
      <c r="G66" s="262">
        <f t="shared" si="5"/>
        <v>315.78049603390974</v>
      </c>
      <c r="O66" s="274" t="str">
        <f ca="1">IF(ISNUMBER(M66),LINEST(INDIRECT(ADDRESS(M66,5,1,1),1):INDIRECT(ADDRESS(N66,5,1,1),1),INDIRECT(ADDRESS(N66,4,1,1),1):INDIRECT(ADDRESS(M66,4,1,1),1),1,1),"")</f>
        <v/>
      </c>
      <c r="P66" s="274" t="str">
        <f t="shared" ca="1" si="0"/>
        <v/>
      </c>
      <c r="Q66" s="281" t="str">
        <f t="shared" ca="1" si="1"/>
        <v/>
      </c>
      <c r="R66" s="281" t="str">
        <f t="shared" ca="1" si="2"/>
        <v/>
      </c>
      <c r="S66" s="281" t="str">
        <f t="shared" si="3"/>
        <v/>
      </c>
      <c r="T66" s="52" t="str">
        <f t="shared" si="4"/>
        <v/>
      </c>
    </row>
    <row r="67" spans="1:20" x14ac:dyDescent="0.2">
      <c r="A67" s="343">
        <v>0</v>
      </c>
      <c r="B67" s="343">
        <v>3</v>
      </c>
      <c r="C67" s="343">
        <v>107.0595703125</v>
      </c>
      <c r="D67" s="343">
        <v>6370.958984375</v>
      </c>
      <c r="E67" s="343">
        <v>9.3836235464550596E-2</v>
      </c>
      <c r="F67" s="343">
        <v>0.37133693695068398</v>
      </c>
      <c r="G67" s="262">
        <f t="shared" si="5"/>
        <v>325.47601452418905</v>
      </c>
      <c r="O67" s="274" t="str">
        <f ca="1">IF(ISNUMBER(M67),LINEST(INDIRECT(ADDRESS(M67,5,1,1),1):INDIRECT(ADDRESS(N67,5,1,1),1),INDIRECT(ADDRESS(N67,4,1,1),1):INDIRECT(ADDRESS(M67,4,1,1),1),1,1),"")</f>
        <v/>
      </c>
      <c r="P67" s="274" t="str">
        <f t="shared" ref="P67:P130" ca="1" si="10">IF(ISNUMBER(K67),INDIRECT(ADDRESS(L67,5,1,1),1),"")</f>
        <v/>
      </c>
      <c r="Q67" s="281" t="str">
        <f t="shared" ref="Q67:Q130" ca="1" si="11">IF(ISNUMBER(K67),INDIRECT(ADDRESS(L67,7,1,1),1),"")</f>
        <v/>
      </c>
      <c r="R67" s="281" t="str">
        <f t="shared" ref="R67:R130" ca="1" si="12">IF(ISNUMBER(K67),INDIRECT(ADDRESS(L67,4,1,1),1),"")</f>
        <v/>
      </c>
      <c r="S67" s="281" t="str">
        <f t="shared" ref="S67:S130" si="13">IF(ISNUMBER(K67),P67-O67*R67,"")</f>
        <v/>
      </c>
      <c r="T67" s="52" t="str">
        <f t="shared" si="4"/>
        <v/>
      </c>
    </row>
    <row r="68" spans="1:20" x14ac:dyDescent="0.2">
      <c r="A68" s="343">
        <v>0</v>
      </c>
      <c r="B68" s="343">
        <v>3</v>
      </c>
      <c r="C68" s="343">
        <v>107.552734375</v>
      </c>
      <c r="D68" s="343">
        <v>6472.0869140625</v>
      </c>
      <c r="E68" s="343">
        <v>9.5507217338308706E-2</v>
      </c>
      <c r="F68" s="343">
        <v>0.37665962008759402</v>
      </c>
      <c r="G68" s="262">
        <f t="shared" si="5"/>
        <v>336.20626297425531</v>
      </c>
      <c r="O68" s="274" t="str">
        <f ca="1">IF(ISNUMBER(M68),LINEST(INDIRECT(ADDRESS(M68,5,1,1),1):INDIRECT(ADDRESS(N68,5,1,1),1),INDIRECT(ADDRESS(N68,4,1,1),1):INDIRECT(ADDRESS(M68,4,1,1),1),1,1),"")</f>
        <v/>
      </c>
      <c r="P68" s="274" t="str">
        <f t="shared" ca="1" si="10"/>
        <v/>
      </c>
      <c r="Q68" s="281" t="str">
        <f t="shared" ca="1" si="11"/>
        <v/>
      </c>
      <c r="R68" s="281" t="str">
        <f t="shared" ca="1" si="12"/>
        <v/>
      </c>
      <c r="S68" s="281" t="str">
        <f t="shared" si="13"/>
        <v/>
      </c>
      <c r="T68" s="52" t="str">
        <f t="shared" ref="T68:T131" si="14">IF(ISNUMBER(K68),T67+0.5*(R68+R67)*(S68-S67),"")</f>
        <v/>
      </c>
    </row>
    <row r="69" spans="1:20" x14ac:dyDescent="0.2">
      <c r="A69" s="343">
        <v>0</v>
      </c>
      <c r="B69" s="343">
        <v>3</v>
      </c>
      <c r="C69" s="343">
        <v>107.87109375</v>
      </c>
      <c r="D69" s="343">
        <v>6572.79345703125</v>
      </c>
      <c r="E69" s="343">
        <v>9.7151008958462598E-2</v>
      </c>
      <c r="F69" s="343">
        <v>0.381863123038784</v>
      </c>
      <c r="G69" s="262">
        <f t="shared" si="5"/>
        <v>346.92779549421226</v>
      </c>
      <c r="O69" s="274" t="str">
        <f ca="1">IF(ISNUMBER(M69),LINEST(INDIRECT(ADDRESS(M69,5,1,1),1):INDIRECT(ADDRESS(N69,5,1,1),1),INDIRECT(ADDRESS(N69,4,1,1),1):INDIRECT(ADDRESS(M69,4,1,1),1),1,1),"")</f>
        <v/>
      </c>
      <c r="P69" s="274" t="str">
        <f t="shared" ca="1" si="10"/>
        <v/>
      </c>
      <c r="Q69" s="281" t="str">
        <f t="shared" ca="1" si="11"/>
        <v/>
      </c>
      <c r="R69" s="281" t="str">
        <f t="shared" ca="1" si="12"/>
        <v/>
      </c>
      <c r="S69" s="281" t="str">
        <f t="shared" si="13"/>
        <v/>
      </c>
      <c r="T69" s="52" t="str">
        <f t="shared" si="14"/>
        <v/>
      </c>
    </row>
    <row r="70" spans="1:20" x14ac:dyDescent="0.2">
      <c r="A70" s="343">
        <v>0</v>
      </c>
      <c r="B70" s="343">
        <v>3</v>
      </c>
      <c r="C70" s="343">
        <v>108.1474609375</v>
      </c>
      <c r="D70" s="343">
        <v>6628.55029296875</v>
      </c>
      <c r="E70" s="343">
        <v>9.8134878498967695E-2</v>
      </c>
      <c r="F70" s="343">
        <v>0.38274526013992699</v>
      </c>
      <c r="G70" s="262">
        <f t="shared" ref="G70:G133" si="15">G69+(D70+D69)/2*(E70-E69)</f>
        <v>353.42199549889341</v>
      </c>
      <c r="O70" s="274" t="str">
        <f ca="1">IF(ISNUMBER(M70),LINEST(INDIRECT(ADDRESS(M70,5,1,1),1):INDIRECT(ADDRESS(N70,5,1,1),1),INDIRECT(ADDRESS(N70,4,1,1),1):INDIRECT(ADDRESS(M70,4,1,1),1),1,1),"")</f>
        <v/>
      </c>
      <c r="P70" s="274" t="str">
        <f t="shared" ca="1" si="10"/>
        <v/>
      </c>
      <c r="Q70" s="281" t="str">
        <f t="shared" ca="1" si="11"/>
        <v/>
      </c>
      <c r="R70" s="281" t="str">
        <f t="shared" ca="1" si="12"/>
        <v/>
      </c>
      <c r="S70" s="281" t="str">
        <f t="shared" si="13"/>
        <v/>
      </c>
      <c r="T70" s="52" t="str">
        <f t="shared" si="14"/>
        <v/>
      </c>
    </row>
    <row r="71" spans="1:20" x14ac:dyDescent="0.2">
      <c r="A71" s="343">
        <v>0</v>
      </c>
      <c r="B71" s="343">
        <v>3</v>
      </c>
      <c r="C71" s="343">
        <v>108.3125</v>
      </c>
      <c r="D71" s="343">
        <v>6673.30810546875</v>
      </c>
      <c r="E71" s="343">
        <v>9.8842050647363094E-2</v>
      </c>
      <c r="F71" s="343">
        <v>0.385993713280186</v>
      </c>
      <c r="G71" s="262">
        <f t="shared" si="15"/>
        <v>358.12534738953065</v>
      </c>
      <c r="O71" s="274" t="str">
        <f ca="1">IF(ISNUMBER(M71),LINEST(INDIRECT(ADDRESS(M71,5,1,1),1):INDIRECT(ADDRESS(N71,5,1,1),1),INDIRECT(ADDRESS(N71,4,1,1),1):INDIRECT(ADDRESS(M71,4,1,1),1),1,1),"")</f>
        <v/>
      </c>
      <c r="P71" s="274" t="str">
        <f t="shared" ca="1" si="10"/>
        <v/>
      </c>
      <c r="Q71" s="281" t="str">
        <f t="shared" ca="1" si="11"/>
        <v/>
      </c>
      <c r="R71" s="281" t="str">
        <f t="shared" ca="1" si="12"/>
        <v/>
      </c>
      <c r="S71" s="281" t="str">
        <f t="shared" si="13"/>
        <v/>
      </c>
      <c r="T71" s="52" t="str">
        <f t="shared" si="14"/>
        <v/>
      </c>
    </row>
    <row r="72" spans="1:20" x14ac:dyDescent="0.2">
      <c r="A72" s="343">
        <v>0</v>
      </c>
      <c r="B72" s="343">
        <v>3</v>
      </c>
      <c r="C72" s="343">
        <v>108.734375</v>
      </c>
      <c r="D72" s="343">
        <v>6773.56396484375</v>
      </c>
      <c r="E72" s="343">
        <v>0.100378245406318</v>
      </c>
      <c r="F72" s="343">
        <v>0.39282441139221203</v>
      </c>
      <c r="G72" s="262">
        <f t="shared" si="15"/>
        <v>368.45385458890621</v>
      </c>
      <c r="O72" s="274" t="str">
        <f ca="1">IF(ISNUMBER(M72),LINEST(INDIRECT(ADDRESS(M72,5,1,1),1):INDIRECT(ADDRESS(N72,5,1,1),1),INDIRECT(ADDRESS(N72,4,1,1),1):INDIRECT(ADDRESS(M72,4,1,1),1),1,1),"")</f>
        <v/>
      </c>
      <c r="P72" s="274" t="str">
        <f t="shared" ca="1" si="10"/>
        <v/>
      </c>
      <c r="Q72" s="281" t="str">
        <f t="shared" ca="1" si="11"/>
        <v/>
      </c>
      <c r="R72" s="281" t="str">
        <f t="shared" ca="1" si="12"/>
        <v/>
      </c>
      <c r="S72" s="281" t="str">
        <f t="shared" si="13"/>
        <v/>
      </c>
      <c r="T72" s="52" t="str">
        <f t="shared" si="14"/>
        <v/>
      </c>
    </row>
    <row r="73" spans="1:20" x14ac:dyDescent="0.2">
      <c r="A73" s="343">
        <v>0</v>
      </c>
      <c r="B73" s="343">
        <v>3</v>
      </c>
      <c r="C73" s="343">
        <v>109.1591796875</v>
      </c>
      <c r="D73" s="343">
        <v>6874.03173828125</v>
      </c>
      <c r="E73" s="343">
        <v>0.10209023457719001</v>
      </c>
      <c r="F73" s="343">
        <v>0.39776563062332598</v>
      </c>
      <c r="G73" s="262">
        <f t="shared" si="15"/>
        <v>380.13612261500089</v>
      </c>
      <c r="O73" s="274" t="str">
        <f ca="1">IF(ISNUMBER(M73),LINEST(INDIRECT(ADDRESS(M73,5,1,1),1):INDIRECT(ADDRESS(N73,5,1,1),1),INDIRECT(ADDRESS(N73,4,1,1),1):INDIRECT(ADDRESS(M73,4,1,1),1),1,1),"")</f>
        <v/>
      </c>
      <c r="P73" s="274" t="str">
        <f t="shared" ca="1" si="10"/>
        <v/>
      </c>
      <c r="Q73" s="281" t="str">
        <f t="shared" ca="1" si="11"/>
        <v/>
      </c>
      <c r="R73" s="281" t="str">
        <f t="shared" ca="1" si="12"/>
        <v/>
      </c>
      <c r="S73" s="281" t="str">
        <f t="shared" si="13"/>
        <v/>
      </c>
      <c r="T73" s="52" t="str">
        <f t="shared" si="14"/>
        <v/>
      </c>
    </row>
    <row r="74" spans="1:20" x14ac:dyDescent="0.2">
      <c r="A74" s="343">
        <v>0</v>
      </c>
      <c r="B74" s="343">
        <v>3.5</v>
      </c>
      <c r="C74" s="343">
        <v>109.5390625</v>
      </c>
      <c r="D74" s="343">
        <v>6974.51318359375</v>
      </c>
      <c r="E74" s="343">
        <v>0.10370468226028599</v>
      </c>
      <c r="F74" s="343">
        <v>0.40292739868164101</v>
      </c>
      <c r="G74" s="262">
        <f t="shared" si="15"/>
        <v>391.3149982466868</v>
      </c>
      <c r="O74" s="274" t="str">
        <f ca="1">IF(ISNUMBER(M74),LINEST(INDIRECT(ADDRESS(M74,5,1,1),1):INDIRECT(ADDRESS(N74,5,1,1),1),INDIRECT(ADDRESS(N74,4,1,1),1):INDIRECT(ADDRESS(M74,4,1,1),1),1,1),"")</f>
        <v/>
      </c>
      <c r="P74" s="274" t="str">
        <f t="shared" ca="1" si="10"/>
        <v/>
      </c>
      <c r="Q74" s="281" t="str">
        <f t="shared" ca="1" si="11"/>
        <v/>
      </c>
      <c r="R74" s="281" t="str">
        <f t="shared" ca="1" si="12"/>
        <v/>
      </c>
      <c r="S74" s="281" t="str">
        <f t="shared" si="13"/>
        <v/>
      </c>
      <c r="T74" s="52" t="str">
        <f t="shared" si="14"/>
        <v/>
      </c>
    </row>
    <row r="75" spans="1:20" x14ac:dyDescent="0.2">
      <c r="A75" s="343">
        <v>0</v>
      </c>
      <c r="B75" s="343">
        <v>3.5</v>
      </c>
      <c r="C75" s="343">
        <v>109.7841796875</v>
      </c>
      <c r="D75" s="343">
        <v>7075.123046875</v>
      </c>
      <c r="E75" s="343">
        <v>0.105514824099373</v>
      </c>
      <c r="F75" s="343">
        <v>0.40761232958175198</v>
      </c>
      <c r="G75" s="262">
        <f t="shared" si="15"/>
        <v>404.03091542904889</v>
      </c>
      <c r="O75" s="274" t="str">
        <f ca="1">IF(ISNUMBER(M75),LINEST(INDIRECT(ADDRESS(M75,5,1,1),1):INDIRECT(ADDRESS(N75,5,1,1),1),INDIRECT(ADDRESS(N75,4,1,1),1):INDIRECT(ADDRESS(M75,4,1,1),1),1,1),"")</f>
        <v/>
      </c>
      <c r="P75" s="274" t="str">
        <f t="shared" ca="1" si="10"/>
        <v/>
      </c>
      <c r="Q75" s="281" t="str">
        <f t="shared" ca="1" si="11"/>
        <v/>
      </c>
      <c r="R75" s="281" t="str">
        <f t="shared" ca="1" si="12"/>
        <v/>
      </c>
      <c r="S75" s="281" t="str">
        <f t="shared" si="13"/>
        <v/>
      </c>
      <c r="T75" s="52" t="str">
        <f t="shared" si="14"/>
        <v/>
      </c>
    </row>
    <row r="76" spans="1:20" x14ac:dyDescent="0.2">
      <c r="A76" s="343">
        <v>0</v>
      </c>
      <c r="B76" s="343">
        <v>3.5</v>
      </c>
      <c r="C76" s="343">
        <v>111.017578125</v>
      </c>
      <c r="D76" s="343">
        <v>6974.53955078125</v>
      </c>
      <c r="E76" s="343">
        <v>0.10400087921880199</v>
      </c>
      <c r="F76" s="343">
        <v>0.402176374336705</v>
      </c>
      <c r="G76" s="262">
        <f t="shared" si="15"/>
        <v>393.39570804731306</v>
      </c>
      <c r="O76" s="274" t="str">
        <f ca="1">IF(ISNUMBER(M76),LINEST(INDIRECT(ADDRESS(M76,5,1,1),1):INDIRECT(ADDRESS(N76,5,1,1),1),INDIRECT(ADDRESS(N76,4,1,1),1):INDIRECT(ADDRESS(M76,4,1,1),1),1,1),"")</f>
        <v/>
      </c>
      <c r="P76" s="274" t="str">
        <f t="shared" ca="1" si="10"/>
        <v/>
      </c>
      <c r="Q76" s="281" t="str">
        <f t="shared" ca="1" si="11"/>
        <v/>
      </c>
      <c r="R76" s="281" t="str">
        <f t="shared" ca="1" si="12"/>
        <v/>
      </c>
      <c r="S76" s="281" t="str">
        <f t="shared" si="13"/>
        <v/>
      </c>
      <c r="T76" s="52" t="str">
        <f t="shared" si="14"/>
        <v/>
      </c>
    </row>
    <row r="77" spans="1:20" x14ac:dyDescent="0.2">
      <c r="A77" s="343">
        <v>0</v>
      </c>
      <c r="B77" s="343">
        <v>0</v>
      </c>
      <c r="C77" s="343">
        <v>170.02734375</v>
      </c>
      <c r="D77" s="343">
        <v>6874.51123046875</v>
      </c>
      <c r="E77" s="343">
        <v>0.10285124881193</v>
      </c>
      <c r="F77" s="343">
        <v>0.39905906305648398</v>
      </c>
      <c r="G77" s="262">
        <f t="shared" si="15"/>
        <v>385.43506310509338</v>
      </c>
      <c r="O77" s="274" t="str">
        <f ca="1">IF(ISNUMBER(M77),LINEST(INDIRECT(ADDRESS(M77,5,1,1),1):INDIRECT(ADDRESS(N77,5,1,1),1),INDIRECT(ADDRESS(N77,4,1,1),1):INDIRECT(ADDRESS(M77,4,1,1),1),1,1),"")</f>
        <v/>
      </c>
      <c r="P77" s="274" t="str">
        <f t="shared" ca="1" si="10"/>
        <v/>
      </c>
      <c r="Q77" s="281" t="str">
        <f t="shared" ca="1" si="11"/>
        <v/>
      </c>
      <c r="R77" s="281" t="str">
        <f t="shared" ca="1" si="12"/>
        <v/>
      </c>
      <c r="S77" s="281" t="str">
        <f t="shared" si="13"/>
        <v/>
      </c>
      <c r="T77" s="52" t="str">
        <f t="shared" si="14"/>
        <v/>
      </c>
    </row>
    <row r="78" spans="1:20" x14ac:dyDescent="0.2">
      <c r="A78" s="343">
        <v>0</v>
      </c>
      <c r="B78" s="343">
        <v>0</v>
      </c>
      <c r="C78" s="343">
        <v>170.3837890625</v>
      </c>
      <c r="D78" s="343">
        <v>6773.9970703125</v>
      </c>
      <c r="E78" s="343">
        <v>0.101291603641585</v>
      </c>
      <c r="F78" s="343">
        <v>0.39544701576232899</v>
      </c>
      <c r="G78" s="262">
        <f t="shared" si="15"/>
        <v>374.7916480782298</v>
      </c>
      <c r="O78" s="274" t="str">
        <f ca="1">IF(ISNUMBER(M78),LINEST(INDIRECT(ADDRESS(M78,5,1,1),1):INDIRECT(ADDRESS(N78,5,1,1),1),INDIRECT(ADDRESS(N78,4,1,1),1):INDIRECT(ADDRESS(M78,4,1,1),1),1,1),"")</f>
        <v/>
      </c>
      <c r="P78" s="274" t="str">
        <f t="shared" ca="1" si="10"/>
        <v/>
      </c>
      <c r="Q78" s="281" t="str">
        <f t="shared" ca="1" si="11"/>
        <v/>
      </c>
      <c r="R78" s="281" t="str">
        <f t="shared" ca="1" si="12"/>
        <v/>
      </c>
      <c r="S78" s="281" t="str">
        <f t="shared" si="13"/>
        <v/>
      </c>
      <c r="T78" s="52" t="str">
        <f t="shared" si="14"/>
        <v/>
      </c>
    </row>
    <row r="79" spans="1:20" x14ac:dyDescent="0.2">
      <c r="A79" s="343">
        <v>0</v>
      </c>
      <c r="B79" s="343">
        <v>0</v>
      </c>
      <c r="C79" s="343">
        <v>170.888671875</v>
      </c>
      <c r="D79" s="343">
        <v>6671.03076171875</v>
      </c>
      <c r="E79" s="343">
        <v>9.9579679954331396E-2</v>
      </c>
      <c r="F79" s="343">
        <v>0.39042235584929602</v>
      </c>
      <c r="G79" s="262">
        <f t="shared" si="15"/>
        <v>363.28321726751068</v>
      </c>
      <c r="O79" s="274" t="str">
        <f ca="1">IF(ISNUMBER(M79),LINEST(INDIRECT(ADDRESS(M79,5,1,1),1):INDIRECT(ADDRESS(N79,5,1,1),1),INDIRECT(ADDRESS(N79,4,1,1),1):INDIRECT(ADDRESS(M79,4,1,1),1),1,1),"")</f>
        <v/>
      </c>
      <c r="P79" s="274" t="str">
        <f t="shared" ca="1" si="10"/>
        <v/>
      </c>
      <c r="Q79" s="281" t="str">
        <f t="shared" ca="1" si="11"/>
        <v/>
      </c>
      <c r="R79" s="281" t="str">
        <f t="shared" ca="1" si="12"/>
        <v/>
      </c>
      <c r="S79" s="281" t="str">
        <f t="shared" si="13"/>
        <v/>
      </c>
      <c r="T79" s="52" t="str">
        <f t="shared" si="14"/>
        <v/>
      </c>
    </row>
    <row r="80" spans="1:20" x14ac:dyDescent="0.2">
      <c r="A80" s="343">
        <v>0</v>
      </c>
      <c r="B80" s="343">
        <v>0</v>
      </c>
      <c r="C80" s="343">
        <v>171.2734375</v>
      </c>
      <c r="D80" s="343">
        <v>6569.65380859375</v>
      </c>
      <c r="E80" s="343">
        <v>9.7968280897475807E-2</v>
      </c>
      <c r="F80" s="343">
        <v>0.38767457590438398</v>
      </c>
      <c r="G80" s="262">
        <f t="shared" si="15"/>
        <v>352.61520395314869</v>
      </c>
      <c r="O80" s="274" t="str">
        <f ca="1">IF(ISNUMBER(M80),LINEST(INDIRECT(ADDRESS(M80,5,1,1),1):INDIRECT(ADDRESS(N80,5,1,1),1),INDIRECT(ADDRESS(N80,4,1,1),1):INDIRECT(ADDRESS(M80,4,1,1),1),1,1),"")</f>
        <v/>
      </c>
      <c r="P80" s="274" t="str">
        <f t="shared" ca="1" si="10"/>
        <v/>
      </c>
      <c r="Q80" s="281" t="str">
        <f t="shared" ca="1" si="11"/>
        <v/>
      </c>
      <c r="R80" s="281" t="str">
        <f t="shared" ca="1" si="12"/>
        <v/>
      </c>
      <c r="S80" s="281" t="str">
        <f t="shared" si="13"/>
        <v/>
      </c>
      <c r="T80" s="52" t="str">
        <f t="shared" si="14"/>
        <v/>
      </c>
    </row>
    <row r="81" spans="1:20" x14ac:dyDescent="0.2">
      <c r="A81" s="343">
        <v>0</v>
      </c>
      <c r="B81" s="343">
        <v>0</v>
      </c>
      <c r="C81" s="343">
        <v>171.65234375</v>
      </c>
      <c r="D81" s="343">
        <v>6467.05615234375</v>
      </c>
      <c r="E81" s="343">
        <v>9.6353811386507004E-2</v>
      </c>
      <c r="F81" s="343">
        <v>0.38377643795684002</v>
      </c>
      <c r="G81" s="262">
        <f t="shared" si="15"/>
        <v>342.09151857551024</v>
      </c>
      <c r="O81" s="274" t="str">
        <f ca="1">IF(ISNUMBER(M81),LINEST(INDIRECT(ADDRESS(M81,5,1,1),1):INDIRECT(ADDRESS(N81,5,1,1),1),INDIRECT(ADDRESS(N81,4,1,1),1):INDIRECT(ADDRESS(M81,4,1,1),1),1,1),"")</f>
        <v/>
      </c>
      <c r="P81" s="274" t="str">
        <f t="shared" ca="1" si="10"/>
        <v/>
      </c>
      <c r="Q81" s="281" t="str">
        <f t="shared" ca="1" si="11"/>
        <v/>
      </c>
      <c r="R81" s="281" t="str">
        <f t="shared" ca="1" si="12"/>
        <v/>
      </c>
      <c r="S81" s="281" t="str">
        <f t="shared" si="13"/>
        <v/>
      </c>
      <c r="T81" s="52" t="str">
        <f t="shared" si="14"/>
        <v/>
      </c>
    </row>
    <row r="82" spans="1:20" x14ac:dyDescent="0.2">
      <c r="A82" s="343">
        <v>0</v>
      </c>
      <c r="B82" s="343">
        <v>0</v>
      </c>
      <c r="C82" s="343">
        <v>172.052734375</v>
      </c>
      <c r="D82" s="343">
        <v>6367.0322265625</v>
      </c>
      <c r="E82" s="343">
        <v>9.4774150056764497E-2</v>
      </c>
      <c r="F82" s="343">
        <v>0.37642120150849201</v>
      </c>
      <c r="G82" s="262">
        <f t="shared" si="15"/>
        <v>331.95476201818229</v>
      </c>
      <c r="O82" s="274" t="str">
        <f ca="1">IF(ISNUMBER(M82),LINEST(INDIRECT(ADDRESS(M82,5,1,1),1):INDIRECT(ADDRESS(N82,5,1,1),1),INDIRECT(ADDRESS(N82,4,1,1),1):INDIRECT(ADDRESS(M82,4,1,1),1),1,1),"")</f>
        <v/>
      </c>
      <c r="P82" s="274" t="str">
        <f t="shared" ca="1" si="10"/>
        <v/>
      </c>
      <c r="Q82" s="281" t="str">
        <f t="shared" ca="1" si="11"/>
        <v/>
      </c>
      <c r="R82" s="281" t="str">
        <f t="shared" ca="1" si="12"/>
        <v/>
      </c>
      <c r="S82" s="281" t="str">
        <f t="shared" si="13"/>
        <v/>
      </c>
      <c r="T82" s="52" t="str">
        <f t="shared" si="14"/>
        <v/>
      </c>
    </row>
    <row r="83" spans="1:20" x14ac:dyDescent="0.2">
      <c r="A83" s="343">
        <v>0</v>
      </c>
      <c r="B83" s="343">
        <v>0</v>
      </c>
      <c r="C83" s="343">
        <v>172.5185546875</v>
      </c>
      <c r="D83" s="343">
        <v>6266.3505859375</v>
      </c>
      <c r="E83" s="343">
        <v>9.3209186161402599E-2</v>
      </c>
      <c r="F83" s="343">
        <v>0.37376879481598702</v>
      </c>
      <c r="G83" s="262">
        <f t="shared" si="15"/>
        <v>322.06936802925827</v>
      </c>
      <c r="O83" s="274" t="str">
        <f ca="1">IF(ISNUMBER(M83),LINEST(INDIRECT(ADDRESS(M83,5,1,1),1):INDIRECT(ADDRESS(N83,5,1,1),1),INDIRECT(ADDRESS(N83,4,1,1),1):INDIRECT(ADDRESS(M83,4,1,1),1),1,1),"")</f>
        <v/>
      </c>
      <c r="P83" s="274" t="str">
        <f t="shared" ca="1" si="10"/>
        <v/>
      </c>
      <c r="Q83" s="281" t="str">
        <f t="shared" ca="1" si="11"/>
        <v/>
      </c>
      <c r="R83" s="281" t="str">
        <f t="shared" ca="1" si="12"/>
        <v/>
      </c>
      <c r="S83" s="281" t="str">
        <f t="shared" si="13"/>
        <v/>
      </c>
      <c r="T83" s="52" t="str">
        <f t="shared" si="14"/>
        <v/>
      </c>
    </row>
    <row r="84" spans="1:20" x14ac:dyDescent="0.2">
      <c r="A84" s="343">
        <v>0</v>
      </c>
      <c r="B84" s="343">
        <v>0</v>
      </c>
      <c r="C84" s="343">
        <v>172.8876953125</v>
      </c>
      <c r="D84" s="343">
        <v>6164.46435546875</v>
      </c>
      <c r="E84" s="343">
        <v>9.1580026492010802E-2</v>
      </c>
      <c r="F84" s="343">
        <v>0.36967993946745997</v>
      </c>
      <c r="G84" s="262">
        <f t="shared" si="15"/>
        <v>311.94347684915226</v>
      </c>
      <c r="O84" s="274" t="str">
        <f ca="1">IF(ISNUMBER(M84),LINEST(INDIRECT(ADDRESS(M84,5,1,1),1):INDIRECT(ADDRESS(N84,5,1,1),1),INDIRECT(ADDRESS(N84,4,1,1),1):INDIRECT(ADDRESS(M84,4,1,1),1),1,1),"")</f>
        <v/>
      </c>
      <c r="P84" s="274" t="str">
        <f t="shared" ca="1" si="10"/>
        <v/>
      </c>
      <c r="Q84" s="281" t="str">
        <f t="shared" ca="1" si="11"/>
        <v/>
      </c>
      <c r="R84" s="281" t="str">
        <f t="shared" ca="1" si="12"/>
        <v/>
      </c>
      <c r="S84" s="281" t="str">
        <f t="shared" si="13"/>
        <v/>
      </c>
      <c r="T84" s="52" t="str">
        <f t="shared" si="14"/>
        <v/>
      </c>
    </row>
    <row r="85" spans="1:20" x14ac:dyDescent="0.2">
      <c r="A85" s="343">
        <v>0</v>
      </c>
      <c r="B85" s="343">
        <v>0</v>
      </c>
      <c r="C85" s="343">
        <v>173.2685546875</v>
      </c>
      <c r="D85" s="343">
        <v>6064.1279296875</v>
      </c>
      <c r="E85" s="343">
        <v>8.9919027232099297E-2</v>
      </c>
      <c r="F85" s="343">
        <v>0.36471485509537199</v>
      </c>
      <c r="G85" s="262">
        <f t="shared" si="15"/>
        <v>301.78763548145025</v>
      </c>
      <c r="O85" s="274" t="str">
        <f ca="1">IF(ISNUMBER(M85),LINEST(INDIRECT(ADDRESS(M85,5,1,1),1):INDIRECT(ADDRESS(N85,5,1,1),1),INDIRECT(ADDRESS(N85,4,1,1),1):INDIRECT(ADDRESS(M85,4,1,1),1),1,1),"")</f>
        <v/>
      </c>
      <c r="P85" s="274" t="str">
        <f t="shared" ca="1" si="10"/>
        <v/>
      </c>
      <c r="Q85" s="281" t="str">
        <f t="shared" ca="1" si="11"/>
        <v/>
      </c>
      <c r="R85" s="281" t="str">
        <f t="shared" ca="1" si="12"/>
        <v/>
      </c>
      <c r="S85" s="281" t="str">
        <f t="shared" si="13"/>
        <v/>
      </c>
      <c r="T85" s="52" t="str">
        <f t="shared" si="14"/>
        <v/>
      </c>
    </row>
    <row r="86" spans="1:20" x14ac:dyDescent="0.2">
      <c r="A86" s="343">
        <v>0</v>
      </c>
      <c r="B86" s="343">
        <v>0</v>
      </c>
      <c r="C86" s="343">
        <v>173.689453125</v>
      </c>
      <c r="D86" s="343">
        <v>5962.47412109375</v>
      </c>
      <c r="E86" s="343">
        <v>8.8313761807512506E-2</v>
      </c>
      <c r="F86" s="343">
        <v>0.35935640335083002</v>
      </c>
      <c r="G86" s="262">
        <f t="shared" si="15"/>
        <v>292.13469125775839</v>
      </c>
      <c r="O86" s="274" t="str">
        <f ca="1">IF(ISNUMBER(M86),LINEST(INDIRECT(ADDRESS(M86,5,1,1),1):INDIRECT(ADDRESS(N86,5,1,1),1),INDIRECT(ADDRESS(N86,4,1,1),1):INDIRECT(ADDRESS(M86,4,1,1),1),1,1),"")</f>
        <v/>
      </c>
      <c r="P86" s="274" t="str">
        <f t="shared" ca="1" si="10"/>
        <v/>
      </c>
      <c r="Q86" s="281" t="str">
        <f t="shared" ca="1" si="11"/>
        <v/>
      </c>
      <c r="R86" s="281" t="str">
        <f t="shared" ca="1" si="12"/>
        <v/>
      </c>
      <c r="S86" s="281" t="str">
        <f t="shared" si="13"/>
        <v/>
      </c>
      <c r="T86" s="52" t="str">
        <f t="shared" si="14"/>
        <v/>
      </c>
    </row>
    <row r="87" spans="1:20" x14ac:dyDescent="0.2">
      <c r="A87" s="343">
        <v>0</v>
      </c>
      <c r="B87" s="343">
        <v>0</v>
      </c>
      <c r="C87" s="343">
        <v>174.1015625</v>
      </c>
      <c r="D87" s="343">
        <v>5862.150390625</v>
      </c>
      <c r="E87" s="343">
        <v>8.6644038674421595E-2</v>
      </c>
      <c r="F87" s="343">
        <v>0.3548264503479</v>
      </c>
      <c r="G87" s="262">
        <f t="shared" si="15"/>
        <v>282.26276671409306</v>
      </c>
      <c r="O87" s="274" t="str">
        <f ca="1">IF(ISNUMBER(M87),LINEST(INDIRECT(ADDRESS(M87,5,1,1),1):INDIRECT(ADDRESS(N87,5,1,1),1),INDIRECT(ADDRESS(N87,4,1,1),1):INDIRECT(ADDRESS(M87,4,1,1),1),1,1),"")</f>
        <v/>
      </c>
      <c r="P87" s="274" t="str">
        <f t="shared" ca="1" si="10"/>
        <v/>
      </c>
      <c r="Q87" s="281" t="str">
        <f t="shared" ca="1" si="11"/>
        <v/>
      </c>
      <c r="R87" s="281" t="str">
        <f t="shared" ca="1" si="12"/>
        <v/>
      </c>
      <c r="S87" s="281" t="str">
        <f t="shared" si="13"/>
        <v/>
      </c>
      <c r="T87" s="52" t="str">
        <f t="shared" si="14"/>
        <v/>
      </c>
    </row>
    <row r="88" spans="1:20" x14ac:dyDescent="0.2">
      <c r="A88" s="343">
        <v>0</v>
      </c>
      <c r="B88" s="343">
        <v>0</v>
      </c>
      <c r="C88" s="343">
        <v>174.4873046875</v>
      </c>
      <c r="D88" s="343">
        <v>5761.79296875</v>
      </c>
      <c r="E88" s="343">
        <v>8.5045852756593404E-2</v>
      </c>
      <c r="F88" s="343">
        <v>0.348848116118461</v>
      </c>
      <c r="G88" s="262">
        <f t="shared" si="15"/>
        <v>272.97415542080023</v>
      </c>
      <c r="O88" s="274" t="str">
        <f ca="1">IF(ISNUMBER(M88),LINEST(INDIRECT(ADDRESS(M88,5,1,1),1):INDIRECT(ADDRESS(N88,5,1,1),1),INDIRECT(ADDRESS(N88,4,1,1),1):INDIRECT(ADDRESS(M88,4,1,1),1),1,1),"")</f>
        <v/>
      </c>
      <c r="P88" s="274" t="str">
        <f t="shared" ca="1" si="10"/>
        <v/>
      </c>
      <c r="Q88" s="281" t="str">
        <f t="shared" ca="1" si="11"/>
        <v/>
      </c>
      <c r="R88" s="281" t="str">
        <f t="shared" ca="1" si="12"/>
        <v/>
      </c>
      <c r="S88" s="281" t="str">
        <f t="shared" si="13"/>
        <v/>
      </c>
      <c r="T88" s="52" t="str">
        <f t="shared" si="14"/>
        <v/>
      </c>
    </row>
    <row r="89" spans="1:20" x14ac:dyDescent="0.2">
      <c r="A89" s="343">
        <v>0</v>
      </c>
      <c r="B89" s="343">
        <v>0</v>
      </c>
      <c r="C89" s="343">
        <v>174.8896484375</v>
      </c>
      <c r="D89" s="343">
        <v>5660.849609375</v>
      </c>
      <c r="E89" s="343">
        <v>8.3417675341479494E-2</v>
      </c>
      <c r="F89" s="343">
        <v>0.34694076748564801</v>
      </c>
      <c r="G89" s="262">
        <f t="shared" si="15"/>
        <v>263.67511108748943</v>
      </c>
      <c r="O89" s="274" t="str">
        <f ca="1">IF(ISNUMBER(M89),LINEST(INDIRECT(ADDRESS(M89,5,1,1),1):INDIRECT(ADDRESS(N89,5,1,1),1),INDIRECT(ADDRESS(N89,4,1,1),1):INDIRECT(ADDRESS(M89,4,1,1),1),1,1),"")</f>
        <v/>
      </c>
      <c r="P89" s="274" t="str">
        <f t="shared" ca="1" si="10"/>
        <v/>
      </c>
      <c r="Q89" s="281" t="str">
        <f t="shared" ca="1" si="11"/>
        <v/>
      </c>
      <c r="R89" s="281" t="str">
        <f t="shared" ca="1" si="12"/>
        <v/>
      </c>
      <c r="S89" s="281" t="str">
        <f t="shared" si="13"/>
        <v/>
      </c>
      <c r="T89" s="52" t="str">
        <f t="shared" si="14"/>
        <v/>
      </c>
    </row>
    <row r="90" spans="1:20" x14ac:dyDescent="0.2">
      <c r="A90" s="343">
        <v>0</v>
      </c>
      <c r="B90" s="343">
        <v>0</v>
      </c>
      <c r="C90" s="343">
        <v>175.240234375</v>
      </c>
      <c r="D90" s="343">
        <v>5559.45849609375</v>
      </c>
      <c r="E90" s="343">
        <v>8.18361440906301E-2</v>
      </c>
      <c r="F90" s="343">
        <v>0.34202932147309201</v>
      </c>
      <c r="G90" s="262">
        <f t="shared" si="15"/>
        <v>254.80247713101062</v>
      </c>
      <c r="O90" s="274" t="str">
        <f ca="1">IF(ISNUMBER(M90),LINEST(INDIRECT(ADDRESS(M90,5,1,1),1):INDIRECT(ADDRESS(N90,5,1,1),1),INDIRECT(ADDRESS(N90,4,1,1),1):INDIRECT(ADDRESS(M90,4,1,1),1),1,1),"")</f>
        <v/>
      </c>
      <c r="P90" s="274" t="str">
        <f t="shared" ca="1" si="10"/>
        <v/>
      </c>
      <c r="Q90" s="281" t="str">
        <f t="shared" ca="1" si="11"/>
        <v/>
      </c>
      <c r="R90" s="281" t="str">
        <f t="shared" ca="1" si="12"/>
        <v/>
      </c>
      <c r="S90" s="281" t="str">
        <f t="shared" si="13"/>
        <v/>
      </c>
      <c r="T90" s="52" t="str">
        <f t="shared" si="14"/>
        <v/>
      </c>
    </row>
    <row r="91" spans="1:20" x14ac:dyDescent="0.2">
      <c r="A91" s="343">
        <v>0</v>
      </c>
      <c r="B91" s="343">
        <v>0</v>
      </c>
      <c r="C91" s="343">
        <v>175.6591796875</v>
      </c>
      <c r="D91" s="343">
        <v>5456.09228515625</v>
      </c>
      <c r="E91" s="343">
        <v>8.0192672612611204E-2</v>
      </c>
      <c r="F91" s="343">
        <v>0.33617019653320301</v>
      </c>
      <c r="G91" s="262">
        <f t="shared" si="15"/>
        <v>245.75060536918406</v>
      </c>
      <c r="O91" s="274" t="str">
        <f ca="1">IF(ISNUMBER(M91),LINEST(INDIRECT(ADDRESS(M91,5,1,1),1):INDIRECT(ADDRESS(N91,5,1,1),1),INDIRECT(ADDRESS(N91,4,1,1),1):INDIRECT(ADDRESS(M91,4,1,1),1),1,1),"")</f>
        <v/>
      </c>
      <c r="P91" s="274" t="str">
        <f t="shared" ca="1" si="10"/>
        <v/>
      </c>
      <c r="Q91" s="281" t="str">
        <f t="shared" ca="1" si="11"/>
        <v/>
      </c>
      <c r="R91" s="281" t="str">
        <f t="shared" ca="1" si="12"/>
        <v/>
      </c>
      <c r="S91" s="281" t="str">
        <f t="shared" si="13"/>
        <v/>
      </c>
      <c r="T91" s="52" t="str">
        <f t="shared" si="14"/>
        <v/>
      </c>
    </row>
    <row r="92" spans="1:20" x14ac:dyDescent="0.2">
      <c r="A92" s="343">
        <v>0</v>
      </c>
      <c r="B92" s="343">
        <v>0</v>
      </c>
      <c r="C92" s="343">
        <v>176.1259765625</v>
      </c>
      <c r="D92" s="343">
        <v>5353.3212890625</v>
      </c>
      <c r="E92" s="343">
        <v>7.8544653661083402E-2</v>
      </c>
      <c r="F92" s="343">
        <v>0.33200383768416902</v>
      </c>
      <c r="G92" s="262">
        <f t="shared" si="15"/>
        <v>236.84354615657688</v>
      </c>
      <c r="O92" s="274" t="str">
        <f ca="1">IF(ISNUMBER(M92),LINEST(INDIRECT(ADDRESS(M92,5,1,1),1):INDIRECT(ADDRESS(N92,5,1,1),1),INDIRECT(ADDRESS(N92,4,1,1),1):INDIRECT(ADDRESS(M92,4,1,1),1),1,1),"")</f>
        <v/>
      </c>
      <c r="P92" s="274" t="str">
        <f t="shared" ca="1" si="10"/>
        <v/>
      </c>
      <c r="Q92" s="281" t="str">
        <f t="shared" ca="1" si="11"/>
        <v/>
      </c>
      <c r="R92" s="281" t="str">
        <f t="shared" ca="1" si="12"/>
        <v/>
      </c>
      <c r="S92" s="281" t="str">
        <f t="shared" si="13"/>
        <v/>
      </c>
      <c r="T92" s="52" t="str">
        <f t="shared" si="14"/>
        <v/>
      </c>
    </row>
    <row r="93" spans="1:20" x14ac:dyDescent="0.2">
      <c r="A93" s="343">
        <v>0</v>
      </c>
      <c r="B93" s="343">
        <v>0</v>
      </c>
      <c r="C93" s="343">
        <v>176.1884765625</v>
      </c>
      <c r="D93" s="343">
        <v>5334.2021484375</v>
      </c>
      <c r="E93" s="343">
        <v>7.8113895142450901E-2</v>
      </c>
      <c r="F93" s="343">
        <v>0.33130645169876499</v>
      </c>
      <c r="G93" s="262">
        <f t="shared" si="15"/>
        <v>234.54167527468306</v>
      </c>
      <c r="O93" s="274" t="str">
        <f ca="1">IF(ISNUMBER(M93),LINEST(INDIRECT(ADDRESS(M93,5,1,1),1):INDIRECT(ADDRESS(N93,5,1,1),1),INDIRECT(ADDRESS(N93,4,1,1),1):INDIRECT(ADDRESS(M93,4,1,1),1),1,1),"")</f>
        <v/>
      </c>
      <c r="P93" s="274" t="str">
        <f t="shared" ca="1" si="10"/>
        <v/>
      </c>
      <c r="Q93" s="281" t="str">
        <f t="shared" ca="1" si="11"/>
        <v/>
      </c>
      <c r="R93" s="281" t="str">
        <f t="shared" ca="1" si="12"/>
        <v/>
      </c>
      <c r="S93" s="281" t="str">
        <f t="shared" si="13"/>
        <v/>
      </c>
      <c r="T93" s="52" t="str">
        <f t="shared" si="14"/>
        <v/>
      </c>
    </row>
    <row r="94" spans="1:20" x14ac:dyDescent="0.2">
      <c r="A94" s="343">
        <v>0</v>
      </c>
      <c r="B94" s="343">
        <v>0</v>
      </c>
      <c r="C94" s="343">
        <v>176.52734375</v>
      </c>
      <c r="D94" s="343">
        <v>5252.8740234375</v>
      </c>
      <c r="E94" s="343">
        <v>7.6879186963196802E-2</v>
      </c>
      <c r="F94" s="343">
        <v>0.32716392888687601</v>
      </c>
      <c r="G94" s="262">
        <f t="shared" si="15"/>
        <v>228.00570050278293</v>
      </c>
      <c r="O94" s="274" t="str">
        <f ca="1">IF(ISNUMBER(M94),LINEST(INDIRECT(ADDRESS(M94,5,1,1),1):INDIRECT(ADDRESS(N94,5,1,1),1),INDIRECT(ADDRESS(N94,4,1,1),1):INDIRECT(ADDRESS(M94,4,1,1),1),1,1),"")</f>
        <v/>
      </c>
      <c r="P94" s="274" t="str">
        <f t="shared" ca="1" si="10"/>
        <v/>
      </c>
      <c r="Q94" s="281" t="str">
        <f t="shared" ca="1" si="11"/>
        <v/>
      </c>
      <c r="R94" s="281" t="str">
        <f t="shared" ca="1" si="12"/>
        <v/>
      </c>
      <c r="S94" s="281" t="str">
        <f t="shared" si="13"/>
        <v/>
      </c>
      <c r="T94" s="52" t="str">
        <f t="shared" si="14"/>
        <v/>
      </c>
    </row>
    <row r="95" spans="1:20" x14ac:dyDescent="0.2">
      <c r="A95" s="343">
        <v>0</v>
      </c>
      <c r="B95" s="343">
        <v>0</v>
      </c>
      <c r="C95" s="343">
        <v>176.939453125</v>
      </c>
      <c r="D95" s="343">
        <v>5151.7939453125</v>
      </c>
      <c r="E95" s="343">
        <v>7.52381674828939E-2</v>
      </c>
      <c r="F95" s="343">
        <v>0.32301543978974201</v>
      </c>
      <c r="G95" s="262">
        <f t="shared" si="15"/>
        <v>219.46856909138174</v>
      </c>
      <c r="O95" s="274" t="str">
        <f ca="1">IF(ISNUMBER(M95),LINEST(INDIRECT(ADDRESS(M95,5,1,1),1):INDIRECT(ADDRESS(N95,5,1,1),1),INDIRECT(ADDRESS(N95,4,1,1),1):INDIRECT(ADDRESS(M95,4,1,1),1),1,1),"")</f>
        <v/>
      </c>
      <c r="P95" s="274" t="str">
        <f t="shared" ca="1" si="10"/>
        <v/>
      </c>
      <c r="Q95" s="281" t="str">
        <f t="shared" ca="1" si="11"/>
        <v/>
      </c>
      <c r="R95" s="281" t="str">
        <f t="shared" ca="1" si="12"/>
        <v/>
      </c>
      <c r="S95" s="281" t="str">
        <f t="shared" si="13"/>
        <v/>
      </c>
      <c r="T95" s="52" t="str">
        <f t="shared" si="14"/>
        <v/>
      </c>
    </row>
    <row r="96" spans="1:20" x14ac:dyDescent="0.2">
      <c r="A96" s="343">
        <v>0</v>
      </c>
      <c r="B96" s="343">
        <v>0</v>
      </c>
      <c r="C96" s="343">
        <v>177.2666015625</v>
      </c>
      <c r="D96" s="343">
        <v>5051.53173828125</v>
      </c>
      <c r="E96" s="343">
        <v>7.3631214036140605E-2</v>
      </c>
      <c r="F96" s="343">
        <v>0.31721591949462902</v>
      </c>
      <c r="G96" s="262">
        <f t="shared" si="15"/>
        <v>211.27043440358304</v>
      </c>
      <c r="O96" s="274" t="str">
        <f ca="1">IF(ISNUMBER(M96),LINEST(INDIRECT(ADDRESS(M96,5,1,1),1):INDIRECT(ADDRESS(N96,5,1,1),1),INDIRECT(ADDRESS(N96,4,1,1),1):INDIRECT(ADDRESS(M96,4,1,1),1),1,1),"")</f>
        <v/>
      </c>
      <c r="P96" s="274" t="str">
        <f t="shared" ca="1" si="10"/>
        <v/>
      </c>
      <c r="Q96" s="281" t="str">
        <f t="shared" ca="1" si="11"/>
        <v/>
      </c>
      <c r="R96" s="281" t="str">
        <f t="shared" ca="1" si="12"/>
        <v/>
      </c>
      <c r="S96" s="281" t="str">
        <f t="shared" si="13"/>
        <v/>
      </c>
      <c r="T96" s="52" t="str">
        <f t="shared" si="14"/>
        <v/>
      </c>
    </row>
    <row r="97" spans="1:20" x14ac:dyDescent="0.2">
      <c r="A97" s="343">
        <v>0</v>
      </c>
      <c r="B97" s="343">
        <v>0</v>
      </c>
      <c r="C97" s="343">
        <v>177.7890625</v>
      </c>
      <c r="D97" s="343">
        <v>4949.03955078125</v>
      </c>
      <c r="E97" s="343">
        <v>7.19985036994331E-2</v>
      </c>
      <c r="F97" s="343">
        <v>0.31181573285721198</v>
      </c>
      <c r="G97" s="262">
        <f t="shared" si="15"/>
        <v>203.10641634526672</v>
      </c>
      <c r="O97" s="274" t="str">
        <f ca="1">IF(ISNUMBER(M97),LINEST(INDIRECT(ADDRESS(M97,5,1,1),1):INDIRECT(ADDRESS(N97,5,1,1),1),INDIRECT(ADDRESS(N97,4,1,1),1):INDIRECT(ADDRESS(M97,4,1,1),1),1,1),"")</f>
        <v/>
      </c>
      <c r="P97" s="274" t="str">
        <f t="shared" ca="1" si="10"/>
        <v/>
      </c>
      <c r="Q97" s="281" t="str">
        <f t="shared" ca="1" si="11"/>
        <v/>
      </c>
      <c r="R97" s="281" t="str">
        <f t="shared" ca="1" si="12"/>
        <v/>
      </c>
      <c r="S97" s="281" t="str">
        <f t="shared" si="13"/>
        <v/>
      </c>
      <c r="T97" s="52" t="str">
        <f t="shared" si="14"/>
        <v/>
      </c>
    </row>
    <row r="98" spans="1:20" x14ac:dyDescent="0.2">
      <c r="A98" s="343">
        <v>0</v>
      </c>
      <c r="B98" s="343">
        <v>0</v>
      </c>
      <c r="C98" s="343">
        <v>178.1142578125</v>
      </c>
      <c r="D98" s="343">
        <v>4846.7783203125</v>
      </c>
      <c r="E98" s="343">
        <v>7.0349924499169006E-2</v>
      </c>
      <c r="F98" s="343">
        <v>0.30845403671264598</v>
      </c>
      <c r="G98" s="262">
        <f t="shared" si="15"/>
        <v>195.0318255493365</v>
      </c>
      <c r="O98" s="274" t="str">
        <f ca="1">IF(ISNUMBER(M98),LINEST(INDIRECT(ADDRESS(M98,5,1,1),1):INDIRECT(ADDRESS(N98,5,1,1),1),INDIRECT(ADDRESS(N98,4,1,1),1):INDIRECT(ADDRESS(M98,4,1,1),1),1,1),"")</f>
        <v/>
      </c>
      <c r="P98" s="274" t="str">
        <f t="shared" ca="1" si="10"/>
        <v/>
      </c>
      <c r="Q98" s="281" t="str">
        <f t="shared" ca="1" si="11"/>
        <v/>
      </c>
      <c r="R98" s="281" t="str">
        <f t="shared" ca="1" si="12"/>
        <v/>
      </c>
      <c r="S98" s="281" t="str">
        <f t="shared" si="13"/>
        <v/>
      </c>
      <c r="T98" s="52" t="str">
        <f t="shared" si="14"/>
        <v/>
      </c>
    </row>
    <row r="99" spans="1:20" x14ac:dyDescent="0.2">
      <c r="A99" s="343">
        <v>0</v>
      </c>
      <c r="B99" s="343">
        <v>0</v>
      </c>
      <c r="C99" s="343">
        <v>178.580078125</v>
      </c>
      <c r="D99" s="343">
        <v>4745.01513671875</v>
      </c>
      <c r="E99" s="343">
        <v>6.8734705564565998E-2</v>
      </c>
      <c r="F99" s="343">
        <v>0.30204057111404797</v>
      </c>
      <c r="G99" s="262">
        <f t="shared" si="15"/>
        <v>187.28540234503745</v>
      </c>
      <c r="O99" s="274" t="str">
        <f ca="1">IF(ISNUMBER(M99),LINEST(INDIRECT(ADDRESS(M99,5,1,1),1):INDIRECT(ADDRESS(N99,5,1,1),1),INDIRECT(ADDRESS(N99,4,1,1),1):INDIRECT(ADDRESS(M99,4,1,1),1),1,1),"")</f>
        <v/>
      </c>
      <c r="P99" s="274" t="str">
        <f t="shared" ca="1" si="10"/>
        <v/>
      </c>
      <c r="Q99" s="281" t="str">
        <f t="shared" ca="1" si="11"/>
        <v/>
      </c>
      <c r="R99" s="281" t="str">
        <f t="shared" ca="1" si="12"/>
        <v/>
      </c>
      <c r="S99" s="281" t="str">
        <f t="shared" si="13"/>
        <v/>
      </c>
      <c r="T99" s="52" t="str">
        <f t="shared" si="14"/>
        <v/>
      </c>
    </row>
    <row r="100" spans="1:20" x14ac:dyDescent="0.2">
      <c r="A100" s="343">
        <v>0</v>
      </c>
      <c r="B100" s="343">
        <v>0</v>
      </c>
      <c r="C100" s="343">
        <v>178.9736328125</v>
      </c>
      <c r="D100" s="343">
        <v>4644.67529296875</v>
      </c>
      <c r="E100" s="343">
        <v>6.7096552811563001E-2</v>
      </c>
      <c r="F100" s="343">
        <v>0.29708148213103402</v>
      </c>
      <c r="G100" s="262">
        <f t="shared" si="15"/>
        <v>179.59452873141822</v>
      </c>
      <c r="P100" s="274" t="str">
        <f t="shared" ca="1" si="10"/>
        <v/>
      </c>
      <c r="Q100" s="281" t="str">
        <f t="shared" ca="1" si="11"/>
        <v/>
      </c>
      <c r="R100" s="281" t="str">
        <f t="shared" ca="1" si="12"/>
        <v/>
      </c>
      <c r="S100" s="281" t="str">
        <f t="shared" si="13"/>
        <v/>
      </c>
      <c r="T100" s="52" t="str">
        <f t="shared" si="14"/>
        <v/>
      </c>
    </row>
    <row r="101" spans="1:20" x14ac:dyDescent="0.2">
      <c r="A101" s="343">
        <v>0</v>
      </c>
      <c r="B101" s="343">
        <v>0</v>
      </c>
      <c r="C101" s="343">
        <v>179.3115234375</v>
      </c>
      <c r="D101" s="343">
        <v>4541.92431640625</v>
      </c>
      <c r="E101" s="343">
        <v>6.5462292695883703E-2</v>
      </c>
      <c r="F101" s="343">
        <v>0.29277204885147501</v>
      </c>
      <c r="G101" s="262">
        <f t="shared" si="15"/>
        <v>172.08788206125993</v>
      </c>
      <c r="P101" s="274" t="str">
        <f t="shared" ca="1" si="10"/>
        <v/>
      </c>
      <c r="Q101" s="281" t="str">
        <f t="shared" ca="1" si="11"/>
        <v/>
      </c>
      <c r="R101" s="281" t="str">
        <f t="shared" ca="1" si="12"/>
        <v/>
      </c>
      <c r="S101" s="281" t="str">
        <f t="shared" si="13"/>
        <v/>
      </c>
      <c r="T101" s="52" t="str">
        <f t="shared" si="14"/>
        <v/>
      </c>
    </row>
    <row r="102" spans="1:20" x14ac:dyDescent="0.2">
      <c r="A102" s="343">
        <v>0</v>
      </c>
      <c r="B102" s="343">
        <v>0</v>
      </c>
      <c r="C102" s="343">
        <v>179.71875</v>
      </c>
      <c r="D102" s="343">
        <v>4441.53955078125</v>
      </c>
      <c r="E102" s="343">
        <v>6.3838160713203307E-2</v>
      </c>
      <c r="F102" s="343">
        <v>0.28808118076994998</v>
      </c>
      <c r="G102" s="262">
        <f t="shared" si="15"/>
        <v>164.79271657028346</v>
      </c>
      <c r="P102" s="274" t="str">
        <f t="shared" ca="1" si="10"/>
        <v/>
      </c>
      <c r="Q102" s="281" t="str">
        <f t="shared" ca="1" si="11"/>
        <v/>
      </c>
      <c r="R102" s="281" t="str">
        <f t="shared" ca="1" si="12"/>
        <v/>
      </c>
      <c r="S102" s="281" t="str">
        <f t="shared" si="13"/>
        <v/>
      </c>
      <c r="T102" s="52" t="str">
        <f t="shared" si="14"/>
        <v/>
      </c>
    </row>
    <row r="103" spans="1:20" x14ac:dyDescent="0.2">
      <c r="A103" s="343">
        <v>0</v>
      </c>
      <c r="B103" s="343">
        <v>0</v>
      </c>
      <c r="C103" s="343">
        <v>180.16796875</v>
      </c>
      <c r="D103" s="343">
        <v>4341.25</v>
      </c>
      <c r="E103" s="343">
        <v>6.2221959524322301E-2</v>
      </c>
      <c r="F103" s="343">
        <v>0.28278827085159702</v>
      </c>
      <c r="G103" s="262">
        <f t="shared" si="15"/>
        <v>157.6953391134513</v>
      </c>
      <c r="P103" s="274" t="str">
        <f t="shared" ca="1" si="10"/>
        <v/>
      </c>
      <c r="Q103" s="281" t="str">
        <f t="shared" ca="1" si="11"/>
        <v/>
      </c>
      <c r="R103" s="281" t="str">
        <f t="shared" ca="1" si="12"/>
        <v/>
      </c>
      <c r="S103" s="281" t="str">
        <f t="shared" si="13"/>
        <v/>
      </c>
      <c r="T103" s="52" t="str">
        <f t="shared" si="14"/>
        <v/>
      </c>
    </row>
    <row r="104" spans="1:20" x14ac:dyDescent="0.2">
      <c r="A104" s="343">
        <v>0</v>
      </c>
      <c r="B104" s="343">
        <v>0</v>
      </c>
      <c r="C104" s="343">
        <v>180.58984375</v>
      </c>
      <c r="D104" s="343">
        <v>4241.2412109375</v>
      </c>
      <c r="E104" s="343">
        <v>6.0599973949138103E-2</v>
      </c>
      <c r="F104" s="343">
        <v>0.278472900390625</v>
      </c>
      <c r="G104" s="262">
        <f t="shared" si="15"/>
        <v>150.7350006418084</v>
      </c>
      <c r="P104" s="274" t="str">
        <f t="shared" ca="1" si="10"/>
        <v/>
      </c>
      <c r="Q104" s="281" t="str">
        <f t="shared" ca="1" si="11"/>
        <v/>
      </c>
      <c r="R104" s="281" t="str">
        <f t="shared" ca="1" si="12"/>
        <v/>
      </c>
      <c r="S104" s="281" t="str">
        <f t="shared" si="13"/>
        <v/>
      </c>
      <c r="T104" s="52" t="str">
        <f t="shared" si="14"/>
        <v/>
      </c>
    </row>
    <row r="105" spans="1:20" x14ac:dyDescent="0.2">
      <c r="A105" s="343">
        <v>0</v>
      </c>
      <c r="B105" s="343">
        <v>0</v>
      </c>
      <c r="C105" s="343">
        <v>181.0302734375</v>
      </c>
      <c r="D105" s="343">
        <v>4141.2353515625</v>
      </c>
      <c r="E105" s="343">
        <v>5.8951380196958801E-2</v>
      </c>
      <c r="F105" s="343">
        <v>0.27344824047759198</v>
      </c>
      <c r="G105" s="262">
        <f t="shared" si="15"/>
        <v>143.82535139744493</v>
      </c>
      <c r="P105" s="274" t="str">
        <f t="shared" ca="1" si="10"/>
        <v/>
      </c>
      <c r="Q105" s="281" t="str">
        <f t="shared" ca="1" si="11"/>
        <v/>
      </c>
      <c r="R105" s="281" t="str">
        <f t="shared" ca="1" si="12"/>
        <v/>
      </c>
      <c r="S105" s="281" t="str">
        <f t="shared" si="13"/>
        <v/>
      </c>
      <c r="T105" s="52" t="str">
        <f t="shared" si="14"/>
        <v/>
      </c>
    </row>
    <row r="106" spans="1:20" x14ac:dyDescent="0.2">
      <c r="A106" s="343">
        <v>0</v>
      </c>
      <c r="B106" s="343">
        <v>0</v>
      </c>
      <c r="C106" s="343">
        <v>181.2890625</v>
      </c>
      <c r="D106" s="343">
        <v>4090.5080566406295</v>
      </c>
      <c r="E106" s="343">
        <v>5.8110112149734099E-2</v>
      </c>
      <c r="F106" s="343">
        <v>0.27061701985076098</v>
      </c>
      <c r="G106" s="262">
        <f t="shared" si="15"/>
        <v>140.362800046308</v>
      </c>
      <c r="P106" s="274" t="str">
        <f t="shared" ca="1" si="10"/>
        <v/>
      </c>
      <c r="Q106" s="281" t="str">
        <f t="shared" ca="1" si="11"/>
        <v/>
      </c>
      <c r="R106" s="281" t="str">
        <f t="shared" ca="1" si="12"/>
        <v/>
      </c>
      <c r="S106" s="281" t="str">
        <f t="shared" si="13"/>
        <v/>
      </c>
      <c r="T106" s="52" t="str">
        <f t="shared" si="14"/>
        <v/>
      </c>
    </row>
    <row r="107" spans="1:20" x14ac:dyDescent="0.2">
      <c r="A107" s="343">
        <v>0</v>
      </c>
      <c r="B107" s="343">
        <v>0</v>
      </c>
      <c r="C107" s="343">
        <v>181.41796875</v>
      </c>
      <c r="D107" s="343">
        <v>4041.0412597656195</v>
      </c>
      <c r="E107" s="343">
        <v>5.7433975598541999E-2</v>
      </c>
      <c r="F107" s="343">
        <v>0.268167263129726</v>
      </c>
      <c r="G107" s="262">
        <f t="shared" si="15"/>
        <v>137.61378119098629</v>
      </c>
      <c r="P107" s="274" t="str">
        <f t="shared" ca="1" si="10"/>
        <v/>
      </c>
      <c r="Q107" s="281" t="str">
        <f t="shared" ca="1" si="11"/>
        <v/>
      </c>
      <c r="R107" s="281" t="str">
        <f t="shared" ca="1" si="12"/>
        <v/>
      </c>
      <c r="S107" s="281" t="str">
        <f t="shared" si="13"/>
        <v/>
      </c>
      <c r="T107" s="52" t="str">
        <f t="shared" si="14"/>
        <v/>
      </c>
    </row>
    <row r="108" spans="1:20" x14ac:dyDescent="0.2">
      <c r="A108" s="343">
        <v>0</v>
      </c>
      <c r="B108" s="343">
        <v>0.5</v>
      </c>
      <c r="C108" s="343">
        <v>182.1298828125</v>
      </c>
      <c r="D108" s="343">
        <v>4141.57080078125</v>
      </c>
      <c r="E108" s="343">
        <v>5.8916142734233297E-2</v>
      </c>
      <c r="F108" s="343">
        <v>0.27278065681457497</v>
      </c>
      <c r="G108" s="262">
        <f t="shared" si="15"/>
        <v>143.6777805311132</v>
      </c>
      <c r="P108" s="274" t="str">
        <f t="shared" ca="1" si="10"/>
        <v/>
      </c>
      <c r="Q108" s="281" t="str">
        <f t="shared" ca="1" si="11"/>
        <v/>
      </c>
      <c r="R108" s="281" t="str">
        <f t="shared" ca="1" si="12"/>
        <v/>
      </c>
      <c r="S108" s="281" t="str">
        <f t="shared" si="13"/>
        <v/>
      </c>
      <c r="T108" s="52" t="str">
        <f t="shared" si="14"/>
        <v/>
      </c>
    </row>
    <row r="109" spans="1:20" x14ac:dyDescent="0.2">
      <c r="A109" s="343">
        <v>0</v>
      </c>
      <c r="B109" s="343">
        <v>0.5</v>
      </c>
      <c r="C109" s="343">
        <v>182.51953125</v>
      </c>
      <c r="D109" s="343">
        <v>4242.11328125</v>
      </c>
      <c r="E109" s="343">
        <v>6.0481928812805598E-2</v>
      </c>
      <c r="F109" s="343">
        <v>0.27818084345199201</v>
      </c>
      <c r="G109" s="262">
        <f t="shared" si="15"/>
        <v>150.24130844250956</v>
      </c>
      <c r="P109" s="274" t="str">
        <f t="shared" ca="1" si="10"/>
        <v/>
      </c>
      <c r="Q109" s="281" t="str">
        <f t="shared" ca="1" si="11"/>
        <v/>
      </c>
      <c r="R109" s="281" t="str">
        <f t="shared" ca="1" si="12"/>
        <v/>
      </c>
      <c r="S109" s="281" t="str">
        <f t="shared" si="13"/>
        <v/>
      </c>
      <c r="T109" s="52" t="str">
        <f t="shared" si="14"/>
        <v/>
      </c>
    </row>
    <row r="110" spans="1:20" x14ac:dyDescent="0.2">
      <c r="A110" s="343">
        <v>0</v>
      </c>
      <c r="B110" s="343">
        <v>0.5</v>
      </c>
      <c r="C110" s="343">
        <v>182.9501953125</v>
      </c>
      <c r="D110" s="343">
        <v>4343.3466796875</v>
      </c>
      <c r="E110" s="343">
        <v>6.2055303715169402E-2</v>
      </c>
      <c r="F110" s="343">
        <v>0.283664470771328</v>
      </c>
      <c r="G110" s="262">
        <f t="shared" si="15"/>
        <v>156.99538205640377</v>
      </c>
      <c r="P110" s="274" t="str">
        <f t="shared" ca="1" si="10"/>
        <v/>
      </c>
      <c r="Q110" s="281" t="str">
        <f t="shared" ca="1" si="11"/>
        <v/>
      </c>
      <c r="R110" s="281" t="str">
        <f t="shared" ca="1" si="12"/>
        <v/>
      </c>
      <c r="S110" s="281" t="str">
        <f t="shared" si="13"/>
        <v/>
      </c>
      <c r="T110" s="52" t="str">
        <f t="shared" si="14"/>
        <v/>
      </c>
    </row>
    <row r="111" spans="1:20" x14ac:dyDescent="0.2">
      <c r="A111" s="343">
        <v>0</v>
      </c>
      <c r="B111" s="343">
        <v>0.5</v>
      </c>
      <c r="C111" s="343">
        <v>183.3681640625</v>
      </c>
      <c r="D111" s="343">
        <v>4445.4326171875</v>
      </c>
      <c r="E111" s="343">
        <v>6.36182594462298E-2</v>
      </c>
      <c r="F111" s="343">
        <v>0.28794407262466798</v>
      </c>
      <c r="G111" s="262">
        <f t="shared" si="15"/>
        <v>163.86361854194163</v>
      </c>
      <c r="P111" s="274" t="str">
        <f t="shared" ca="1" si="10"/>
        <v/>
      </c>
      <c r="Q111" s="281" t="str">
        <f t="shared" ca="1" si="11"/>
        <v/>
      </c>
      <c r="R111" s="281" t="str">
        <f t="shared" ca="1" si="12"/>
        <v/>
      </c>
      <c r="S111" s="281" t="str">
        <f t="shared" si="13"/>
        <v/>
      </c>
      <c r="T111" s="52" t="str">
        <f t="shared" si="14"/>
        <v/>
      </c>
    </row>
    <row r="112" spans="1:20" x14ac:dyDescent="0.2">
      <c r="A112" s="343">
        <v>0</v>
      </c>
      <c r="B112" s="343">
        <v>0.5</v>
      </c>
      <c r="C112" s="343">
        <v>183.7880859375</v>
      </c>
      <c r="D112" s="343">
        <v>4545.451171875</v>
      </c>
      <c r="E112" s="343">
        <v>6.5316555264871595E-2</v>
      </c>
      <c r="F112" s="343">
        <v>0.29476880445145098</v>
      </c>
      <c r="G112" s="262">
        <f t="shared" si="15"/>
        <v>171.4982087143712</v>
      </c>
      <c r="P112" s="274" t="str">
        <f t="shared" ca="1" si="10"/>
        <v/>
      </c>
      <c r="Q112" s="281" t="str">
        <f t="shared" ca="1" si="11"/>
        <v/>
      </c>
      <c r="R112" s="281" t="str">
        <f t="shared" ca="1" si="12"/>
        <v/>
      </c>
      <c r="S112" s="281" t="str">
        <f t="shared" si="13"/>
        <v/>
      </c>
      <c r="T112" s="52" t="str">
        <f t="shared" si="14"/>
        <v/>
      </c>
    </row>
    <row r="113" spans="1:20" x14ac:dyDescent="0.2">
      <c r="A113" s="343">
        <v>0</v>
      </c>
      <c r="B113" s="343">
        <v>0.5</v>
      </c>
      <c r="C113" s="343">
        <v>184.1416015625</v>
      </c>
      <c r="D113" s="343">
        <v>4648.92724609375</v>
      </c>
      <c r="E113" s="343">
        <v>6.6989356128033306E-2</v>
      </c>
      <c r="F113" s="343">
        <v>0.296407932182774</v>
      </c>
      <c r="G113" s="262">
        <f t="shared" si="15"/>
        <v>179.18839079127798</v>
      </c>
      <c r="P113" s="274" t="str">
        <f t="shared" ca="1" si="10"/>
        <v/>
      </c>
      <c r="Q113" s="281" t="str">
        <f t="shared" ca="1" si="11"/>
        <v/>
      </c>
      <c r="R113" s="281" t="str">
        <f t="shared" ca="1" si="12"/>
        <v/>
      </c>
      <c r="S113" s="281" t="str">
        <f t="shared" si="13"/>
        <v/>
      </c>
      <c r="T113" s="52" t="str">
        <f t="shared" si="14"/>
        <v/>
      </c>
    </row>
    <row r="114" spans="1:20" x14ac:dyDescent="0.2">
      <c r="A114" s="343">
        <v>0</v>
      </c>
      <c r="B114" s="343">
        <v>0.5</v>
      </c>
      <c r="C114" s="343">
        <v>184.58203125</v>
      </c>
      <c r="D114" s="343">
        <v>4752.484375</v>
      </c>
      <c r="E114" s="343">
        <v>6.8594919866882306E-2</v>
      </c>
      <c r="F114" s="343">
        <v>0.30186175717972202</v>
      </c>
      <c r="G114" s="262">
        <f t="shared" si="15"/>
        <v>186.73567358768884</v>
      </c>
      <c r="P114" s="274" t="str">
        <f t="shared" ca="1" si="10"/>
        <v/>
      </c>
      <c r="Q114" s="281" t="str">
        <f t="shared" ca="1" si="11"/>
        <v/>
      </c>
      <c r="R114" s="281" t="str">
        <f t="shared" ca="1" si="12"/>
        <v/>
      </c>
      <c r="S114" s="281" t="str">
        <f t="shared" si="13"/>
        <v/>
      </c>
      <c r="T114" s="52" t="str">
        <f t="shared" si="14"/>
        <v/>
      </c>
    </row>
    <row r="115" spans="1:20" x14ac:dyDescent="0.2">
      <c r="A115" s="343">
        <v>0</v>
      </c>
      <c r="B115" s="343">
        <v>0.5</v>
      </c>
      <c r="C115" s="343">
        <v>184.9716796875</v>
      </c>
      <c r="D115" s="343">
        <v>4853.6416015625</v>
      </c>
      <c r="E115" s="343">
        <v>7.0192290877457694E-2</v>
      </c>
      <c r="F115" s="343">
        <v>0.30621289624832598</v>
      </c>
      <c r="G115" s="262">
        <f t="shared" si="15"/>
        <v>194.40794716713691</v>
      </c>
      <c r="P115" s="274" t="str">
        <f t="shared" ca="1" si="10"/>
        <v/>
      </c>
      <c r="Q115" s="281" t="str">
        <f t="shared" ca="1" si="11"/>
        <v/>
      </c>
      <c r="R115" s="281" t="str">
        <f t="shared" ca="1" si="12"/>
        <v/>
      </c>
      <c r="S115" s="281" t="str">
        <f t="shared" si="13"/>
        <v/>
      </c>
      <c r="T115" s="52" t="str">
        <f t="shared" si="14"/>
        <v/>
      </c>
    </row>
    <row r="116" spans="1:20" x14ac:dyDescent="0.2">
      <c r="A116" s="343">
        <v>0</v>
      </c>
      <c r="B116" s="343">
        <v>0.5</v>
      </c>
      <c r="C116" s="343">
        <v>185.38671875</v>
      </c>
      <c r="D116" s="343">
        <v>4954.42041015625</v>
      </c>
      <c r="E116" s="343">
        <v>7.1825772465672302E-2</v>
      </c>
      <c r="F116" s="343">
        <v>0.31204818515107002</v>
      </c>
      <c r="G116" s="262">
        <f t="shared" si="15"/>
        <v>202.41859152324176</v>
      </c>
      <c r="P116" s="274" t="str">
        <f t="shared" ca="1" si="10"/>
        <v/>
      </c>
      <c r="Q116" s="281" t="str">
        <f t="shared" ca="1" si="11"/>
        <v/>
      </c>
      <c r="R116" s="281" t="str">
        <f t="shared" ca="1" si="12"/>
        <v/>
      </c>
      <c r="S116" s="281" t="str">
        <f t="shared" si="13"/>
        <v/>
      </c>
      <c r="T116" s="52" t="str">
        <f t="shared" si="14"/>
        <v/>
      </c>
    </row>
    <row r="117" spans="1:20" x14ac:dyDescent="0.2">
      <c r="A117" s="343">
        <v>0</v>
      </c>
      <c r="B117" s="343">
        <v>0.5</v>
      </c>
      <c r="C117" s="343">
        <v>185.8134765625</v>
      </c>
      <c r="D117" s="343">
        <v>5055.46044921875</v>
      </c>
      <c r="E117" s="343">
        <v>7.3490802606102107E-2</v>
      </c>
      <c r="F117" s="343">
        <v>0.31557082547806198</v>
      </c>
      <c r="G117" s="262">
        <f t="shared" si="15"/>
        <v>210.75196818972714</v>
      </c>
      <c r="P117" s="274" t="str">
        <f t="shared" ca="1" si="10"/>
        <v/>
      </c>
      <c r="Q117" s="281" t="str">
        <f t="shared" ca="1" si="11"/>
        <v/>
      </c>
      <c r="R117" s="281" t="str">
        <f t="shared" ca="1" si="12"/>
        <v/>
      </c>
      <c r="S117" s="281" t="str">
        <f t="shared" si="13"/>
        <v/>
      </c>
      <c r="T117" s="52" t="str">
        <f t="shared" si="14"/>
        <v/>
      </c>
    </row>
    <row r="118" spans="1:20" x14ac:dyDescent="0.2">
      <c r="A118" s="343">
        <v>0</v>
      </c>
      <c r="B118" s="343">
        <v>0.5</v>
      </c>
      <c r="C118" s="343">
        <v>186.2421875</v>
      </c>
      <c r="D118" s="343">
        <v>5156.22119140625</v>
      </c>
      <c r="E118" s="343">
        <v>7.5066891440655995E-2</v>
      </c>
      <c r="F118" s="343">
        <v>0.32178760739043399</v>
      </c>
      <c r="G118" s="262">
        <f t="shared" si="15"/>
        <v>218.79922689763114</v>
      </c>
      <c r="P118" s="274" t="str">
        <f t="shared" ca="1" si="10"/>
        <v/>
      </c>
      <c r="Q118" s="281" t="str">
        <f t="shared" ca="1" si="11"/>
        <v/>
      </c>
      <c r="R118" s="281" t="str">
        <f t="shared" ca="1" si="12"/>
        <v/>
      </c>
      <c r="S118" s="281" t="str">
        <f t="shared" si="13"/>
        <v/>
      </c>
      <c r="T118" s="52" t="str">
        <f t="shared" si="14"/>
        <v/>
      </c>
    </row>
    <row r="119" spans="1:20" x14ac:dyDescent="0.2">
      <c r="A119" s="343">
        <v>0</v>
      </c>
      <c r="B119" s="343">
        <v>0.5</v>
      </c>
      <c r="C119" s="343">
        <v>186.5927734375</v>
      </c>
      <c r="D119" s="343">
        <v>5258.080078125</v>
      </c>
      <c r="E119" s="343">
        <v>7.6709438872057903E-2</v>
      </c>
      <c r="F119" s="343">
        <v>0.325077766319737</v>
      </c>
      <c r="G119" s="262">
        <f t="shared" si="15"/>
        <v>227.35221879768824</v>
      </c>
      <c r="P119" s="274" t="str">
        <f t="shared" ca="1" si="10"/>
        <v/>
      </c>
      <c r="Q119" s="281" t="str">
        <f t="shared" ca="1" si="11"/>
        <v/>
      </c>
      <c r="R119" s="281" t="str">
        <f t="shared" ca="1" si="12"/>
        <v/>
      </c>
      <c r="S119" s="281" t="str">
        <f t="shared" si="13"/>
        <v/>
      </c>
      <c r="T119" s="52" t="str">
        <f t="shared" si="14"/>
        <v/>
      </c>
    </row>
    <row r="120" spans="1:20" x14ac:dyDescent="0.2">
      <c r="A120" s="343">
        <v>0</v>
      </c>
      <c r="B120" s="343">
        <v>0.5</v>
      </c>
      <c r="C120" s="343">
        <v>186.9423828125</v>
      </c>
      <c r="D120" s="343">
        <v>5342.06884765625</v>
      </c>
      <c r="E120" s="343">
        <v>7.8135642979759695E-2</v>
      </c>
      <c r="F120" s="343">
        <v>0.32987594022415601</v>
      </c>
      <c r="G120" s="262">
        <f t="shared" si="15"/>
        <v>234.91120676778823</v>
      </c>
      <c r="P120" s="274" t="str">
        <f t="shared" ca="1" si="10"/>
        <v/>
      </c>
      <c r="Q120" s="281" t="str">
        <f t="shared" ca="1" si="11"/>
        <v/>
      </c>
      <c r="R120" s="281" t="str">
        <f t="shared" ca="1" si="12"/>
        <v/>
      </c>
      <c r="S120" s="281" t="str">
        <f t="shared" si="13"/>
        <v/>
      </c>
      <c r="T120" s="52" t="str">
        <f t="shared" si="14"/>
        <v/>
      </c>
    </row>
    <row r="121" spans="1:20" x14ac:dyDescent="0.2">
      <c r="A121" s="343">
        <v>0</v>
      </c>
      <c r="B121" s="343">
        <v>0.5</v>
      </c>
      <c r="C121" s="343">
        <v>187.009765625</v>
      </c>
      <c r="D121" s="343">
        <v>5358.41845703125</v>
      </c>
      <c r="E121" s="343">
        <v>7.8336728620342896E-2</v>
      </c>
      <c r="F121" s="343">
        <v>0.32927392749115802</v>
      </c>
      <c r="G121" s="262">
        <f t="shared" si="15"/>
        <v>235.98706393989599</v>
      </c>
      <c r="P121" s="274" t="str">
        <f t="shared" ca="1" si="10"/>
        <v/>
      </c>
      <c r="Q121" s="281" t="str">
        <f t="shared" ca="1" si="11"/>
        <v/>
      </c>
      <c r="R121" s="281" t="str">
        <f t="shared" ca="1" si="12"/>
        <v/>
      </c>
      <c r="S121" s="281" t="str">
        <f t="shared" si="13"/>
        <v/>
      </c>
      <c r="T121" s="52" t="str">
        <f t="shared" si="14"/>
        <v/>
      </c>
    </row>
    <row r="122" spans="1:20" x14ac:dyDescent="0.2">
      <c r="A122" s="343">
        <v>0</v>
      </c>
      <c r="B122" s="343">
        <v>0.5</v>
      </c>
      <c r="C122" s="343">
        <v>187.4140625</v>
      </c>
      <c r="D122" s="343">
        <v>5459.6494140625</v>
      </c>
      <c r="E122" s="343">
        <v>7.9999925219453899E-2</v>
      </c>
      <c r="F122" s="343">
        <v>0.33567548962310001</v>
      </c>
      <c r="G122" s="262">
        <f t="shared" si="15"/>
        <v>244.98335078597356</v>
      </c>
      <c r="P122" s="274" t="str">
        <f t="shared" ca="1" si="10"/>
        <v/>
      </c>
      <c r="Q122" s="281" t="str">
        <f t="shared" ca="1" si="11"/>
        <v/>
      </c>
      <c r="R122" s="281" t="str">
        <f t="shared" ca="1" si="12"/>
        <v/>
      </c>
      <c r="S122" s="281" t="str">
        <f t="shared" si="13"/>
        <v/>
      </c>
      <c r="T122" s="52" t="str">
        <f t="shared" si="14"/>
        <v/>
      </c>
    </row>
    <row r="123" spans="1:20" x14ac:dyDescent="0.2">
      <c r="A123" s="343">
        <v>0</v>
      </c>
      <c r="B123" s="343">
        <v>0.5</v>
      </c>
      <c r="C123" s="343">
        <v>187.8076171875</v>
      </c>
      <c r="D123" s="343">
        <v>5559.84033203125</v>
      </c>
      <c r="E123" s="343">
        <v>8.1583086284808801E-2</v>
      </c>
      <c r="F123" s="343">
        <v>0.34119485644623598</v>
      </c>
      <c r="G123" s="262">
        <f t="shared" si="15"/>
        <v>253.70616434902016</v>
      </c>
      <c r="P123" s="274" t="str">
        <f t="shared" ca="1" si="10"/>
        <v/>
      </c>
      <c r="Q123" s="281" t="str">
        <f t="shared" ca="1" si="11"/>
        <v/>
      </c>
      <c r="R123" s="281" t="str">
        <f t="shared" ca="1" si="12"/>
        <v/>
      </c>
      <c r="S123" s="281" t="str">
        <f t="shared" si="13"/>
        <v/>
      </c>
      <c r="T123" s="52" t="str">
        <f t="shared" si="14"/>
        <v/>
      </c>
    </row>
    <row r="124" spans="1:20" x14ac:dyDescent="0.2">
      <c r="A124" s="343">
        <v>0</v>
      </c>
      <c r="B124" s="343">
        <v>0.5</v>
      </c>
      <c r="C124" s="343">
        <v>188.2099609375</v>
      </c>
      <c r="D124" s="343">
        <v>5661.31591796875</v>
      </c>
      <c r="E124" s="343">
        <v>8.3231607277411995E-2</v>
      </c>
      <c r="F124" s="343">
        <v>0.34477113513275998</v>
      </c>
      <c r="G124" s="262">
        <f t="shared" si="15"/>
        <v>262.95532016872295</v>
      </c>
      <c r="P124" s="274" t="str">
        <f t="shared" ca="1" si="10"/>
        <v/>
      </c>
      <c r="Q124" s="281" t="str">
        <f t="shared" ca="1" si="11"/>
        <v/>
      </c>
      <c r="R124" s="281" t="str">
        <f t="shared" ca="1" si="12"/>
        <v/>
      </c>
      <c r="S124" s="281" t="str">
        <f t="shared" si="13"/>
        <v/>
      </c>
      <c r="T124" s="52" t="str">
        <f t="shared" si="14"/>
        <v/>
      </c>
    </row>
    <row r="125" spans="1:20" x14ac:dyDescent="0.2">
      <c r="A125" s="343">
        <v>0</v>
      </c>
      <c r="B125" s="343">
        <v>0.5</v>
      </c>
      <c r="C125" s="343">
        <v>188.6142578125</v>
      </c>
      <c r="D125" s="343">
        <v>5762.60107421875</v>
      </c>
      <c r="E125" s="343">
        <v>8.4817467723041801E-2</v>
      </c>
      <c r="F125" s="343">
        <v>0.347352033713833</v>
      </c>
      <c r="G125" s="262">
        <f t="shared" si="15"/>
        <v>272.01368921475716</v>
      </c>
      <c r="P125" s="274" t="str">
        <f t="shared" ca="1" si="10"/>
        <v/>
      </c>
      <c r="Q125" s="281" t="str">
        <f t="shared" ca="1" si="11"/>
        <v/>
      </c>
      <c r="R125" s="281" t="str">
        <f t="shared" ca="1" si="12"/>
        <v/>
      </c>
      <c r="S125" s="281" t="str">
        <f t="shared" si="13"/>
        <v/>
      </c>
      <c r="T125" s="52" t="str">
        <f t="shared" si="14"/>
        <v/>
      </c>
    </row>
    <row r="126" spans="1:20" x14ac:dyDescent="0.2">
      <c r="A126" s="343">
        <v>0</v>
      </c>
      <c r="B126" s="343">
        <v>0.5</v>
      </c>
      <c r="C126" s="343">
        <v>189.0166015625</v>
      </c>
      <c r="D126" s="343">
        <v>5863.91650390625</v>
      </c>
      <c r="E126" s="343">
        <v>8.6423417087644297E-2</v>
      </c>
      <c r="F126" s="343">
        <v>0.35501719685271399</v>
      </c>
      <c r="G126" s="262">
        <f t="shared" si="15"/>
        <v>281.34948847332197</v>
      </c>
      <c r="P126" s="274" t="str">
        <f t="shared" ca="1" si="10"/>
        <v/>
      </c>
      <c r="Q126" s="281" t="str">
        <f t="shared" ca="1" si="11"/>
        <v/>
      </c>
      <c r="R126" s="281" t="str">
        <f t="shared" ca="1" si="12"/>
        <v/>
      </c>
      <c r="S126" s="281" t="str">
        <f t="shared" si="13"/>
        <v/>
      </c>
      <c r="T126" s="52" t="str">
        <f t="shared" si="14"/>
        <v/>
      </c>
    </row>
    <row r="127" spans="1:20" x14ac:dyDescent="0.2">
      <c r="A127" s="343">
        <v>0</v>
      </c>
      <c r="B127" s="343">
        <v>0.5</v>
      </c>
      <c r="C127" s="343">
        <v>189.42578125</v>
      </c>
      <c r="D127" s="343">
        <v>5964.19775390625</v>
      </c>
      <c r="E127" s="343">
        <v>8.8059481640811996E-2</v>
      </c>
      <c r="F127" s="343">
        <v>0.35789608955383301</v>
      </c>
      <c r="G127" s="262">
        <f t="shared" si="15"/>
        <v>291.02526770733419</v>
      </c>
      <c r="P127" s="274" t="str">
        <f t="shared" ca="1" si="10"/>
        <v/>
      </c>
      <c r="Q127" s="281" t="str">
        <f t="shared" ca="1" si="11"/>
        <v/>
      </c>
      <c r="R127" s="281" t="str">
        <f t="shared" ca="1" si="12"/>
        <v/>
      </c>
      <c r="S127" s="281" t="str">
        <f t="shared" si="13"/>
        <v/>
      </c>
      <c r="T127" s="52" t="str">
        <f t="shared" si="14"/>
        <v/>
      </c>
    </row>
    <row r="128" spans="1:20" x14ac:dyDescent="0.2">
      <c r="A128" s="343">
        <v>0</v>
      </c>
      <c r="B128" s="343">
        <v>0.5</v>
      </c>
      <c r="C128" s="343">
        <v>189.818359375</v>
      </c>
      <c r="D128" s="343">
        <v>6064.5673828125</v>
      </c>
      <c r="E128" s="343">
        <v>8.9623201347421896E-2</v>
      </c>
      <c r="F128" s="343">
        <v>0.36373734474182101</v>
      </c>
      <c r="G128" s="262">
        <f t="shared" si="15"/>
        <v>300.43007625256882</v>
      </c>
      <c r="P128" s="274" t="str">
        <f t="shared" ca="1" si="10"/>
        <v/>
      </c>
      <c r="Q128" s="281" t="str">
        <f t="shared" ca="1" si="11"/>
        <v/>
      </c>
      <c r="R128" s="281" t="str">
        <f t="shared" ca="1" si="12"/>
        <v/>
      </c>
      <c r="S128" s="281" t="str">
        <f t="shared" si="13"/>
        <v/>
      </c>
      <c r="T128" s="52" t="str">
        <f t="shared" si="14"/>
        <v/>
      </c>
    </row>
    <row r="129" spans="1:20" x14ac:dyDescent="0.2">
      <c r="A129" s="343">
        <v>0</v>
      </c>
      <c r="B129" s="343">
        <v>0.5</v>
      </c>
      <c r="C129" s="343">
        <v>190.2373046875</v>
      </c>
      <c r="D129" s="343">
        <v>6164.671875</v>
      </c>
      <c r="E129" s="343">
        <v>9.1354915639385595E-2</v>
      </c>
      <c r="F129" s="343">
        <v>0.36779642687179098</v>
      </c>
      <c r="G129" s="262">
        <f t="shared" si="15"/>
        <v>311.01885045386757</v>
      </c>
      <c r="P129" s="274" t="str">
        <f t="shared" ca="1" si="10"/>
        <v/>
      </c>
      <c r="Q129" s="281" t="str">
        <f t="shared" ca="1" si="11"/>
        <v/>
      </c>
      <c r="R129" s="281" t="str">
        <f t="shared" ca="1" si="12"/>
        <v/>
      </c>
      <c r="S129" s="281" t="str">
        <f t="shared" si="13"/>
        <v/>
      </c>
      <c r="T129" s="52" t="str">
        <f t="shared" si="14"/>
        <v/>
      </c>
    </row>
    <row r="130" spans="1:20" x14ac:dyDescent="0.2">
      <c r="A130" s="343">
        <v>0</v>
      </c>
      <c r="B130" s="343">
        <v>0.5</v>
      </c>
      <c r="C130" s="343">
        <v>190.6201171875</v>
      </c>
      <c r="D130" s="343">
        <v>6269.0166015625</v>
      </c>
      <c r="E130" s="343">
        <v>9.2891124950256199E-2</v>
      </c>
      <c r="F130" s="343">
        <v>0.37197471829131201</v>
      </c>
      <c r="G130" s="262">
        <f t="shared" si="15"/>
        <v>320.5692244569475</v>
      </c>
      <c r="P130" s="274" t="str">
        <f t="shared" ca="1" si="10"/>
        <v/>
      </c>
      <c r="Q130" s="281" t="str">
        <f t="shared" ca="1" si="11"/>
        <v/>
      </c>
      <c r="R130" s="281" t="str">
        <f t="shared" ca="1" si="12"/>
        <v/>
      </c>
      <c r="S130" s="281" t="str">
        <f t="shared" si="13"/>
        <v/>
      </c>
      <c r="T130" s="52" t="str">
        <f t="shared" si="14"/>
        <v/>
      </c>
    </row>
    <row r="131" spans="1:20" x14ac:dyDescent="0.2">
      <c r="A131" s="343">
        <v>0</v>
      </c>
      <c r="B131" s="343">
        <v>0.5</v>
      </c>
      <c r="C131" s="343">
        <v>191.0419921875</v>
      </c>
      <c r="D131" s="343">
        <v>6369.13916015625</v>
      </c>
      <c r="E131" s="343">
        <v>9.4538874691352207E-2</v>
      </c>
      <c r="F131" s="343">
        <v>0.379109376808628</v>
      </c>
      <c r="G131" s="262">
        <f t="shared" si="15"/>
        <v>330.98148339909903</v>
      </c>
      <c r="P131" s="274" t="str">
        <f t="shared" ref="P131:P176" ca="1" si="16">IF(ISNUMBER(K131),INDIRECT(ADDRESS(L131,5,1,1),1),"")</f>
        <v/>
      </c>
      <c r="Q131" s="281" t="str">
        <f t="shared" ref="Q131:Q194" ca="1" si="17">IF(ISNUMBER(K131),INDIRECT(ADDRESS(L131,7,1,1),1),"")</f>
        <v/>
      </c>
      <c r="R131" s="281" t="str">
        <f t="shared" ref="R131:R194" ca="1" si="18">IF(ISNUMBER(K131),INDIRECT(ADDRESS(L131,4,1,1),1),"")</f>
        <v/>
      </c>
      <c r="S131" s="281" t="str">
        <f t="shared" ref="S131:S194" si="19">IF(ISNUMBER(K131),P131-O131*R131,"")</f>
        <v/>
      </c>
      <c r="T131" s="52" t="str">
        <f t="shared" si="14"/>
        <v/>
      </c>
    </row>
    <row r="132" spans="1:20" x14ac:dyDescent="0.2">
      <c r="A132" s="343">
        <v>0</v>
      </c>
      <c r="B132" s="343">
        <v>0.5</v>
      </c>
      <c r="C132" s="343">
        <v>191.4267578125</v>
      </c>
      <c r="D132" s="343">
        <v>6469.44287109375</v>
      </c>
      <c r="E132" s="343">
        <v>9.6094256150536198E-2</v>
      </c>
      <c r="F132" s="343">
        <v>0.38105846033431601</v>
      </c>
      <c r="G132" s="262">
        <f t="shared" si="15"/>
        <v>340.96592962590853</v>
      </c>
      <c r="P132" s="274" t="str">
        <f t="shared" ca="1" si="16"/>
        <v/>
      </c>
      <c r="Q132" s="281" t="str">
        <f t="shared" ca="1" si="17"/>
        <v/>
      </c>
      <c r="R132" s="281" t="str">
        <f t="shared" ca="1" si="18"/>
        <v/>
      </c>
      <c r="S132" s="281" t="str">
        <f t="shared" si="19"/>
        <v/>
      </c>
      <c r="T132" s="52" t="str">
        <f t="shared" ref="T132:T195" si="20">IF(ISNUMBER(K132),T131+0.5*(R132+R131)*(S132-S131),"")</f>
        <v/>
      </c>
    </row>
    <row r="133" spans="1:20" x14ac:dyDescent="0.2">
      <c r="A133" s="343">
        <v>0</v>
      </c>
      <c r="B133" s="343">
        <v>0.5</v>
      </c>
      <c r="C133" s="343">
        <v>191.8564453125</v>
      </c>
      <c r="D133" s="343">
        <v>6571.6640625</v>
      </c>
      <c r="E133" s="343">
        <v>9.78041862254031E-2</v>
      </c>
      <c r="F133" s="343">
        <v>0.38506387500092398</v>
      </c>
      <c r="G133" s="262">
        <f t="shared" si="15"/>
        <v>352.11562010356215</v>
      </c>
      <c r="P133" s="274" t="str">
        <f t="shared" ca="1" si="16"/>
        <v/>
      </c>
      <c r="Q133" s="281" t="str">
        <f t="shared" ca="1" si="17"/>
        <v/>
      </c>
      <c r="R133" s="281" t="str">
        <f t="shared" ca="1" si="18"/>
        <v/>
      </c>
      <c r="S133" s="281" t="str">
        <f t="shared" si="19"/>
        <v/>
      </c>
      <c r="T133" s="52" t="str">
        <f t="shared" si="20"/>
        <v/>
      </c>
    </row>
    <row r="134" spans="1:20" x14ac:dyDescent="0.2">
      <c r="A134" s="343">
        <v>0</v>
      </c>
      <c r="B134" s="343">
        <v>0.5</v>
      </c>
      <c r="C134" s="343">
        <v>191.943359375</v>
      </c>
      <c r="D134" s="343">
        <v>6591.93408203125</v>
      </c>
      <c r="E134" s="343">
        <v>9.8140735644847196E-2</v>
      </c>
      <c r="F134" s="343">
        <v>0.38682221202179801</v>
      </c>
      <c r="G134" s="262">
        <f t="shared" ref="G134:G197" si="21">G133+(D134+D133)/2*(E134-E133)</f>
        <v>354.33072076023086</v>
      </c>
      <c r="P134" s="274" t="str">
        <f t="shared" ca="1" si="16"/>
        <v/>
      </c>
      <c r="Q134" s="281" t="str">
        <f t="shared" ca="1" si="17"/>
        <v/>
      </c>
      <c r="R134" s="281" t="str">
        <f t="shared" ca="1" si="18"/>
        <v/>
      </c>
      <c r="S134" s="281" t="str">
        <f t="shared" si="19"/>
        <v/>
      </c>
      <c r="T134" s="52" t="str">
        <f t="shared" si="20"/>
        <v/>
      </c>
    </row>
    <row r="135" spans="1:20" x14ac:dyDescent="0.2">
      <c r="A135" s="343">
        <v>0</v>
      </c>
      <c r="B135" s="343">
        <v>0.5</v>
      </c>
      <c r="C135" s="343">
        <v>192.2587890625</v>
      </c>
      <c r="D135" s="343">
        <v>6671.9931640625</v>
      </c>
      <c r="E135" s="343">
        <v>9.9404795037116897E-2</v>
      </c>
      <c r="F135" s="343">
        <v>0.390082597732544</v>
      </c>
      <c r="G135" s="262">
        <f t="shared" si="21"/>
        <v>362.71391666713424</v>
      </c>
      <c r="P135" s="274" t="str">
        <f t="shared" ca="1" si="16"/>
        <v/>
      </c>
      <c r="Q135" s="281" t="str">
        <f t="shared" ca="1" si="17"/>
        <v/>
      </c>
      <c r="R135" s="281" t="str">
        <f t="shared" ca="1" si="18"/>
        <v/>
      </c>
      <c r="S135" s="281" t="str">
        <f t="shared" si="19"/>
        <v/>
      </c>
      <c r="T135" s="52" t="str">
        <f t="shared" si="20"/>
        <v/>
      </c>
    </row>
    <row r="136" spans="1:20" x14ac:dyDescent="0.2">
      <c r="A136" s="343">
        <v>0</v>
      </c>
      <c r="B136" s="343">
        <v>0.5</v>
      </c>
      <c r="C136" s="343">
        <v>192.66015625</v>
      </c>
      <c r="D136" s="343">
        <v>6774.2890625</v>
      </c>
      <c r="E136" s="343">
        <v>0.10105791443493201</v>
      </c>
      <c r="F136" s="343">
        <v>0.39566159830428699</v>
      </c>
      <c r="G136" s="262">
        <f t="shared" si="21"/>
        <v>373.82807165574775</v>
      </c>
      <c r="P136" s="274" t="str">
        <f t="shared" ca="1" si="16"/>
        <v/>
      </c>
      <c r="Q136" s="281" t="str">
        <f t="shared" ca="1" si="17"/>
        <v/>
      </c>
      <c r="R136" s="281" t="str">
        <f t="shared" ca="1" si="18"/>
        <v/>
      </c>
      <c r="S136" s="281" t="str">
        <f t="shared" si="19"/>
        <v/>
      </c>
      <c r="T136" s="52" t="str">
        <f t="shared" si="20"/>
        <v/>
      </c>
    </row>
    <row r="137" spans="1:20" x14ac:dyDescent="0.2">
      <c r="A137" s="343">
        <v>0</v>
      </c>
      <c r="B137" s="343">
        <v>0.5</v>
      </c>
      <c r="C137" s="343">
        <v>193.0703125</v>
      </c>
      <c r="D137" s="343">
        <v>6875.86767578125</v>
      </c>
      <c r="E137" s="343">
        <v>0.102674457593821</v>
      </c>
      <c r="F137" s="343">
        <v>0.40068625821732001</v>
      </c>
      <c r="G137" s="262">
        <f t="shared" si="21"/>
        <v>384.86110540226332</v>
      </c>
      <c r="P137" s="274" t="str">
        <f t="shared" ca="1" si="16"/>
        <v/>
      </c>
      <c r="Q137" s="281" t="str">
        <f t="shared" ca="1" si="17"/>
        <v/>
      </c>
      <c r="R137" s="281" t="str">
        <f t="shared" ca="1" si="18"/>
        <v/>
      </c>
      <c r="S137" s="281" t="str">
        <f t="shared" si="19"/>
        <v/>
      </c>
      <c r="T137" s="52" t="str">
        <f t="shared" si="20"/>
        <v/>
      </c>
    </row>
    <row r="138" spans="1:20" x14ac:dyDescent="0.2">
      <c r="A138" s="343">
        <v>0</v>
      </c>
      <c r="B138" s="343">
        <v>0.5</v>
      </c>
      <c r="C138" s="343">
        <v>193.4677734375</v>
      </c>
      <c r="D138" s="343">
        <v>6976.0048828125</v>
      </c>
      <c r="E138" s="343">
        <v>0.10421738261357</v>
      </c>
      <c r="F138" s="343">
        <v>0.402647245209664</v>
      </c>
      <c r="G138" s="262">
        <f t="shared" si="21"/>
        <v>395.54730577277775</v>
      </c>
      <c r="P138" s="274" t="str">
        <f t="shared" ca="1" si="16"/>
        <v/>
      </c>
      <c r="Q138" s="281" t="str">
        <f t="shared" ca="1" si="17"/>
        <v/>
      </c>
      <c r="R138" s="281" t="str">
        <f t="shared" ca="1" si="18"/>
        <v/>
      </c>
      <c r="S138" s="281" t="str">
        <f t="shared" si="19"/>
        <v/>
      </c>
      <c r="T138" s="52" t="str">
        <f t="shared" si="20"/>
        <v/>
      </c>
    </row>
    <row r="139" spans="1:20" x14ac:dyDescent="0.2">
      <c r="A139" s="343">
        <v>0</v>
      </c>
      <c r="B139" s="343">
        <v>1</v>
      </c>
      <c r="C139" s="343">
        <v>194.0283203125</v>
      </c>
      <c r="D139" s="343">
        <v>6875.3984375</v>
      </c>
      <c r="E139" s="343">
        <v>0.10280471178703</v>
      </c>
      <c r="F139" s="343">
        <v>0.39801001548767101</v>
      </c>
      <c r="G139" s="262">
        <f t="shared" si="21"/>
        <v>385.76356908415539</v>
      </c>
      <c r="P139" s="274" t="str">
        <f t="shared" ca="1" si="16"/>
        <v/>
      </c>
      <c r="Q139" s="281" t="str">
        <f t="shared" ca="1" si="17"/>
        <v/>
      </c>
      <c r="R139" s="281" t="str">
        <f t="shared" ca="1" si="18"/>
        <v/>
      </c>
      <c r="S139" s="281" t="str">
        <f t="shared" si="19"/>
        <v/>
      </c>
      <c r="T139" s="52" t="str">
        <f t="shared" si="20"/>
        <v/>
      </c>
    </row>
    <row r="140" spans="1:20" x14ac:dyDescent="0.2">
      <c r="A140" s="343">
        <v>0</v>
      </c>
      <c r="B140" s="343">
        <v>1</v>
      </c>
      <c r="C140" s="343">
        <v>194.439453125</v>
      </c>
      <c r="D140" s="343">
        <v>6775.14306640625</v>
      </c>
      <c r="E140" s="343">
        <v>0.10117988131241901</v>
      </c>
      <c r="F140" s="343">
        <v>0.39538144483231003</v>
      </c>
      <c r="G140" s="262">
        <f t="shared" si="21"/>
        <v>374.67366116891083</v>
      </c>
      <c r="P140" s="274" t="str">
        <f t="shared" ca="1" si="16"/>
        <v/>
      </c>
      <c r="Q140" s="281" t="str">
        <f t="shared" ca="1" si="17"/>
        <v/>
      </c>
      <c r="R140" s="281" t="str">
        <f t="shared" ca="1" si="18"/>
        <v/>
      </c>
      <c r="S140" s="281" t="str">
        <f t="shared" si="19"/>
        <v/>
      </c>
      <c r="T140" s="52" t="str">
        <f t="shared" si="20"/>
        <v/>
      </c>
    </row>
    <row r="141" spans="1:20" x14ac:dyDescent="0.2">
      <c r="A141" s="343">
        <v>0</v>
      </c>
      <c r="B141" s="343">
        <v>1</v>
      </c>
      <c r="C141" s="343">
        <v>194.8408203125</v>
      </c>
      <c r="D141" s="343">
        <v>6673.0849609375</v>
      </c>
      <c r="E141" s="343">
        <v>9.9543169199023396E-2</v>
      </c>
      <c r="F141" s="343">
        <v>0.39143563481047799</v>
      </c>
      <c r="G141" s="262">
        <f t="shared" si="21"/>
        <v>363.66822231088088</v>
      </c>
      <c r="P141" s="274" t="str">
        <f t="shared" ca="1" si="16"/>
        <v/>
      </c>
      <c r="Q141" s="281" t="str">
        <f t="shared" ca="1" si="17"/>
        <v/>
      </c>
      <c r="R141" s="281" t="str">
        <f t="shared" ca="1" si="18"/>
        <v/>
      </c>
      <c r="S141" s="281" t="str">
        <f t="shared" si="19"/>
        <v/>
      </c>
      <c r="T141" s="52" t="str">
        <f t="shared" si="20"/>
        <v/>
      </c>
    </row>
    <row r="142" spans="1:20" x14ac:dyDescent="0.2">
      <c r="A142" s="343">
        <v>0</v>
      </c>
      <c r="B142" s="343">
        <v>1</v>
      </c>
      <c r="C142" s="343">
        <v>195.2548828125</v>
      </c>
      <c r="D142" s="343">
        <v>6570.92822265625</v>
      </c>
      <c r="E142" s="343">
        <v>9.7889838798437295E-2</v>
      </c>
      <c r="F142" s="343">
        <v>0.38437248440459398</v>
      </c>
      <c r="G142" s="262">
        <f t="shared" si="21"/>
        <v>352.71985749978154</v>
      </c>
      <c r="P142" s="274" t="str">
        <f t="shared" ca="1" si="16"/>
        <v/>
      </c>
      <c r="Q142" s="281" t="str">
        <f t="shared" ca="1" si="17"/>
        <v/>
      </c>
      <c r="R142" s="281" t="str">
        <f t="shared" ca="1" si="18"/>
        <v/>
      </c>
      <c r="S142" s="281" t="str">
        <f t="shared" si="19"/>
        <v/>
      </c>
      <c r="T142" s="52" t="str">
        <f t="shared" si="20"/>
        <v/>
      </c>
    </row>
    <row r="143" spans="1:20" x14ac:dyDescent="0.2">
      <c r="A143" s="343">
        <v>0</v>
      </c>
      <c r="B143" s="343">
        <v>1</v>
      </c>
      <c r="C143" s="343">
        <v>195.63671875</v>
      </c>
      <c r="D143" s="343">
        <v>6470.095703125</v>
      </c>
      <c r="E143" s="343">
        <v>9.6333118563052295E-2</v>
      </c>
      <c r="F143" s="343">
        <v>0.38143395795486901</v>
      </c>
      <c r="G143" s="262">
        <f t="shared" si="21"/>
        <v>342.5692445820797</v>
      </c>
      <c r="P143" s="274" t="str">
        <f t="shared" ca="1" si="16"/>
        <v/>
      </c>
      <c r="Q143" s="281" t="str">
        <f t="shared" ca="1" si="17"/>
        <v/>
      </c>
      <c r="R143" s="281" t="str">
        <f t="shared" ca="1" si="18"/>
        <v/>
      </c>
      <c r="S143" s="281" t="str">
        <f t="shared" si="19"/>
        <v/>
      </c>
      <c r="T143" s="52" t="str">
        <f t="shared" si="20"/>
        <v/>
      </c>
    </row>
    <row r="144" spans="1:20" x14ac:dyDescent="0.2">
      <c r="A144" s="343">
        <v>0</v>
      </c>
      <c r="B144" s="343">
        <v>1</v>
      </c>
      <c r="C144" s="343">
        <v>196.05078125</v>
      </c>
      <c r="D144" s="343">
        <v>6369.9765625</v>
      </c>
      <c r="E144" s="343">
        <v>9.4709648692514706E-2</v>
      </c>
      <c r="F144" s="343">
        <v>0.37732720375061002</v>
      </c>
      <c r="G144" s="262">
        <f t="shared" si="21"/>
        <v>332.14650935269594</v>
      </c>
      <c r="P144" s="274" t="str">
        <f t="shared" ca="1" si="16"/>
        <v/>
      </c>
      <c r="Q144" s="281" t="str">
        <f t="shared" ca="1" si="17"/>
        <v/>
      </c>
      <c r="R144" s="281" t="str">
        <f t="shared" ca="1" si="18"/>
        <v/>
      </c>
      <c r="S144" s="281" t="str">
        <f t="shared" si="19"/>
        <v/>
      </c>
      <c r="T144" s="52" t="str">
        <f t="shared" si="20"/>
        <v/>
      </c>
    </row>
    <row r="145" spans="1:20" x14ac:dyDescent="0.2">
      <c r="A145" s="343">
        <v>0</v>
      </c>
      <c r="B145" s="343">
        <v>1</v>
      </c>
      <c r="C145" s="343">
        <v>196.4580078125</v>
      </c>
      <c r="D145" s="343">
        <v>6269.1923828125</v>
      </c>
      <c r="E145" s="343">
        <v>9.30830210563727E-2</v>
      </c>
      <c r="F145" s="343">
        <v>0.37357807741500398</v>
      </c>
      <c r="G145" s="262">
        <f t="shared" si="21"/>
        <v>321.8668986005394</v>
      </c>
      <c r="P145" s="274" t="str">
        <f t="shared" ca="1" si="16"/>
        <v/>
      </c>
      <c r="Q145" s="281" t="str">
        <f t="shared" ca="1" si="17"/>
        <v/>
      </c>
      <c r="R145" s="281" t="str">
        <f t="shared" ca="1" si="18"/>
        <v/>
      </c>
      <c r="S145" s="281" t="str">
        <f t="shared" si="19"/>
        <v/>
      </c>
      <c r="T145" s="52" t="str">
        <f t="shared" si="20"/>
        <v/>
      </c>
    </row>
    <row r="146" spans="1:20" x14ac:dyDescent="0.2">
      <c r="A146" s="343">
        <v>0</v>
      </c>
      <c r="B146" s="343">
        <v>1</v>
      </c>
      <c r="C146" s="343">
        <v>196.8388671875</v>
      </c>
      <c r="D146" s="343">
        <v>6167.3076171875</v>
      </c>
      <c r="E146" s="343">
        <v>9.1556532424874604E-2</v>
      </c>
      <c r="F146" s="343">
        <v>0.36901235580444303</v>
      </c>
      <c r="G146" s="262">
        <f t="shared" si="21"/>
        <v>312.37481066772636</v>
      </c>
      <c r="P146" s="274" t="str">
        <f t="shared" ca="1" si="16"/>
        <v/>
      </c>
      <c r="Q146" s="281" t="str">
        <f t="shared" ca="1" si="17"/>
        <v/>
      </c>
      <c r="R146" s="281" t="str">
        <f t="shared" ca="1" si="18"/>
        <v/>
      </c>
      <c r="S146" s="281" t="str">
        <f t="shared" si="19"/>
        <v/>
      </c>
      <c r="T146" s="52" t="str">
        <f t="shared" si="20"/>
        <v/>
      </c>
    </row>
    <row r="147" spans="1:20" x14ac:dyDescent="0.2">
      <c r="A147" s="343">
        <v>0</v>
      </c>
      <c r="B147" s="343">
        <v>1</v>
      </c>
      <c r="C147" s="343">
        <v>197.2724609375</v>
      </c>
      <c r="D147" s="343">
        <v>6064.53857421875</v>
      </c>
      <c r="E147" s="343">
        <v>8.9775239757727804E-2</v>
      </c>
      <c r="F147" s="343">
        <v>0.36358236684463902</v>
      </c>
      <c r="G147" s="262">
        <f t="shared" si="21"/>
        <v>301.48056170451662</v>
      </c>
      <c r="P147" s="274" t="str">
        <f t="shared" ca="1" si="16"/>
        <v/>
      </c>
      <c r="Q147" s="281" t="str">
        <f t="shared" ca="1" si="17"/>
        <v/>
      </c>
      <c r="R147" s="281" t="str">
        <f t="shared" ca="1" si="18"/>
        <v/>
      </c>
      <c r="S147" s="281" t="str">
        <f t="shared" si="19"/>
        <v/>
      </c>
      <c r="T147" s="52" t="str">
        <f t="shared" si="20"/>
        <v/>
      </c>
    </row>
    <row r="148" spans="1:20" x14ac:dyDescent="0.2">
      <c r="A148" s="343">
        <v>0</v>
      </c>
      <c r="B148" s="343">
        <v>1</v>
      </c>
      <c r="C148" s="343">
        <v>197.6767578125</v>
      </c>
      <c r="D148" s="343">
        <v>5963.130859375</v>
      </c>
      <c r="E148" s="343">
        <v>8.8178443547803895E-2</v>
      </c>
      <c r="F148" s="343">
        <v>0.36021470441483</v>
      </c>
      <c r="G148" s="262">
        <f t="shared" si="21"/>
        <v>291.87769322162654</v>
      </c>
      <c r="P148" s="274" t="str">
        <f t="shared" ca="1" si="16"/>
        <v/>
      </c>
      <c r="Q148" s="281" t="str">
        <f t="shared" ca="1" si="17"/>
        <v/>
      </c>
      <c r="R148" s="281" t="str">
        <f t="shared" ca="1" si="18"/>
        <v/>
      </c>
      <c r="S148" s="281" t="str">
        <f t="shared" si="19"/>
        <v/>
      </c>
      <c r="T148" s="52" t="str">
        <f t="shared" si="20"/>
        <v/>
      </c>
    </row>
    <row r="149" spans="1:20" x14ac:dyDescent="0.2">
      <c r="A149" s="343">
        <v>0</v>
      </c>
      <c r="B149" s="343">
        <v>1</v>
      </c>
      <c r="C149" s="343">
        <v>198.083984375</v>
      </c>
      <c r="D149" s="343">
        <v>5863.08740234375</v>
      </c>
      <c r="E149" s="343">
        <v>8.6535299487877596E-2</v>
      </c>
      <c r="F149" s="343">
        <v>0.35561324330046801</v>
      </c>
      <c r="G149" s="262">
        <f t="shared" si="21"/>
        <v>282.16160307755899</v>
      </c>
      <c r="P149" s="274" t="str">
        <f t="shared" ca="1" si="16"/>
        <v/>
      </c>
      <c r="Q149" s="281" t="str">
        <f t="shared" ca="1" si="17"/>
        <v/>
      </c>
      <c r="R149" s="281" t="str">
        <f t="shared" ca="1" si="18"/>
        <v/>
      </c>
      <c r="S149" s="281" t="str">
        <f t="shared" si="19"/>
        <v/>
      </c>
      <c r="T149" s="52" t="str">
        <f t="shared" si="20"/>
        <v/>
      </c>
    </row>
    <row r="150" spans="1:20" x14ac:dyDescent="0.2">
      <c r="A150" s="343">
        <v>0</v>
      </c>
      <c r="B150" s="343">
        <v>1</v>
      </c>
      <c r="C150" s="343">
        <v>198.49609375</v>
      </c>
      <c r="D150" s="343">
        <v>5758.521484375</v>
      </c>
      <c r="E150" s="343">
        <v>8.4899547800887404E-2</v>
      </c>
      <c r="F150" s="343">
        <v>0.35080910311080499</v>
      </c>
      <c r="G150" s="262">
        <f t="shared" si="21"/>
        <v>272.65656990656379</v>
      </c>
      <c r="P150" s="274" t="str">
        <f t="shared" ca="1" si="16"/>
        <v/>
      </c>
      <c r="Q150" s="281" t="str">
        <f t="shared" ca="1" si="17"/>
        <v/>
      </c>
      <c r="R150" s="281" t="str">
        <f t="shared" ca="1" si="18"/>
        <v/>
      </c>
      <c r="S150" s="281" t="str">
        <f t="shared" si="19"/>
        <v/>
      </c>
      <c r="T150" s="52" t="str">
        <f t="shared" si="20"/>
        <v/>
      </c>
    </row>
    <row r="151" spans="1:20" x14ac:dyDescent="0.2">
      <c r="A151" s="343">
        <v>0</v>
      </c>
      <c r="B151" s="343">
        <v>1</v>
      </c>
      <c r="C151" s="343">
        <v>198.90625</v>
      </c>
      <c r="D151" s="343">
        <v>5658.3427734375</v>
      </c>
      <c r="E151" s="343">
        <v>8.3284510765224695E-2</v>
      </c>
      <c r="F151" s="343">
        <v>0.34459232119843403</v>
      </c>
      <c r="G151" s="262">
        <f t="shared" si="21"/>
        <v>263.43724060281329</v>
      </c>
      <c r="P151" s="274" t="str">
        <f t="shared" ca="1" si="16"/>
        <v/>
      </c>
      <c r="Q151" s="281" t="str">
        <f t="shared" ca="1" si="17"/>
        <v/>
      </c>
      <c r="R151" s="281" t="str">
        <f t="shared" ca="1" si="18"/>
        <v/>
      </c>
      <c r="S151" s="281" t="str">
        <f t="shared" si="19"/>
        <v/>
      </c>
      <c r="T151" s="52" t="str">
        <f t="shared" si="20"/>
        <v/>
      </c>
    </row>
    <row r="152" spans="1:20" x14ac:dyDescent="0.2">
      <c r="A152" s="343">
        <v>0</v>
      </c>
      <c r="B152" s="343">
        <v>1</v>
      </c>
      <c r="C152" s="343">
        <v>199.3046875</v>
      </c>
      <c r="D152" s="343">
        <v>5557.833984375</v>
      </c>
      <c r="E152" s="343">
        <v>8.1616592069622101E-2</v>
      </c>
      <c r="F152" s="343">
        <v>0.339764344971627</v>
      </c>
      <c r="G152" s="262">
        <f t="shared" si="21"/>
        <v>254.08340514904393</v>
      </c>
      <c r="P152" s="274" t="str">
        <f t="shared" ca="1" si="16"/>
        <v/>
      </c>
      <c r="Q152" s="281" t="str">
        <f t="shared" ca="1" si="17"/>
        <v/>
      </c>
      <c r="R152" s="281" t="str">
        <f t="shared" ca="1" si="18"/>
        <v/>
      </c>
      <c r="S152" s="281" t="str">
        <f t="shared" si="19"/>
        <v/>
      </c>
      <c r="T152" s="52" t="str">
        <f t="shared" si="20"/>
        <v/>
      </c>
    </row>
    <row r="153" spans="1:20" x14ac:dyDescent="0.2">
      <c r="A153" s="343">
        <v>0</v>
      </c>
      <c r="B153" s="343">
        <v>1</v>
      </c>
      <c r="C153" s="343">
        <v>199.6923828125</v>
      </c>
      <c r="D153" s="343">
        <v>5456.66796875</v>
      </c>
      <c r="E153" s="343">
        <v>8.0058052844833597E-2</v>
      </c>
      <c r="F153" s="343">
        <v>0.33854841603897501</v>
      </c>
      <c r="G153" s="262">
        <f t="shared" si="21"/>
        <v>245.50013848131647</v>
      </c>
      <c r="P153" s="274" t="str">
        <f t="shared" ca="1" si="16"/>
        <v/>
      </c>
      <c r="Q153" s="281" t="str">
        <f t="shared" ca="1" si="17"/>
        <v/>
      </c>
      <c r="R153" s="281" t="str">
        <f t="shared" ca="1" si="18"/>
        <v/>
      </c>
      <c r="S153" s="281" t="str">
        <f t="shared" si="19"/>
        <v/>
      </c>
      <c r="T153" s="52" t="str">
        <f t="shared" si="20"/>
        <v/>
      </c>
    </row>
    <row r="154" spans="1:20" x14ac:dyDescent="0.2">
      <c r="A154" s="343">
        <v>0</v>
      </c>
      <c r="B154" s="343">
        <v>1</v>
      </c>
      <c r="C154" s="343">
        <v>200.1181640625</v>
      </c>
      <c r="D154" s="343">
        <v>5350.474609375</v>
      </c>
      <c r="E154" s="343">
        <v>7.8325421782210497E-2</v>
      </c>
      <c r="F154" s="343">
        <v>0.33158660517074201</v>
      </c>
      <c r="G154" s="262">
        <f t="shared" si="21"/>
        <v>236.13774301678845</v>
      </c>
      <c r="P154" s="274" t="str">
        <f t="shared" ca="1" si="16"/>
        <v/>
      </c>
      <c r="Q154" s="281" t="str">
        <f t="shared" ca="1" si="17"/>
        <v/>
      </c>
      <c r="R154" s="281" t="str">
        <f t="shared" ca="1" si="18"/>
        <v/>
      </c>
      <c r="S154" s="281" t="str">
        <f t="shared" si="19"/>
        <v/>
      </c>
      <c r="T154" s="52" t="str">
        <f t="shared" si="20"/>
        <v/>
      </c>
    </row>
    <row r="155" spans="1:20" x14ac:dyDescent="0.2">
      <c r="A155" s="343">
        <v>0</v>
      </c>
      <c r="B155" s="343">
        <v>1</v>
      </c>
      <c r="C155" s="343">
        <v>200.1689453125</v>
      </c>
      <c r="D155" s="343">
        <v>5341.6904296875</v>
      </c>
      <c r="E155" s="343">
        <v>7.8133118222467601E-2</v>
      </c>
      <c r="F155" s="343">
        <v>0.32869577989913501</v>
      </c>
      <c r="G155" s="262">
        <f t="shared" si="21"/>
        <v>235.10967231760333</v>
      </c>
      <c r="P155" s="274" t="str">
        <f t="shared" ca="1" si="16"/>
        <v/>
      </c>
      <c r="Q155" s="281" t="str">
        <f t="shared" ca="1" si="17"/>
        <v/>
      </c>
      <c r="R155" s="281" t="str">
        <f t="shared" ca="1" si="18"/>
        <v/>
      </c>
      <c r="S155" s="281" t="str">
        <f t="shared" si="19"/>
        <v/>
      </c>
      <c r="T155" s="52" t="str">
        <f t="shared" si="20"/>
        <v/>
      </c>
    </row>
    <row r="156" spans="1:20" x14ac:dyDescent="0.2">
      <c r="A156" s="343">
        <v>0</v>
      </c>
      <c r="B156" s="343">
        <v>1</v>
      </c>
      <c r="C156" s="343">
        <v>200.5390625</v>
      </c>
      <c r="D156" s="343">
        <v>5249.8994140625</v>
      </c>
      <c r="E156" s="343">
        <v>7.6698866905644494E-2</v>
      </c>
      <c r="F156" s="343">
        <v>0.32648444175720198</v>
      </c>
      <c r="G156" s="262">
        <f t="shared" si="21"/>
        <v>227.51417147727898</v>
      </c>
      <c r="P156" s="274" t="str">
        <f t="shared" ca="1" si="16"/>
        <v/>
      </c>
      <c r="Q156" s="281" t="str">
        <f t="shared" ca="1" si="17"/>
        <v/>
      </c>
      <c r="R156" s="281" t="str">
        <f t="shared" ca="1" si="18"/>
        <v/>
      </c>
      <c r="S156" s="281" t="str">
        <f t="shared" si="19"/>
        <v/>
      </c>
      <c r="T156" s="52" t="str">
        <f t="shared" si="20"/>
        <v/>
      </c>
    </row>
    <row r="157" spans="1:20" x14ac:dyDescent="0.2">
      <c r="A157" s="343">
        <v>0</v>
      </c>
      <c r="B157" s="343">
        <v>1</v>
      </c>
      <c r="C157" s="343">
        <v>200.923828125</v>
      </c>
      <c r="D157" s="343">
        <v>5149.37353515625</v>
      </c>
      <c r="E157" s="343">
        <v>7.5146315793972504E-2</v>
      </c>
      <c r="F157" s="343">
        <v>0.32301543978974201</v>
      </c>
      <c r="G157" s="262">
        <f t="shared" si="21"/>
        <v>219.44147008833397</v>
      </c>
      <c r="P157" s="274" t="str">
        <f t="shared" ca="1" si="16"/>
        <v/>
      </c>
      <c r="Q157" s="281" t="str">
        <f t="shared" ca="1" si="17"/>
        <v/>
      </c>
      <c r="R157" s="281" t="str">
        <f t="shared" ca="1" si="18"/>
        <v/>
      </c>
      <c r="S157" s="281" t="str">
        <f t="shared" si="19"/>
        <v/>
      </c>
      <c r="T157" s="52" t="str">
        <f t="shared" si="20"/>
        <v/>
      </c>
    </row>
    <row r="158" spans="1:20" x14ac:dyDescent="0.2">
      <c r="A158" s="343">
        <v>0</v>
      </c>
      <c r="B158" s="343">
        <v>1</v>
      </c>
      <c r="C158" s="343">
        <v>201.341796875</v>
      </c>
      <c r="D158" s="343">
        <v>5048.09130859375</v>
      </c>
      <c r="E158" s="343">
        <v>7.3503433668520302E-2</v>
      </c>
      <c r="F158" s="343">
        <v>0.315952289383858</v>
      </c>
      <c r="G158" s="262">
        <f t="shared" si="21"/>
        <v>211.0648537299719</v>
      </c>
      <c r="P158" s="274" t="str">
        <f t="shared" ca="1" si="16"/>
        <v/>
      </c>
      <c r="Q158" s="281" t="str">
        <f t="shared" ca="1" si="17"/>
        <v/>
      </c>
      <c r="R158" s="281" t="str">
        <f t="shared" ca="1" si="18"/>
        <v/>
      </c>
      <c r="S158" s="281" t="str">
        <f t="shared" si="19"/>
        <v/>
      </c>
      <c r="T158" s="52" t="str">
        <f t="shared" si="20"/>
        <v/>
      </c>
    </row>
    <row r="159" spans="1:20" x14ac:dyDescent="0.2">
      <c r="A159" s="343">
        <v>0</v>
      </c>
      <c r="B159" s="343">
        <v>1</v>
      </c>
      <c r="C159" s="343">
        <v>201.7353515625</v>
      </c>
      <c r="D159" s="343">
        <v>4947.8212890625</v>
      </c>
      <c r="E159" s="343">
        <v>7.1886446676217006E-2</v>
      </c>
      <c r="F159" s="343">
        <v>0.31273960485123098</v>
      </c>
      <c r="G159" s="262">
        <f t="shared" si="21"/>
        <v>202.9832234066665</v>
      </c>
      <c r="P159" s="274" t="str">
        <f t="shared" ca="1" si="16"/>
        <v/>
      </c>
      <c r="Q159" s="281" t="str">
        <f t="shared" ca="1" si="17"/>
        <v/>
      </c>
      <c r="R159" s="281" t="str">
        <f t="shared" ca="1" si="18"/>
        <v/>
      </c>
      <c r="S159" s="281" t="str">
        <f t="shared" si="19"/>
        <v/>
      </c>
      <c r="T159" s="52" t="str">
        <f t="shared" si="20"/>
        <v/>
      </c>
    </row>
    <row r="160" spans="1:20" x14ac:dyDescent="0.2">
      <c r="A160" s="343">
        <v>0</v>
      </c>
      <c r="B160" s="343">
        <v>1</v>
      </c>
      <c r="C160" s="343">
        <v>202.1474609375</v>
      </c>
      <c r="D160" s="343">
        <v>4844.47509765625</v>
      </c>
      <c r="E160" s="343">
        <v>7.0236892497632694E-2</v>
      </c>
      <c r="F160" s="343">
        <v>0.30761957168579102</v>
      </c>
      <c r="G160" s="262">
        <f t="shared" si="21"/>
        <v>194.90676169534251</v>
      </c>
      <c r="P160" s="274" t="str">
        <f t="shared" ca="1" si="16"/>
        <v/>
      </c>
      <c r="Q160" s="281" t="str">
        <f t="shared" ca="1" si="17"/>
        <v/>
      </c>
      <c r="R160" s="281" t="str">
        <f t="shared" ca="1" si="18"/>
        <v/>
      </c>
      <c r="S160" s="281" t="str">
        <f t="shared" si="19"/>
        <v/>
      </c>
      <c r="T160" s="52" t="str">
        <f t="shared" si="20"/>
        <v/>
      </c>
    </row>
    <row r="161" spans="1:20" x14ac:dyDescent="0.2">
      <c r="A161" s="343">
        <v>0</v>
      </c>
      <c r="B161" s="343">
        <v>1</v>
      </c>
      <c r="C161" s="343">
        <v>202.552734375</v>
      </c>
      <c r="D161" s="343">
        <v>4743.71044921875</v>
      </c>
      <c r="E161" s="343">
        <v>6.8629204179160297E-2</v>
      </c>
      <c r="F161" s="343">
        <v>0.302070373436436</v>
      </c>
      <c r="G161" s="262">
        <f t="shared" si="21"/>
        <v>187.19935474581411</v>
      </c>
      <c r="P161" s="274" t="str">
        <f t="shared" ca="1" si="16"/>
        <v/>
      </c>
      <c r="Q161" s="281" t="str">
        <f t="shared" ca="1" si="17"/>
        <v/>
      </c>
      <c r="R161" s="281" t="str">
        <f t="shared" ca="1" si="18"/>
        <v/>
      </c>
      <c r="S161" s="281" t="str">
        <f t="shared" si="19"/>
        <v/>
      </c>
      <c r="T161" s="52" t="str">
        <f t="shared" si="20"/>
        <v/>
      </c>
    </row>
    <row r="162" spans="1:20" x14ac:dyDescent="0.2">
      <c r="A162" s="343">
        <v>0</v>
      </c>
      <c r="B162" s="343">
        <v>1</v>
      </c>
      <c r="C162" s="343">
        <v>202.9677734375</v>
      </c>
      <c r="D162" s="343">
        <v>4642.7109375</v>
      </c>
      <c r="E162" s="343">
        <v>6.6997228714171797E-2</v>
      </c>
      <c r="F162" s="343">
        <v>0.29934645863249898</v>
      </c>
      <c r="G162" s="262">
        <f t="shared" si="21"/>
        <v>179.54015004222993</v>
      </c>
      <c r="P162" s="274" t="str">
        <f t="shared" ca="1" si="16"/>
        <v/>
      </c>
      <c r="Q162" s="281" t="str">
        <f t="shared" ca="1" si="17"/>
        <v/>
      </c>
      <c r="R162" s="281" t="str">
        <f t="shared" ca="1" si="18"/>
        <v/>
      </c>
      <c r="S162" s="281" t="str">
        <f t="shared" si="19"/>
        <v/>
      </c>
      <c r="T162" s="52" t="str">
        <f t="shared" si="20"/>
        <v/>
      </c>
    </row>
    <row r="163" spans="1:20" x14ac:dyDescent="0.2">
      <c r="A163" s="343">
        <v>0</v>
      </c>
      <c r="B163" s="343">
        <v>1</v>
      </c>
      <c r="C163" s="343">
        <v>203.3671875</v>
      </c>
      <c r="D163" s="343">
        <v>4541.98291015625</v>
      </c>
      <c r="E163" s="343">
        <v>6.5382184402551502E-2</v>
      </c>
      <c r="F163" s="343">
        <v>0.29281975002959398</v>
      </c>
      <c r="G163" s="262">
        <f t="shared" si="21"/>
        <v>172.12330626591435</v>
      </c>
      <c r="P163" s="274" t="str">
        <f t="shared" ca="1" si="16"/>
        <v/>
      </c>
      <c r="Q163" s="281" t="str">
        <f t="shared" ca="1" si="17"/>
        <v/>
      </c>
      <c r="R163" s="281" t="str">
        <f t="shared" ca="1" si="18"/>
        <v/>
      </c>
      <c r="S163" s="281" t="str">
        <f t="shared" si="19"/>
        <v/>
      </c>
      <c r="T163" s="52" t="str">
        <f t="shared" si="20"/>
        <v/>
      </c>
    </row>
    <row r="164" spans="1:20" x14ac:dyDescent="0.2">
      <c r="A164" s="343">
        <v>0</v>
      </c>
      <c r="B164" s="343">
        <v>1</v>
      </c>
      <c r="C164" s="343">
        <v>203.75390625</v>
      </c>
      <c r="D164" s="343">
        <v>4441.53369140625</v>
      </c>
      <c r="E164" s="343">
        <v>6.37675984762609E-2</v>
      </c>
      <c r="F164" s="343">
        <v>0.28894544811919298</v>
      </c>
      <c r="G164" s="262">
        <f t="shared" si="21"/>
        <v>164.87097652917396</v>
      </c>
      <c r="P164" s="274" t="str">
        <f t="shared" ca="1" si="16"/>
        <v/>
      </c>
      <c r="Q164" s="281" t="str">
        <f t="shared" ca="1" si="17"/>
        <v/>
      </c>
      <c r="R164" s="281" t="str">
        <f t="shared" ca="1" si="18"/>
        <v/>
      </c>
      <c r="S164" s="281" t="str">
        <f t="shared" si="19"/>
        <v/>
      </c>
      <c r="T164" s="52" t="str">
        <f t="shared" si="20"/>
        <v/>
      </c>
    </row>
    <row r="165" spans="1:20" x14ac:dyDescent="0.2">
      <c r="A165" s="343">
        <v>0</v>
      </c>
      <c r="B165" s="343">
        <v>1</v>
      </c>
      <c r="C165" s="343">
        <v>204.1591796875</v>
      </c>
      <c r="D165" s="343">
        <v>4341.1337890625</v>
      </c>
      <c r="E165" s="343">
        <v>6.21453073108569E-2</v>
      </c>
      <c r="F165" s="343">
        <v>0.28434395790100098</v>
      </c>
      <c r="G165" s="262">
        <f t="shared" si="21"/>
        <v>157.74695459805122</v>
      </c>
      <c r="P165" s="274" t="str">
        <f t="shared" ca="1" si="16"/>
        <v/>
      </c>
      <c r="Q165" s="281" t="str">
        <f t="shared" ca="1" si="17"/>
        <v/>
      </c>
      <c r="R165" s="281" t="str">
        <f t="shared" ca="1" si="18"/>
        <v/>
      </c>
      <c r="S165" s="281" t="str">
        <f t="shared" si="19"/>
        <v/>
      </c>
      <c r="T165" s="52" t="str">
        <f t="shared" si="20"/>
        <v/>
      </c>
    </row>
    <row r="166" spans="1:20" x14ac:dyDescent="0.2">
      <c r="A166" s="343">
        <v>0</v>
      </c>
      <c r="B166" s="343">
        <v>1</v>
      </c>
      <c r="C166" s="343">
        <v>204.5712890625</v>
      </c>
      <c r="D166" s="343">
        <v>4240.0126953125</v>
      </c>
      <c r="E166" s="343">
        <v>6.0528182075358899E-2</v>
      </c>
      <c r="F166" s="343">
        <v>0.27846693410538098</v>
      </c>
      <c r="G166" s="262">
        <f t="shared" si="21"/>
        <v>150.80856033335735</v>
      </c>
      <c r="P166" s="274" t="str">
        <f t="shared" ca="1" si="16"/>
        <v/>
      </c>
      <c r="Q166" s="281" t="str">
        <f t="shared" ca="1" si="17"/>
        <v/>
      </c>
      <c r="R166" s="281" t="str">
        <f t="shared" ca="1" si="18"/>
        <v/>
      </c>
      <c r="S166" s="281" t="str">
        <f t="shared" si="19"/>
        <v/>
      </c>
      <c r="T166" s="52" t="str">
        <f t="shared" si="20"/>
        <v/>
      </c>
    </row>
    <row r="167" spans="1:20" x14ac:dyDescent="0.2">
      <c r="A167" s="343">
        <v>0</v>
      </c>
      <c r="B167" s="343">
        <v>1</v>
      </c>
      <c r="C167" s="343">
        <v>204.966796875</v>
      </c>
      <c r="D167" s="343">
        <v>4138.73486328125</v>
      </c>
      <c r="E167" s="343">
        <v>5.8975972933694699E-2</v>
      </c>
      <c r="F167" s="343">
        <v>0.27634500293061098</v>
      </c>
      <c r="G167" s="262">
        <f t="shared" si="21"/>
        <v>144.30577605528444</v>
      </c>
      <c r="P167" s="274" t="str">
        <f t="shared" ca="1" si="16"/>
        <v/>
      </c>
      <c r="Q167" s="281" t="str">
        <f t="shared" ca="1" si="17"/>
        <v/>
      </c>
      <c r="R167" s="281" t="str">
        <f t="shared" ca="1" si="18"/>
        <v/>
      </c>
      <c r="S167" s="281" t="str">
        <f t="shared" si="19"/>
        <v/>
      </c>
      <c r="T167" s="52" t="str">
        <f t="shared" si="20"/>
        <v/>
      </c>
    </row>
    <row r="168" spans="1:20" x14ac:dyDescent="0.2">
      <c r="A168" s="343">
        <v>0</v>
      </c>
      <c r="B168" s="343">
        <v>1</v>
      </c>
      <c r="C168" s="343">
        <v>205.1767578125</v>
      </c>
      <c r="D168" s="343">
        <v>4092.4343261718795</v>
      </c>
      <c r="E168" s="343">
        <v>5.8114437706535703E-2</v>
      </c>
      <c r="F168" s="343">
        <v>0.27337073697708503</v>
      </c>
      <c r="G168" s="262">
        <f t="shared" si="21"/>
        <v>140.76005494657463</v>
      </c>
      <c r="P168" s="274" t="str">
        <f t="shared" ca="1" si="16"/>
        <v/>
      </c>
      <c r="Q168" s="281" t="str">
        <f t="shared" ca="1" si="17"/>
        <v/>
      </c>
      <c r="R168" s="281" t="str">
        <f t="shared" ca="1" si="18"/>
        <v/>
      </c>
      <c r="S168" s="281" t="str">
        <f t="shared" si="19"/>
        <v/>
      </c>
      <c r="T168" s="52" t="str">
        <f t="shared" si="20"/>
        <v/>
      </c>
    </row>
    <row r="169" spans="1:20" x14ac:dyDescent="0.2">
      <c r="A169" s="343">
        <v>0</v>
      </c>
      <c r="B169" s="343">
        <v>1</v>
      </c>
      <c r="C169" s="343">
        <v>205.380859375</v>
      </c>
      <c r="D169" s="343">
        <v>4038.6503906250005</v>
      </c>
      <c r="E169" s="343">
        <v>5.7290555560030001E-2</v>
      </c>
      <c r="F169" s="343">
        <v>0.27049184427596601</v>
      </c>
      <c r="G169" s="262">
        <f t="shared" si="21"/>
        <v>137.41052718162746</v>
      </c>
      <c r="P169" s="274" t="str">
        <f t="shared" ca="1" si="16"/>
        <v/>
      </c>
      <c r="Q169" s="281" t="str">
        <f t="shared" ca="1" si="17"/>
        <v/>
      </c>
      <c r="R169" s="281" t="str">
        <f t="shared" ca="1" si="18"/>
        <v/>
      </c>
      <c r="S169" s="281" t="str">
        <f t="shared" si="19"/>
        <v/>
      </c>
      <c r="T169" s="52" t="str">
        <f t="shared" si="20"/>
        <v/>
      </c>
    </row>
    <row r="170" spans="1:20" x14ac:dyDescent="0.2">
      <c r="A170" s="343">
        <v>0</v>
      </c>
      <c r="B170" s="343">
        <v>1.5</v>
      </c>
      <c r="C170" s="343">
        <v>206.1064453125</v>
      </c>
      <c r="D170" s="343">
        <v>4140.8515625</v>
      </c>
      <c r="E170" s="343">
        <v>5.8737230574479299E-2</v>
      </c>
      <c r="F170" s="343">
        <v>0.27269721613265602</v>
      </c>
      <c r="G170" s="262">
        <f t="shared" si="21"/>
        <v>143.32706773474004</v>
      </c>
      <c r="P170" s="274" t="str">
        <f t="shared" ca="1" si="16"/>
        <v/>
      </c>
      <c r="Q170" s="281" t="str">
        <f t="shared" ca="1" si="17"/>
        <v/>
      </c>
      <c r="R170" s="281" t="str">
        <f t="shared" ca="1" si="18"/>
        <v/>
      </c>
      <c r="S170" s="281" t="str">
        <f t="shared" si="19"/>
        <v/>
      </c>
      <c r="T170" s="52" t="str">
        <f t="shared" si="20"/>
        <v/>
      </c>
    </row>
    <row r="171" spans="1:20" x14ac:dyDescent="0.2">
      <c r="A171" s="343">
        <v>0</v>
      </c>
      <c r="B171" s="343">
        <v>1.5</v>
      </c>
      <c r="C171" s="343">
        <v>206.53125</v>
      </c>
      <c r="D171" s="343">
        <v>4242.4794921875</v>
      </c>
      <c r="E171" s="343">
        <v>6.0377016779966701E-2</v>
      </c>
      <c r="F171" s="343">
        <v>0.27734041213989302</v>
      </c>
      <c r="G171" s="262">
        <f t="shared" si="21"/>
        <v>150.20050304449541</v>
      </c>
      <c r="P171" s="274" t="str">
        <f t="shared" ca="1" si="16"/>
        <v/>
      </c>
      <c r="Q171" s="281" t="str">
        <f t="shared" ca="1" si="17"/>
        <v/>
      </c>
      <c r="R171" s="281" t="str">
        <f t="shared" ca="1" si="18"/>
        <v/>
      </c>
      <c r="S171" s="281" t="str">
        <f t="shared" si="19"/>
        <v/>
      </c>
      <c r="T171" s="52" t="str">
        <f t="shared" si="20"/>
        <v/>
      </c>
    </row>
    <row r="172" spans="1:20" x14ac:dyDescent="0.2">
      <c r="A172" s="343">
        <v>0</v>
      </c>
      <c r="B172" s="343">
        <v>1.5</v>
      </c>
      <c r="C172" s="343">
        <v>206.947265625</v>
      </c>
      <c r="D172" s="343">
        <v>4344.00732421875</v>
      </c>
      <c r="E172" s="343">
        <v>6.20686914771795E-2</v>
      </c>
      <c r="F172" s="343">
        <v>0.28318166732788103</v>
      </c>
      <c r="G172" s="262">
        <f t="shared" si="21"/>
        <v>157.46327428712826</v>
      </c>
      <c r="P172" s="274" t="str">
        <f t="shared" ca="1" si="16"/>
        <v/>
      </c>
      <c r="Q172" s="281" t="str">
        <f t="shared" ca="1" si="17"/>
        <v/>
      </c>
      <c r="R172" s="281" t="str">
        <f t="shared" ca="1" si="18"/>
        <v/>
      </c>
      <c r="S172" s="281" t="str">
        <f t="shared" si="19"/>
        <v/>
      </c>
      <c r="T172" s="52" t="str">
        <f t="shared" si="20"/>
        <v/>
      </c>
    </row>
    <row r="173" spans="1:20" x14ac:dyDescent="0.2">
      <c r="A173" s="343">
        <v>0</v>
      </c>
      <c r="B173" s="343">
        <v>1.5</v>
      </c>
      <c r="C173" s="343">
        <v>207.337890625</v>
      </c>
      <c r="D173" s="343">
        <v>4444.798828125</v>
      </c>
      <c r="E173" s="343">
        <v>6.3567727920599296E-2</v>
      </c>
      <c r="F173" s="343">
        <v>0.28885604115203001</v>
      </c>
      <c r="G173" s="262">
        <f t="shared" si="21"/>
        <v>164.05064464538594</v>
      </c>
      <c r="P173" s="274" t="str">
        <f t="shared" ca="1" si="16"/>
        <v/>
      </c>
      <c r="Q173" s="281" t="str">
        <f t="shared" ca="1" si="17"/>
        <v/>
      </c>
      <c r="R173" s="281" t="str">
        <f t="shared" ca="1" si="18"/>
        <v/>
      </c>
      <c r="S173" s="281" t="str">
        <f t="shared" si="19"/>
        <v/>
      </c>
      <c r="T173" s="52" t="str">
        <f t="shared" si="20"/>
        <v/>
      </c>
    </row>
    <row r="174" spans="1:20" x14ac:dyDescent="0.2">
      <c r="A174" s="343">
        <v>0</v>
      </c>
      <c r="B174" s="343">
        <v>1.5</v>
      </c>
      <c r="C174" s="343">
        <v>207.7490234375</v>
      </c>
      <c r="D174" s="343">
        <v>4546.8388671875</v>
      </c>
      <c r="E174" s="343">
        <v>6.5279586124233902E-2</v>
      </c>
      <c r="F174" s="343">
        <v>0.29294489650055799</v>
      </c>
      <c r="G174" s="262">
        <f t="shared" si="21"/>
        <v>171.74684902180138</v>
      </c>
      <c r="P174" s="274" t="str">
        <f t="shared" ca="1" si="16"/>
        <v/>
      </c>
      <c r="Q174" s="281" t="str">
        <f t="shared" ca="1" si="17"/>
        <v/>
      </c>
      <c r="R174" s="281" t="str">
        <f t="shared" ca="1" si="18"/>
        <v/>
      </c>
      <c r="S174" s="281" t="str">
        <f t="shared" si="19"/>
        <v/>
      </c>
      <c r="T174" s="52" t="str">
        <f t="shared" si="20"/>
        <v/>
      </c>
    </row>
    <row r="175" spans="1:20" x14ac:dyDescent="0.2">
      <c r="A175" s="343">
        <v>0</v>
      </c>
      <c r="B175" s="343">
        <v>1.5</v>
      </c>
      <c r="C175" s="343">
        <v>208.1533203125</v>
      </c>
      <c r="D175" s="343">
        <v>4648.2451171875</v>
      </c>
      <c r="E175" s="343">
        <v>6.6876011260319501E-2</v>
      </c>
      <c r="F175" s="343">
        <v>0.299942505080253</v>
      </c>
      <c r="G175" s="262">
        <f t="shared" si="21"/>
        <v>179.08648062233857</v>
      </c>
      <c r="P175" s="274" t="str">
        <f t="shared" ca="1" si="16"/>
        <v/>
      </c>
      <c r="Q175" s="281" t="str">
        <f t="shared" ca="1" si="17"/>
        <v/>
      </c>
      <c r="R175" s="281" t="str">
        <f t="shared" ca="1" si="18"/>
        <v/>
      </c>
      <c r="S175" s="281" t="str">
        <f t="shared" si="19"/>
        <v/>
      </c>
      <c r="T175" s="52" t="str">
        <f t="shared" si="20"/>
        <v/>
      </c>
    </row>
    <row r="176" spans="1:20" x14ac:dyDescent="0.2">
      <c r="A176" s="343">
        <v>0</v>
      </c>
      <c r="B176" s="343">
        <v>1.5</v>
      </c>
      <c r="C176" s="343">
        <v>208.5546875</v>
      </c>
      <c r="D176" s="343">
        <v>4748.3564453125</v>
      </c>
      <c r="E176" s="343">
        <v>6.8507390096783596E-2</v>
      </c>
      <c r="F176" s="343">
        <v>0.30125974444672499</v>
      </c>
      <c r="G176" s="262">
        <f t="shared" si="21"/>
        <v>186.75118908421254</v>
      </c>
      <c r="P176" s="274" t="str">
        <f t="shared" ca="1" si="16"/>
        <v/>
      </c>
      <c r="Q176" s="281" t="str">
        <f t="shared" ca="1" si="17"/>
        <v/>
      </c>
      <c r="R176" s="281" t="str">
        <f t="shared" ca="1" si="18"/>
        <v/>
      </c>
      <c r="S176" s="281" t="str">
        <f t="shared" si="19"/>
        <v/>
      </c>
      <c r="T176" s="52" t="str">
        <f t="shared" si="20"/>
        <v/>
      </c>
    </row>
    <row r="177" spans="1:20" x14ac:dyDescent="0.2">
      <c r="A177" s="343">
        <v>0</v>
      </c>
      <c r="B177" s="343">
        <v>1.5</v>
      </c>
      <c r="C177" s="343">
        <v>208.97265625</v>
      </c>
      <c r="D177" s="343">
        <v>4849.38232421875</v>
      </c>
      <c r="E177" s="343">
        <v>7.0149326347745997E-2</v>
      </c>
      <c r="F177" s="343">
        <v>0.30811427859589502</v>
      </c>
      <c r="G177" s="262">
        <f t="shared" si="21"/>
        <v>194.63062669069285</v>
      </c>
      <c r="Q177" s="281" t="str">
        <f t="shared" ca="1" si="17"/>
        <v/>
      </c>
      <c r="R177" s="281" t="str">
        <f t="shared" ca="1" si="18"/>
        <v/>
      </c>
      <c r="S177" s="281" t="str">
        <f t="shared" si="19"/>
        <v/>
      </c>
      <c r="T177" s="52" t="str">
        <f t="shared" si="20"/>
        <v/>
      </c>
    </row>
    <row r="178" spans="1:20" x14ac:dyDescent="0.2">
      <c r="A178" s="343">
        <v>0</v>
      </c>
      <c r="B178" s="343">
        <v>1.5</v>
      </c>
      <c r="C178" s="343">
        <v>209.365234375</v>
      </c>
      <c r="D178" s="343">
        <v>4949.5625</v>
      </c>
      <c r="E178" s="343">
        <v>7.1770307840779396E-2</v>
      </c>
      <c r="F178" s="343">
        <v>0.31110644340515098</v>
      </c>
      <c r="G178" s="262">
        <f t="shared" si="21"/>
        <v>202.57258079634985</v>
      </c>
      <c r="Q178" s="281" t="str">
        <f t="shared" ca="1" si="17"/>
        <v/>
      </c>
      <c r="R178" s="281" t="str">
        <f t="shared" ca="1" si="18"/>
        <v/>
      </c>
      <c r="S178" s="281" t="str">
        <f t="shared" si="19"/>
        <v/>
      </c>
      <c r="T178" s="52" t="str">
        <f t="shared" si="20"/>
        <v/>
      </c>
    </row>
    <row r="179" spans="1:20" x14ac:dyDescent="0.2">
      <c r="A179" s="343">
        <v>0</v>
      </c>
      <c r="B179" s="343">
        <v>1.5</v>
      </c>
      <c r="C179" s="343">
        <v>209.76171875</v>
      </c>
      <c r="D179" s="343">
        <v>5049.99267578125</v>
      </c>
      <c r="E179" s="343">
        <v>7.3324095865245895E-2</v>
      </c>
      <c r="F179" s="343">
        <v>0.31730532646179199</v>
      </c>
      <c r="G179" s="262">
        <f t="shared" si="21"/>
        <v>210.34117533741031</v>
      </c>
      <c r="Q179" s="281" t="str">
        <f t="shared" ca="1" si="17"/>
        <v/>
      </c>
      <c r="R179" s="281" t="str">
        <f t="shared" ca="1" si="18"/>
        <v/>
      </c>
      <c r="S179" s="281" t="str">
        <f t="shared" si="19"/>
        <v/>
      </c>
      <c r="T179" s="52" t="str">
        <f t="shared" si="20"/>
        <v/>
      </c>
    </row>
    <row r="180" spans="1:20" x14ac:dyDescent="0.2">
      <c r="A180" s="343">
        <v>0</v>
      </c>
      <c r="B180" s="343">
        <v>1.5</v>
      </c>
      <c r="C180" s="343">
        <v>210.1640625</v>
      </c>
      <c r="D180" s="343">
        <v>5151.923828125</v>
      </c>
      <c r="E180" s="343">
        <v>7.4985138780903099E-2</v>
      </c>
      <c r="F180" s="343">
        <v>0.31960010528564498</v>
      </c>
      <c r="G180" s="262">
        <f t="shared" si="21"/>
        <v>218.81408590488019</v>
      </c>
      <c r="Q180" s="281" t="str">
        <f t="shared" ca="1" si="17"/>
        <v/>
      </c>
      <c r="R180" s="281" t="str">
        <f t="shared" ca="1" si="18"/>
        <v/>
      </c>
      <c r="S180" s="281" t="str">
        <f t="shared" si="19"/>
        <v/>
      </c>
      <c r="T180" s="52" t="str">
        <f t="shared" si="20"/>
        <v/>
      </c>
    </row>
    <row r="181" spans="1:20" x14ac:dyDescent="0.2">
      <c r="A181" s="343">
        <v>0</v>
      </c>
      <c r="B181" s="343">
        <v>1.5</v>
      </c>
      <c r="C181" s="343">
        <v>210.5673828125</v>
      </c>
      <c r="D181" s="343">
        <v>5252.79736328125</v>
      </c>
      <c r="E181" s="343">
        <v>7.6548647484742105E-2</v>
      </c>
      <c r="F181" s="343">
        <v>0.32395721063949201</v>
      </c>
      <c r="G181" s="262">
        <f t="shared" si="21"/>
        <v>226.94802197677109</v>
      </c>
      <c r="Q181" s="281" t="str">
        <f t="shared" ca="1" si="17"/>
        <v/>
      </c>
      <c r="R181" s="281" t="str">
        <f t="shared" ca="1" si="18"/>
        <v/>
      </c>
      <c r="S181" s="281" t="str">
        <f t="shared" si="19"/>
        <v/>
      </c>
      <c r="T181" s="52" t="str">
        <f t="shared" si="20"/>
        <v/>
      </c>
    </row>
    <row r="182" spans="1:20" x14ac:dyDescent="0.2">
      <c r="A182" s="343">
        <v>0</v>
      </c>
      <c r="B182" s="343">
        <v>1.5</v>
      </c>
      <c r="C182" s="343">
        <v>210.953125</v>
      </c>
      <c r="D182" s="343">
        <v>5347.48876953125</v>
      </c>
      <c r="E182" s="343">
        <v>7.8121222031768398E-2</v>
      </c>
      <c r="F182" s="343">
        <v>0.33062696456909202</v>
      </c>
      <c r="G182" s="262">
        <f t="shared" si="21"/>
        <v>235.28289205859943</v>
      </c>
      <c r="Q182" s="281" t="str">
        <f t="shared" ca="1" si="17"/>
        <v/>
      </c>
      <c r="R182" s="281" t="str">
        <f t="shared" ca="1" si="18"/>
        <v/>
      </c>
      <c r="S182" s="281" t="str">
        <f t="shared" si="19"/>
        <v/>
      </c>
      <c r="T182" s="52" t="str">
        <f t="shared" si="20"/>
        <v/>
      </c>
    </row>
    <row r="183" spans="1:20" x14ac:dyDescent="0.2">
      <c r="A183" s="343">
        <v>0</v>
      </c>
      <c r="B183" s="343">
        <v>1.5</v>
      </c>
      <c r="C183" s="343">
        <v>210.9755859375</v>
      </c>
      <c r="D183" s="343">
        <v>5353.83154296875</v>
      </c>
      <c r="E183" s="343">
        <v>7.8156081144698006E-2</v>
      </c>
      <c r="F183" s="343">
        <v>0.32994747743941799</v>
      </c>
      <c r="G183" s="262">
        <f t="shared" si="21"/>
        <v>235.46941132523409</v>
      </c>
      <c r="Q183" s="281" t="str">
        <f t="shared" ca="1" si="17"/>
        <v/>
      </c>
      <c r="R183" s="281" t="str">
        <f t="shared" ca="1" si="18"/>
        <v/>
      </c>
      <c r="S183" s="281" t="str">
        <f t="shared" si="19"/>
        <v/>
      </c>
      <c r="T183" s="52" t="str">
        <f t="shared" si="20"/>
        <v/>
      </c>
    </row>
    <row r="184" spans="1:20" x14ac:dyDescent="0.2">
      <c r="A184" s="343">
        <v>0</v>
      </c>
      <c r="B184" s="343">
        <v>1.5</v>
      </c>
      <c r="C184" s="343">
        <v>211.38671875</v>
      </c>
      <c r="D184" s="343">
        <v>5456.623046875</v>
      </c>
      <c r="E184" s="343">
        <v>7.9879355325829196E-2</v>
      </c>
      <c r="F184" s="343">
        <v>0.334513199049979</v>
      </c>
      <c r="G184" s="262">
        <f t="shared" si="21"/>
        <v>244.78409996571855</v>
      </c>
      <c r="Q184" s="281" t="str">
        <f t="shared" ca="1" si="17"/>
        <v/>
      </c>
      <c r="R184" s="281" t="str">
        <f t="shared" ca="1" si="18"/>
        <v/>
      </c>
      <c r="S184" s="281" t="str">
        <f t="shared" si="19"/>
        <v/>
      </c>
      <c r="T184" s="52" t="str">
        <f t="shared" si="20"/>
        <v/>
      </c>
    </row>
    <row r="185" spans="1:20" x14ac:dyDescent="0.2">
      <c r="A185" s="343">
        <v>0</v>
      </c>
      <c r="B185" s="343">
        <v>1.5</v>
      </c>
      <c r="C185" s="343">
        <v>211.791015625</v>
      </c>
      <c r="D185" s="343">
        <v>5556.6806640625</v>
      </c>
      <c r="E185" s="343">
        <v>8.1466911069583106E-2</v>
      </c>
      <c r="F185" s="343">
        <v>0.33943058224394901</v>
      </c>
      <c r="G185" s="262">
        <f t="shared" si="21"/>
        <v>253.52621674772109</v>
      </c>
      <c r="Q185" s="281" t="str">
        <f t="shared" ca="1" si="17"/>
        <v/>
      </c>
      <c r="R185" s="281" t="str">
        <f t="shared" ca="1" si="18"/>
        <v/>
      </c>
      <c r="S185" s="281" t="str">
        <f t="shared" si="19"/>
        <v/>
      </c>
      <c r="T185" s="52" t="str">
        <f t="shared" si="20"/>
        <v/>
      </c>
    </row>
    <row r="186" spans="1:20" x14ac:dyDescent="0.2">
      <c r="A186" s="343">
        <v>0</v>
      </c>
      <c r="B186" s="343">
        <v>1.5</v>
      </c>
      <c r="C186" s="343">
        <v>212.203125</v>
      </c>
      <c r="D186" s="343">
        <v>5659.025390625</v>
      </c>
      <c r="E186" s="343">
        <v>8.3123239164706306E-2</v>
      </c>
      <c r="F186" s="343">
        <v>0.34326911554671802</v>
      </c>
      <c r="G186" s="262">
        <f t="shared" si="21"/>
        <v>262.81466127023225</v>
      </c>
      <c r="Q186" s="281" t="str">
        <f t="shared" ca="1" si="17"/>
        <v/>
      </c>
      <c r="R186" s="281" t="str">
        <f t="shared" ca="1" si="18"/>
        <v/>
      </c>
      <c r="S186" s="281" t="str">
        <f t="shared" si="19"/>
        <v/>
      </c>
      <c r="T186" s="52" t="str">
        <f t="shared" si="20"/>
        <v/>
      </c>
    </row>
    <row r="187" spans="1:20" x14ac:dyDescent="0.2">
      <c r="A187" s="343">
        <v>0</v>
      </c>
      <c r="B187" s="343">
        <v>1.5</v>
      </c>
      <c r="C187" s="343">
        <v>212.6025390625</v>
      </c>
      <c r="D187" s="343">
        <v>5759.93701171875</v>
      </c>
      <c r="E187" s="343">
        <v>8.4725681517738793E-2</v>
      </c>
      <c r="F187" s="343">
        <v>0.34903286723420002</v>
      </c>
      <c r="G187" s="262">
        <f t="shared" si="21"/>
        <v>271.96377576083285</v>
      </c>
      <c r="Q187" s="281" t="str">
        <f t="shared" ca="1" si="17"/>
        <v/>
      </c>
      <c r="R187" s="281" t="str">
        <f t="shared" ca="1" si="18"/>
        <v/>
      </c>
      <c r="S187" s="281" t="str">
        <f t="shared" si="19"/>
        <v/>
      </c>
      <c r="T187" s="52" t="str">
        <f t="shared" si="20"/>
        <v/>
      </c>
    </row>
    <row r="188" spans="1:20" x14ac:dyDescent="0.2">
      <c r="A188" s="343">
        <v>0</v>
      </c>
      <c r="B188" s="343">
        <v>1.5</v>
      </c>
      <c r="C188" s="343">
        <v>213.005859375</v>
      </c>
      <c r="D188" s="343">
        <v>5860.9677734375</v>
      </c>
      <c r="E188" s="343">
        <v>8.6354062659665901E-2</v>
      </c>
      <c r="F188" s="343">
        <v>0.35486818524077501</v>
      </c>
      <c r="G188" s="262">
        <f t="shared" si="21"/>
        <v>281.4254068629723</v>
      </c>
      <c r="Q188" s="281" t="str">
        <f t="shared" ca="1" si="17"/>
        <v/>
      </c>
      <c r="R188" s="281" t="str">
        <f t="shared" ca="1" si="18"/>
        <v/>
      </c>
      <c r="S188" s="281" t="str">
        <f t="shared" si="19"/>
        <v/>
      </c>
      <c r="T188" s="52" t="str">
        <f t="shared" si="20"/>
        <v/>
      </c>
    </row>
    <row r="189" spans="1:20" x14ac:dyDescent="0.2">
      <c r="A189" s="343">
        <v>0</v>
      </c>
      <c r="B189" s="343">
        <v>1.5</v>
      </c>
      <c r="C189" s="343">
        <v>213.41015625</v>
      </c>
      <c r="D189" s="343">
        <v>5964.0986328125</v>
      </c>
      <c r="E189" s="343">
        <v>8.7916298070922494E-2</v>
      </c>
      <c r="F189" s="343">
        <v>0.35916565684601698</v>
      </c>
      <c r="G189" s="262">
        <f t="shared" si="21"/>
        <v>290.66217560312452</v>
      </c>
      <c r="Q189" s="281" t="str">
        <f t="shared" ca="1" si="17"/>
        <v/>
      </c>
      <c r="R189" s="281" t="str">
        <f t="shared" ca="1" si="18"/>
        <v/>
      </c>
      <c r="S189" s="281" t="str">
        <f t="shared" si="19"/>
        <v/>
      </c>
      <c r="T189" s="52" t="str">
        <f t="shared" si="20"/>
        <v/>
      </c>
    </row>
    <row r="190" spans="1:20" x14ac:dyDescent="0.2">
      <c r="A190" s="343">
        <v>0</v>
      </c>
      <c r="B190" s="343">
        <v>1.5</v>
      </c>
      <c r="C190" s="343">
        <v>213.82421875</v>
      </c>
      <c r="D190" s="343">
        <v>6064.36474609375</v>
      </c>
      <c r="E190" s="343">
        <v>8.9659901277627796E-2</v>
      </c>
      <c r="F190" s="343">
        <v>0.36328434362076201</v>
      </c>
      <c r="G190" s="262">
        <f t="shared" si="21"/>
        <v>301.14860926272365</v>
      </c>
      <c r="Q190" s="281" t="str">
        <f t="shared" ca="1" si="17"/>
        <v/>
      </c>
      <c r="R190" s="281" t="str">
        <f t="shared" ca="1" si="18"/>
        <v/>
      </c>
      <c r="S190" s="281" t="str">
        <f t="shared" si="19"/>
        <v/>
      </c>
      <c r="T190" s="52" t="str">
        <f t="shared" si="20"/>
        <v/>
      </c>
    </row>
    <row r="191" spans="1:20" x14ac:dyDescent="0.2">
      <c r="A191" s="343">
        <v>0</v>
      </c>
      <c r="B191" s="343">
        <v>1.5</v>
      </c>
      <c r="C191" s="343">
        <v>214.2119140625</v>
      </c>
      <c r="D191" s="343">
        <v>6164.74609375</v>
      </c>
      <c r="E191" s="343">
        <v>9.1185858764220001E-2</v>
      </c>
      <c r="F191" s="343">
        <v>0.36736726178787599</v>
      </c>
      <c r="G191" s="262">
        <f t="shared" si="21"/>
        <v>310.47916088293641</v>
      </c>
      <c r="Q191" s="281" t="str">
        <f t="shared" ca="1" si="17"/>
        <v/>
      </c>
      <c r="R191" s="281" t="str">
        <f t="shared" ca="1" si="18"/>
        <v/>
      </c>
      <c r="S191" s="281" t="str">
        <f t="shared" si="19"/>
        <v/>
      </c>
      <c r="T191" s="52" t="str">
        <f t="shared" si="20"/>
        <v/>
      </c>
    </row>
    <row r="192" spans="1:20" x14ac:dyDescent="0.2">
      <c r="A192" s="343">
        <v>0</v>
      </c>
      <c r="B192" s="343">
        <v>1.5</v>
      </c>
      <c r="C192" s="343">
        <v>214.626953125</v>
      </c>
      <c r="D192" s="343">
        <v>6265.91455078125</v>
      </c>
      <c r="E192" s="343">
        <v>9.2873422545380904E-2</v>
      </c>
      <c r="F192" s="343">
        <v>0.37341713323257902</v>
      </c>
      <c r="G192" s="262">
        <f t="shared" si="21"/>
        <v>320.96792722274301</v>
      </c>
      <c r="Q192" s="281" t="str">
        <f t="shared" ca="1" si="17"/>
        <v/>
      </c>
      <c r="R192" s="281" t="str">
        <f t="shared" ca="1" si="18"/>
        <v/>
      </c>
      <c r="S192" s="281" t="str">
        <f t="shared" si="19"/>
        <v/>
      </c>
      <c r="T192" s="52" t="str">
        <f t="shared" si="20"/>
        <v/>
      </c>
    </row>
    <row r="193" spans="1:20" x14ac:dyDescent="0.2">
      <c r="A193" s="343">
        <v>0</v>
      </c>
      <c r="B193" s="343">
        <v>1.5</v>
      </c>
      <c r="C193" s="343">
        <v>215.0322265625</v>
      </c>
      <c r="D193" s="343">
        <v>6367.27490234375</v>
      </c>
      <c r="E193" s="343">
        <v>9.4473005447071004E-2</v>
      </c>
      <c r="F193" s="343">
        <v>0.377339136321098</v>
      </c>
      <c r="G193" s="262">
        <f t="shared" si="21"/>
        <v>331.07184414425825</v>
      </c>
      <c r="Q193" s="281" t="str">
        <f t="shared" ca="1" si="17"/>
        <v/>
      </c>
      <c r="R193" s="281" t="str">
        <f t="shared" ca="1" si="18"/>
        <v/>
      </c>
      <c r="S193" s="281" t="str">
        <f t="shared" si="19"/>
        <v/>
      </c>
      <c r="T193" s="52" t="str">
        <f t="shared" si="20"/>
        <v/>
      </c>
    </row>
    <row r="194" spans="1:20" x14ac:dyDescent="0.2">
      <c r="A194" s="343">
        <v>0</v>
      </c>
      <c r="B194" s="343">
        <v>1.5</v>
      </c>
      <c r="C194" s="343">
        <v>215.4365234375</v>
      </c>
      <c r="D194" s="343">
        <v>6469.3876953125</v>
      </c>
      <c r="E194" s="343">
        <v>9.6161762485280605E-2</v>
      </c>
      <c r="F194" s="343">
        <v>0.38220285205170501</v>
      </c>
      <c r="G194" s="262">
        <f t="shared" si="21"/>
        <v>341.91084629871523</v>
      </c>
      <c r="Q194" s="281" t="str">
        <f t="shared" ca="1" si="17"/>
        <v/>
      </c>
      <c r="R194" s="281" t="str">
        <f t="shared" ca="1" si="18"/>
        <v/>
      </c>
      <c r="S194" s="281" t="str">
        <f t="shared" si="19"/>
        <v/>
      </c>
      <c r="T194" s="52" t="str">
        <f t="shared" si="20"/>
        <v/>
      </c>
    </row>
    <row r="195" spans="1:20" x14ac:dyDescent="0.2">
      <c r="A195" s="343">
        <v>0</v>
      </c>
      <c r="B195" s="343">
        <v>1.5</v>
      </c>
      <c r="C195" s="343">
        <v>215.8486328125</v>
      </c>
      <c r="D195" s="343">
        <v>6569.88134765625</v>
      </c>
      <c r="E195" s="343">
        <v>9.7754746093414696E-2</v>
      </c>
      <c r="F195" s="343">
        <v>0.386011612135917</v>
      </c>
      <c r="G195" s="262">
        <f t="shared" si="21"/>
        <v>352.29651722246501</v>
      </c>
      <c r="Q195" s="281" t="str">
        <f t="shared" ref="Q195:Q240" ca="1" si="22">IF(ISNUMBER(K195),INDIRECT(ADDRESS(L195,7,1,1),1),"")</f>
        <v/>
      </c>
      <c r="R195" s="281" t="str">
        <f t="shared" ref="R195:R240" ca="1" si="23">IF(ISNUMBER(K195),INDIRECT(ADDRESS(L195,4,1,1),1),"")</f>
        <v/>
      </c>
      <c r="S195" s="281" t="str">
        <f t="shared" ref="S195:S240" si="24">IF(ISNUMBER(K195),P195-O195*R195,"")</f>
        <v/>
      </c>
      <c r="T195" s="52" t="str">
        <f t="shared" si="20"/>
        <v/>
      </c>
    </row>
    <row r="196" spans="1:20" x14ac:dyDescent="0.2">
      <c r="A196" s="343">
        <v>0</v>
      </c>
      <c r="B196" s="343">
        <v>1.5</v>
      </c>
      <c r="C196" s="343">
        <v>215.93359375</v>
      </c>
      <c r="D196" s="343">
        <v>6590.2548828125</v>
      </c>
      <c r="E196" s="343">
        <v>9.8122611234430196E-2</v>
      </c>
      <c r="F196" s="343">
        <v>0.38747786311432703</v>
      </c>
      <c r="G196" s="262">
        <f t="shared" si="21"/>
        <v>354.71709490756729</v>
      </c>
      <c r="Q196" s="281" t="str">
        <f t="shared" ca="1" si="22"/>
        <v/>
      </c>
      <c r="R196" s="281" t="str">
        <f t="shared" ca="1" si="23"/>
        <v/>
      </c>
      <c r="S196" s="281" t="str">
        <f t="shared" si="24"/>
        <v/>
      </c>
      <c r="T196" s="52" t="str">
        <f t="shared" ref="T196:T240" si="25">IF(ISNUMBER(K196),T195+0.5*(R196+R195)*(S196-S195),"")</f>
        <v/>
      </c>
    </row>
    <row r="197" spans="1:20" x14ac:dyDescent="0.2">
      <c r="A197" s="343">
        <v>0</v>
      </c>
      <c r="B197" s="343">
        <v>1.5</v>
      </c>
      <c r="C197" s="343">
        <v>216.248046875</v>
      </c>
      <c r="D197" s="343">
        <v>6670.13818359375</v>
      </c>
      <c r="E197" s="343">
        <v>9.9375400168355596E-2</v>
      </c>
      <c r="F197" s="343">
        <v>0.39292575092986198</v>
      </c>
      <c r="G197" s="262">
        <f t="shared" si="21"/>
        <v>363.02333175411474</v>
      </c>
      <c r="Q197" s="281" t="str">
        <f t="shared" ca="1" si="22"/>
        <v/>
      </c>
      <c r="R197" s="281" t="str">
        <f t="shared" ca="1" si="23"/>
        <v/>
      </c>
      <c r="S197" s="281" t="str">
        <f t="shared" si="24"/>
        <v/>
      </c>
      <c r="T197" s="52" t="str">
        <f t="shared" si="25"/>
        <v/>
      </c>
    </row>
    <row r="198" spans="1:20" x14ac:dyDescent="0.2">
      <c r="A198" s="343">
        <v>0</v>
      </c>
      <c r="B198" s="343">
        <v>1.5</v>
      </c>
      <c r="C198" s="343">
        <v>216.6552734375</v>
      </c>
      <c r="D198" s="343">
        <v>6770.63037109375</v>
      </c>
      <c r="E198" s="343">
        <v>0.100985707831569</v>
      </c>
      <c r="F198" s="343">
        <v>0.39604902849532703</v>
      </c>
      <c r="G198" s="262">
        <f t="shared" ref="G198:G261" si="26">G197+(D198+D197)/2*(E198-E197)</f>
        <v>373.84521805566027</v>
      </c>
      <c r="Q198" s="281" t="str">
        <f t="shared" ca="1" si="22"/>
        <v/>
      </c>
      <c r="R198" s="281" t="str">
        <f t="shared" ca="1" si="23"/>
        <v/>
      </c>
      <c r="S198" s="281" t="str">
        <f t="shared" si="24"/>
        <v/>
      </c>
      <c r="T198" s="52" t="str">
        <f t="shared" si="25"/>
        <v/>
      </c>
    </row>
    <row r="199" spans="1:20" x14ac:dyDescent="0.2">
      <c r="A199" s="343">
        <v>0</v>
      </c>
      <c r="B199" s="343">
        <v>1.5</v>
      </c>
      <c r="C199" s="343">
        <v>217.0537109375</v>
      </c>
      <c r="D199" s="343">
        <v>6871.87890625</v>
      </c>
      <c r="E199" s="343">
        <v>0.102612670161761</v>
      </c>
      <c r="F199" s="343">
        <v>0.40000080480240302</v>
      </c>
      <c r="G199" s="262">
        <f t="shared" si="26"/>
        <v>384.94314239742681</v>
      </c>
      <c r="Q199" s="281" t="str">
        <f t="shared" ca="1" si="22"/>
        <v/>
      </c>
      <c r="R199" s="281" t="str">
        <f t="shared" ca="1" si="23"/>
        <v/>
      </c>
      <c r="S199" s="281" t="str">
        <f t="shared" si="24"/>
        <v/>
      </c>
      <c r="T199" s="52" t="str">
        <f t="shared" si="25"/>
        <v/>
      </c>
    </row>
    <row r="200" spans="1:20" x14ac:dyDescent="0.2">
      <c r="A200" s="343">
        <v>0</v>
      </c>
      <c r="B200" s="343">
        <v>1.5</v>
      </c>
      <c r="C200" s="343">
        <v>217.44921875</v>
      </c>
      <c r="D200" s="343">
        <v>6973.33203125</v>
      </c>
      <c r="E200" s="343">
        <v>0.104225255199708</v>
      </c>
      <c r="F200" s="343">
        <v>0.40378569974563999</v>
      </c>
      <c r="G200" s="262">
        <f t="shared" si="26"/>
        <v>396.10643239994317</v>
      </c>
      <c r="Q200" s="281" t="str">
        <f t="shared" ca="1" si="22"/>
        <v/>
      </c>
      <c r="R200" s="281" t="str">
        <f t="shared" ca="1" si="23"/>
        <v/>
      </c>
      <c r="S200" s="281" t="str">
        <f t="shared" si="24"/>
        <v/>
      </c>
      <c r="T200" s="52" t="str">
        <f t="shared" si="25"/>
        <v/>
      </c>
    </row>
    <row r="201" spans="1:20" x14ac:dyDescent="0.2">
      <c r="A201" s="343">
        <v>0</v>
      </c>
      <c r="B201" s="343">
        <v>2</v>
      </c>
      <c r="C201" s="343">
        <v>218.046875</v>
      </c>
      <c r="D201" s="343">
        <v>6871.7734375</v>
      </c>
      <c r="E201" s="343">
        <v>0.102685757155996</v>
      </c>
      <c r="F201" s="343">
        <v>0.40034652920439801</v>
      </c>
      <c r="G201" s="262">
        <f t="shared" si="26"/>
        <v>385.44917600787966</v>
      </c>
      <c r="Q201" s="281" t="str">
        <f t="shared" ca="1" si="22"/>
        <v/>
      </c>
      <c r="R201" s="281" t="str">
        <f t="shared" ca="1" si="23"/>
        <v/>
      </c>
      <c r="S201" s="281" t="str">
        <f t="shared" si="24"/>
        <v/>
      </c>
      <c r="T201" s="52" t="str">
        <f t="shared" si="25"/>
        <v/>
      </c>
    </row>
    <row r="202" spans="1:20" x14ac:dyDescent="0.2">
      <c r="A202" s="343">
        <v>0</v>
      </c>
      <c r="B202" s="343">
        <v>2</v>
      </c>
      <c r="C202" s="343">
        <v>218.455078125</v>
      </c>
      <c r="D202" s="343">
        <v>6770.48046875</v>
      </c>
      <c r="E202" s="343">
        <v>0.101125064247753</v>
      </c>
      <c r="F202" s="343">
        <v>0.39685369119979402</v>
      </c>
      <c r="G202" s="262">
        <f t="shared" si="26"/>
        <v>374.80349154591232</v>
      </c>
      <c r="Q202" s="281" t="str">
        <f t="shared" ca="1" si="22"/>
        <v/>
      </c>
      <c r="R202" s="281" t="str">
        <f t="shared" ca="1" si="23"/>
        <v/>
      </c>
      <c r="S202" s="281" t="str">
        <f t="shared" si="24"/>
        <v/>
      </c>
      <c r="T202" s="52" t="str">
        <f t="shared" si="25"/>
        <v/>
      </c>
    </row>
    <row r="203" spans="1:20" x14ac:dyDescent="0.2">
      <c r="A203" s="343">
        <v>0</v>
      </c>
      <c r="B203" s="343">
        <v>2</v>
      </c>
      <c r="C203" s="343">
        <v>218.8525390625</v>
      </c>
      <c r="D203" s="343">
        <v>6668.86279296875</v>
      </c>
      <c r="E203" s="343">
        <v>9.9537326605059206E-2</v>
      </c>
      <c r="F203" s="343">
        <v>0.389432912925258</v>
      </c>
      <c r="G203" s="262">
        <f t="shared" si="26"/>
        <v>364.1344159510553</v>
      </c>
      <c r="Q203" s="281" t="str">
        <f t="shared" ca="1" si="22"/>
        <v/>
      </c>
      <c r="R203" s="281" t="str">
        <f t="shared" ca="1" si="23"/>
        <v/>
      </c>
      <c r="S203" s="281" t="str">
        <f t="shared" si="24"/>
        <v/>
      </c>
      <c r="T203" s="52" t="str">
        <f t="shared" si="25"/>
        <v/>
      </c>
    </row>
    <row r="204" spans="1:20" x14ac:dyDescent="0.2">
      <c r="A204" s="343">
        <v>1</v>
      </c>
      <c r="B204" s="343">
        <v>2</v>
      </c>
      <c r="C204" s="343">
        <v>219.2626953125</v>
      </c>
      <c r="D204" s="343">
        <v>6563.833984375</v>
      </c>
      <c r="E204" s="343">
        <v>9.7890821052715196E-2</v>
      </c>
      <c r="F204" s="343">
        <v>0.38698912248946699</v>
      </c>
      <c r="G204" s="262">
        <f t="shared" si="26"/>
        <v>353.24056159286471</v>
      </c>
      <c r="Q204" s="281" t="str">
        <f t="shared" ca="1" si="22"/>
        <v/>
      </c>
      <c r="R204" s="281" t="str">
        <f t="shared" ca="1" si="23"/>
        <v/>
      </c>
      <c r="S204" s="281" t="str">
        <f t="shared" si="24"/>
        <v/>
      </c>
      <c r="T204" s="52" t="str">
        <f t="shared" si="25"/>
        <v/>
      </c>
    </row>
    <row r="205" spans="1:20" x14ac:dyDescent="0.2">
      <c r="A205" s="343">
        <v>1</v>
      </c>
      <c r="B205" s="343">
        <v>2</v>
      </c>
      <c r="C205" s="343">
        <v>219.673828125</v>
      </c>
      <c r="D205" s="343">
        <v>6463.63232421875</v>
      </c>
      <c r="E205" s="343">
        <v>9.6259085694328006E-2</v>
      </c>
      <c r="F205" s="343">
        <v>0.38229225901886799</v>
      </c>
      <c r="G205" s="262">
        <f t="shared" si="26"/>
        <v>342.61187288989959</v>
      </c>
      <c r="Q205" s="281" t="str">
        <f t="shared" ca="1" si="22"/>
        <v/>
      </c>
      <c r="R205" s="281" t="str">
        <f t="shared" ca="1" si="23"/>
        <v/>
      </c>
      <c r="S205" s="281" t="str">
        <f t="shared" si="24"/>
        <v/>
      </c>
      <c r="T205" s="52" t="str">
        <f t="shared" si="25"/>
        <v/>
      </c>
    </row>
    <row r="206" spans="1:20" x14ac:dyDescent="0.2">
      <c r="A206" s="343">
        <v>1</v>
      </c>
      <c r="B206" s="343">
        <v>2</v>
      </c>
      <c r="C206" s="343">
        <v>220.0830078125</v>
      </c>
      <c r="D206" s="343">
        <v>6363.04833984375</v>
      </c>
      <c r="E206" s="343">
        <v>9.4627750513609499E-2</v>
      </c>
      <c r="F206" s="343">
        <v>0.37571191205643101</v>
      </c>
      <c r="G206" s="262">
        <f t="shared" si="26"/>
        <v>332.14956518033608</v>
      </c>
      <c r="Q206" s="281" t="str">
        <f t="shared" ca="1" si="22"/>
        <v/>
      </c>
      <c r="R206" s="281" t="str">
        <f t="shared" ca="1" si="23"/>
        <v/>
      </c>
      <c r="S206" s="281" t="str">
        <f t="shared" si="24"/>
        <v/>
      </c>
      <c r="T206" s="52" t="str">
        <f t="shared" si="25"/>
        <v/>
      </c>
    </row>
    <row r="207" spans="1:20" x14ac:dyDescent="0.2">
      <c r="A207" s="343">
        <v>1</v>
      </c>
      <c r="B207" s="343">
        <v>2</v>
      </c>
      <c r="C207" s="343">
        <v>220.4697265625</v>
      </c>
      <c r="D207" s="343">
        <v>6261.28955078125</v>
      </c>
      <c r="E207" s="343">
        <v>9.3028764240443707E-2</v>
      </c>
      <c r="F207" s="343">
        <v>0.37307740421965702</v>
      </c>
      <c r="G207" s="262">
        <f t="shared" si="26"/>
        <v>322.056493682878</v>
      </c>
      <c r="Q207" s="281" t="str">
        <f t="shared" ca="1" si="22"/>
        <v/>
      </c>
      <c r="R207" s="281" t="str">
        <f t="shared" ca="1" si="23"/>
        <v/>
      </c>
      <c r="S207" s="281" t="str">
        <f t="shared" si="24"/>
        <v/>
      </c>
      <c r="T207" s="52" t="str">
        <f t="shared" si="25"/>
        <v/>
      </c>
    </row>
    <row r="208" spans="1:20" x14ac:dyDescent="0.2">
      <c r="A208" s="343">
        <v>1</v>
      </c>
      <c r="B208" s="343">
        <v>2</v>
      </c>
      <c r="C208" s="343">
        <v>220.8896484375</v>
      </c>
      <c r="D208" s="343">
        <v>6160.15478515625</v>
      </c>
      <c r="E208" s="343">
        <v>9.1427238658070606E-2</v>
      </c>
      <c r="F208" s="343">
        <v>0.36913156509399397</v>
      </c>
      <c r="G208" s="262">
        <f t="shared" si="26"/>
        <v>312.10986324586435</v>
      </c>
      <c r="Q208" s="281" t="str">
        <f t="shared" ca="1" si="22"/>
        <v/>
      </c>
      <c r="R208" s="281" t="str">
        <f t="shared" ca="1" si="23"/>
        <v/>
      </c>
      <c r="S208" s="281" t="str">
        <f t="shared" si="24"/>
        <v/>
      </c>
      <c r="T208" s="52" t="str">
        <f t="shared" si="25"/>
        <v/>
      </c>
    </row>
    <row r="209" spans="1:20" x14ac:dyDescent="0.2">
      <c r="A209" s="343">
        <v>1</v>
      </c>
      <c r="B209" s="343">
        <v>2</v>
      </c>
      <c r="C209" s="343">
        <v>221.296875</v>
      </c>
      <c r="D209" s="343">
        <v>6058.99853515625</v>
      </c>
      <c r="E209" s="343">
        <v>8.9768313046079101E-2</v>
      </c>
      <c r="F209" s="343">
        <v>0.36512612132355599</v>
      </c>
      <c r="G209" s="262">
        <f t="shared" si="26"/>
        <v>301.97453004590562</v>
      </c>
      <c r="Q209" s="281" t="str">
        <f t="shared" ca="1" si="22"/>
        <v/>
      </c>
      <c r="R209" s="281" t="str">
        <f t="shared" ca="1" si="23"/>
        <v/>
      </c>
      <c r="S209" s="281" t="str">
        <f t="shared" si="24"/>
        <v/>
      </c>
      <c r="T209" s="52" t="str">
        <f t="shared" si="25"/>
        <v/>
      </c>
    </row>
    <row r="210" spans="1:20" x14ac:dyDescent="0.2">
      <c r="A210" s="343">
        <v>1</v>
      </c>
      <c r="B210" s="343">
        <v>2</v>
      </c>
      <c r="C210" s="343">
        <v>221.7041015625</v>
      </c>
      <c r="D210" s="343">
        <v>5957.91650390625</v>
      </c>
      <c r="E210" s="343">
        <v>8.8111504737753393E-2</v>
      </c>
      <c r="F210" s="343">
        <v>0.35978556843474502</v>
      </c>
      <c r="G210" s="262">
        <f t="shared" si="26"/>
        <v>292.01966770732417</v>
      </c>
      <c r="Q210" s="281" t="str">
        <f t="shared" ca="1" si="22"/>
        <v/>
      </c>
      <c r="R210" s="281" t="str">
        <f t="shared" ca="1" si="23"/>
        <v/>
      </c>
      <c r="S210" s="281" t="str">
        <f t="shared" si="24"/>
        <v/>
      </c>
      <c r="T210" s="52" t="str">
        <f t="shared" si="25"/>
        <v/>
      </c>
    </row>
    <row r="211" spans="1:20" x14ac:dyDescent="0.2">
      <c r="A211" s="343">
        <v>1</v>
      </c>
      <c r="B211" s="343">
        <v>2</v>
      </c>
      <c r="C211" s="343">
        <v>222.1083984375</v>
      </c>
      <c r="D211" s="343">
        <v>5857.4306640625</v>
      </c>
      <c r="E211" s="343">
        <v>8.6481850303243804E-2</v>
      </c>
      <c r="F211" s="343">
        <v>0.35377740277908698</v>
      </c>
      <c r="G211" s="262">
        <f t="shared" si="26"/>
        <v>282.39220125354888</v>
      </c>
      <c r="Q211" s="281" t="str">
        <f t="shared" ca="1" si="22"/>
        <v/>
      </c>
      <c r="R211" s="281" t="str">
        <f t="shared" ca="1" si="23"/>
        <v/>
      </c>
      <c r="S211" s="281" t="str">
        <f t="shared" si="24"/>
        <v/>
      </c>
      <c r="T211" s="52" t="str">
        <f t="shared" si="25"/>
        <v/>
      </c>
    </row>
    <row r="212" spans="1:20" x14ac:dyDescent="0.2">
      <c r="A212" s="343">
        <v>1</v>
      </c>
      <c r="B212" s="343">
        <v>2</v>
      </c>
      <c r="C212" s="343">
        <v>222.5048828125</v>
      </c>
      <c r="D212" s="343">
        <v>5757.42431640625</v>
      </c>
      <c r="E212" s="343">
        <v>8.48947165650316E-2</v>
      </c>
      <c r="F212" s="343">
        <v>0.35000444040633699</v>
      </c>
      <c r="G212" s="262">
        <f t="shared" si="26"/>
        <v>273.17503715157687</v>
      </c>
      <c r="Q212" s="281" t="str">
        <f t="shared" ca="1" si="22"/>
        <v/>
      </c>
      <c r="R212" s="281" t="str">
        <f t="shared" ca="1" si="23"/>
        <v/>
      </c>
      <c r="S212" s="281" t="str">
        <f t="shared" si="24"/>
        <v/>
      </c>
      <c r="T212" s="52" t="str">
        <f t="shared" si="25"/>
        <v/>
      </c>
    </row>
    <row r="213" spans="1:20" x14ac:dyDescent="0.2">
      <c r="A213" s="343">
        <v>1</v>
      </c>
      <c r="B213" s="343">
        <v>2</v>
      </c>
      <c r="C213" s="343">
        <v>222.90625</v>
      </c>
      <c r="D213" s="343">
        <v>5656.2421875</v>
      </c>
      <c r="E213" s="343">
        <v>8.3314938819967196E-2</v>
      </c>
      <c r="F213" s="343">
        <v>0.34520030021667503</v>
      </c>
      <c r="G213" s="262">
        <f t="shared" si="26"/>
        <v>264.15950898534783</v>
      </c>
      <c r="Q213" s="281" t="str">
        <f t="shared" ca="1" si="22"/>
        <v/>
      </c>
      <c r="R213" s="281" t="str">
        <f t="shared" ca="1" si="23"/>
        <v/>
      </c>
      <c r="S213" s="281" t="str">
        <f t="shared" si="24"/>
        <v/>
      </c>
      <c r="T213" s="52" t="str">
        <f t="shared" si="25"/>
        <v/>
      </c>
    </row>
    <row r="214" spans="1:20" x14ac:dyDescent="0.2">
      <c r="A214" s="343">
        <v>1</v>
      </c>
      <c r="B214" s="343">
        <v>2</v>
      </c>
      <c r="C214" s="343">
        <v>223.310546875</v>
      </c>
      <c r="D214" s="343">
        <v>5551.541015625</v>
      </c>
      <c r="E214" s="343">
        <v>8.1626370956655606E-2</v>
      </c>
      <c r="F214" s="343">
        <v>0.34071801928803302</v>
      </c>
      <c r="G214" s="262">
        <f t="shared" si="26"/>
        <v>254.69695771746768</v>
      </c>
      <c r="Q214" s="281" t="str">
        <f t="shared" ca="1" si="22"/>
        <v/>
      </c>
      <c r="R214" s="281" t="str">
        <f t="shared" ca="1" si="23"/>
        <v/>
      </c>
      <c r="S214" s="281" t="str">
        <f t="shared" si="24"/>
        <v/>
      </c>
      <c r="T214" s="52" t="str">
        <f t="shared" si="25"/>
        <v/>
      </c>
    </row>
    <row r="215" spans="1:20" x14ac:dyDescent="0.2">
      <c r="A215" s="343">
        <v>1</v>
      </c>
      <c r="B215" s="343">
        <v>2</v>
      </c>
      <c r="C215" s="343">
        <v>223.7275390625</v>
      </c>
      <c r="D215" s="343">
        <v>5450.833984375</v>
      </c>
      <c r="E215" s="343">
        <v>8.0024481576401699E-2</v>
      </c>
      <c r="F215" s="343">
        <v>0.336068856995553</v>
      </c>
      <c r="G215" s="262">
        <f t="shared" si="26"/>
        <v>245.88466388243214</v>
      </c>
      <c r="Q215" s="281" t="str">
        <f t="shared" ca="1" si="22"/>
        <v/>
      </c>
      <c r="R215" s="281" t="str">
        <f t="shared" ca="1" si="23"/>
        <v/>
      </c>
      <c r="S215" s="281" t="str">
        <f t="shared" si="24"/>
        <v/>
      </c>
      <c r="T215" s="52" t="str">
        <f t="shared" si="25"/>
        <v/>
      </c>
    </row>
    <row r="216" spans="1:20" x14ac:dyDescent="0.2">
      <c r="A216" s="343">
        <v>1</v>
      </c>
      <c r="B216" s="343">
        <v>2</v>
      </c>
      <c r="C216" s="343">
        <v>224.12890625</v>
      </c>
      <c r="D216" s="343">
        <v>5346.81298828125</v>
      </c>
      <c r="E216" s="343">
        <v>7.8394892625510706E-2</v>
      </c>
      <c r="F216" s="343">
        <v>0.330638897139579</v>
      </c>
      <c r="G216" s="262">
        <f t="shared" si="26"/>
        <v>237.08680078130104</v>
      </c>
      <c r="Q216" s="281" t="str">
        <f t="shared" ca="1" si="22"/>
        <v/>
      </c>
      <c r="R216" s="281" t="str">
        <f t="shared" ca="1" si="23"/>
        <v/>
      </c>
      <c r="S216" s="281" t="str">
        <f t="shared" si="24"/>
        <v/>
      </c>
      <c r="T216" s="52" t="str">
        <f t="shared" si="25"/>
        <v/>
      </c>
    </row>
    <row r="217" spans="1:20" x14ac:dyDescent="0.2">
      <c r="A217" s="343">
        <v>1</v>
      </c>
      <c r="B217" s="343">
        <v>2</v>
      </c>
      <c r="C217" s="343">
        <v>224.1962890625</v>
      </c>
      <c r="D217" s="343">
        <v>5334.3505859375</v>
      </c>
      <c r="E217" s="343">
        <v>7.8119963291101199E-2</v>
      </c>
      <c r="F217" s="343">
        <v>0.33019779948517702</v>
      </c>
      <c r="G217" s="262">
        <f t="shared" si="26"/>
        <v>235.61851818521151</v>
      </c>
      <c r="Q217" s="281" t="str">
        <f t="shared" ca="1" si="22"/>
        <v/>
      </c>
      <c r="R217" s="281" t="str">
        <f t="shared" ca="1" si="23"/>
        <v/>
      </c>
      <c r="S217" s="281" t="str">
        <f t="shared" si="24"/>
        <v/>
      </c>
      <c r="T217" s="52" t="str">
        <f t="shared" si="25"/>
        <v/>
      </c>
    </row>
    <row r="218" spans="1:20" x14ac:dyDescent="0.2">
      <c r="A218" s="343">
        <v>1</v>
      </c>
      <c r="B218" s="343">
        <v>2</v>
      </c>
      <c r="C218" s="343">
        <v>224.529296875</v>
      </c>
      <c r="D218" s="343">
        <v>5246.119140625</v>
      </c>
      <c r="E218" s="343">
        <v>7.6737742347177104E-2</v>
      </c>
      <c r="F218" s="343">
        <v>0.327849382301793</v>
      </c>
      <c r="G218" s="262">
        <f t="shared" si="26"/>
        <v>228.30624475890676</v>
      </c>
      <c r="Q218" s="281" t="str">
        <f t="shared" ca="1" si="22"/>
        <v/>
      </c>
      <c r="R218" s="281" t="str">
        <f t="shared" ca="1" si="23"/>
        <v/>
      </c>
      <c r="S218" s="281" t="str">
        <f t="shared" si="24"/>
        <v/>
      </c>
      <c r="T218" s="52" t="str">
        <f t="shared" si="25"/>
        <v/>
      </c>
    </row>
    <row r="219" spans="1:20" x14ac:dyDescent="0.2">
      <c r="A219" s="343">
        <v>1</v>
      </c>
      <c r="B219" s="343">
        <v>2</v>
      </c>
      <c r="C219" s="343">
        <v>224.953125</v>
      </c>
      <c r="D219" s="343">
        <v>5145.2412109375</v>
      </c>
      <c r="E219" s="343">
        <v>7.5144111178815406E-2</v>
      </c>
      <c r="F219" s="343">
        <v>0.32130480394698702</v>
      </c>
      <c r="G219" s="262">
        <f t="shared" si="26"/>
        <v>220.02624688994277</v>
      </c>
      <c r="Q219" s="281" t="str">
        <f t="shared" ca="1" si="22"/>
        <v/>
      </c>
      <c r="R219" s="281" t="str">
        <f t="shared" ca="1" si="23"/>
        <v/>
      </c>
      <c r="S219" s="281" t="str">
        <f t="shared" si="24"/>
        <v/>
      </c>
      <c r="T219" s="52" t="str">
        <f t="shared" si="25"/>
        <v/>
      </c>
    </row>
    <row r="220" spans="1:20" x14ac:dyDescent="0.2">
      <c r="A220" s="343">
        <v>1</v>
      </c>
      <c r="B220" s="343">
        <v>2</v>
      </c>
      <c r="C220" s="343">
        <v>225.3525390625</v>
      </c>
      <c r="D220" s="343">
        <v>5045.19384765625</v>
      </c>
      <c r="E220" s="343">
        <v>7.3470815550535903E-2</v>
      </c>
      <c r="F220" s="343">
        <v>0.31977891921997098</v>
      </c>
      <c r="G220" s="262">
        <f t="shared" si="26"/>
        <v>211.50044167303722</v>
      </c>
      <c r="Q220" s="281" t="str">
        <f t="shared" ca="1" si="22"/>
        <v/>
      </c>
      <c r="R220" s="281" t="str">
        <f t="shared" ca="1" si="23"/>
        <v/>
      </c>
      <c r="S220" s="281" t="str">
        <f t="shared" si="24"/>
        <v/>
      </c>
      <c r="T220" s="52" t="str">
        <f t="shared" si="25"/>
        <v/>
      </c>
    </row>
    <row r="221" spans="1:20" x14ac:dyDescent="0.2">
      <c r="A221" s="343">
        <v>1</v>
      </c>
      <c r="B221" s="343">
        <v>2</v>
      </c>
      <c r="C221" s="343">
        <v>225.7568359375</v>
      </c>
      <c r="D221" s="343">
        <v>4944.6884765625</v>
      </c>
      <c r="E221" s="343">
        <v>7.1880487666931003E-2</v>
      </c>
      <c r="F221" s="343">
        <v>0.31458138255402401</v>
      </c>
      <c r="G221" s="262">
        <f t="shared" si="26"/>
        <v>203.55684746596881</v>
      </c>
      <c r="Q221" s="281" t="str">
        <f t="shared" ca="1" si="22"/>
        <v/>
      </c>
      <c r="R221" s="281" t="str">
        <f t="shared" ca="1" si="23"/>
        <v/>
      </c>
      <c r="S221" s="281" t="str">
        <f t="shared" si="24"/>
        <v/>
      </c>
      <c r="T221" s="52" t="str">
        <f t="shared" si="25"/>
        <v/>
      </c>
    </row>
    <row r="222" spans="1:20" x14ac:dyDescent="0.2">
      <c r="A222" s="343">
        <v>1</v>
      </c>
      <c r="B222" s="343">
        <v>2</v>
      </c>
      <c r="C222" s="343">
        <v>226.15234375</v>
      </c>
      <c r="D222" s="343">
        <v>4843.22216796875</v>
      </c>
      <c r="E222" s="343">
        <v>7.0217174652498202E-2</v>
      </c>
      <c r="F222" s="343">
        <v>0.30762553797103498</v>
      </c>
      <c r="G222" s="262">
        <f t="shared" si="26"/>
        <v>195.41666788639174</v>
      </c>
      <c r="Q222" s="281" t="str">
        <f t="shared" ca="1" si="22"/>
        <v/>
      </c>
      <c r="R222" s="281" t="str">
        <f t="shared" ca="1" si="23"/>
        <v/>
      </c>
      <c r="S222" s="281" t="str">
        <f t="shared" si="24"/>
        <v/>
      </c>
      <c r="T222" s="52" t="str">
        <f t="shared" si="25"/>
        <v/>
      </c>
    </row>
    <row r="223" spans="1:20" x14ac:dyDescent="0.2">
      <c r="A223" s="343">
        <v>1</v>
      </c>
      <c r="B223" s="343">
        <v>2</v>
      </c>
      <c r="C223" s="343">
        <v>226.5693359375</v>
      </c>
      <c r="D223" s="343">
        <v>4742.720703125</v>
      </c>
      <c r="E223" s="343">
        <v>6.8605113483499694E-2</v>
      </c>
      <c r="F223" s="343">
        <v>0.30217767925932998</v>
      </c>
      <c r="G223" s="262">
        <f t="shared" si="26"/>
        <v>187.69010475102758</v>
      </c>
      <c r="Q223" s="281" t="str">
        <f t="shared" ca="1" si="22"/>
        <v/>
      </c>
      <c r="R223" s="281" t="str">
        <f t="shared" ca="1" si="23"/>
        <v/>
      </c>
      <c r="S223" s="281" t="str">
        <f t="shared" si="24"/>
        <v/>
      </c>
      <c r="T223" s="52" t="str">
        <f t="shared" si="25"/>
        <v/>
      </c>
    </row>
    <row r="224" spans="1:20" x14ac:dyDescent="0.2">
      <c r="A224" s="343">
        <v>1</v>
      </c>
      <c r="B224" s="343">
        <v>2</v>
      </c>
      <c r="C224" s="343">
        <v>226.9599609375</v>
      </c>
      <c r="D224" s="343">
        <v>4640.91748046875</v>
      </c>
      <c r="E224" s="343">
        <v>6.7015309468843001E-2</v>
      </c>
      <c r="F224" s="343">
        <v>0.29938816442154298</v>
      </c>
      <c r="G224" s="262">
        <f t="shared" si="26"/>
        <v>180.231031922846</v>
      </c>
      <c r="Q224" s="281" t="str">
        <f t="shared" ca="1" si="22"/>
        <v/>
      </c>
      <c r="R224" s="281" t="str">
        <f t="shared" ca="1" si="23"/>
        <v/>
      </c>
      <c r="S224" s="281" t="str">
        <f t="shared" si="24"/>
        <v/>
      </c>
      <c r="T224" s="52" t="str">
        <f t="shared" si="25"/>
        <v/>
      </c>
    </row>
    <row r="225" spans="1:20" x14ac:dyDescent="0.2">
      <c r="A225" s="343">
        <v>1</v>
      </c>
      <c r="B225" s="343">
        <v>2</v>
      </c>
      <c r="C225" s="343">
        <v>227.373046875</v>
      </c>
      <c r="D225" s="343">
        <v>4537.46484375</v>
      </c>
      <c r="E225" s="343">
        <v>6.5301283029839396E-2</v>
      </c>
      <c r="F225" s="343">
        <v>0.29436350450851001</v>
      </c>
      <c r="G225" s="262">
        <f t="shared" si="26"/>
        <v>172.36503693734886</v>
      </c>
      <c r="Q225" s="281" t="str">
        <f t="shared" ca="1" si="22"/>
        <v/>
      </c>
      <c r="R225" s="281" t="str">
        <f t="shared" ca="1" si="23"/>
        <v/>
      </c>
      <c r="S225" s="281" t="str">
        <f t="shared" si="24"/>
        <v/>
      </c>
      <c r="T225" s="52" t="str">
        <f t="shared" si="25"/>
        <v/>
      </c>
    </row>
    <row r="226" spans="1:20" x14ac:dyDescent="0.2">
      <c r="A226" s="343">
        <v>1</v>
      </c>
      <c r="B226" s="343">
        <v>2</v>
      </c>
      <c r="C226" s="343">
        <v>227.7900390625</v>
      </c>
      <c r="D226" s="343">
        <v>4437.3916015625</v>
      </c>
      <c r="E226" s="343">
        <v>6.3688377849757699E-2</v>
      </c>
      <c r="F226" s="343">
        <v>0.28806328191421898</v>
      </c>
      <c r="G226" s="262">
        <f t="shared" si="26"/>
        <v>165.12724071178178</v>
      </c>
      <c r="Q226" s="281" t="str">
        <f t="shared" ca="1" si="22"/>
        <v/>
      </c>
      <c r="R226" s="281" t="str">
        <f t="shared" ca="1" si="23"/>
        <v/>
      </c>
      <c r="S226" s="281" t="str">
        <f t="shared" si="24"/>
        <v/>
      </c>
      <c r="T226" s="52" t="str">
        <f t="shared" si="25"/>
        <v/>
      </c>
    </row>
    <row r="227" spans="1:20" x14ac:dyDescent="0.2">
      <c r="A227" s="343">
        <v>1</v>
      </c>
      <c r="B227" s="343">
        <v>2</v>
      </c>
      <c r="C227" s="343">
        <v>228.1787109375</v>
      </c>
      <c r="D227" s="343">
        <v>4336.6787109375</v>
      </c>
      <c r="E227" s="343">
        <v>6.21199287706986E-2</v>
      </c>
      <c r="F227" s="343">
        <v>0.28508304967545001</v>
      </c>
      <c r="G227" s="262">
        <f t="shared" si="26"/>
        <v>158.24639946116159</v>
      </c>
      <c r="Q227" s="281" t="str">
        <f t="shared" ca="1" si="22"/>
        <v/>
      </c>
      <c r="R227" s="281" t="str">
        <f t="shared" ca="1" si="23"/>
        <v/>
      </c>
      <c r="S227" s="281" t="str">
        <f t="shared" si="24"/>
        <v/>
      </c>
      <c r="T227" s="52" t="str">
        <f t="shared" si="25"/>
        <v/>
      </c>
    </row>
    <row r="228" spans="1:20" x14ac:dyDescent="0.2">
      <c r="A228" s="343">
        <v>1</v>
      </c>
      <c r="B228" s="343">
        <v>2</v>
      </c>
      <c r="C228" s="343">
        <v>228.5888671875</v>
      </c>
      <c r="D228" s="343">
        <v>4236.0283203125</v>
      </c>
      <c r="E228" s="343">
        <v>6.0414960898924598E-2</v>
      </c>
      <c r="F228" s="343">
        <v>0.278258317848668</v>
      </c>
      <c r="G228" s="262">
        <f t="shared" si="26"/>
        <v>150.93830442995542</v>
      </c>
      <c r="Q228" s="281" t="str">
        <f t="shared" ca="1" si="22"/>
        <v/>
      </c>
      <c r="R228" s="281" t="str">
        <f t="shared" ca="1" si="23"/>
        <v/>
      </c>
      <c r="S228" s="281" t="str">
        <f t="shared" si="24"/>
        <v/>
      </c>
      <c r="T228" s="52" t="str">
        <f t="shared" si="25"/>
        <v/>
      </c>
    </row>
    <row r="229" spans="1:20" x14ac:dyDescent="0.2">
      <c r="A229" s="343">
        <v>1</v>
      </c>
      <c r="B229" s="343">
        <v>2</v>
      </c>
      <c r="C229" s="343">
        <v>228.990234375</v>
      </c>
      <c r="D229" s="343">
        <v>4134.86962890625</v>
      </c>
      <c r="E229" s="343">
        <v>5.8814064686885097E-2</v>
      </c>
      <c r="F229" s="343">
        <v>0.27543902979232399</v>
      </c>
      <c r="G229" s="262">
        <f t="shared" si="26"/>
        <v>144.23783502081866</v>
      </c>
      <c r="Q229" s="281" t="str">
        <f t="shared" ca="1" si="22"/>
        <v/>
      </c>
      <c r="R229" s="281" t="str">
        <f t="shared" ca="1" si="23"/>
        <v/>
      </c>
      <c r="S229" s="281" t="str">
        <f t="shared" si="24"/>
        <v/>
      </c>
      <c r="T229" s="52" t="str">
        <f t="shared" si="25"/>
        <v/>
      </c>
    </row>
    <row r="230" spans="1:20" x14ac:dyDescent="0.2">
      <c r="A230" s="343">
        <v>1</v>
      </c>
      <c r="B230" s="343">
        <v>2</v>
      </c>
      <c r="C230" s="343">
        <v>229.1708984375</v>
      </c>
      <c r="D230" s="343">
        <v>4094.36474609375</v>
      </c>
      <c r="E230" s="343">
        <v>5.8117970183957403E-2</v>
      </c>
      <c r="F230" s="343">
        <v>0.27263761148788002</v>
      </c>
      <c r="G230" s="262">
        <f t="shared" si="26"/>
        <v>141.37367261494811</v>
      </c>
      <c r="Q230" s="281" t="str">
        <f t="shared" ca="1" si="22"/>
        <v/>
      </c>
      <c r="R230" s="281" t="str">
        <f t="shared" ca="1" si="23"/>
        <v/>
      </c>
      <c r="S230" s="281" t="str">
        <f t="shared" si="24"/>
        <v/>
      </c>
      <c r="T230" s="52" t="str">
        <f t="shared" si="25"/>
        <v/>
      </c>
    </row>
    <row r="231" spans="1:20" x14ac:dyDescent="0.2">
      <c r="A231" s="343">
        <v>1</v>
      </c>
      <c r="B231" s="343">
        <v>2</v>
      </c>
      <c r="C231" s="343">
        <v>229.3916015625</v>
      </c>
      <c r="D231" s="343">
        <v>4033.4152832031205</v>
      </c>
      <c r="E231" s="343">
        <v>5.7201439631171497E-2</v>
      </c>
      <c r="F231" s="343">
        <v>0.26935935602523398</v>
      </c>
      <c r="G231" s="262">
        <f t="shared" si="26"/>
        <v>137.64899325336125</v>
      </c>
      <c r="Q231" s="281" t="str">
        <f t="shared" ca="1" si="22"/>
        <v/>
      </c>
      <c r="R231" s="281" t="str">
        <f t="shared" ca="1" si="23"/>
        <v/>
      </c>
      <c r="S231" s="281" t="str">
        <f t="shared" si="24"/>
        <v/>
      </c>
      <c r="T231" s="52" t="str">
        <f t="shared" si="25"/>
        <v/>
      </c>
    </row>
    <row r="232" spans="1:20" x14ac:dyDescent="0.2">
      <c r="A232" s="343">
        <v>1</v>
      </c>
      <c r="B232" s="343">
        <v>2.5</v>
      </c>
      <c r="C232" s="343">
        <v>230.0966796875</v>
      </c>
      <c r="D232" s="343">
        <v>4135.76318359375</v>
      </c>
      <c r="E232" s="343">
        <v>5.8710902521852397E-2</v>
      </c>
      <c r="F232" s="343">
        <v>0.27407408924773302</v>
      </c>
      <c r="G232" s="262">
        <f t="shared" si="26"/>
        <v>143.81452912485094</v>
      </c>
      <c r="Q232" s="281" t="str">
        <f t="shared" ca="1" si="22"/>
        <v/>
      </c>
      <c r="R232" s="281" t="str">
        <f t="shared" ca="1" si="23"/>
        <v/>
      </c>
      <c r="S232" s="281" t="str">
        <f t="shared" si="24"/>
        <v/>
      </c>
      <c r="T232" s="52" t="str">
        <f t="shared" si="25"/>
        <v/>
      </c>
    </row>
    <row r="233" spans="1:20" x14ac:dyDescent="0.2">
      <c r="A233" s="343">
        <v>1</v>
      </c>
      <c r="B233" s="343">
        <v>2.5</v>
      </c>
      <c r="C233" s="343">
        <v>230.509765625</v>
      </c>
      <c r="D233" s="343">
        <v>4240.06640625</v>
      </c>
      <c r="E233" s="343">
        <v>6.0285849031060899E-2</v>
      </c>
      <c r="F233" s="343">
        <v>0.27830601902678598</v>
      </c>
      <c r="G233" s="262">
        <f t="shared" si="26"/>
        <v>150.41027091197577</v>
      </c>
      <c r="Q233" s="281" t="str">
        <f t="shared" ca="1" si="22"/>
        <v/>
      </c>
      <c r="R233" s="281" t="str">
        <f t="shared" ca="1" si="23"/>
        <v/>
      </c>
      <c r="S233" s="281" t="str">
        <f t="shared" si="24"/>
        <v/>
      </c>
      <c r="T233" s="52" t="str">
        <f t="shared" si="25"/>
        <v/>
      </c>
    </row>
    <row r="234" spans="1:20" x14ac:dyDescent="0.2">
      <c r="A234" s="343">
        <v>1</v>
      </c>
      <c r="B234" s="343">
        <v>2.5</v>
      </c>
      <c r="C234" s="343">
        <v>230.92578125</v>
      </c>
      <c r="D234" s="343">
        <v>4341.57080078125</v>
      </c>
      <c r="E234" s="343">
        <v>6.19668790022843E-2</v>
      </c>
      <c r="F234" s="343">
        <v>0.28368830680847201</v>
      </c>
      <c r="G234" s="262">
        <f t="shared" si="26"/>
        <v>157.62326558556848</v>
      </c>
      <c r="Q234" s="281" t="str">
        <f t="shared" ca="1" si="22"/>
        <v/>
      </c>
      <c r="R234" s="281" t="str">
        <f t="shared" ca="1" si="23"/>
        <v/>
      </c>
      <c r="S234" s="281" t="str">
        <f t="shared" si="24"/>
        <v/>
      </c>
      <c r="T234" s="52" t="str">
        <f t="shared" si="25"/>
        <v/>
      </c>
    </row>
    <row r="235" spans="1:20" x14ac:dyDescent="0.2">
      <c r="A235" s="343">
        <v>1</v>
      </c>
      <c r="B235" s="343">
        <v>2.5</v>
      </c>
      <c r="C235" s="343">
        <v>231.318359375</v>
      </c>
      <c r="D235" s="343">
        <v>4441.93701171875</v>
      </c>
      <c r="E235" s="343">
        <v>6.3538820540998103E-2</v>
      </c>
      <c r="F235" s="343">
        <v>0.28805137844756201</v>
      </c>
      <c r="G235" s="262">
        <f t="shared" si="26"/>
        <v>164.52684597861145</v>
      </c>
      <c r="Q235" s="281" t="str">
        <f t="shared" ca="1" si="22"/>
        <v/>
      </c>
      <c r="R235" s="281" t="str">
        <f t="shared" ca="1" si="23"/>
        <v/>
      </c>
      <c r="S235" s="281" t="str">
        <f t="shared" si="24"/>
        <v/>
      </c>
      <c r="T235" s="52" t="str">
        <f t="shared" si="25"/>
        <v/>
      </c>
    </row>
    <row r="236" spans="1:20" x14ac:dyDescent="0.2">
      <c r="A236" s="343">
        <v>1</v>
      </c>
      <c r="B236" s="343">
        <v>2.5</v>
      </c>
      <c r="C236" s="343">
        <v>231.7294921875</v>
      </c>
      <c r="D236" s="343">
        <v>4541.951171875</v>
      </c>
      <c r="E236" s="343">
        <v>6.5182692196685793E-2</v>
      </c>
      <c r="F236" s="343">
        <v>0.29343963251449201</v>
      </c>
      <c r="G236" s="262">
        <f t="shared" si="26"/>
        <v>171.91102555005011</v>
      </c>
      <c r="Q236" s="281" t="str">
        <f t="shared" ca="1" si="22"/>
        <v/>
      </c>
      <c r="R236" s="281" t="str">
        <f t="shared" ca="1" si="23"/>
        <v/>
      </c>
      <c r="S236" s="281" t="str">
        <f t="shared" si="24"/>
        <v/>
      </c>
      <c r="T236" s="52" t="str">
        <f t="shared" si="25"/>
        <v/>
      </c>
    </row>
    <row r="237" spans="1:20" x14ac:dyDescent="0.2">
      <c r="A237" s="343">
        <v>1</v>
      </c>
      <c r="B237" s="343">
        <v>2.5</v>
      </c>
      <c r="C237" s="343">
        <v>232.1357421875</v>
      </c>
      <c r="D237" s="343">
        <v>4642.466796875</v>
      </c>
      <c r="E237" s="343">
        <v>6.6803062509279698E-2</v>
      </c>
      <c r="F237" s="343">
        <v>0.29757022275589401</v>
      </c>
      <c r="G237" s="262">
        <f t="shared" si="26"/>
        <v>179.35210465755836</v>
      </c>
      <c r="Q237" s="281" t="str">
        <f t="shared" ca="1" si="22"/>
        <v/>
      </c>
      <c r="R237" s="281" t="str">
        <f t="shared" ca="1" si="23"/>
        <v/>
      </c>
      <c r="S237" s="281" t="str">
        <f t="shared" si="24"/>
        <v/>
      </c>
      <c r="T237" s="52" t="str">
        <f t="shared" si="25"/>
        <v/>
      </c>
    </row>
    <row r="238" spans="1:20" x14ac:dyDescent="0.2">
      <c r="A238" s="343">
        <v>1</v>
      </c>
      <c r="B238" s="343">
        <v>2.5</v>
      </c>
      <c r="C238" s="343">
        <v>232.54296875</v>
      </c>
      <c r="D238" s="343">
        <v>4744.5947265625</v>
      </c>
      <c r="E238" s="343">
        <v>6.8421024479903295E-2</v>
      </c>
      <c r="F238" s="343">
        <v>0.30123590840958098</v>
      </c>
      <c r="G238" s="262">
        <f t="shared" si="26"/>
        <v>186.94605893797129</v>
      </c>
      <c r="Q238" s="281" t="str">
        <f t="shared" ca="1" si="22"/>
        <v/>
      </c>
      <c r="R238" s="281" t="str">
        <f t="shared" ca="1" si="23"/>
        <v/>
      </c>
      <c r="S238" s="281" t="str">
        <f t="shared" si="24"/>
        <v/>
      </c>
      <c r="T238" s="52" t="str">
        <f t="shared" si="25"/>
        <v/>
      </c>
    </row>
    <row r="239" spans="1:20" x14ac:dyDescent="0.2">
      <c r="A239" s="343">
        <v>1</v>
      </c>
      <c r="B239" s="343">
        <v>2.5</v>
      </c>
      <c r="C239" s="343">
        <v>232.9423828125</v>
      </c>
      <c r="D239" s="343">
        <v>4846.44921875</v>
      </c>
      <c r="E239" s="343">
        <v>7.0042922743596095E-2</v>
      </c>
      <c r="F239" s="343">
        <v>0.30841826810501499</v>
      </c>
      <c r="G239" s="262">
        <f t="shared" si="26"/>
        <v>194.72390769892314</v>
      </c>
      <c r="Q239" s="281" t="str">
        <f t="shared" ca="1" si="22"/>
        <v/>
      </c>
      <c r="R239" s="281" t="str">
        <f t="shared" ca="1" si="23"/>
        <v/>
      </c>
      <c r="S239" s="281" t="str">
        <f t="shared" si="24"/>
        <v/>
      </c>
      <c r="T239" s="52" t="str">
        <f t="shared" si="25"/>
        <v/>
      </c>
    </row>
    <row r="240" spans="1:20" x14ac:dyDescent="0.2">
      <c r="A240" s="343">
        <v>1</v>
      </c>
      <c r="B240" s="343">
        <v>2.5</v>
      </c>
      <c r="C240" s="343">
        <v>233.3544921875</v>
      </c>
      <c r="D240" s="343">
        <v>4946.5048828125</v>
      </c>
      <c r="E240" s="343">
        <v>7.1674687205813797E-2</v>
      </c>
      <c r="F240" s="343">
        <v>0.31380058499053098</v>
      </c>
      <c r="G240" s="262">
        <f t="shared" si="26"/>
        <v>202.71380494045252</v>
      </c>
      <c r="Q240" s="281" t="str">
        <f t="shared" ca="1" si="22"/>
        <v/>
      </c>
      <c r="R240" s="281" t="str">
        <f t="shared" ca="1" si="23"/>
        <v/>
      </c>
      <c r="S240" s="281" t="str">
        <f t="shared" si="24"/>
        <v/>
      </c>
      <c r="T240" s="52" t="str">
        <f t="shared" si="25"/>
        <v/>
      </c>
    </row>
    <row r="241" spans="1:7" x14ac:dyDescent="0.2">
      <c r="A241" s="343">
        <v>1</v>
      </c>
      <c r="B241" s="343">
        <v>2.5</v>
      </c>
      <c r="C241" s="343">
        <v>233.7607421875</v>
      </c>
      <c r="D241" s="343">
        <v>5047.87646484375</v>
      </c>
      <c r="E241" s="343">
        <v>7.3315961344633307E-2</v>
      </c>
      <c r="F241" s="343">
        <v>0.31815766124054801</v>
      </c>
      <c r="G241" s="262">
        <f t="shared" si="26"/>
        <v>210.91556476015666</v>
      </c>
    </row>
    <row r="242" spans="1:7" x14ac:dyDescent="0.2">
      <c r="A242" s="343">
        <v>1</v>
      </c>
      <c r="B242" s="343">
        <v>2.5</v>
      </c>
      <c r="C242" s="343">
        <v>234.15625</v>
      </c>
      <c r="D242" s="343">
        <v>5148.99853515625</v>
      </c>
      <c r="E242" s="343">
        <v>7.4915114964824198E-2</v>
      </c>
      <c r="F242" s="343">
        <v>0.32238959101960102</v>
      </c>
      <c r="G242" s="262">
        <f t="shared" si="26"/>
        <v>219.06874954559865</v>
      </c>
    </row>
    <row r="243" spans="1:7" x14ac:dyDescent="0.2">
      <c r="A243" s="343">
        <v>1</v>
      </c>
      <c r="B243" s="343">
        <v>2.5</v>
      </c>
      <c r="C243" s="343">
        <v>234.5654296875</v>
      </c>
      <c r="D243" s="343">
        <v>5251.181640625</v>
      </c>
      <c r="E243" s="343">
        <v>7.65358927310444E-2</v>
      </c>
      <c r="F243" s="343">
        <v>0.32442211522720799</v>
      </c>
      <c r="G243" s="262">
        <f t="shared" si="26"/>
        <v>227.49693994239382</v>
      </c>
    </row>
    <row r="244" spans="1:7" x14ac:dyDescent="0.2">
      <c r="A244" s="343">
        <v>1</v>
      </c>
      <c r="B244" s="343">
        <v>2.5</v>
      </c>
      <c r="C244" s="343">
        <v>234.9697265625</v>
      </c>
      <c r="D244" s="343">
        <v>5349.87109375</v>
      </c>
      <c r="E244" s="343">
        <v>7.81209455453791E-2</v>
      </c>
      <c r="F244" s="343">
        <v>0.33094285754486902</v>
      </c>
      <c r="G244" s="262">
        <f t="shared" si="26"/>
        <v>235.89855417815966</v>
      </c>
    </row>
    <row r="245" spans="1:7" x14ac:dyDescent="0.2">
      <c r="A245" s="343">
        <v>1</v>
      </c>
      <c r="B245" s="343">
        <v>2.5</v>
      </c>
      <c r="C245" s="343">
        <v>234.9853515625</v>
      </c>
      <c r="D245" s="343">
        <v>5353.408203125</v>
      </c>
      <c r="E245" s="343">
        <v>7.8170414781197906E-2</v>
      </c>
      <c r="F245" s="343">
        <v>0.33007859019562602</v>
      </c>
      <c r="G245" s="262">
        <f t="shared" si="26"/>
        <v>236.16329570194549</v>
      </c>
    </row>
    <row r="246" spans="1:7" x14ac:dyDescent="0.2">
      <c r="A246" s="343">
        <v>1</v>
      </c>
      <c r="B246" s="343">
        <v>2.5</v>
      </c>
      <c r="C246" s="343">
        <v>235.38671875</v>
      </c>
      <c r="D246" s="343">
        <v>5454.60791015625</v>
      </c>
      <c r="E246" s="343">
        <v>7.9846606240607798E-2</v>
      </c>
      <c r="F246" s="343">
        <v>0.33364893170073601</v>
      </c>
      <c r="G246" s="262">
        <f t="shared" si="26"/>
        <v>245.22144785306875</v>
      </c>
    </row>
    <row r="247" spans="1:7" x14ac:dyDescent="0.2">
      <c r="A247" s="343">
        <v>1</v>
      </c>
      <c r="B247" s="343">
        <v>2.5</v>
      </c>
      <c r="C247" s="343">
        <v>235.7841796875</v>
      </c>
      <c r="D247" s="343">
        <v>5555.837890625</v>
      </c>
      <c r="E247" s="343">
        <v>8.1433710874989601E-2</v>
      </c>
      <c r="F247" s="343">
        <v>0.34071208210662002</v>
      </c>
      <c r="G247" s="262">
        <f t="shared" si="26"/>
        <v>253.95881263158356</v>
      </c>
    </row>
    <row r="248" spans="1:7" x14ac:dyDescent="0.2">
      <c r="A248" s="343">
        <v>1</v>
      </c>
      <c r="B248" s="343">
        <v>2.5</v>
      </c>
      <c r="C248" s="343">
        <v>236.1962890625</v>
      </c>
      <c r="D248" s="343">
        <v>5658.1416015625</v>
      </c>
      <c r="E248" s="343">
        <v>8.3075203292537494E-2</v>
      </c>
      <c r="F248" s="343">
        <v>0.34263730049133301</v>
      </c>
      <c r="G248" s="262">
        <f t="shared" si="26"/>
        <v>263.16264378506526</v>
      </c>
    </row>
    <row r="249" spans="1:7" x14ac:dyDescent="0.2">
      <c r="A249" s="343">
        <v>1</v>
      </c>
      <c r="B249" s="343">
        <v>2.5</v>
      </c>
      <c r="C249" s="343">
        <v>236.595703125</v>
      </c>
      <c r="D249" s="343">
        <v>5759.51904296875</v>
      </c>
      <c r="E249" s="343">
        <v>8.4642379079014105E-2</v>
      </c>
      <c r="F249" s="343">
        <v>0.34988523111678699</v>
      </c>
      <c r="G249" s="262">
        <f t="shared" si="26"/>
        <v>272.10938443522343</v>
      </c>
    </row>
    <row r="250" spans="1:7" x14ac:dyDescent="0.2">
      <c r="A250" s="343">
        <v>1</v>
      </c>
      <c r="B250" s="343">
        <v>2.5</v>
      </c>
      <c r="C250" s="343">
        <v>237.0126953125</v>
      </c>
      <c r="D250" s="343">
        <v>5861.60791015625</v>
      </c>
      <c r="E250" s="343">
        <v>8.6288848251570002E-2</v>
      </c>
      <c r="F250" s="343">
        <v>0.35395621671341398</v>
      </c>
      <c r="G250" s="262">
        <f t="shared" si="26"/>
        <v>281.67629807456279</v>
      </c>
    </row>
    <row r="251" spans="1:7" x14ac:dyDescent="0.2">
      <c r="A251" s="343">
        <v>1</v>
      </c>
      <c r="B251" s="343">
        <v>2.5</v>
      </c>
      <c r="C251" s="343">
        <v>237.4169921875</v>
      </c>
      <c r="D251" s="343">
        <v>5963.44873046875</v>
      </c>
      <c r="E251" s="343">
        <v>8.7921966041903901E-2</v>
      </c>
      <c r="F251" s="343">
        <v>0.356221193214878</v>
      </c>
      <c r="G251" s="262">
        <f t="shared" si="26"/>
        <v>291.33215326031814</v>
      </c>
    </row>
    <row r="252" spans="1:7" x14ac:dyDescent="0.2">
      <c r="A252" s="343">
        <v>1</v>
      </c>
      <c r="B252" s="343">
        <v>2.5</v>
      </c>
      <c r="C252" s="343">
        <v>237.818359375</v>
      </c>
      <c r="D252" s="343">
        <v>6067.13427734375</v>
      </c>
      <c r="E252" s="343">
        <v>8.9564266090746997E-2</v>
      </c>
      <c r="F252" s="343">
        <v>0.36302805528976001</v>
      </c>
      <c r="G252" s="262">
        <f t="shared" si="26"/>
        <v>301.21106679098881</v>
      </c>
    </row>
    <row r="253" spans="1:7" x14ac:dyDescent="0.2">
      <c r="A253" s="343">
        <v>1</v>
      </c>
      <c r="B253" s="343">
        <v>2.5</v>
      </c>
      <c r="C253" s="343">
        <v>238.240234375</v>
      </c>
      <c r="D253" s="343">
        <v>6167.7734375</v>
      </c>
      <c r="E253" s="343">
        <v>9.1269837867002906E-2</v>
      </c>
      <c r="F253" s="343">
        <v>0.36749243736267101</v>
      </c>
      <c r="G253" s="262">
        <f t="shared" si="26"/>
        <v>311.6448234327554</v>
      </c>
    </row>
    <row r="254" spans="1:7" x14ac:dyDescent="0.2">
      <c r="A254" s="343">
        <v>1</v>
      </c>
      <c r="B254" s="343">
        <v>2.5</v>
      </c>
      <c r="C254" s="343">
        <v>238.63671875</v>
      </c>
      <c r="D254" s="343">
        <v>6268.0029296875</v>
      </c>
      <c r="E254" s="343">
        <v>9.2865004262421294E-2</v>
      </c>
      <c r="F254" s="343">
        <v>0.37304163561202602</v>
      </c>
      <c r="G254" s="262">
        <f t="shared" si="26"/>
        <v>321.56338971369325</v>
      </c>
    </row>
    <row r="255" spans="1:7" x14ac:dyDescent="0.2">
      <c r="A255" s="343">
        <v>1</v>
      </c>
      <c r="B255" s="343">
        <v>2.5</v>
      </c>
      <c r="C255" s="343">
        <v>239.04296875</v>
      </c>
      <c r="D255" s="343">
        <v>6371.703125</v>
      </c>
      <c r="E255" s="343">
        <v>9.4504932349082096E-2</v>
      </c>
      <c r="F255" s="343">
        <v>0.377655029296875</v>
      </c>
      <c r="G255" s="262">
        <f t="shared" si="26"/>
        <v>331.92749419680257</v>
      </c>
    </row>
    <row r="256" spans="1:7" x14ac:dyDescent="0.2">
      <c r="A256" s="343">
        <v>1</v>
      </c>
      <c r="B256" s="343">
        <v>2.5</v>
      </c>
      <c r="C256" s="343">
        <v>239.462890625</v>
      </c>
      <c r="D256" s="343">
        <v>6476.306640625</v>
      </c>
      <c r="E256" s="343">
        <v>9.6219839178957003E-2</v>
      </c>
      <c r="F256" s="343">
        <v>0.38263201713562001</v>
      </c>
      <c r="G256" s="262">
        <f t="shared" si="26"/>
        <v>342.94406404548749</v>
      </c>
    </row>
    <row r="257" spans="1:7" x14ac:dyDescent="0.2">
      <c r="A257" s="343">
        <v>1</v>
      </c>
      <c r="B257" s="343">
        <v>2.5</v>
      </c>
      <c r="C257" s="343">
        <v>239.875</v>
      </c>
      <c r="D257" s="343">
        <v>6577.2119140625</v>
      </c>
      <c r="E257" s="343">
        <v>9.7839292720891494E-2</v>
      </c>
      <c r="F257" s="343">
        <v>0.387132167816162</v>
      </c>
      <c r="G257" s="262">
        <f t="shared" si="26"/>
        <v>353.51384747453562</v>
      </c>
    </row>
    <row r="258" spans="1:7" x14ac:dyDescent="0.2">
      <c r="A258" s="343">
        <v>1</v>
      </c>
      <c r="B258" s="343">
        <v>2.5</v>
      </c>
      <c r="C258" s="343">
        <v>239.94140625</v>
      </c>
      <c r="D258" s="343">
        <v>6590.0283203125</v>
      </c>
      <c r="E258" s="343">
        <v>9.8133641586173298E-2</v>
      </c>
      <c r="F258" s="343">
        <v>0.38744806079194</v>
      </c>
      <c r="G258" s="262">
        <f t="shared" si="26"/>
        <v>355.45172858547625</v>
      </c>
    </row>
    <row r="259" spans="1:7" x14ac:dyDescent="0.2">
      <c r="A259" s="343">
        <v>1</v>
      </c>
      <c r="B259" s="343">
        <v>2.5</v>
      </c>
      <c r="C259" s="343">
        <v>240.279296875</v>
      </c>
      <c r="D259" s="343">
        <v>6680.6396484375</v>
      </c>
      <c r="E259" s="343">
        <v>9.9501427030190798E-2</v>
      </c>
      <c r="F259" s="343">
        <v>0.39286614628508698</v>
      </c>
      <c r="G259" s="262">
        <f t="shared" si="26"/>
        <v>364.52744182549901</v>
      </c>
    </row>
    <row r="260" spans="1:7" x14ac:dyDescent="0.2">
      <c r="A260" s="343">
        <v>1</v>
      </c>
      <c r="B260" s="343">
        <v>2.5</v>
      </c>
      <c r="C260" s="343">
        <v>240.6796875</v>
      </c>
      <c r="D260" s="343">
        <v>6781.3984375</v>
      </c>
      <c r="E260" s="343">
        <v>0.101146048109513</v>
      </c>
      <c r="F260" s="343">
        <v>0.396513933083043</v>
      </c>
      <c r="G260" s="262">
        <f t="shared" si="26"/>
        <v>375.59741762888456</v>
      </c>
    </row>
    <row r="261" spans="1:7" x14ac:dyDescent="0.2">
      <c r="A261" s="343">
        <v>1</v>
      </c>
      <c r="B261" s="343">
        <v>2.5</v>
      </c>
      <c r="C261" s="343">
        <v>241.1005859375</v>
      </c>
      <c r="D261" s="343">
        <v>6882.51513671875</v>
      </c>
      <c r="E261" s="343">
        <v>0.10278497938998001</v>
      </c>
      <c r="F261" s="343">
        <v>0.40183067903853997</v>
      </c>
      <c r="G261" s="262">
        <f t="shared" si="26"/>
        <v>386.79452531407696</v>
      </c>
    </row>
    <row r="262" spans="1:7" x14ac:dyDescent="0.2">
      <c r="A262" s="343">
        <v>1</v>
      </c>
      <c r="B262" s="343">
        <v>2.5</v>
      </c>
      <c r="C262" s="343">
        <v>241.4912109375</v>
      </c>
      <c r="D262" s="343">
        <v>6983.68115234375</v>
      </c>
      <c r="E262" s="343">
        <v>0.104386541352142</v>
      </c>
      <c r="F262" s="343">
        <v>0.40463806362822702</v>
      </c>
      <c r="G262" s="262">
        <f t="shared" ref="G262:G325" si="27">G261+(D262+D261)/2*(E262-E261)</f>
        <v>397.89831158229407</v>
      </c>
    </row>
    <row r="263" spans="1:7" x14ac:dyDescent="0.2">
      <c r="A263" s="343">
        <v>1</v>
      </c>
      <c r="B263" s="343">
        <v>3.5</v>
      </c>
      <c r="C263" s="343">
        <v>242.3623046875</v>
      </c>
      <c r="D263" s="343">
        <v>7084.47216796875</v>
      </c>
      <c r="E263" s="343">
        <v>0.10602217662381</v>
      </c>
      <c r="F263" s="343">
        <v>0.40976406307891</v>
      </c>
      <c r="G263" s="262">
        <f t="shared" si="27"/>
        <v>409.40349547126232</v>
      </c>
    </row>
    <row r="264" spans="1:7" x14ac:dyDescent="0.2">
      <c r="A264" s="343">
        <v>1</v>
      </c>
      <c r="B264" s="343">
        <v>3.5</v>
      </c>
      <c r="C264" s="343">
        <v>242.6806640625</v>
      </c>
      <c r="D264" s="343">
        <v>7185.109375</v>
      </c>
      <c r="E264" s="343">
        <v>0.107624247903004</v>
      </c>
      <c r="F264" s="343">
        <v>0.41529536247253401</v>
      </c>
      <c r="G264" s="262">
        <f t="shared" si="27"/>
        <v>420.83393884931581</v>
      </c>
    </row>
    <row r="265" spans="1:7" x14ac:dyDescent="0.2">
      <c r="A265" s="343">
        <v>1</v>
      </c>
      <c r="B265" s="343">
        <v>3.5</v>
      </c>
      <c r="C265" s="343">
        <v>243.01171875</v>
      </c>
      <c r="D265" s="343">
        <v>7287.07861328125</v>
      </c>
      <c r="E265" s="343">
        <v>0.109352149593178</v>
      </c>
      <c r="F265" s="343">
        <v>0.41971803875640001</v>
      </c>
      <c r="G265" s="262">
        <f t="shared" si="27"/>
        <v>433.33719789204935</v>
      </c>
    </row>
    <row r="266" spans="1:7" x14ac:dyDescent="0.2">
      <c r="A266" s="343">
        <v>1</v>
      </c>
      <c r="B266" s="343">
        <v>3.5</v>
      </c>
      <c r="C266" s="343">
        <v>243.365234375</v>
      </c>
      <c r="D266" s="343">
        <v>7388.51220703125</v>
      </c>
      <c r="E266" s="343">
        <v>0.111040855699684</v>
      </c>
      <c r="F266" s="343">
        <v>0.42445660801604401</v>
      </c>
      <c r="G266" s="262">
        <f t="shared" si="27"/>
        <v>445.72857780947186</v>
      </c>
    </row>
    <row r="267" spans="1:7" x14ac:dyDescent="0.2">
      <c r="A267" s="343">
        <v>1</v>
      </c>
      <c r="B267" s="343">
        <v>3.5</v>
      </c>
      <c r="C267" s="343">
        <v>243.7568359375</v>
      </c>
      <c r="D267" s="343">
        <v>7489.349609375</v>
      </c>
      <c r="E267" s="343">
        <v>0.112791043648031</v>
      </c>
      <c r="F267" s="343">
        <v>0.42715072049759301</v>
      </c>
      <c r="G267" s="262">
        <f t="shared" si="27"/>
        <v>458.74810503359498</v>
      </c>
    </row>
    <row r="268" spans="1:7" x14ac:dyDescent="0.2">
      <c r="A268" s="343">
        <v>1</v>
      </c>
      <c r="B268" s="343">
        <v>3.5</v>
      </c>
      <c r="C268" s="343">
        <v>244.166015625</v>
      </c>
      <c r="D268" s="343">
        <v>7589.59375</v>
      </c>
      <c r="E268" s="343">
        <v>0.11454493505880201</v>
      </c>
      <c r="F268" s="343">
        <v>0.43182371882721798</v>
      </c>
      <c r="G268" s="262">
        <f t="shared" si="27"/>
        <v>471.97151965435017</v>
      </c>
    </row>
    <row r="269" spans="1:7" x14ac:dyDescent="0.2">
      <c r="A269" s="343">
        <v>1</v>
      </c>
      <c r="B269" s="343">
        <v>3.5</v>
      </c>
      <c r="C269" s="343">
        <v>244.59765625</v>
      </c>
      <c r="D269" s="343">
        <v>7690.81689453125</v>
      </c>
      <c r="E269" s="343">
        <v>0.11622181773418599</v>
      </c>
      <c r="F269" s="343">
        <v>0.43871402158401901</v>
      </c>
      <c r="G269" s="262">
        <f t="shared" si="27"/>
        <v>484.78324759563395</v>
      </c>
    </row>
    <row r="270" spans="1:7" x14ac:dyDescent="0.2">
      <c r="A270" s="343">
        <v>1</v>
      </c>
      <c r="B270" s="343">
        <v>3.5</v>
      </c>
      <c r="C270" s="343">
        <v>245.01171875</v>
      </c>
      <c r="D270" s="343">
        <v>7791.1591796875</v>
      </c>
      <c r="E270" s="343">
        <v>0.117975148896221</v>
      </c>
      <c r="F270" s="343">
        <v>0.44233203516341701</v>
      </c>
      <c r="G270" s="262">
        <f t="shared" si="27"/>
        <v>498.35576314603804</v>
      </c>
    </row>
    <row r="271" spans="1:7" x14ac:dyDescent="0.2">
      <c r="A271" s="343">
        <v>1</v>
      </c>
      <c r="B271" s="343">
        <v>3.5</v>
      </c>
      <c r="C271" s="343">
        <v>245.02734375</v>
      </c>
      <c r="D271" s="343">
        <v>7798.68408203125</v>
      </c>
      <c r="E271" s="343">
        <v>0.11815883044619099</v>
      </c>
      <c r="F271" s="343">
        <v>0.44369697570800798</v>
      </c>
      <c r="G271" s="262">
        <f t="shared" si="27"/>
        <v>499.78754643308889</v>
      </c>
    </row>
    <row r="272" spans="1:7" x14ac:dyDescent="0.2">
      <c r="A272" s="343">
        <v>1</v>
      </c>
      <c r="B272" s="343">
        <v>3.5</v>
      </c>
      <c r="C272" s="343">
        <v>245.1708984375</v>
      </c>
      <c r="D272" s="343">
        <v>7893.07421875</v>
      </c>
      <c r="E272" s="343">
        <v>0.119700598588679</v>
      </c>
      <c r="F272" s="343">
        <v>0.447696453193203</v>
      </c>
      <c r="G272" s="262">
        <f t="shared" si="27"/>
        <v>511.88407295697203</v>
      </c>
    </row>
    <row r="273" spans="1:7" x14ac:dyDescent="0.2">
      <c r="A273" s="343">
        <v>1</v>
      </c>
      <c r="B273" s="343">
        <v>3.5</v>
      </c>
      <c r="C273" s="343">
        <v>245.3251953125</v>
      </c>
      <c r="D273" s="343">
        <v>7993.2568359375</v>
      </c>
      <c r="E273" s="343">
        <v>0.121506971481722</v>
      </c>
      <c r="F273" s="343">
        <v>0.45141577720642101</v>
      </c>
      <c r="G273" s="262">
        <f t="shared" si="27"/>
        <v>526.23239185051943</v>
      </c>
    </row>
    <row r="274" spans="1:7" x14ac:dyDescent="0.2">
      <c r="A274" s="343">
        <v>1</v>
      </c>
      <c r="B274" s="343">
        <v>3.5</v>
      </c>
      <c r="C274" s="343">
        <v>245.8603515625</v>
      </c>
      <c r="D274" s="343">
        <v>8093.8662109375009</v>
      </c>
      <c r="E274" s="343">
        <v>0.123370380606502</v>
      </c>
      <c r="F274" s="343">
        <v>0.45881868572905699</v>
      </c>
      <c r="G274" s="262">
        <f t="shared" si="27"/>
        <v>541.2208377890222</v>
      </c>
    </row>
    <row r="275" spans="1:7" x14ac:dyDescent="0.2">
      <c r="A275" s="343">
        <v>1</v>
      </c>
      <c r="B275" s="343">
        <v>3.5</v>
      </c>
      <c r="C275" s="343">
        <v>246.0908203125</v>
      </c>
      <c r="D275" s="343">
        <v>8194.7822265625</v>
      </c>
      <c r="E275" s="343">
        <v>0.12514075206127001</v>
      </c>
      <c r="F275" s="343">
        <v>0.46476721763610801</v>
      </c>
      <c r="G275" s="262">
        <f t="shared" si="27"/>
        <v>555.63931690427296</v>
      </c>
    </row>
    <row r="276" spans="1:7" x14ac:dyDescent="0.2">
      <c r="A276" s="343">
        <v>1</v>
      </c>
      <c r="B276" s="343">
        <v>3.5</v>
      </c>
      <c r="C276" s="343">
        <v>246.5693359375</v>
      </c>
      <c r="D276" s="343">
        <v>8294.98828125</v>
      </c>
      <c r="E276" s="343">
        <v>0.126987812109292</v>
      </c>
      <c r="F276" s="343">
        <v>0.46837329864501998</v>
      </c>
      <c r="G276" s="262">
        <f t="shared" si="27"/>
        <v>570.86811505728883</v>
      </c>
    </row>
    <row r="277" spans="1:7" x14ac:dyDescent="0.2">
      <c r="A277" s="343">
        <v>1</v>
      </c>
      <c r="B277" s="343">
        <v>3.5</v>
      </c>
      <c r="C277" s="343">
        <v>247.0869140625</v>
      </c>
      <c r="D277" s="343">
        <v>8396.9775390625</v>
      </c>
      <c r="E277" s="343">
        <v>0.12883066665381199</v>
      </c>
      <c r="F277" s="343">
        <v>0.47321914462372699</v>
      </c>
      <c r="G277" s="262">
        <f t="shared" si="27"/>
        <v>586.24854759175639</v>
      </c>
    </row>
    <row r="278" spans="1:7" x14ac:dyDescent="0.2">
      <c r="A278" s="343">
        <v>1</v>
      </c>
      <c r="B278" s="343">
        <v>3.5</v>
      </c>
      <c r="C278" s="343">
        <v>247.3525390625</v>
      </c>
      <c r="D278" s="343">
        <v>8497.0576171875</v>
      </c>
      <c r="E278" s="343">
        <v>0.13055987074039899</v>
      </c>
      <c r="F278" s="343">
        <v>0.47800541506148903</v>
      </c>
      <c r="G278" s="262">
        <f t="shared" si="27"/>
        <v>600.85516490732232</v>
      </c>
    </row>
    <row r="279" spans="1:7" x14ac:dyDescent="0.2">
      <c r="A279" s="343">
        <v>1</v>
      </c>
      <c r="B279" s="343">
        <v>3.5</v>
      </c>
      <c r="C279" s="343">
        <v>247.615234375</v>
      </c>
      <c r="D279" s="343">
        <v>8598.2587890625</v>
      </c>
      <c r="E279" s="343">
        <v>0.132425600895658</v>
      </c>
      <c r="F279" s="343">
        <v>0.48146248445846102</v>
      </c>
      <c r="G279" s="262">
        <f t="shared" si="27"/>
        <v>616.80278857373969</v>
      </c>
    </row>
    <row r="280" spans="1:7" x14ac:dyDescent="0.2">
      <c r="A280" s="343">
        <v>1</v>
      </c>
      <c r="B280" s="343">
        <v>3.5</v>
      </c>
      <c r="C280" s="343">
        <v>247.943359375</v>
      </c>
      <c r="D280" s="343">
        <v>8698.3740234375</v>
      </c>
      <c r="E280" s="343">
        <v>0.13426857185550001</v>
      </c>
      <c r="F280" s="343">
        <v>0.48852560576051501</v>
      </c>
      <c r="G280" s="262">
        <f t="shared" si="27"/>
        <v>632.74138456198364</v>
      </c>
    </row>
    <row r="281" spans="1:7" x14ac:dyDescent="0.2">
      <c r="A281" s="343">
        <v>1</v>
      </c>
      <c r="B281" s="343">
        <v>3.5</v>
      </c>
      <c r="C281" s="343">
        <v>248.4072265625</v>
      </c>
      <c r="D281" s="343">
        <v>8801.634765625</v>
      </c>
      <c r="E281" s="343">
        <v>0.13618633965961599</v>
      </c>
      <c r="F281" s="343">
        <v>0.493830419145525</v>
      </c>
      <c r="G281" s="262">
        <f t="shared" si="27"/>
        <v>649.52186127568905</v>
      </c>
    </row>
    <row r="282" spans="1:7" x14ac:dyDescent="0.2">
      <c r="A282" s="343">
        <v>1</v>
      </c>
      <c r="B282" s="343">
        <v>3.5</v>
      </c>
      <c r="C282" s="343">
        <v>248.87109375</v>
      </c>
      <c r="D282" s="343">
        <v>8903.2412109375</v>
      </c>
      <c r="E282" s="343">
        <v>0.138137780595571</v>
      </c>
      <c r="F282" s="343">
        <v>0.49909949302673301</v>
      </c>
      <c r="G282" s="262">
        <f t="shared" si="27"/>
        <v>666.79687114902424</v>
      </c>
    </row>
    <row r="283" spans="1:7" x14ac:dyDescent="0.2">
      <c r="A283" s="343">
        <v>1</v>
      </c>
      <c r="B283" s="343">
        <v>3.5</v>
      </c>
      <c r="C283" s="343">
        <v>248.88671875</v>
      </c>
      <c r="D283" s="343">
        <v>8901.65625</v>
      </c>
      <c r="E283" s="343">
        <v>0.13818735897075399</v>
      </c>
      <c r="F283" s="343">
        <v>0.49974321154877499</v>
      </c>
      <c r="G283" s="262">
        <f t="shared" si="27"/>
        <v>667.23824009223074</v>
      </c>
    </row>
    <row r="284" spans="1:7" x14ac:dyDescent="0.2">
      <c r="A284" s="343">
        <v>1</v>
      </c>
      <c r="B284" s="343">
        <v>3.5</v>
      </c>
      <c r="C284" s="343">
        <v>249.2314453125</v>
      </c>
      <c r="D284" s="343">
        <v>9005.3681640625</v>
      </c>
      <c r="E284" s="343">
        <v>0.13992603635415399</v>
      </c>
      <c r="F284" s="343">
        <v>0.50389172974973895</v>
      </c>
      <c r="G284" s="262">
        <f t="shared" si="27"/>
        <v>682.80550926859178</v>
      </c>
    </row>
    <row r="285" spans="1:7" x14ac:dyDescent="0.2">
      <c r="A285" s="343">
        <v>1</v>
      </c>
      <c r="B285" s="343">
        <v>3.5</v>
      </c>
      <c r="C285" s="343">
        <v>249.6142578125</v>
      </c>
      <c r="D285" s="343">
        <v>9106.505859375</v>
      </c>
      <c r="E285" s="343">
        <v>0.141868746140972</v>
      </c>
      <c r="F285" s="343">
        <v>0.51015021745115496</v>
      </c>
      <c r="G285" s="262">
        <f t="shared" si="27"/>
        <v>700.39856673006523</v>
      </c>
    </row>
    <row r="286" spans="1:7" x14ac:dyDescent="0.2">
      <c r="A286" s="343">
        <v>1</v>
      </c>
      <c r="B286" s="343">
        <v>3.5</v>
      </c>
      <c r="C286" s="343">
        <v>249.9775390625</v>
      </c>
      <c r="D286" s="343">
        <v>9207.419921875</v>
      </c>
      <c r="E286" s="343">
        <v>0.143763987580314</v>
      </c>
      <c r="F286" s="343">
        <v>0.51496626110747501</v>
      </c>
      <c r="G286" s="262">
        <f t="shared" si="27"/>
        <v>717.75322225889465</v>
      </c>
    </row>
    <row r="287" spans="1:7" x14ac:dyDescent="0.2">
      <c r="A287" s="343">
        <v>1</v>
      </c>
      <c r="B287" s="343">
        <v>3.5</v>
      </c>
      <c r="C287" s="343">
        <v>250.3623046875</v>
      </c>
      <c r="D287" s="343">
        <v>9307.51171875</v>
      </c>
      <c r="E287" s="343">
        <v>0.14567558537237299</v>
      </c>
      <c r="F287" s="343">
        <v>0.52009226055815805</v>
      </c>
      <c r="G287" s="262">
        <f t="shared" si="27"/>
        <v>735.44977348106556</v>
      </c>
    </row>
    <row r="288" spans="1:7" x14ac:dyDescent="0.2">
      <c r="A288" s="343">
        <v>1</v>
      </c>
      <c r="B288" s="343">
        <v>3.5</v>
      </c>
      <c r="C288" s="343">
        <v>250.7353515625</v>
      </c>
      <c r="D288" s="343">
        <v>9410.1357421875</v>
      </c>
      <c r="E288" s="343">
        <v>0.147562561323866</v>
      </c>
      <c r="F288" s="343">
        <v>0.52343605784699299</v>
      </c>
      <c r="G288" s="262">
        <f t="shared" si="27"/>
        <v>753.10964879472215</v>
      </c>
    </row>
    <row r="289" spans="1:7" x14ac:dyDescent="0.2">
      <c r="A289" s="343">
        <v>1</v>
      </c>
      <c r="B289" s="343">
        <v>3.5</v>
      </c>
      <c r="C289" s="343">
        <v>251.14453125</v>
      </c>
      <c r="D289" s="343">
        <v>9510.447265625</v>
      </c>
      <c r="E289" s="343">
        <v>0.14951989578548799</v>
      </c>
      <c r="F289" s="343">
        <v>0.53045747336000204</v>
      </c>
      <c r="G289" s="262">
        <f t="shared" si="27"/>
        <v>771.62660337230761</v>
      </c>
    </row>
    <row r="290" spans="1:7" x14ac:dyDescent="0.2">
      <c r="A290" s="343">
        <v>1</v>
      </c>
      <c r="B290" s="343">
        <v>3.5</v>
      </c>
      <c r="C290" s="343">
        <v>251.4970703125</v>
      </c>
      <c r="D290" s="343">
        <v>9614.08984375</v>
      </c>
      <c r="E290" s="343">
        <v>0.151378830196336</v>
      </c>
      <c r="F290" s="343">
        <v>0.53514243336394396</v>
      </c>
      <c r="G290" s="262">
        <f t="shared" si="27"/>
        <v>789.40223343438595</v>
      </c>
    </row>
    <row r="291" spans="1:7" x14ac:dyDescent="0.2">
      <c r="A291" s="343">
        <v>1</v>
      </c>
      <c r="B291" s="343">
        <v>3.5</v>
      </c>
      <c r="C291" s="343">
        <v>251.8720703125</v>
      </c>
      <c r="D291" s="343">
        <v>9716.123046875</v>
      </c>
      <c r="E291" s="343">
        <v>0.15336232900153801</v>
      </c>
      <c r="F291" s="343">
        <v>0.53981842938810598</v>
      </c>
      <c r="G291" s="262">
        <f t="shared" si="27"/>
        <v>808.57296052081358</v>
      </c>
    </row>
    <row r="292" spans="1:7" x14ac:dyDescent="0.2">
      <c r="A292" s="343">
        <v>1</v>
      </c>
      <c r="B292" s="343">
        <v>3.5</v>
      </c>
      <c r="C292" s="343">
        <v>252.298828125</v>
      </c>
      <c r="D292" s="343">
        <v>9816.265625</v>
      </c>
      <c r="E292" s="343">
        <v>0.15530500968452501</v>
      </c>
      <c r="F292" s="343">
        <v>0.54667593212798204</v>
      </c>
      <c r="G292" s="262">
        <f t="shared" si="27"/>
        <v>827.54555760353639</v>
      </c>
    </row>
    <row r="293" spans="1:7" x14ac:dyDescent="0.2">
      <c r="A293" s="343">
        <v>1</v>
      </c>
      <c r="B293" s="343">
        <v>3.5</v>
      </c>
      <c r="C293" s="343">
        <v>252.65625</v>
      </c>
      <c r="D293" s="343">
        <v>9918.4833984375</v>
      </c>
      <c r="E293" s="343">
        <v>0.15728097059764001</v>
      </c>
      <c r="F293" s="343">
        <v>0.551283359527588</v>
      </c>
      <c r="G293" s="262">
        <f t="shared" si="27"/>
        <v>847.0431039537599</v>
      </c>
    </row>
    <row r="294" spans="1:7" x14ac:dyDescent="0.2">
      <c r="A294" s="343">
        <v>1</v>
      </c>
      <c r="B294" s="343">
        <v>3.5</v>
      </c>
      <c r="C294" s="343">
        <v>252.845703125</v>
      </c>
      <c r="D294" s="343">
        <v>9958.4853515625</v>
      </c>
      <c r="E294" s="343">
        <v>0.15818983956705801</v>
      </c>
      <c r="F294" s="343">
        <v>0.55509211961180005</v>
      </c>
      <c r="G294" s="262">
        <f t="shared" si="27"/>
        <v>856.07588400524298</v>
      </c>
    </row>
    <row r="295" spans="1:7" x14ac:dyDescent="0.2">
      <c r="A295" s="343">
        <v>1</v>
      </c>
      <c r="B295" s="343">
        <v>3.5</v>
      </c>
      <c r="C295" s="343">
        <v>253.037109375</v>
      </c>
      <c r="D295" s="343">
        <v>10019.9921875</v>
      </c>
      <c r="E295" s="343">
        <v>0.15923062164802099</v>
      </c>
      <c r="F295" s="343">
        <v>0.55522919865325104</v>
      </c>
      <c r="G295" s="262">
        <f t="shared" si="27"/>
        <v>866.4725047190318</v>
      </c>
    </row>
    <row r="296" spans="1:7" x14ac:dyDescent="0.2">
      <c r="A296" s="343">
        <v>1</v>
      </c>
      <c r="B296" s="343">
        <v>3.5</v>
      </c>
      <c r="C296" s="343">
        <v>253.435546875</v>
      </c>
      <c r="D296" s="343">
        <v>10123.2353515625</v>
      </c>
      <c r="E296" s="343">
        <v>0.161190560902469</v>
      </c>
      <c r="F296" s="343">
        <v>0.56107639102265205</v>
      </c>
      <c r="G296" s="262">
        <f t="shared" si="27"/>
        <v>886.21225590157519</v>
      </c>
    </row>
    <row r="297" spans="1:7" x14ac:dyDescent="0.2">
      <c r="A297" s="343">
        <v>1</v>
      </c>
      <c r="B297" s="343">
        <v>3.5</v>
      </c>
      <c r="C297" s="343">
        <v>253.837890625</v>
      </c>
      <c r="D297" s="343">
        <v>10223.693359375</v>
      </c>
      <c r="E297" s="343">
        <v>0.163187563885003</v>
      </c>
      <c r="F297" s="343">
        <v>0.56423840578645501</v>
      </c>
      <c r="G297" s="262">
        <f t="shared" si="27"/>
        <v>906.52869456214955</v>
      </c>
    </row>
    <row r="298" spans="1:7" x14ac:dyDescent="0.2">
      <c r="A298" s="343">
        <v>1</v>
      </c>
      <c r="B298" s="343">
        <v>3.5</v>
      </c>
      <c r="C298" s="343">
        <v>254.228515625</v>
      </c>
      <c r="D298" s="343">
        <v>10325.0908203125</v>
      </c>
      <c r="E298" s="343">
        <v>0.16518923803232599</v>
      </c>
      <c r="F298" s="343">
        <v>0.57223439216613803</v>
      </c>
      <c r="G298" s="262">
        <f t="shared" si="27"/>
        <v>927.09467958784967</v>
      </c>
    </row>
    <row r="299" spans="1:7" x14ac:dyDescent="0.2">
      <c r="A299" s="343">
        <v>1</v>
      </c>
      <c r="B299" s="343">
        <v>3.5</v>
      </c>
      <c r="C299" s="343">
        <v>254.6201171875</v>
      </c>
      <c r="D299" s="343">
        <v>10425.6611328125</v>
      </c>
      <c r="E299" s="343">
        <v>0.16705768939573301</v>
      </c>
      <c r="F299" s="343">
        <v>0.576797116082162</v>
      </c>
      <c r="G299" s="262">
        <f t="shared" si="27"/>
        <v>946.48056497711832</v>
      </c>
    </row>
    <row r="300" spans="1:7" x14ac:dyDescent="0.2">
      <c r="A300" s="343">
        <v>1</v>
      </c>
      <c r="B300" s="343">
        <v>3.5</v>
      </c>
      <c r="C300" s="343">
        <v>255.0087890625</v>
      </c>
      <c r="D300" s="343">
        <v>10527.447265625</v>
      </c>
      <c r="E300" s="343">
        <v>0.16904443327803201</v>
      </c>
      <c r="F300" s="343">
        <v>0.580868101678789</v>
      </c>
      <c r="G300" s="262">
        <f t="shared" si="27"/>
        <v>967.29479493999008</v>
      </c>
    </row>
    <row r="301" spans="1:7" x14ac:dyDescent="0.2">
      <c r="A301" s="343">
        <v>1</v>
      </c>
      <c r="B301" s="343">
        <v>3.5</v>
      </c>
      <c r="C301" s="343">
        <v>255.4208984375</v>
      </c>
      <c r="D301" s="343">
        <v>10628.072265625</v>
      </c>
      <c r="E301" s="343">
        <v>0.17112675413955</v>
      </c>
      <c r="F301" s="343">
        <v>0.58690010337159004</v>
      </c>
      <c r="G301" s="262">
        <f t="shared" si="27"/>
        <v>989.32108476807673</v>
      </c>
    </row>
    <row r="302" spans="1:7" x14ac:dyDescent="0.2">
      <c r="A302" s="343">
        <v>1</v>
      </c>
      <c r="B302" s="343">
        <v>3.5</v>
      </c>
      <c r="C302" s="343">
        <v>255.7919921875</v>
      </c>
      <c r="D302" s="343">
        <v>10728.7265625</v>
      </c>
      <c r="E302" s="343">
        <v>0.173093227203935</v>
      </c>
      <c r="F302" s="343">
        <v>0.59155822964385196</v>
      </c>
      <c r="G302" s="262">
        <f t="shared" si="27"/>
        <v>1010.3198695865751</v>
      </c>
    </row>
    <row r="303" spans="1:7" x14ac:dyDescent="0.2">
      <c r="A303" s="343">
        <v>1</v>
      </c>
      <c r="B303" s="343">
        <v>3.5</v>
      </c>
      <c r="C303" s="343">
        <v>256.189453125</v>
      </c>
      <c r="D303" s="343">
        <v>10828.94140625</v>
      </c>
      <c r="E303" s="343">
        <v>0.17504408606328101</v>
      </c>
      <c r="F303" s="343">
        <v>0.59702695580199405</v>
      </c>
      <c r="G303" s="262">
        <f t="shared" si="27"/>
        <v>1031.347853358413</v>
      </c>
    </row>
    <row r="304" spans="1:7" x14ac:dyDescent="0.2">
      <c r="A304" s="343">
        <v>1</v>
      </c>
      <c r="B304" s="343">
        <v>3.5</v>
      </c>
      <c r="C304" s="343">
        <v>256.6064453125</v>
      </c>
      <c r="D304" s="343">
        <v>10931.0458984375</v>
      </c>
      <c r="E304" s="343">
        <v>0.17713365377858301</v>
      </c>
      <c r="F304" s="343">
        <v>0.60320494230836597</v>
      </c>
      <c r="G304" s="262">
        <f t="shared" si="27"/>
        <v>1054.0823368370411</v>
      </c>
    </row>
    <row r="305" spans="1:7" x14ac:dyDescent="0.2">
      <c r="A305" s="343">
        <v>1</v>
      </c>
      <c r="B305" s="343">
        <v>3.5</v>
      </c>
      <c r="C305" s="343">
        <v>256.826171875</v>
      </c>
      <c r="D305" s="343">
        <v>10983.3427734375</v>
      </c>
      <c r="E305" s="343">
        <v>0.178192174644209</v>
      </c>
      <c r="F305" s="343">
        <v>0.60242414474487305</v>
      </c>
      <c r="G305" s="262">
        <f t="shared" si="27"/>
        <v>1065.68075567035</v>
      </c>
    </row>
    <row r="306" spans="1:7" x14ac:dyDescent="0.2">
      <c r="A306" s="343">
        <v>1</v>
      </c>
      <c r="B306" s="343">
        <v>3.5</v>
      </c>
      <c r="C306" s="343">
        <v>257.0263671875</v>
      </c>
      <c r="D306" s="343">
        <v>11034.1552734375</v>
      </c>
      <c r="E306" s="343">
        <v>0.17913848569151</v>
      </c>
      <c r="F306" s="343">
        <v>0.60692132683470801</v>
      </c>
      <c r="G306" s="262">
        <f t="shared" si="27"/>
        <v>1076.0984564881931</v>
      </c>
    </row>
    <row r="307" spans="1:7" x14ac:dyDescent="0.2">
      <c r="A307" s="343">
        <v>1</v>
      </c>
      <c r="B307" s="343">
        <v>3.5</v>
      </c>
      <c r="C307" s="343">
        <v>257.4296875</v>
      </c>
      <c r="D307" s="343">
        <v>11136.435546875</v>
      </c>
      <c r="E307" s="343">
        <v>0.1812377886381</v>
      </c>
      <c r="F307" s="343">
        <v>0.61143038328736998</v>
      </c>
      <c r="G307" s="262">
        <f t="shared" si="27"/>
        <v>1099.3698498065546</v>
      </c>
    </row>
    <row r="308" spans="1:7" x14ac:dyDescent="0.2">
      <c r="A308" s="343">
        <v>1</v>
      </c>
      <c r="B308" s="343">
        <v>3.5</v>
      </c>
      <c r="C308" s="343">
        <v>257.8466796875</v>
      </c>
      <c r="D308" s="343">
        <v>11236.5732421875</v>
      </c>
      <c r="E308" s="343">
        <v>0.18331724277231801</v>
      </c>
      <c r="F308" s="343">
        <v>0.61657128389924798</v>
      </c>
      <c r="G308" s="262">
        <f t="shared" si="27"/>
        <v>1122.6316726172106</v>
      </c>
    </row>
    <row r="309" spans="1:7" x14ac:dyDescent="0.2">
      <c r="A309" s="343">
        <v>1</v>
      </c>
      <c r="B309" s="343">
        <v>3.5</v>
      </c>
      <c r="C309" s="343">
        <v>258.2490234375</v>
      </c>
      <c r="D309" s="343">
        <v>11339.212890625</v>
      </c>
      <c r="E309" s="343">
        <v>0.18533947877585899</v>
      </c>
      <c r="F309" s="343">
        <v>0.62375963898375597</v>
      </c>
      <c r="G309" s="262">
        <f t="shared" si="27"/>
        <v>1145.458456380218</v>
      </c>
    </row>
    <row r="310" spans="1:7" x14ac:dyDescent="0.2">
      <c r="A310" s="343">
        <v>1</v>
      </c>
      <c r="B310" s="343">
        <v>3.5</v>
      </c>
      <c r="C310" s="343">
        <v>258.6845703125</v>
      </c>
      <c r="D310" s="343">
        <v>11439.669921875</v>
      </c>
      <c r="E310" s="343">
        <v>0.18749081937130499</v>
      </c>
      <c r="F310" s="343">
        <v>0.628876674454659</v>
      </c>
      <c r="G310" s="262">
        <f t="shared" si="27"/>
        <v>1169.9610240369373</v>
      </c>
    </row>
    <row r="311" spans="1:7" x14ac:dyDescent="0.2">
      <c r="A311" s="343">
        <v>1</v>
      </c>
      <c r="B311" s="343">
        <v>3.5</v>
      </c>
      <c r="C311" s="343">
        <v>259.08984375</v>
      </c>
      <c r="D311" s="343">
        <v>11541.494140625</v>
      </c>
      <c r="E311" s="343">
        <v>0.18948185606859599</v>
      </c>
      <c r="F311" s="343">
        <v>0.63423515530303098</v>
      </c>
      <c r="G311" s="262">
        <f t="shared" si="27"/>
        <v>1192.8391945343885</v>
      </c>
    </row>
    <row r="312" spans="1:7" x14ac:dyDescent="0.2">
      <c r="A312" s="343">
        <v>1</v>
      </c>
      <c r="B312" s="343">
        <v>3.5</v>
      </c>
      <c r="C312" s="343">
        <v>259.513671875</v>
      </c>
      <c r="D312" s="343">
        <v>11641.5966796875</v>
      </c>
      <c r="E312" s="343">
        <v>0.19154891197103999</v>
      </c>
      <c r="F312" s="343">
        <v>0.63875911291688703</v>
      </c>
      <c r="G312" s="262">
        <f t="shared" si="27"/>
        <v>1216.7995668928995</v>
      </c>
    </row>
    <row r="313" spans="1:7" x14ac:dyDescent="0.2">
      <c r="A313" s="343">
        <v>1</v>
      </c>
      <c r="B313" s="343">
        <v>3.5</v>
      </c>
      <c r="C313" s="343">
        <v>259.90625</v>
      </c>
      <c r="D313" s="343">
        <v>11742.8388671875</v>
      </c>
      <c r="E313" s="343">
        <v>0.193573330761865</v>
      </c>
      <c r="F313" s="343">
        <v>0.64388214377686404</v>
      </c>
      <c r="G313" s="262">
        <f t="shared" si="27"/>
        <v>1240.4695122598646</v>
      </c>
    </row>
    <row r="314" spans="1:7" x14ac:dyDescent="0.2">
      <c r="A314" s="343">
        <v>1</v>
      </c>
      <c r="B314" s="343">
        <v>3.5</v>
      </c>
      <c r="C314" s="343">
        <v>260.33203125</v>
      </c>
      <c r="D314" s="343">
        <v>11843.912109375</v>
      </c>
      <c r="E314" s="343">
        <v>0.19570707809179999</v>
      </c>
      <c r="F314" s="343">
        <v>0.65033137798309304</v>
      </c>
      <c r="G314" s="262">
        <f t="shared" si="27"/>
        <v>1265.6335957189053</v>
      </c>
    </row>
    <row r="315" spans="1:7" x14ac:dyDescent="0.2">
      <c r="A315" s="343">
        <v>1</v>
      </c>
      <c r="B315" s="343">
        <v>3.5</v>
      </c>
      <c r="C315" s="343">
        <v>260.748046875</v>
      </c>
      <c r="D315" s="343">
        <v>11944.0400390625</v>
      </c>
      <c r="E315" s="343">
        <v>0.197769099031575</v>
      </c>
      <c r="F315" s="343">
        <v>0.65409840317443002</v>
      </c>
      <c r="G315" s="262">
        <f t="shared" si="27"/>
        <v>1290.1592234411273</v>
      </c>
    </row>
    <row r="316" spans="1:7" x14ac:dyDescent="0.2">
      <c r="A316" s="343">
        <v>1</v>
      </c>
      <c r="B316" s="343">
        <v>3.5</v>
      </c>
      <c r="C316" s="343">
        <v>260.841796875</v>
      </c>
      <c r="D316" s="343">
        <v>11959.90625</v>
      </c>
      <c r="E316" s="343">
        <v>0.198193098185584</v>
      </c>
      <c r="F316" s="343">
        <v>0.65515341702848695</v>
      </c>
      <c r="G316" s="262">
        <f t="shared" si="27"/>
        <v>1295.226849943147</v>
      </c>
    </row>
    <row r="317" spans="1:7" x14ac:dyDescent="0.2">
      <c r="A317" s="343">
        <v>1</v>
      </c>
      <c r="B317" s="343">
        <v>3.5</v>
      </c>
      <c r="C317" s="343">
        <v>276.9248046875</v>
      </c>
      <c r="D317" s="343">
        <v>11843.267578125</v>
      </c>
      <c r="E317" s="343">
        <v>0.198233930859715</v>
      </c>
      <c r="F317" s="343">
        <v>0.65445603104308203</v>
      </c>
      <c r="G317" s="262">
        <f t="shared" si="27"/>
        <v>1295.7128235632506</v>
      </c>
    </row>
    <row r="318" spans="1:7" x14ac:dyDescent="0.2">
      <c r="A318" s="343">
        <v>1</v>
      </c>
      <c r="B318" s="343">
        <v>0</v>
      </c>
      <c r="C318" s="343">
        <v>321.1142578125</v>
      </c>
      <c r="D318" s="343">
        <v>11741.3193359375</v>
      </c>
      <c r="E318" s="343">
        <v>0.19718214753083901</v>
      </c>
      <c r="F318" s="343">
        <v>0.65309705678373597</v>
      </c>
      <c r="G318" s="262">
        <f t="shared" si="27"/>
        <v>1283.3098858959318</v>
      </c>
    </row>
    <row r="319" spans="1:7" x14ac:dyDescent="0.2">
      <c r="A319" s="343">
        <v>1</v>
      </c>
      <c r="B319" s="343">
        <v>0</v>
      </c>
      <c r="C319" s="343">
        <v>321.5087890625</v>
      </c>
      <c r="D319" s="343">
        <v>11641.1455078125</v>
      </c>
      <c r="E319" s="343">
        <v>0.19559109932742999</v>
      </c>
      <c r="F319" s="343">
        <v>0.64695475157350302</v>
      </c>
      <c r="G319" s="262">
        <f t="shared" si="27"/>
        <v>1264.7085715554701</v>
      </c>
    </row>
    <row r="320" spans="1:7" x14ac:dyDescent="0.2">
      <c r="A320" s="343">
        <v>1</v>
      </c>
      <c r="B320" s="343">
        <v>0</v>
      </c>
      <c r="C320" s="343">
        <v>321.923828125</v>
      </c>
      <c r="D320" s="343">
        <v>11540.275390625</v>
      </c>
      <c r="E320" s="343">
        <v>0.19396719289943601</v>
      </c>
      <c r="F320" s="343">
        <v>0.64191815908998295</v>
      </c>
      <c r="G320" s="262">
        <f t="shared" si="27"/>
        <v>1245.8863423519667</v>
      </c>
    </row>
    <row r="321" spans="1:7" x14ac:dyDescent="0.2">
      <c r="A321" s="343">
        <v>1</v>
      </c>
      <c r="B321" s="343">
        <v>0</v>
      </c>
      <c r="C321" s="343">
        <v>322.3291015625</v>
      </c>
      <c r="D321" s="343">
        <v>11439.4814453125</v>
      </c>
      <c r="E321" s="343">
        <v>0.192335995961912</v>
      </c>
      <c r="F321" s="343">
        <v>0.63825247343629599</v>
      </c>
      <c r="G321" s="262">
        <f t="shared" si="27"/>
        <v>1227.1440878640531</v>
      </c>
    </row>
    <row r="322" spans="1:7" x14ac:dyDescent="0.2">
      <c r="A322" s="343">
        <v>1</v>
      </c>
      <c r="B322" s="343">
        <v>0</v>
      </c>
      <c r="C322" s="343">
        <v>322.7236328125</v>
      </c>
      <c r="D322" s="343">
        <v>11339.44921875</v>
      </c>
      <c r="E322" s="343">
        <v>0.19074550073128199</v>
      </c>
      <c r="F322" s="343">
        <v>0.633212912362069</v>
      </c>
      <c r="G322" s="262">
        <f t="shared" si="27"/>
        <v>1209.0291975740315</v>
      </c>
    </row>
    <row r="323" spans="1:7" x14ac:dyDescent="0.2">
      <c r="A323" s="343">
        <v>1</v>
      </c>
      <c r="B323" s="343">
        <v>0</v>
      </c>
      <c r="C323" s="343">
        <v>323.1240234375</v>
      </c>
      <c r="D323" s="343">
        <v>11239.232421875</v>
      </c>
      <c r="E323" s="343">
        <v>0.189144731848501</v>
      </c>
      <c r="F323" s="343">
        <v>0.62981247901916504</v>
      </c>
      <c r="G323" s="262">
        <f t="shared" si="27"/>
        <v>1190.9575720817661</v>
      </c>
    </row>
    <row r="324" spans="1:7" x14ac:dyDescent="0.2">
      <c r="A324" s="343">
        <v>1</v>
      </c>
      <c r="B324" s="343">
        <v>0</v>
      </c>
      <c r="C324" s="343">
        <v>323.53125</v>
      </c>
      <c r="D324" s="343">
        <v>11139.1396484375</v>
      </c>
      <c r="E324" s="343">
        <v>0.18754997290670899</v>
      </c>
      <c r="F324" s="343">
        <v>0.62634050846099898</v>
      </c>
      <c r="G324" s="262">
        <f t="shared" si="27"/>
        <v>1173.1135176008265</v>
      </c>
    </row>
    <row r="325" spans="1:7" x14ac:dyDescent="0.2">
      <c r="A325" s="343">
        <v>1</v>
      </c>
      <c r="B325" s="343">
        <v>0</v>
      </c>
      <c r="C325" s="343">
        <v>323.93359375</v>
      </c>
      <c r="D325" s="343">
        <v>11034.3134765625</v>
      </c>
      <c r="E325" s="343">
        <v>0.185910321306437</v>
      </c>
      <c r="F325" s="343">
        <v>0.62085094396024898</v>
      </c>
      <c r="G325" s="262">
        <f t="shared" si="27"/>
        <v>1154.9351486508453</v>
      </c>
    </row>
    <row r="326" spans="1:7" x14ac:dyDescent="0.2">
      <c r="A326" s="343">
        <v>1</v>
      </c>
      <c r="B326" s="343">
        <v>0</v>
      </c>
      <c r="C326" s="343">
        <v>324.34375</v>
      </c>
      <c r="D326" s="343">
        <v>10932.791015625</v>
      </c>
      <c r="E326" s="343">
        <v>0.18429804185870999</v>
      </c>
      <c r="F326" s="343">
        <v>0.62020419863984</v>
      </c>
      <c r="G326" s="262">
        <f t="shared" ref="G326:G389" si="28">G325+(D326+D325)/2*(E326-E325)</f>
        <v>1137.2265931014324</v>
      </c>
    </row>
    <row r="327" spans="1:7" x14ac:dyDescent="0.2">
      <c r="A327" s="343">
        <v>1</v>
      </c>
      <c r="B327" s="343">
        <v>0</v>
      </c>
      <c r="C327" s="343">
        <v>324.751953125</v>
      </c>
      <c r="D327" s="343">
        <v>10832.60546875</v>
      </c>
      <c r="E327" s="343">
        <v>0.18266651022713601</v>
      </c>
      <c r="F327" s="343">
        <v>0.61362085398286603</v>
      </c>
      <c r="G327" s="262">
        <f t="shared" si="28"/>
        <v>1119.471126682429</v>
      </c>
    </row>
    <row r="328" spans="1:7" x14ac:dyDescent="0.2">
      <c r="A328" s="343">
        <v>1</v>
      </c>
      <c r="B328" s="343">
        <v>0</v>
      </c>
      <c r="C328" s="343">
        <v>325.158203125</v>
      </c>
      <c r="D328" s="343">
        <v>10732.580078125</v>
      </c>
      <c r="E328" s="343">
        <v>0.181137002073228</v>
      </c>
      <c r="F328" s="343">
        <v>0.61236025067046296</v>
      </c>
      <c r="G328" s="262">
        <f t="shared" si="28"/>
        <v>1102.9790631151868</v>
      </c>
    </row>
    <row r="329" spans="1:7" x14ac:dyDescent="0.2">
      <c r="A329" s="343">
        <v>1</v>
      </c>
      <c r="B329" s="343">
        <v>0</v>
      </c>
      <c r="C329" s="343">
        <v>325.552734375</v>
      </c>
      <c r="D329" s="343">
        <v>10627.3994140625</v>
      </c>
      <c r="E329" s="343">
        <v>0.179508177097887</v>
      </c>
      <c r="F329" s="343">
        <v>0.60534477233886697</v>
      </c>
      <c r="G329" s="262">
        <f t="shared" si="28"/>
        <v>1085.5832290803635</v>
      </c>
    </row>
    <row r="330" spans="1:7" x14ac:dyDescent="0.2">
      <c r="A330" s="343">
        <v>1</v>
      </c>
      <c r="B330" s="343">
        <v>0</v>
      </c>
      <c r="C330" s="343">
        <v>325.875</v>
      </c>
      <c r="D330" s="343">
        <v>10556.2119140625</v>
      </c>
      <c r="E330" s="343">
        <v>0.17818456399254501</v>
      </c>
      <c r="F330" s="343">
        <v>0.60064793797209903</v>
      </c>
      <c r="G330" s="262">
        <f t="shared" si="28"/>
        <v>1071.5637762941749</v>
      </c>
    </row>
    <row r="331" spans="1:7" x14ac:dyDescent="0.2">
      <c r="A331" s="343">
        <v>1</v>
      </c>
      <c r="B331" s="343">
        <v>0</v>
      </c>
      <c r="C331" s="343">
        <v>325.9814453125</v>
      </c>
      <c r="D331" s="343">
        <v>10525.4345703125</v>
      </c>
      <c r="E331" s="343">
        <v>0.177755297045223</v>
      </c>
      <c r="F331" s="343">
        <v>0.60184596804902002</v>
      </c>
      <c r="G331" s="262">
        <f t="shared" si="28"/>
        <v>1067.0389492787401</v>
      </c>
    </row>
    <row r="332" spans="1:7" x14ac:dyDescent="0.2">
      <c r="A332" s="343">
        <v>1</v>
      </c>
      <c r="B332" s="343">
        <v>0</v>
      </c>
      <c r="C332" s="343">
        <v>326.3896484375</v>
      </c>
      <c r="D332" s="343">
        <v>10425.1494140625</v>
      </c>
      <c r="E332" s="343">
        <v>0.176203247974627</v>
      </c>
      <c r="F332" s="343">
        <v>0.59754849644377805</v>
      </c>
      <c r="G332" s="262">
        <f t="shared" si="28"/>
        <v>1050.7807820780438</v>
      </c>
    </row>
    <row r="333" spans="1:7" x14ac:dyDescent="0.2">
      <c r="A333" s="343">
        <v>1</v>
      </c>
      <c r="B333" s="343">
        <v>0</v>
      </c>
      <c r="C333" s="343">
        <v>326.7822265625</v>
      </c>
      <c r="D333" s="343">
        <v>10324.3984375</v>
      </c>
      <c r="E333" s="343">
        <v>0.17463379481341701</v>
      </c>
      <c r="F333" s="343">
        <v>0.59199630049988605</v>
      </c>
      <c r="G333" s="262">
        <f t="shared" si="28"/>
        <v>1034.4980603433874</v>
      </c>
    </row>
    <row r="334" spans="1:7" x14ac:dyDescent="0.2">
      <c r="A334" s="343">
        <v>1</v>
      </c>
      <c r="B334" s="343">
        <v>0</v>
      </c>
      <c r="C334" s="343">
        <v>327.189453125</v>
      </c>
      <c r="D334" s="343">
        <v>10220.7919921875</v>
      </c>
      <c r="E334" s="343">
        <v>0.17298769671469899</v>
      </c>
      <c r="F334" s="343">
        <v>0.58692396851256501</v>
      </c>
      <c r="G334" s="262">
        <f t="shared" si="28"/>
        <v>1017.5883608913332</v>
      </c>
    </row>
    <row r="335" spans="1:7" x14ac:dyDescent="0.2">
      <c r="A335" s="343">
        <v>1</v>
      </c>
      <c r="B335" s="343">
        <v>0</v>
      </c>
      <c r="C335" s="343">
        <v>327.6064453125</v>
      </c>
      <c r="D335" s="343">
        <v>10120.767578125</v>
      </c>
      <c r="E335" s="343">
        <v>0.171266408869997</v>
      </c>
      <c r="F335" s="343">
        <v>0.58230163995176598</v>
      </c>
      <c r="G335" s="262">
        <f t="shared" si="28"/>
        <v>1000.0815212760031</v>
      </c>
    </row>
    <row r="336" spans="1:7" x14ac:dyDescent="0.2">
      <c r="A336" s="343">
        <v>1</v>
      </c>
      <c r="B336" s="343">
        <v>0</v>
      </c>
      <c r="C336" s="343">
        <v>328.0068359375</v>
      </c>
      <c r="D336" s="343">
        <v>10020.11328125</v>
      </c>
      <c r="E336" s="343">
        <v>0.16971873992588399</v>
      </c>
      <c r="F336" s="343">
        <v>0.579661107622087</v>
      </c>
      <c r="G336" s="262">
        <f t="shared" si="28"/>
        <v>984.49581336943561</v>
      </c>
    </row>
    <row r="337" spans="1:18" x14ac:dyDescent="0.2">
      <c r="A337" s="343">
        <v>1</v>
      </c>
      <c r="B337" s="343">
        <v>0</v>
      </c>
      <c r="C337" s="343">
        <v>328.408203125</v>
      </c>
      <c r="D337" s="343">
        <v>9919.5654296875</v>
      </c>
      <c r="E337" s="343">
        <v>0.16808754298836001</v>
      </c>
      <c r="F337" s="343">
        <v>0.57347415713593397</v>
      </c>
      <c r="G337" s="262">
        <f t="shared" si="28"/>
        <v>968.23304194518892</v>
      </c>
    </row>
    <row r="338" spans="1:18" s="113" customFormat="1" x14ac:dyDescent="0.2">
      <c r="A338" s="343">
        <v>1</v>
      </c>
      <c r="B338" s="343">
        <v>0</v>
      </c>
      <c r="C338" s="343">
        <v>328.8173828125</v>
      </c>
      <c r="D338" s="343">
        <v>9815.3408203125</v>
      </c>
      <c r="E338" s="343">
        <v>0.16641768161207399</v>
      </c>
      <c r="F338" s="343">
        <v>0.56859850883483898</v>
      </c>
      <c r="G338" s="262">
        <f t="shared" si="28"/>
        <v>951.75576308943857</v>
      </c>
      <c r="H338" s="270"/>
      <c r="I338" s="271"/>
      <c r="J338" s="271"/>
      <c r="K338" s="270"/>
      <c r="L338" s="271"/>
      <c r="M338" s="271"/>
      <c r="N338" s="271"/>
      <c r="O338" s="271"/>
      <c r="P338" s="271"/>
      <c r="Q338" s="283"/>
      <c r="R338" s="286"/>
    </row>
    <row r="339" spans="1:18" x14ac:dyDescent="0.2">
      <c r="A339" s="343">
        <v>1</v>
      </c>
      <c r="B339" s="343">
        <v>0</v>
      </c>
      <c r="C339" s="343">
        <v>329.232421875</v>
      </c>
      <c r="D339" s="343">
        <v>9714.9638671875</v>
      </c>
      <c r="E339" s="343">
        <v>0.16486269305460199</v>
      </c>
      <c r="F339" s="343">
        <v>0.56641397532075599</v>
      </c>
      <c r="G339" s="262">
        <f t="shared" si="28"/>
        <v>936.57106293293657</v>
      </c>
    </row>
    <row r="340" spans="1:18" x14ac:dyDescent="0.2">
      <c r="A340" s="343">
        <v>1</v>
      </c>
      <c r="B340" s="343">
        <v>0</v>
      </c>
      <c r="C340" s="343">
        <v>329.626953125</v>
      </c>
      <c r="D340" s="343">
        <v>9613.7119140625</v>
      </c>
      <c r="E340" s="343">
        <v>0.163238757522777</v>
      </c>
      <c r="F340" s="343">
        <v>0.561565160751343</v>
      </c>
      <c r="G340" s="262">
        <f t="shared" si="28"/>
        <v>920.87680124078804</v>
      </c>
    </row>
    <row r="341" spans="1:18" x14ac:dyDescent="0.2">
      <c r="A341" s="343">
        <v>1</v>
      </c>
      <c r="B341" s="343">
        <v>0</v>
      </c>
      <c r="C341" s="343">
        <v>330.0380859375</v>
      </c>
      <c r="D341" s="343">
        <v>9510.6787109375</v>
      </c>
      <c r="E341" s="343">
        <v>0.161628544447012</v>
      </c>
      <c r="F341" s="343">
        <v>0.55579841136932395</v>
      </c>
      <c r="G341" s="262">
        <f t="shared" si="28"/>
        <v>905.47962931558175</v>
      </c>
    </row>
    <row r="342" spans="1:18" x14ac:dyDescent="0.2">
      <c r="A342" s="343">
        <v>1</v>
      </c>
      <c r="B342" s="343">
        <v>0</v>
      </c>
      <c r="C342" s="343">
        <v>330.4521484375</v>
      </c>
      <c r="D342" s="343">
        <v>9409.1318359375</v>
      </c>
      <c r="E342" s="343">
        <v>0.159899558639154</v>
      </c>
      <c r="F342" s="343">
        <v>0.55271387100219704</v>
      </c>
      <c r="G342" s="262">
        <f t="shared" si="28"/>
        <v>889.12358735412738</v>
      </c>
    </row>
    <row r="343" spans="1:18" x14ac:dyDescent="0.2">
      <c r="A343" s="343">
        <v>1</v>
      </c>
      <c r="B343" s="343">
        <v>0</v>
      </c>
      <c r="C343" s="343">
        <v>330.8330078125</v>
      </c>
      <c r="D343" s="343">
        <v>9308.9736328125</v>
      </c>
      <c r="E343" s="343">
        <v>0.15840395644772801</v>
      </c>
      <c r="F343" s="343">
        <v>0.54626463679596804</v>
      </c>
      <c r="G343" s="262">
        <f t="shared" si="28"/>
        <v>875.12616757492469</v>
      </c>
    </row>
    <row r="344" spans="1:18" x14ac:dyDescent="0.2">
      <c r="A344" s="343">
        <v>1</v>
      </c>
      <c r="B344" s="343">
        <v>0</v>
      </c>
      <c r="C344" s="343">
        <v>330.8759765625</v>
      </c>
      <c r="D344" s="343">
        <v>9302.609375</v>
      </c>
      <c r="E344" s="343">
        <v>0.15814766811672601</v>
      </c>
      <c r="F344" s="343">
        <v>0.544834125321358</v>
      </c>
      <c r="G344" s="262">
        <f t="shared" si="28"/>
        <v>872.741201801736</v>
      </c>
    </row>
    <row r="345" spans="1:18" x14ac:dyDescent="0.2">
      <c r="A345" s="343">
        <v>1</v>
      </c>
      <c r="B345" s="343">
        <v>0</v>
      </c>
      <c r="C345" s="343">
        <v>331.2548828125</v>
      </c>
      <c r="D345" s="343">
        <v>9208.4443359375</v>
      </c>
      <c r="E345" s="343">
        <v>0.15666389663238101</v>
      </c>
      <c r="F345" s="343">
        <v>0.544056296348572</v>
      </c>
      <c r="G345" s="262">
        <f t="shared" si="28"/>
        <v>859.00811498100211</v>
      </c>
    </row>
    <row r="346" spans="1:18" x14ac:dyDescent="0.2">
      <c r="A346" s="343">
        <v>1</v>
      </c>
      <c r="B346" s="343">
        <v>0</v>
      </c>
      <c r="C346" s="343">
        <v>331.666015625</v>
      </c>
      <c r="D346" s="343">
        <v>9108.1875</v>
      </c>
      <c r="E346" s="343">
        <v>0.15503700706176499</v>
      </c>
      <c r="F346" s="343">
        <v>0.53978263167664398</v>
      </c>
      <c r="G346" s="262">
        <f t="shared" si="28"/>
        <v>844.10854632965209</v>
      </c>
    </row>
    <row r="347" spans="1:18" x14ac:dyDescent="0.2">
      <c r="A347" s="343">
        <v>1</v>
      </c>
      <c r="B347" s="343">
        <v>0</v>
      </c>
      <c r="C347" s="343">
        <v>332.05859375</v>
      </c>
      <c r="D347" s="343">
        <v>9007.021484375</v>
      </c>
      <c r="E347" s="343">
        <v>0.15341925609391199</v>
      </c>
      <c r="F347" s="343">
        <v>0.53475500317290403</v>
      </c>
      <c r="G347" s="262">
        <f t="shared" si="28"/>
        <v>829.4555978959861</v>
      </c>
    </row>
    <row r="348" spans="1:18" x14ac:dyDescent="0.2">
      <c r="A348" s="343">
        <v>1</v>
      </c>
      <c r="B348" s="343">
        <v>0</v>
      </c>
      <c r="C348" s="343">
        <v>332.4677734375</v>
      </c>
      <c r="D348" s="343">
        <v>8904.994140625</v>
      </c>
      <c r="E348" s="343">
        <v>0.15181323396973301</v>
      </c>
      <c r="F348" s="343">
        <v>0.53092837333679199</v>
      </c>
      <c r="G348" s="262">
        <f t="shared" si="28"/>
        <v>815.07205120479125</v>
      </c>
    </row>
    <row r="349" spans="1:18" x14ac:dyDescent="0.2">
      <c r="A349" s="343">
        <v>1</v>
      </c>
      <c r="B349" s="343">
        <v>0.5</v>
      </c>
      <c r="C349" s="343">
        <v>333.546875</v>
      </c>
      <c r="D349" s="343">
        <v>9006.873046875</v>
      </c>
      <c r="E349" s="343">
        <v>0.15324403648264701</v>
      </c>
      <c r="F349" s="343">
        <v>0.53530337754637003</v>
      </c>
      <c r="G349" s="262">
        <f t="shared" si="28"/>
        <v>827.8862234962196</v>
      </c>
    </row>
    <row r="350" spans="1:18" x14ac:dyDescent="0.2">
      <c r="A350" s="343">
        <v>1</v>
      </c>
      <c r="B350" s="343">
        <v>0.5</v>
      </c>
      <c r="C350" s="343">
        <v>333.953125</v>
      </c>
      <c r="D350" s="343">
        <v>9107.1201171875</v>
      </c>
      <c r="E350" s="343">
        <v>0.15488844655919801</v>
      </c>
      <c r="F350" s="343">
        <v>0.53805409697815798</v>
      </c>
      <c r="G350" s="262">
        <f t="shared" si="28"/>
        <v>842.77963993899971</v>
      </c>
    </row>
    <row r="351" spans="1:18" x14ac:dyDescent="0.2">
      <c r="A351" s="343">
        <v>1</v>
      </c>
      <c r="B351" s="343">
        <v>0.5</v>
      </c>
      <c r="C351" s="343">
        <v>334.369140625</v>
      </c>
      <c r="D351" s="343">
        <v>9207.3720703125</v>
      </c>
      <c r="E351" s="343">
        <v>0.15648340922780299</v>
      </c>
      <c r="F351" s="343">
        <v>0.54332910804078005</v>
      </c>
      <c r="G351" s="262">
        <f t="shared" si="28"/>
        <v>857.3851056057598</v>
      </c>
    </row>
    <row r="352" spans="1:18" x14ac:dyDescent="0.2">
      <c r="A352" s="343">
        <v>1</v>
      </c>
      <c r="B352" s="343">
        <v>0.5</v>
      </c>
      <c r="C352" s="343">
        <v>334.765625</v>
      </c>
      <c r="D352" s="343">
        <v>9307.3935546875</v>
      </c>
      <c r="E352" s="343">
        <v>0.15797045489307501</v>
      </c>
      <c r="F352" s="343">
        <v>0.54643751354888104</v>
      </c>
      <c r="G352" s="262">
        <f t="shared" si="28"/>
        <v>871.15125658885165</v>
      </c>
    </row>
    <row r="353" spans="1:7" x14ac:dyDescent="0.2">
      <c r="A353" s="343">
        <v>1</v>
      </c>
      <c r="B353" s="343">
        <v>0.5</v>
      </c>
      <c r="C353" s="343">
        <v>335.1689453125</v>
      </c>
      <c r="D353" s="343">
        <v>9409.26953125</v>
      </c>
      <c r="E353" s="343">
        <v>0.159694827743806</v>
      </c>
      <c r="F353" s="343">
        <v>0.55246055126190197</v>
      </c>
      <c r="G353" s="262">
        <f t="shared" si="28"/>
        <v>887.28850942968643</v>
      </c>
    </row>
    <row r="354" spans="1:7" x14ac:dyDescent="0.2">
      <c r="A354" s="343">
        <v>1</v>
      </c>
      <c r="B354" s="343">
        <v>0.5</v>
      </c>
      <c r="C354" s="343">
        <v>335.5791015625</v>
      </c>
      <c r="D354" s="343">
        <v>9509.669921875</v>
      </c>
      <c r="E354" s="343">
        <v>0.16131985466927301</v>
      </c>
      <c r="F354" s="343">
        <v>0.55604276712983802</v>
      </c>
      <c r="G354" s="262">
        <f t="shared" si="28"/>
        <v>902.66040243599059</v>
      </c>
    </row>
    <row r="355" spans="1:7" x14ac:dyDescent="0.2">
      <c r="A355" s="343">
        <v>1</v>
      </c>
      <c r="B355" s="343">
        <v>0.5</v>
      </c>
      <c r="C355" s="343">
        <v>335.984375</v>
      </c>
      <c r="D355" s="343">
        <v>9613.5654296875</v>
      </c>
      <c r="E355" s="343">
        <v>0.16290598432533401</v>
      </c>
      <c r="F355" s="343">
        <v>0.56086183758452501</v>
      </c>
      <c r="G355" s="262">
        <f t="shared" si="28"/>
        <v>917.82636779146435</v>
      </c>
    </row>
    <row r="356" spans="1:7" x14ac:dyDescent="0.2">
      <c r="A356" s="343">
        <v>1</v>
      </c>
      <c r="B356" s="343">
        <v>0.5</v>
      </c>
      <c r="C356" s="343">
        <v>336.40625</v>
      </c>
      <c r="D356" s="343">
        <v>9713.724609375</v>
      </c>
      <c r="E356" s="343">
        <v>0.16460954793728899</v>
      </c>
      <c r="F356" s="343">
        <v>0.56509376736357797</v>
      </c>
      <c r="G356" s="262">
        <f t="shared" si="28"/>
        <v>934.28900180558776</v>
      </c>
    </row>
    <row r="357" spans="1:7" x14ac:dyDescent="0.2">
      <c r="A357" s="343">
        <v>1</v>
      </c>
      <c r="B357" s="343">
        <v>0.5</v>
      </c>
      <c r="C357" s="343">
        <v>336.8017578125</v>
      </c>
      <c r="D357" s="343">
        <v>9815.5283203125</v>
      </c>
      <c r="E357" s="343">
        <v>0.166173849720508</v>
      </c>
      <c r="F357" s="343">
        <v>0.570210802834481</v>
      </c>
      <c r="G357" s="262">
        <f t="shared" si="28"/>
        <v>949.56382439701031</v>
      </c>
    </row>
    <row r="358" spans="1:7" x14ac:dyDescent="0.2">
      <c r="A358" s="343">
        <v>1</v>
      </c>
      <c r="B358" s="343">
        <v>0.5</v>
      </c>
      <c r="C358" s="343">
        <v>337.21484375</v>
      </c>
      <c r="D358" s="343">
        <v>9918.92578125</v>
      </c>
      <c r="E358" s="343">
        <v>0.16776085249148301</v>
      </c>
      <c r="F358" s="343">
        <v>0.57425501290708802</v>
      </c>
      <c r="G358" s="262">
        <f t="shared" si="28"/>
        <v>965.22314106843976</v>
      </c>
    </row>
    <row r="359" spans="1:7" x14ac:dyDescent="0.2">
      <c r="A359" s="343">
        <v>1</v>
      </c>
      <c r="B359" s="343">
        <v>0.5</v>
      </c>
      <c r="C359" s="343">
        <v>337.6337890625</v>
      </c>
      <c r="D359" s="343">
        <v>10019.5751953125</v>
      </c>
      <c r="E359" s="343">
        <v>0.16943908121902501</v>
      </c>
      <c r="F359" s="343">
        <v>0.57791767176240705</v>
      </c>
      <c r="G359" s="262">
        <f t="shared" si="28"/>
        <v>981.95382362993553</v>
      </c>
    </row>
    <row r="360" spans="1:7" x14ac:dyDescent="0.2">
      <c r="A360" s="343">
        <v>1</v>
      </c>
      <c r="B360" s="343">
        <v>0.5</v>
      </c>
      <c r="C360" s="343">
        <v>338.02734375</v>
      </c>
      <c r="D360" s="343">
        <v>10121.9140625</v>
      </c>
      <c r="E360" s="343">
        <v>0.17100421246141201</v>
      </c>
      <c r="F360" s="343">
        <v>0.58363081188872501</v>
      </c>
      <c r="G360" s="262">
        <f t="shared" si="28"/>
        <v>997.71586068273768</v>
      </c>
    </row>
    <row r="361" spans="1:7" x14ac:dyDescent="0.2">
      <c r="A361" s="343">
        <v>1</v>
      </c>
      <c r="B361" s="343">
        <v>0.5</v>
      </c>
      <c r="C361" s="343">
        <v>338.435546875</v>
      </c>
      <c r="D361" s="343">
        <v>10222.0986328125</v>
      </c>
      <c r="E361" s="343">
        <v>0.17258983280043999</v>
      </c>
      <c r="F361" s="343">
        <v>0.58540998725220605</v>
      </c>
      <c r="G361" s="262">
        <f t="shared" si="28"/>
        <v>1013.8448008363032</v>
      </c>
    </row>
    <row r="362" spans="1:7" x14ac:dyDescent="0.2">
      <c r="A362" s="343">
        <v>1</v>
      </c>
      <c r="B362" s="343">
        <v>0.5</v>
      </c>
      <c r="C362" s="343">
        <v>338.8203125</v>
      </c>
      <c r="D362" s="343">
        <v>10322.40234375</v>
      </c>
      <c r="E362" s="343">
        <v>0.174212749698199</v>
      </c>
      <c r="F362" s="343">
        <v>0.59056282043456998</v>
      </c>
      <c r="G362" s="262">
        <f t="shared" si="28"/>
        <v>1030.515809731748</v>
      </c>
    </row>
    <row r="363" spans="1:7" x14ac:dyDescent="0.2">
      <c r="A363" s="343">
        <v>1</v>
      </c>
      <c r="B363" s="343">
        <v>0.5</v>
      </c>
      <c r="C363" s="343">
        <v>339.2392578125</v>
      </c>
      <c r="D363" s="343">
        <v>10424.802734375</v>
      </c>
      <c r="E363" s="343">
        <v>0.17587428737897401</v>
      </c>
      <c r="F363" s="343">
        <v>0.59501233045011803</v>
      </c>
      <c r="G363" s="262">
        <f t="shared" si="28"/>
        <v>1047.7519412357838</v>
      </c>
    </row>
    <row r="364" spans="1:7" x14ac:dyDescent="0.2">
      <c r="A364" s="343">
        <v>1</v>
      </c>
      <c r="B364" s="343">
        <v>0.5</v>
      </c>
      <c r="C364" s="343">
        <v>339.642578125</v>
      </c>
      <c r="D364" s="343">
        <v>10525.55078125</v>
      </c>
      <c r="E364" s="343">
        <v>0.17743128410074899</v>
      </c>
      <c r="F364" s="343">
        <v>0.59885683003812995</v>
      </c>
      <c r="G364" s="262">
        <f t="shared" si="28"/>
        <v>1064.0617571077112</v>
      </c>
    </row>
    <row r="365" spans="1:7" x14ac:dyDescent="0.2">
      <c r="A365" s="343">
        <v>1</v>
      </c>
      <c r="B365" s="343">
        <v>0.5</v>
      </c>
      <c r="C365" s="343">
        <v>339.810546875</v>
      </c>
      <c r="D365" s="343">
        <v>10568.900390625</v>
      </c>
      <c r="E365" s="343">
        <v>0.178169939317741</v>
      </c>
      <c r="F365" s="343">
        <v>0.60294271679595102</v>
      </c>
      <c r="G365" s="262">
        <f t="shared" si="28"/>
        <v>1071.8525203115555</v>
      </c>
    </row>
    <row r="366" spans="1:7" x14ac:dyDescent="0.2">
      <c r="A366" s="343">
        <v>1</v>
      </c>
      <c r="B366" s="343">
        <v>0.5</v>
      </c>
      <c r="C366" s="343">
        <v>340.04296875</v>
      </c>
      <c r="D366" s="343">
        <v>10626.546875</v>
      </c>
      <c r="E366" s="343">
        <v>0.17905946879182</v>
      </c>
      <c r="F366" s="343">
        <v>0.60420332010835398</v>
      </c>
      <c r="G366" s="262">
        <f t="shared" si="28"/>
        <v>1081.2795078410859</v>
      </c>
    </row>
    <row r="367" spans="1:7" x14ac:dyDescent="0.2">
      <c r="A367" s="343">
        <v>1</v>
      </c>
      <c r="B367" s="343">
        <v>0.5</v>
      </c>
      <c r="C367" s="343">
        <v>340.447265625</v>
      </c>
      <c r="D367" s="343">
        <v>10726.923828125</v>
      </c>
      <c r="E367" s="343">
        <v>0.180716509930789</v>
      </c>
      <c r="F367" s="343">
        <v>0.60754118021577597</v>
      </c>
      <c r="G367" s="262">
        <f t="shared" si="28"/>
        <v>1098.9712975485097</v>
      </c>
    </row>
    <row r="368" spans="1:7" x14ac:dyDescent="0.2">
      <c r="A368" s="343">
        <v>1</v>
      </c>
      <c r="B368" s="343">
        <v>0.5</v>
      </c>
      <c r="C368" s="343">
        <v>340.8564453125</v>
      </c>
      <c r="D368" s="343">
        <v>10828.49609375</v>
      </c>
      <c r="E368" s="343">
        <v>0.18236752657685401</v>
      </c>
      <c r="F368" s="343">
        <v>0.61198475304990996</v>
      </c>
      <c r="G368" s="262">
        <f t="shared" si="28"/>
        <v>1116.7654761004783</v>
      </c>
    </row>
    <row r="369" spans="1:7" x14ac:dyDescent="0.2">
      <c r="A369" s="343">
        <v>1</v>
      </c>
      <c r="B369" s="343">
        <v>0.5</v>
      </c>
      <c r="C369" s="343">
        <v>341.2529296875</v>
      </c>
      <c r="D369" s="343">
        <v>10930.7939453125</v>
      </c>
      <c r="E369" s="343">
        <v>0.18396043742541199</v>
      </c>
      <c r="F369" s="343">
        <v>0.61599613400176201</v>
      </c>
      <c r="G369" s="262">
        <f t="shared" si="28"/>
        <v>1134.0957806805493</v>
      </c>
    </row>
    <row r="370" spans="1:7" x14ac:dyDescent="0.2">
      <c r="A370" s="343">
        <v>1</v>
      </c>
      <c r="B370" s="343">
        <v>0.5</v>
      </c>
      <c r="C370" s="343">
        <v>341.669921875</v>
      </c>
      <c r="D370" s="343">
        <v>11033.4306640625</v>
      </c>
      <c r="E370" s="343">
        <v>0.18564808124210699</v>
      </c>
      <c r="F370" s="343">
        <v>0.62095822067931306</v>
      </c>
      <c r="G370" s="262">
        <f t="shared" si="28"/>
        <v>1152.6296746058053</v>
      </c>
    </row>
    <row r="371" spans="1:7" x14ac:dyDescent="0.2">
      <c r="A371" s="343">
        <v>1</v>
      </c>
      <c r="B371" s="343">
        <v>0.5</v>
      </c>
      <c r="C371" s="343">
        <v>342.0703125</v>
      </c>
      <c r="D371" s="343">
        <v>11134.12890625</v>
      </c>
      <c r="E371" s="343">
        <v>0.18729161820374399</v>
      </c>
      <c r="F371" s="343">
        <v>0.62569678993895705</v>
      </c>
      <c r="G371" s="262">
        <f t="shared" si="28"/>
        <v>1170.8462763573546</v>
      </c>
    </row>
    <row r="372" spans="1:7" x14ac:dyDescent="0.2">
      <c r="A372" s="343">
        <v>1</v>
      </c>
      <c r="B372" s="343">
        <v>0.5</v>
      </c>
      <c r="C372" s="343">
        <v>342.4755859375</v>
      </c>
      <c r="D372" s="343">
        <v>11236.03125</v>
      </c>
      <c r="E372" s="343">
        <v>0.18886337056756</v>
      </c>
      <c r="F372" s="343">
        <v>0.629195594228804</v>
      </c>
      <c r="G372" s="262">
        <f t="shared" si="28"/>
        <v>1188.4264524096188</v>
      </c>
    </row>
    <row r="373" spans="1:7" x14ac:dyDescent="0.2">
      <c r="A373" s="343">
        <v>1</v>
      </c>
      <c r="B373" s="343">
        <v>0.5</v>
      </c>
      <c r="C373" s="343">
        <v>342.8759765625</v>
      </c>
      <c r="D373" s="343">
        <v>11336.333984375</v>
      </c>
      <c r="E373" s="343">
        <v>0.19050926493946499</v>
      </c>
      <c r="F373" s="343">
        <v>0.63330231932923198</v>
      </c>
      <c r="G373" s="262">
        <f t="shared" si="28"/>
        <v>1207.0023168595396</v>
      </c>
    </row>
    <row r="374" spans="1:7" x14ac:dyDescent="0.2">
      <c r="A374" s="343">
        <v>1</v>
      </c>
      <c r="B374" s="343">
        <v>0.5</v>
      </c>
      <c r="C374" s="343">
        <v>343.2861328125</v>
      </c>
      <c r="D374" s="343">
        <v>11436.8818359375</v>
      </c>
      <c r="E374" s="343">
        <v>0.19216162036173001</v>
      </c>
      <c r="F374" s="343">
        <v>0.63906016293913104</v>
      </c>
      <c r="G374" s="262">
        <f t="shared" si="28"/>
        <v>1225.8170401810921</v>
      </c>
    </row>
    <row r="375" spans="1:7" x14ac:dyDescent="0.2">
      <c r="A375" s="343">
        <v>1</v>
      </c>
      <c r="B375" s="343">
        <v>0.5</v>
      </c>
      <c r="C375" s="343">
        <v>343.6875</v>
      </c>
      <c r="D375" s="343">
        <v>11539.419921875</v>
      </c>
      <c r="E375" s="343">
        <v>0.19376406271476301</v>
      </c>
      <c r="F375" s="343">
        <v>0.64218637999147199</v>
      </c>
      <c r="G375" s="262">
        <f t="shared" si="28"/>
        <v>1244.2261397074849</v>
      </c>
    </row>
    <row r="376" spans="1:7" x14ac:dyDescent="0.2">
      <c r="A376" s="343">
        <v>1</v>
      </c>
      <c r="B376" s="343">
        <v>0.5</v>
      </c>
      <c r="C376" s="343">
        <v>344.1005859375</v>
      </c>
      <c r="D376" s="343">
        <v>11639.8193359375</v>
      </c>
      <c r="E376" s="343">
        <v>0.19538453489076299</v>
      </c>
      <c r="F376" s="343">
        <v>0.64667465630918697</v>
      </c>
      <c r="G376" s="262">
        <f t="shared" si="28"/>
        <v>1263.0067958465506</v>
      </c>
    </row>
    <row r="377" spans="1:7" x14ac:dyDescent="0.2">
      <c r="A377" s="343">
        <v>1</v>
      </c>
      <c r="B377" s="343">
        <v>0.5</v>
      </c>
      <c r="C377" s="343">
        <v>344.4921875</v>
      </c>
      <c r="D377" s="343">
        <v>11743.083984375</v>
      </c>
      <c r="E377" s="343">
        <v>0.19698498363141001</v>
      </c>
      <c r="F377" s="343">
        <v>0.64989627571776498</v>
      </c>
      <c r="G377" s="262">
        <f t="shared" si="28"/>
        <v>1281.7183649323831</v>
      </c>
    </row>
    <row r="378" spans="1:7" x14ac:dyDescent="0.2">
      <c r="A378" s="343">
        <v>1</v>
      </c>
      <c r="B378" s="343">
        <v>0.5</v>
      </c>
      <c r="C378" s="343">
        <v>344.7880859375</v>
      </c>
      <c r="D378" s="343">
        <v>11811.642578125</v>
      </c>
      <c r="E378" s="343">
        <v>0.19817292923107699</v>
      </c>
      <c r="F378" s="343">
        <v>0.65293908119201705</v>
      </c>
      <c r="G378" s="262">
        <f t="shared" si="28"/>
        <v>1295.7092318180235</v>
      </c>
    </row>
    <row r="379" spans="1:7" x14ac:dyDescent="0.2">
      <c r="A379" s="343">
        <v>1</v>
      </c>
      <c r="B379" s="343">
        <v>1</v>
      </c>
      <c r="C379" s="343">
        <v>345.51953125</v>
      </c>
      <c r="D379" s="343">
        <v>11642.837890625</v>
      </c>
      <c r="E379" s="343">
        <v>0.195600601728074</v>
      </c>
      <c r="F379" s="343">
        <v>0.64657925395295002</v>
      </c>
      <c r="G379" s="262">
        <f t="shared" si="28"/>
        <v>1265.5429292288175</v>
      </c>
    </row>
    <row r="380" spans="1:7" x14ac:dyDescent="0.2">
      <c r="A380" s="343">
        <v>1</v>
      </c>
      <c r="B380" s="343">
        <v>1</v>
      </c>
      <c r="C380" s="343">
        <v>345.927734375</v>
      </c>
      <c r="D380" s="343">
        <v>11538.658203125</v>
      </c>
      <c r="E380" s="343">
        <v>0.19400271412450801</v>
      </c>
      <c r="F380" s="343">
        <v>0.64414442749694001</v>
      </c>
      <c r="G380" s="262">
        <f t="shared" si="28"/>
        <v>1247.0222166086592</v>
      </c>
    </row>
    <row r="381" spans="1:7" x14ac:dyDescent="0.2">
      <c r="A381" s="343">
        <v>1</v>
      </c>
      <c r="B381" s="343">
        <v>1</v>
      </c>
      <c r="C381" s="343">
        <v>346.3388671875</v>
      </c>
      <c r="D381" s="343">
        <v>11436.470703125</v>
      </c>
      <c r="E381" s="343">
        <v>0.192402309039608</v>
      </c>
      <c r="F381" s="343">
        <v>0.63808559207245696</v>
      </c>
      <c r="G381" s="262">
        <f t="shared" si="28"/>
        <v>1228.6374600447614</v>
      </c>
    </row>
    <row r="382" spans="1:7" x14ac:dyDescent="0.2">
      <c r="A382" s="343">
        <v>1</v>
      </c>
      <c r="B382" s="343">
        <v>1</v>
      </c>
      <c r="C382" s="343">
        <v>346.75</v>
      </c>
      <c r="D382" s="343">
        <v>11334.8603515625</v>
      </c>
      <c r="E382" s="343">
        <v>0.19076747412327699</v>
      </c>
      <c r="F382" s="343">
        <v>0.63436030177399505</v>
      </c>
      <c r="G382" s="262">
        <f t="shared" si="28"/>
        <v>1210.0237764949934</v>
      </c>
    </row>
    <row r="383" spans="1:7" x14ac:dyDescent="0.2">
      <c r="A383" s="343">
        <v>1</v>
      </c>
      <c r="B383" s="343">
        <v>1</v>
      </c>
      <c r="C383" s="343">
        <v>347.16015625</v>
      </c>
      <c r="D383" s="343">
        <v>11234.2177734375</v>
      </c>
      <c r="E383" s="343">
        <v>0.18914055544882999</v>
      </c>
      <c r="F383" s="343">
        <v>0.628006469924003</v>
      </c>
      <c r="G383" s="262">
        <f t="shared" si="28"/>
        <v>1191.6647491616854</v>
      </c>
    </row>
    <row r="384" spans="1:7" x14ac:dyDescent="0.2">
      <c r="A384" s="343">
        <v>1</v>
      </c>
      <c r="B384" s="343">
        <v>1</v>
      </c>
      <c r="C384" s="343">
        <v>347.5625</v>
      </c>
      <c r="D384" s="343">
        <v>11129.85546875</v>
      </c>
      <c r="E384" s="343">
        <v>0.18754160555545199</v>
      </c>
      <c r="F384" s="343">
        <v>0.625345099251717</v>
      </c>
      <c r="G384" s="262">
        <f t="shared" si="28"/>
        <v>1173.7852328986387</v>
      </c>
    </row>
    <row r="385" spans="1:7" x14ac:dyDescent="0.2">
      <c r="A385" s="343">
        <v>1</v>
      </c>
      <c r="B385" s="343">
        <v>1</v>
      </c>
      <c r="C385" s="343">
        <v>347.966796875</v>
      </c>
      <c r="D385" s="343">
        <v>11025.2763671875</v>
      </c>
      <c r="E385" s="343">
        <v>0.18591737898532301</v>
      </c>
      <c r="F385" s="343">
        <v>0.62250794144347299</v>
      </c>
      <c r="G385" s="262">
        <f t="shared" si="28"/>
        <v>1155.7927560023186</v>
      </c>
    </row>
    <row r="386" spans="1:7" x14ac:dyDescent="0.2">
      <c r="A386" s="343">
        <v>1</v>
      </c>
      <c r="B386" s="343">
        <v>1</v>
      </c>
      <c r="C386" s="343">
        <v>348.3818359375</v>
      </c>
      <c r="D386" s="343">
        <v>10924.498046875</v>
      </c>
      <c r="E386" s="343">
        <v>0.18429594638291699</v>
      </c>
      <c r="F386" s="343">
        <v>0.61669945716857899</v>
      </c>
      <c r="G386" s="262">
        <f t="shared" si="28"/>
        <v>1137.9977160771093</v>
      </c>
    </row>
    <row r="387" spans="1:7" x14ac:dyDescent="0.2">
      <c r="A387" s="343">
        <v>1</v>
      </c>
      <c r="B387" s="343">
        <v>1</v>
      </c>
      <c r="C387" s="343">
        <v>348.794921875</v>
      </c>
      <c r="D387" s="343">
        <v>10824.123046875</v>
      </c>
      <c r="E387" s="343">
        <v>0.18263619858771599</v>
      </c>
      <c r="F387" s="343">
        <v>0.61126949731260505</v>
      </c>
      <c r="G387" s="262">
        <f t="shared" si="28"/>
        <v>1119.9491031226025</v>
      </c>
    </row>
    <row r="388" spans="1:7" x14ac:dyDescent="0.2">
      <c r="A388" s="343">
        <v>1</v>
      </c>
      <c r="B388" s="343">
        <v>1</v>
      </c>
      <c r="C388" s="343">
        <v>349.1982421875</v>
      </c>
      <c r="D388" s="343">
        <v>10723.6748046875</v>
      </c>
      <c r="E388" s="343">
        <v>0.181003924808465</v>
      </c>
      <c r="F388" s="343">
        <v>0.60852465685457002</v>
      </c>
      <c r="G388" s="262">
        <f t="shared" si="28"/>
        <v>1102.3631504057494</v>
      </c>
    </row>
    <row r="389" spans="1:7" x14ac:dyDescent="0.2">
      <c r="A389" s="343">
        <v>1</v>
      </c>
      <c r="B389" s="343">
        <v>1</v>
      </c>
      <c r="C389" s="343">
        <v>349.5908203125</v>
      </c>
      <c r="D389" s="343">
        <v>10622.2802734375</v>
      </c>
      <c r="E389" s="343">
        <v>0.179434777237475</v>
      </c>
      <c r="F389" s="343">
        <v>0.60380698414519396</v>
      </c>
      <c r="G389" s="262">
        <f t="shared" si="28"/>
        <v>1085.6156736250987</v>
      </c>
    </row>
    <row r="390" spans="1:7" x14ac:dyDescent="0.2">
      <c r="A390" s="343">
        <v>1</v>
      </c>
      <c r="B390" s="343">
        <v>1</v>
      </c>
      <c r="C390" s="343">
        <v>349.9091796875</v>
      </c>
      <c r="D390" s="343">
        <v>10544.638671875</v>
      </c>
      <c r="E390" s="343">
        <v>0.1781657920219</v>
      </c>
      <c r="F390" s="343">
        <v>0.60312746791169003</v>
      </c>
      <c r="G390" s="262">
        <f t="shared" ref="G390:G453" si="29">G389+(D390+D389)/2*(E390-E389)</f>
        <v>1072.1854200246607</v>
      </c>
    </row>
    <row r="391" spans="1:7" x14ac:dyDescent="0.2">
      <c r="A391" s="343">
        <v>1</v>
      </c>
      <c r="B391" s="343">
        <v>1</v>
      </c>
      <c r="C391" s="343">
        <v>350.01171875</v>
      </c>
      <c r="D391" s="343">
        <v>10520.41015625</v>
      </c>
      <c r="E391" s="343">
        <v>0.17779906920623001</v>
      </c>
      <c r="F391" s="343">
        <v>0.59994461480528105</v>
      </c>
      <c r="G391" s="262">
        <f t="shared" si="29"/>
        <v>1068.3229030154228</v>
      </c>
    </row>
    <row r="392" spans="1:7" x14ac:dyDescent="0.2">
      <c r="A392" s="343">
        <v>1</v>
      </c>
      <c r="B392" s="343">
        <v>1</v>
      </c>
      <c r="C392" s="343">
        <v>350.4150390625</v>
      </c>
      <c r="D392" s="343">
        <v>10419.1533203125</v>
      </c>
      <c r="E392" s="343">
        <v>0.17617073899600699</v>
      </c>
      <c r="F392" s="343">
        <v>0.59615971986204397</v>
      </c>
      <c r="G392" s="262">
        <f t="shared" si="29"/>
        <v>1051.2746411165381</v>
      </c>
    </row>
    <row r="393" spans="1:7" x14ac:dyDescent="0.2">
      <c r="A393" s="343">
        <v>1</v>
      </c>
      <c r="B393" s="343">
        <v>1</v>
      </c>
      <c r="C393" s="343">
        <v>350.828125</v>
      </c>
      <c r="D393" s="343">
        <v>10318.5</v>
      </c>
      <c r="E393" s="343">
        <v>0.17454093904234499</v>
      </c>
      <c r="F393" s="343">
        <v>0.59078633785247803</v>
      </c>
      <c r="G393" s="262">
        <f t="shared" si="29"/>
        <v>1034.3755279062862</v>
      </c>
    </row>
    <row r="394" spans="1:7" x14ac:dyDescent="0.2">
      <c r="A394" s="343">
        <v>1</v>
      </c>
      <c r="B394" s="343">
        <v>1</v>
      </c>
      <c r="C394" s="343">
        <v>351.2197265625</v>
      </c>
      <c r="D394" s="343">
        <v>10215.6865234375</v>
      </c>
      <c r="E394" s="343">
        <v>0.17297595331911</v>
      </c>
      <c r="F394" s="343">
        <v>0.58623251970857404</v>
      </c>
      <c r="G394" s="262">
        <f t="shared" si="29"/>
        <v>1018.3076735325741</v>
      </c>
    </row>
    <row r="395" spans="1:7" x14ac:dyDescent="0.2">
      <c r="A395" s="343">
        <v>1</v>
      </c>
      <c r="B395" s="343">
        <v>1</v>
      </c>
      <c r="C395" s="343">
        <v>351.6279296875</v>
      </c>
      <c r="D395" s="343">
        <v>10113.626953125</v>
      </c>
      <c r="E395" s="343">
        <v>0.17127385945059401</v>
      </c>
      <c r="F395" s="343">
        <v>0.58180390624329403</v>
      </c>
      <c r="G395" s="262">
        <f t="shared" si="29"/>
        <v>1001.0064736227757</v>
      </c>
    </row>
    <row r="396" spans="1:7" x14ac:dyDescent="0.2">
      <c r="A396" s="343">
        <v>1</v>
      </c>
      <c r="B396" s="343">
        <v>1</v>
      </c>
      <c r="C396" s="343">
        <v>352.0361328125</v>
      </c>
      <c r="D396" s="343">
        <v>10012.54296875</v>
      </c>
      <c r="E396" s="343">
        <v>0.16967946430668199</v>
      </c>
      <c r="F396" s="343">
        <v>0.57835283223539602</v>
      </c>
      <c r="G396" s="262">
        <f t="shared" si="29"/>
        <v>984.96193982828288</v>
      </c>
    </row>
    <row r="397" spans="1:7" x14ac:dyDescent="0.2">
      <c r="A397" s="343">
        <v>1</v>
      </c>
      <c r="B397" s="343">
        <v>1</v>
      </c>
      <c r="C397" s="343">
        <v>352.43359375</v>
      </c>
      <c r="D397" s="343">
        <v>9910.216796875</v>
      </c>
      <c r="E397" s="343">
        <v>0.16814193804748401</v>
      </c>
      <c r="F397" s="343">
        <v>0.57307182578369997</v>
      </c>
      <c r="G397" s="262">
        <f t="shared" si="29"/>
        <v>969.64605668061222</v>
      </c>
    </row>
    <row r="398" spans="1:7" x14ac:dyDescent="0.2">
      <c r="A398" s="343">
        <v>1</v>
      </c>
      <c r="B398" s="343">
        <v>1</v>
      </c>
      <c r="C398" s="343">
        <v>352.8505859375</v>
      </c>
      <c r="D398" s="343">
        <v>9809.4462890625</v>
      </c>
      <c r="E398" s="343">
        <v>0.166446989169344</v>
      </c>
      <c r="F398" s="343">
        <v>0.56926906108856201</v>
      </c>
      <c r="G398" s="262">
        <f t="shared" si="29"/>
        <v>952.93414626820788</v>
      </c>
    </row>
    <row r="399" spans="1:7" x14ac:dyDescent="0.2">
      <c r="A399" s="343">
        <v>1</v>
      </c>
      <c r="B399" s="343">
        <v>1</v>
      </c>
      <c r="C399" s="343">
        <v>353.2490234375</v>
      </c>
      <c r="D399" s="343">
        <v>9709.2734375</v>
      </c>
      <c r="E399" s="343">
        <v>0.16482103092130301</v>
      </c>
      <c r="F399" s="343">
        <v>0.566047441679984</v>
      </c>
      <c r="G399" s="262">
        <f t="shared" si="29"/>
        <v>937.06583460290562</v>
      </c>
    </row>
    <row r="400" spans="1:7" x14ac:dyDescent="0.2">
      <c r="A400" s="343">
        <v>1</v>
      </c>
      <c r="B400" s="343">
        <v>1</v>
      </c>
      <c r="C400" s="343">
        <v>353.6513671875</v>
      </c>
      <c r="D400" s="343">
        <v>9606.3642578125</v>
      </c>
      <c r="E400" s="343">
        <v>0.163254357175902</v>
      </c>
      <c r="F400" s="343">
        <v>0.56006014347076405</v>
      </c>
      <c r="G400" s="262">
        <f t="shared" si="29"/>
        <v>921.93518337644355</v>
      </c>
    </row>
    <row r="401" spans="1:18" x14ac:dyDescent="0.2">
      <c r="A401" s="343">
        <v>1</v>
      </c>
      <c r="B401" s="343">
        <v>1</v>
      </c>
      <c r="C401" s="343">
        <v>354.0712890625</v>
      </c>
      <c r="D401" s="343">
        <v>9505.4794921875</v>
      </c>
      <c r="E401" s="343">
        <v>0.16154917830135701</v>
      </c>
      <c r="F401" s="343">
        <v>0.55662693921476603</v>
      </c>
      <c r="G401" s="262">
        <f t="shared" si="29"/>
        <v>905.6406272683912</v>
      </c>
    </row>
    <row r="402" spans="1:18" x14ac:dyDescent="0.2">
      <c r="A402" s="343">
        <v>1</v>
      </c>
      <c r="B402" s="343">
        <v>1</v>
      </c>
      <c r="C402" s="343">
        <v>354.470703125</v>
      </c>
      <c r="D402" s="343">
        <v>9404.314453125</v>
      </c>
      <c r="E402" s="343">
        <v>0.159913688548841</v>
      </c>
      <c r="F402" s="343">
        <v>0.55204331874847401</v>
      </c>
      <c r="G402" s="262">
        <f t="shared" si="29"/>
        <v>890.17724015851729</v>
      </c>
    </row>
    <row r="403" spans="1:18" x14ac:dyDescent="0.2">
      <c r="A403" s="343">
        <v>1</v>
      </c>
      <c r="B403" s="343">
        <v>1</v>
      </c>
      <c r="C403" s="343">
        <v>354.880859375</v>
      </c>
      <c r="D403" s="343">
        <v>9303.748046875</v>
      </c>
      <c r="E403" s="343">
        <v>0.15824958973098499</v>
      </c>
      <c r="F403" s="343">
        <v>0.54854748304933298</v>
      </c>
      <c r="G403" s="262">
        <f t="shared" si="29"/>
        <v>874.61120781320415</v>
      </c>
    </row>
    <row r="404" spans="1:18" x14ac:dyDescent="0.2">
      <c r="A404" s="343">
        <v>2</v>
      </c>
      <c r="B404" s="343">
        <v>1</v>
      </c>
      <c r="C404" s="343">
        <v>354.908203125</v>
      </c>
      <c r="D404" s="343">
        <v>9300.3720703125</v>
      </c>
      <c r="E404" s="343">
        <v>0.15814432117622301</v>
      </c>
      <c r="F404" s="343">
        <v>0.54708420066162899</v>
      </c>
      <c r="G404" s="262">
        <f t="shared" si="29"/>
        <v>873.63199339452683</v>
      </c>
    </row>
    <row r="405" spans="1:18" s="113" customFormat="1" x14ac:dyDescent="0.2">
      <c r="A405" s="343">
        <v>2</v>
      </c>
      <c r="B405" s="343">
        <v>1</v>
      </c>
      <c r="C405" s="343">
        <v>355.28125</v>
      </c>
      <c r="D405" s="343">
        <v>9199.60546875</v>
      </c>
      <c r="E405" s="343">
        <v>0.15664126840420101</v>
      </c>
      <c r="F405" s="343">
        <v>0.54236652795225404</v>
      </c>
      <c r="G405" s="262">
        <f t="shared" si="29"/>
        <v>859.72877213331049</v>
      </c>
      <c r="H405" s="270"/>
      <c r="I405" s="271"/>
      <c r="J405" s="271"/>
      <c r="K405" s="270"/>
      <c r="L405" s="271"/>
      <c r="M405" s="271"/>
      <c r="N405" s="271"/>
      <c r="O405" s="271"/>
      <c r="P405" s="271"/>
      <c r="Q405" s="283"/>
      <c r="R405" s="286"/>
    </row>
    <row r="406" spans="1:18" x14ac:dyDescent="0.2">
      <c r="A406" s="343">
        <v>2</v>
      </c>
      <c r="B406" s="343">
        <v>1</v>
      </c>
      <c r="C406" s="343">
        <v>355.681640625</v>
      </c>
      <c r="D406" s="343">
        <v>9098.4931640625</v>
      </c>
      <c r="E406" s="343">
        <v>0.15502938185818499</v>
      </c>
      <c r="F406" s="343">
        <v>0.53870974807068694</v>
      </c>
      <c r="G406" s="262">
        <f t="shared" si="29"/>
        <v>844.98154263135825</v>
      </c>
    </row>
    <row r="407" spans="1:18" x14ac:dyDescent="0.2">
      <c r="A407" s="343">
        <v>2</v>
      </c>
      <c r="B407" s="343">
        <v>1</v>
      </c>
      <c r="C407" s="343">
        <v>356.09765625</v>
      </c>
      <c r="D407" s="343">
        <v>8996.6083984375</v>
      </c>
      <c r="E407" s="343">
        <v>0.153309549205005</v>
      </c>
      <c r="F407" s="343">
        <v>0.53419469622895099</v>
      </c>
      <c r="G407" s="262">
        <f t="shared" si="29"/>
        <v>829.42126936646036</v>
      </c>
    </row>
    <row r="408" spans="1:18" x14ac:dyDescent="0.2">
      <c r="A408" s="343">
        <v>2</v>
      </c>
      <c r="B408" s="343">
        <v>1</v>
      </c>
      <c r="C408" s="343">
        <v>356.509765625</v>
      </c>
      <c r="D408" s="343">
        <v>8895.9052734375</v>
      </c>
      <c r="E408" s="343">
        <v>0.15176010492723399</v>
      </c>
      <c r="F408" s="343">
        <v>0.52918790606781796</v>
      </c>
      <c r="G408" s="262">
        <f t="shared" si="29"/>
        <v>815.55954290454724</v>
      </c>
    </row>
    <row r="409" spans="1:18" x14ac:dyDescent="0.2">
      <c r="A409" s="343">
        <v>2</v>
      </c>
      <c r="B409" s="343">
        <v>1.5</v>
      </c>
      <c r="C409" s="343">
        <v>357.517578125</v>
      </c>
      <c r="D409" s="343">
        <v>8999.357421875</v>
      </c>
      <c r="E409" s="343">
        <v>0.15316596545744701</v>
      </c>
      <c r="F409" s="343">
        <v>0.53482054499909304</v>
      </c>
      <c r="G409" s="262">
        <f t="shared" si="29"/>
        <v>828.13866465511387</v>
      </c>
    </row>
    <row r="410" spans="1:18" x14ac:dyDescent="0.2">
      <c r="A410" s="343">
        <v>2</v>
      </c>
      <c r="B410" s="343">
        <v>1.5</v>
      </c>
      <c r="C410" s="343">
        <v>357.943359375</v>
      </c>
      <c r="D410" s="343">
        <v>9100.208984375</v>
      </c>
      <c r="E410" s="343">
        <v>0.154876266606152</v>
      </c>
      <c r="F410" s="343">
        <v>0.53873064462095499</v>
      </c>
      <c r="G410" s="262">
        <f t="shared" si="29"/>
        <v>843.61651926294974</v>
      </c>
    </row>
    <row r="411" spans="1:18" x14ac:dyDescent="0.2">
      <c r="A411" s="343">
        <v>2</v>
      </c>
      <c r="B411" s="343">
        <v>1.5</v>
      </c>
      <c r="C411" s="343">
        <v>358.34375</v>
      </c>
      <c r="D411" s="343">
        <v>9203.2958984375</v>
      </c>
      <c r="E411" s="343">
        <v>0.15647296095266899</v>
      </c>
      <c r="F411" s="343">
        <v>0.54442882537841797</v>
      </c>
      <c r="G411" s="262">
        <f t="shared" si="29"/>
        <v>858.22907064686615</v>
      </c>
    </row>
    <row r="412" spans="1:18" x14ac:dyDescent="0.2">
      <c r="A412" s="343">
        <v>2</v>
      </c>
      <c r="B412" s="343">
        <v>1.5</v>
      </c>
      <c r="C412" s="343">
        <v>358.7568359375</v>
      </c>
      <c r="D412" s="343">
        <v>9304.0205078125</v>
      </c>
      <c r="E412" s="343">
        <v>0.158064751303755</v>
      </c>
      <c r="F412" s="343">
        <v>0.54686365183442798</v>
      </c>
      <c r="G412" s="262">
        <f t="shared" si="29"/>
        <v>872.95895448684837</v>
      </c>
    </row>
    <row r="413" spans="1:18" x14ac:dyDescent="0.2">
      <c r="A413" s="343">
        <v>2</v>
      </c>
      <c r="B413" s="343">
        <v>1.5</v>
      </c>
      <c r="C413" s="343">
        <v>359.1689453125</v>
      </c>
      <c r="D413" s="343">
        <v>9408.916015625</v>
      </c>
      <c r="E413" s="343">
        <v>0.15974872803781201</v>
      </c>
      <c r="F413" s="343">
        <v>0.55290461750701103</v>
      </c>
      <c r="G413" s="262">
        <f t="shared" si="29"/>
        <v>888.71502935252556</v>
      </c>
    </row>
    <row r="414" spans="1:18" x14ac:dyDescent="0.2">
      <c r="A414" s="343">
        <v>2</v>
      </c>
      <c r="B414" s="343">
        <v>1.5</v>
      </c>
      <c r="C414" s="343">
        <v>359.583984375</v>
      </c>
      <c r="D414" s="343">
        <v>9509.76171875</v>
      </c>
      <c r="E414" s="343">
        <v>0.16140050138346901</v>
      </c>
      <c r="F414" s="343">
        <v>0.55733026238158301</v>
      </c>
      <c r="G414" s="262">
        <f t="shared" si="29"/>
        <v>904.33971316088309</v>
      </c>
    </row>
    <row r="415" spans="1:18" x14ac:dyDescent="0.2">
      <c r="A415" s="343">
        <v>2</v>
      </c>
      <c r="B415" s="343">
        <v>1.5</v>
      </c>
      <c r="C415" s="343">
        <v>359.9658203125</v>
      </c>
      <c r="D415" s="343">
        <v>9611.4228515625</v>
      </c>
      <c r="E415" s="343">
        <v>0.16293801309075201</v>
      </c>
      <c r="F415" s="343">
        <v>0.56096317712217603</v>
      </c>
      <c r="G415" s="262">
        <f t="shared" si="29"/>
        <v>919.03923572787039</v>
      </c>
    </row>
    <row r="416" spans="1:18" x14ac:dyDescent="0.2">
      <c r="A416" s="343">
        <v>2</v>
      </c>
      <c r="B416" s="343">
        <v>1.5</v>
      </c>
      <c r="C416" s="343">
        <v>360.3779296875</v>
      </c>
      <c r="D416" s="343">
        <v>9712.609375</v>
      </c>
      <c r="E416" s="343">
        <v>0.164507000590675</v>
      </c>
      <c r="F416" s="343">
        <v>0.56401791516691402</v>
      </c>
      <c r="G416" s="262">
        <f t="shared" si="29"/>
        <v>934.19881823366313</v>
      </c>
    </row>
    <row r="417" spans="1:7" x14ac:dyDescent="0.2">
      <c r="A417" s="343">
        <v>2</v>
      </c>
      <c r="B417" s="343">
        <v>1.5</v>
      </c>
      <c r="C417" s="343">
        <v>360.7861328125</v>
      </c>
      <c r="D417" s="343">
        <v>9814.24609375</v>
      </c>
      <c r="E417" s="343">
        <v>0.166172860190272</v>
      </c>
      <c r="F417" s="343">
        <v>0.56893227156251702</v>
      </c>
      <c r="G417" s="262">
        <f t="shared" si="29"/>
        <v>950.46331804994338</v>
      </c>
    </row>
    <row r="418" spans="1:7" x14ac:dyDescent="0.2">
      <c r="A418" s="343">
        <v>2</v>
      </c>
      <c r="B418" s="343">
        <v>1.5</v>
      </c>
      <c r="C418" s="343">
        <v>361.1923828125</v>
      </c>
      <c r="D418" s="343">
        <v>9914.4111328125</v>
      </c>
      <c r="E418" s="343">
        <v>0.167789636179805</v>
      </c>
      <c r="F418" s="343">
        <v>0.57351292343810201</v>
      </c>
      <c r="G418" s="262">
        <f t="shared" si="29"/>
        <v>966.41172770475987</v>
      </c>
    </row>
    <row r="419" spans="1:7" x14ac:dyDescent="0.2">
      <c r="A419" s="343">
        <v>2</v>
      </c>
      <c r="B419" s="343">
        <v>1.5</v>
      </c>
      <c r="C419" s="343">
        <v>361.6025390625</v>
      </c>
      <c r="D419" s="343">
        <v>10015.150390625</v>
      </c>
      <c r="E419" s="343">
        <v>0.16937658074311901</v>
      </c>
      <c r="F419" s="343">
        <v>0.57930347975343499</v>
      </c>
      <c r="G419" s="262">
        <f t="shared" si="29"/>
        <v>982.22528235918548</v>
      </c>
    </row>
    <row r="420" spans="1:7" x14ac:dyDescent="0.2">
      <c r="A420" s="343">
        <v>2</v>
      </c>
      <c r="B420" s="343">
        <v>1.5</v>
      </c>
      <c r="C420" s="343">
        <v>362.01171875</v>
      </c>
      <c r="D420" s="343">
        <v>10116.783203125</v>
      </c>
      <c r="E420" s="343">
        <v>0.17104101425502399</v>
      </c>
      <c r="F420" s="343">
        <v>0.58298406656831503</v>
      </c>
      <c r="G420" s="262">
        <f t="shared" si="29"/>
        <v>998.97941482562715</v>
      </c>
    </row>
    <row r="421" spans="1:7" x14ac:dyDescent="0.2">
      <c r="A421" s="343">
        <v>2</v>
      </c>
      <c r="B421" s="343">
        <v>1.5</v>
      </c>
      <c r="C421" s="343">
        <v>362.412109375</v>
      </c>
      <c r="D421" s="343">
        <v>10217.3095703125</v>
      </c>
      <c r="E421" s="343">
        <v>0.17260253662243499</v>
      </c>
      <c r="F421" s="343">
        <v>0.58671832084655795</v>
      </c>
      <c r="G421" s="262">
        <f t="shared" si="29"/>
        <v>1014.8554851689937</v>
      </c>
    </row>
    <row r="422" spans="1:7" x14ac:dyDescent="0.2">
      <c r="A422" s="343">
        <v>2</v>
      </c>
      <c r="B422" s="343">
        <v>1.5</v>
      </c>
      <c r="C422" s="343">
        <v>362.8125</v>
      </c>
      <c r="D422" s="343">
        <v>10318.4013671875</v>
      </c>
      <c r="E422" s="343">
        <v>0.174167900695466</v>
      </c>
      <c r="F422" s="343">
        <v>0.59161183889955304</v>
      </c>
      <c r="G422" s="262">
        <f t="shared" si="29"/>
        <v>1030.9284172268499</v>
      </c>
    </row>
    <row r="423" spans="1:7" x14ac:dyDescent="0.2">
      <c r="A423" s="343">
        <v>2</v>
      </c>
      <c r="B423" s="343">
        <v>1.5</v>
      </c>
      <c r="C423" s="343">
        <v>363.216796875</v>
      </c>
      <c r="D423" s="343">
        <v>10418.4169921875</v>
      </c>
      <c r="E423" s="343">
        <v>0.175817694980651</v>
      </c>
      <c r="F423" s="343">
        <v>0.59465167578309797</v>
      </c>
      <c r="G423" s="262">
        <f t="shared" si="29"/>
        <v>1048.0341594379579</v>
      </c>
    </row>
    <row r="424" spans="1:7" x14ac:dyDescent="0.2">
      <c r="A424" s="343">
        <v>2</v>
      </c>
      <c r="B424" s="343">
        <v>1.5</v>
      </c>
      <c r="C424" s="343">
        <v>363.611328125</v>
      </c>
      <c r="D424" s="343">
        <v>10518.771484375</v>
      </c>
      <c r="E424" s="343">
        <v>0.177441979758441</v>
      </c>
      <c r="F424" s="343">
        <v>0.59894321020692598</v>
      </c>
      <c r="G424" s="262">
        <f t="shared" si="29"/>
        <v>1065.0381377040583</v>
      </c>
    </row>
    <row r="425" spans="1:7" x14ac:dyDescent="0.2">
      <c r="A425" s="343">
        <v>2</v>
      </c>
      <c r="B425" s="343">
        <v>1.5</v>
      </c>
      <c r="C425" s="343">
        <v>363.8046875</v>
      </c>
      <c r="D425" s="343">
        <v>10556.849609375</v>
      </c>
      <c r="E425" s="343">
        <v>0.17814739840105201</v>
      </c>
      <c r="F425" s="343">
        <v>0.60364010278135505</v>
      </c>
      <c r="G425" s="262">
        <f t="shared" si="29"/>
        <v>1072.4717057161267</v>
      </c>
    </row>
    <row r="426" spans="1:7" x14ac:dyDescent="0.2">
      <c r="A426" s="343">
        <v>2</v>
      </c>
      <c r="B426" s="343">
        <v>1.5</v>
      </c>
      <c r="C426" s="343">
        <v>364.013671875</v>
      </c>
      <c r="D426" s="343">
        <v>10620.181640625</v>
      </c>
      <c r="E426" s="343">
        <v>0.17899414524436</v>
      </c>
      <c r="F426" s="343">
        <v>0.60333608416840401</v>
      </c>
      <c r="G426" s="262">
        <f t="shared" si="29"/>
        <v>1081.4374978969129</v>
      </c>
    </row>
    <row r="427" spans="1:7" x14ac:dyDescent="0.2">
      <c r="A427" s="343">
        <v>2</v>
      </c>
      <c r="B427" s="343">
        <v>1.5</v>
      </c>
      <c r="C427" s="343">
        <v>364.4287109375</v>
      </c>
      <c r="D427" s="343">
        <v>10721.7734375</v>
      </c>
      <c r="E427" s="343">
        <v>0.18070024088956399</v>
      </c>
      <c r="F427" s="343">
        <v>0.60686172218993295</v>
      </c>
      <c r="G427" s="262">
        <f t="shared" si="29"/>
        <v>1099.643206206377</v>
      </c>
    </row>
    <row r="428" spans="1:7" x14ac:dyDescent="0.2">
      <c r="A428" s="343">
        <v>2</v>
      </c>
      <c r="B428" s="343">
        <v>1.5</v>
      </c>
      <c r="C428" s="343">
        <v>364.833984375</v>
      </c>
      <c r="D428" s="343">
        <v>10825.3212890625</v>
      </c>
      <c r="E428" s="343">
        <v>0.18233564333058899</v>
      </c>
      <c r="F428" s="343">
        <v>0.61006844043731701</v>
      </c>
      <c r="G428" s="262">
        <f t="shared" si="29"/>
        <v>1117.2622918627858</v>
      </c>
    </row>
    <row r="429" spans="1:7" x14ac:dyDescent="0.2">
      <c r="A429" s="343">
        <v>2</v>
      </c>
      <c r="B429" s="343">
        <v>1.5</v>
      </c>
      <c r="C429" s="343">
        <v>365.2353515625</v>
      </c>
      <c r="D429" s="343">
        <v>10929.943359375</v>
      </c>
      <c r="E429" s="343">
        <v>0.183940734132193</v>
      </c>
      <c r="F429" s="343">
        <v>0.61603187350556299</v>
      </c>
      <c r="G429" s="262">
        <f t="shared" si="29"/>
        <v>1134.7218794496198</v>
      </c>
    </row>
    <row r="430" spans="1:7" x14ac:dyDescent="0.2">
      <c r="A430" s="343">
        <v>2</v>
      </c>
      <c r="B430" s="343">
        <v>1.5</v>
      </c>
      <c r="C430" s="343">
        <v>365.6630859375</v>
      </c>
      <c r="D430" s="343">
        <v>11030.5205078125</v>
      </c>
      <c r="E430" s="343">
        <v>0.185649609193206</v>
      </c>
      <c r="F430" s="343">
        <v>0.62157510546967398</v>
      </c>
      <c r="G430" s="262">
        <f t="shared" si="29"/>
        <v>1153.4857239650767</v>
      </c>
    </row>
    <row r="431" spans="1:7" x14ac:dyDescent="0.2">
      <c r="A431" s="343">
        <v>2</v>
      </c>
      <c r="B431" s="343">
        <v>1.5</v>
      </c>
      <c r="C431" s="343">
        <v>366.0712890625</v>
      </c>
      <c r="D431" s="343">
        <v>11131.8271484375</v>
      </c>
      <c r="E431" s="343">
        <v>0.18728988652583201</v>
      </c>
      <c r="F431" s="343">
        <v>0.62408746453002095</v>
      </c>
      <c r="G431" s="262">
        <f t="shared" si="29"/>
        <v>1171.6619222142385</v>
      </c>
    </row>
    <row r="432" spans="1:7" x14ac:dyDescent="0.2">
      <c r="A432" s="343">
        <v>2</v>
      </c>
      <c r="B432" s="343">
        <v>1.5</v>
      </c>
      <c r="C432" s="343">
        <v>366.4775390625</v>
      </c>
      <c r="D432" s="343">
        <v>11234.296875</v>
      </c>
      <c r="E432" s="343">
        <v>0.18891913350671499</v>
      </c>
      <c r="F432" s="343">
        <v>0.63052476616576303</v>
      </c>
      <c r="G432" s="262">
        <f t="shared" si="29"/>
        <v>1189.8818922338585</v>
      </c>
    </row>
    <row r="433" spans="1:7" x14ac:dyDescent="0.2">
      <c r="A433" s="343">
        <v>2</v>
      </c>
      <c r="B433" s="343">
        <v>1.5</v>
      </c>
      <c r="C433" s="343">
        <v>366.8828125</v>
      </c>
      <c r="D433" s="343">
        <v>11334.5927734375</v>
      </c>
      <c r="E433" s="343">
        <v>0.19055766460951401</v>
      </c>
      <c r="F433" s="343">
        <v>0.63415768090635505</v>
      </c>
      <c r="G433" s="262">
        <f t="shared" si="29"/>
        <v>1208.3718060561603</v>
      </c>
    </row>
    <row r="434" spans="1:7" x14ac:dyDescent="0.2">
      <c r="A434" s="343">
        <v>2</v>
      </c>
      <c r="B434" s="343">
        <v>1.5</v>
      </c>
      <c r="C434" s="343">
        <v>367.279296875</v>
      </c>
      <c r="D434" s="343">
        <v>11434.939453125</v>
      </c>
      <c r="E434" s="343">
        <v>0.19214260100852701</v>
      </c>
      <c r="F434" s="343">
        <v>0.63916447106748797</v>
      </c>
      <c r="G434" s="262">
        <f t="shared" si="29"/>
        <v>1226.4159362633495</v>
      </c>
    </row>
    <row r="435" spans="1:7" x14ac:dyDescent="0.2">
      <c r="A435" s="343">
        <v>2</v>
      </c>
      <c r="B435" s="343">
        <v>1.5</v>
      </c>
      <c r="C435" s="343">
        <v>367.6904296875</v>
      </c>
      <c r="D435" s="343">
        <v>11538.1357421875</v>
      </c>
      <c r="E435" s="343">
        <v>0.19376662385184301</v>
      </c>
      <c r="F435" s="343">
        <v>0.64304471015930198</v>
      </c>
      <c r="G435" s="262">
        <f t="shared" si="29"/>
        <v>1245.0703357125515</v>
      </c>
    </row>
    <row r="436" spans="1:7" x14ac:dyDescent="0.2">
      <c r="A436" s="343">
        <v>2</v>
      </c>
      <c r="B436" s="343">
        <v>1.5</v>
      </c>
      <c r="C436" s="343">
        <v>368.111328125</v>
      </c>
      <c r="D436" s="343">
        <v>11642.3408203125</v>
      </c>
      <c r="E436" s="343">
        <v>0.19549024000298201</v>
      </c>
      <c r="F436" s="343">
        <v>0.64691901206970204</v>
      </c>
      <c r="G436" s="262">
        <f t="shared" si="29"/>
        <v>1265.0474576096635</v>
      </c>
    </row>
    <row r="437" spans="1:7" x14ac:dyDescent="0.2">
      <c r="A437" s="343">
        <v>2</v>
      </c>
      <c r="B437" s="343">
        <v>1.5</v>
      </c>
      <c r="C437" s="343">
        <v>368.5078125</v>
      </c>
      <c r="D437" s="343">
        <v>11744.16015625</v>
      </c>
      <c r="E437" s="343">
        <v>0.19711595086846501</v>
      </c>
      <c r="F437" s="343">
        <v>0.65149663714691997</v>
      </c>
      <c r="G437" s="262">
        <f t="shared" si="29"/>
        <v>1284.0573019812766</v>
      </c>
    </row>
    <row r="438" spans="1:7" x14ac:dyDescent="0.2">
      <c r="A438" s="343">
        <v>2</v>
      </c>
      <c r="B438" s="343">
        <v>1.5</v>
      </c>
      <c r="C438" s="343">
        <v>368.763671875</v>
      </c>
      <c r="D438" s="343">
        <v>11804.28515625</v>
      </c>
      <c r="E438" s="343">
        <v>0.198155583348125</v>
      </c>
      <c r="F438" s="343">
        <v>0.65412523690611102</v>
      </c>
      <c r="G438" s="262">
        <f t="shared" si="29"/>
        <v>1296.2981662774628</v>
      </c>
    </row>
    <row r="439" spans="1:7" x14ac:dyDescent="0.2">
      <c r="A439" s="343">
        <v>2</v>
      </c>
      <c r="B439" s="343">
        <v>2</v>
      </c>
      <c r="C439" s="343">
        <v>369.5048828125</v>
      </c>
      <c r="D439" s="343">
        <v>11643.333984375</v>
      </c>
      <c r="E439" s="343">
        <v>0.19568839343264699</v>
      </c>
      <c r="F439" s="343">
        <v>0.64702035160735305</v>
      </c>
      <c r="G439" s="262">
        <f t="shared" si="29"/>
        <v>1267.3733015346031</v>
      </c>
    </row>
    <row r="440" spans="1:7" x14ac:dyDescent="0.2">
      <c r="A440" s="343">
        <v>2</v>
      </c>
      <c r="B440" s="343">
        <v>2</v>
      </c>
      <c r="C440" s="343">
        <v>369.9091796875</v>
      </c>
      <c r="D440" s="343">
        <v>11541.80859375</v>
      </c>
      <c r="E440" s="343">
        <v>0.19410061941016499</v>
      </c>
      <c r="F440" s="343">
        <v>0.64151285914704204</v>
      </c>
      <c r="G440" s="262">
        <f t="shared" si="29"/>
        <v>1248.9669179880589</v>
      </c>
    </row>
    <row r="441" spans="1:7" x14ac:dyDescent="0.2">
      <c r="A441" s="343">
        <v>2</v>
      </c>
      <c r="B441" s="343">
        <v>2</v>
      </c>
      <c r="C441" s="343">
        <v>370.330078125</v>
      </c>
      <c r="D441" s="343">
        <v>11438.48828125</v>
      </c>
      <c r="E441" s="343">
        <v>0.192450315807946</v>
      </c>
      <c r="F441" s="343">
        <v>0.64004957675933805</v>
      </c>
      <c r="G441" s="262">
        <f t="shared" si="29"/>
        <v>1230.0046846316218</v>
      </c>
    </row>
    <row r="442" spans="1:7" x14ac:dyDescent="0.2">
      <c r="A442" s="343">
        <v>2</v>
      </c>
      <c r="B442" s="343">
        <v>2</v>
      </c>
      <c r="C442" s="343">
        <v>370.7314453125</v>
      </c>
      <c r="D442" s="343">
        <v>11337.9091796875</v>
      </c>
      <c r="E442" s="343">
        <v>0.190825128811412</v>
      </c>
      <c r="F442" s="343">
        <v>0.63341856002807595</v>
      </c>
      <c r="G442" s="262">
        <f t="shared" si="29"/>
        <v>1211.496732140919</v>
      </c>
    </row>
    <row r="443" spans="1:7" x14ac:dyDescent="0.2">
      <c r="A443" s="343">
        <v>2</v>
      </c>
      <c r="B443" s="343">
        <v>2</v>
      </c>
      <c r="C443" s="343">
        <v>371.146484375</v>
      </c>
      <c r="D443" s="343">
        <v>11234.8037109375</v>
      </c>
      <c r="E443" s="343">
        <v>0.189196114661172</v>
      </c>
      <c r="F443" s="343">
        <v>0.63047406729310795</v>
      </c>
      <c r="G443" s="262">
        <f t="shared" si="29"/>
        <v>1193.1110977868525</v>
      </c>
    </row>
    <row r="444" spans="1:7" x14ac:dyDescent="0.2">
      <c r="A444" s="343">
        <v>2</v>
      </c>
      <c r="B444" s="343">
        <v>2</v>
      </c>
      <c r="C444" s="343">
        <v>371.5546875</v>
      </c>
      <c r="D444" s="343">
        <v>11131.685546875</v>
      </c>
      <c r="E444" s="343">
        <v>0.187560057383962</v>
      </c>
      <c r="F444" s="343">
        <v>0.626185559667647</v>
      </c>
      <c r="G444" s="262">
        <f t="shared" si="29"/>
        <v>1174.8146690289107</v>
      </c>
    </row>
    <row r="445" spans="1:7" x14ac:dyDescent="0.2">
      <c r="A445" s="343">
        <v>2</v>
      </c>
      <c r="B445" s="343">
        <v>2</v>
      </c>
      <c r="C445" s="343">
        <v>371.966796875</v>
      </c>
      <c r="D445" s="343">
        <v>11026.8984375</v>
      </c>
      <c r="E445" s="343">
        <v>0.185917146154679</v>
      </c>
      <c r="F445" s="343">
        <v>0.62255858210846804</v>
      </c>
      <c r="G445" s="262">
        <f t="shared" si="29"/>
        <v>1156.6123758024405</v>
      </c>
    </row>
    <row r="446" spans="1:7" x14ac:dyDescent="0.2">
      <c r="A446" s="343">
        <v>2</v>
      </c>
      <c r="B446" s="343">
        <v>2</v>
      </c>
      <c r="C446" s="343">
        <v>372.3720703125</v>
      </c>
      <c r="D446" s="343">
        <v>10926.6796875</v>
      </c>
      <c r="E446" s="343">
        <v>0.18428888870403201</v>
      </c>
      <c r="F446" s="343">
        <v>0.61858893604949095</v>
      </c>
      <c r="G446" s="262">
        <f t="shared" si="29"/>
        <v>1138.7393372272445</v>
      </c>
    </row>
    <row r="447" spans="1:7" x14ac:dyDescent="0.2">
      <c r="A447" s="343">
        <v>2</v>
      </c>
      <c r="B447" s="343">
        <v>2</v>
      </c>
      <c r="C447" s="343">
        <v>372.7890625</v>
      </c>
      <c r="D447" s="343">
        <v>10826.4267578125</v>
      </c>
      <c r="E447" s="343">
        <v>0.182684394530952</v>
      </c>
      <c r="F447" s="343">
        <v>0.611102557741106</v>
      </c>
      <c r="G447" s="262">
        <f t="shared" si="29"/>
        <v>1121.287970958298</v>
      </c>
    </row>
    <row r="448" spans="1:7" x14ac:dyDescent="0.2">
      <c r="A448" s="343">
        <v>2</v>
      </c>
      <c r="B448" s="343">
        <v>2</v>
      </c>
      <c r="C448" s="343">
        <v>373.189453125</v>
      </c>
      <c r="D448" s="343">
        <v>10724.453125</v>
      </c>
      <c r="E448" s="343">
        <v>0.18110203382093501</v>
      </c>
      <c r="F448" s="343">
        <v>0.60786009998992097</v>
      </c>
      <c r="G448" s="262">
        <f t="shared" si="29"/>
        <v>1104.237338161869</v>
      </c>
    </row>
    <row r="449" spans="1:7" x14ac:dyDescent="0.2">
      <c r="A449" s="343">
        <v>2</v>
      </c>
      <c r="B449" s="343">
        <v>2</v>
      </c>
      <c r="C449" s="343">
        <v>373.6005859375</v>
      </c>
      <c r="D449" s="343">
        <v>10623.08984375</v>
      </c>
      <c r="E449" s="343">
        <v>0.17950024630408701</v>
      </c>
      <c r="F449" s="343">
        <v>0.60555042000487402</v>
      </c>
      <c r="G449" s="262">
        <f t="shared" si="29"/>
        <v>1087.140224240509</v>
      </c>
    </row>
    <row r="450" spans="1:7" x14ac:dyDescent="0.2">
      <c r="A450" s="343">
        <v>2</v>
      </c>
      <c r="B450" s="343">
        <v>2</v>
      </c>
      <c r="C450" s="343">
        <v>373.9208984375</v>
      </c>
      <c r="D450" s="343">
        <v>10544.357421875</v>
      </c>
      <c r="E450" s="343">
        <v>0.178150861756876</v>
      </c>
      <c r="F450" s="343">
        <v>0.60244498308747996</v>
      </c>
      <c r="G450" s="262">
        <f t="shared" si="29"/>
        <v>1072.8587111184399</v>
      </c>
    </row>
    <row r="451" spans="1:7" x14ac:dyDescent="0.2">
      <c r="A451" s="343">
        <v>2</v>
      </c>
      <c r="B451" s="343">
        <v>2</v>
      </c>
      <c r="C451" s="343">
        <v>374.001953125</v>
      </c>
      <c r="D451" s="343">
        <v>10519.8486328125</v>
      </c>
      <c r="E451" s="343">
        <v>0.17786967509891799</v>
      </c>
      <c r="F451" s="343">
        <v>0.59830246027558998</v>
      </c>
      <c r="G451" s="262">
        <f t="shared" si="29"/>
        <v>1069.8972242669117</v>
      </c>
    </row>
    <row r="452" spans="1:7" x14ac:dyDescent="0.2">
      <c r="A452" s="343">
        <v>2</v>
      </c>
      <c r="B452" s="343">
        <v>2</v>
      </c>
      <c r="C452" s="343">
        <v>374.4140625</v>
      </c>
      <c r="D452" s="343">
        <v>10416.552734375</v>
      </c>
      <c r="E452" s="343">
        <v>0.176179761183448</v>
      </c>
      <c r="F452" s="343">
        <v>0.59634150238707695</v>
      </c>
      <c r="G452" s="262">
        <f t="shared" si="29"/>
        <v>1052.2068662617742</v>
      </c>
    </row>
    <row r="453" spans="1:7" x14ac:dyDescent="0.2">
      <c r="A453" s="343">
        <v>2</v>
      </c>
      <c r="B453" s="343">
        <v>2</v>
      </c>
      <c r="C453" s="343">
        <v>374.826171875</v>
      </c>
      <c r="D453" s="343">
        <v>10314.533203125</v>
      </c>
      <c r="E453" s="343">
        <v>0.17455359920859301</v>
      </c>
      <c r="F453" s="343">
        <v>0.59013662394136202</v>
      </c>
      <c r="G453" s="262">
        <f t="shared" si="29"/>
        <v>1035.3508144372674</v>
      </c>
    </row>
    <row r="454" spans="1:7" x14ac:dyDescent="0.2">
      <c r="A454" s="343">
        <v>2</v>
      </c>
      <c r="B454" s="343">
        <v>2</v>
      </c>
      <c r="C454" s="343">
        <v>375.2197265625</v>
      </c>
      <c r="D454" s="343">
        <v>10212.5771484375</v>
      </c>
      <c r="E454" s="343">
        <v>0.173000094946474</v>
      </c>
      <c r="F454" s="343">
        <v>0.58731436729431197</v>
      </c>
      <c r="G454" s="262">
        <f t="shared" ref="G454:G517" si="30">G453+(D454+D453)/2*(E454-E453)</f>
        <v>1019.4063377271978</v>
      </c>
    </row>
    <row r="455" spans="1:7" x14ac:dyDescent="0.2">
      <c r="A455" s="343">
        <v>2</v>
      </c>
      <c r="B455" s="343">
        <v>2</v>
      </c>
      <c r="C455" s="343">
        <v>375.6455078125</v>
      </c>
      <c r="D455" s="343">
        <v>10111.4375</v>
      </c>
      <c r="E455" s="343">
        <v>0.171229839907028</v>
      </c>
      <c r="F455" s="343">
        <v>0.58350560721010003</v>
      </c>
      <c r="G455" s="262">
        <f t="shared" si="30"/>
        <v>1001.4169930506123</v>
      </c>
    </row>
    <row r="456" spans="1:7" x14ac:dyDescent="0.2">
      <c r="A456" s="343">
        <v>2</v>
      </c>
      <c r="B456" s="343">
        <v>2</v>
      </c>
      <c r="C456" s="343">
        <v>376.04296875</v>
      </c>
      <c r="D456" s="343">
        <v>10009.9248046875</v>
      </c>
      <c r="E456" s="343">
        <v>0.169736056705005</v>
      </c>
      <c r="F456" s="343">
        <v>0.58020651340484597</v>
      </c>
      <c r="G456" s="262">
        <f t="shared" si="30"/>
        <v>986.38851654433176</v>
      </c>
    </row>
    <row r="457" spans="1:7" x14ac:dyDescent="0.2">
      <c r="A457" s="343">
        <v>2</v>
      </c>
      <c r="B457" s="343">
        <v>2</v>
      </c>
      <c r="C457" s="343">
        <v>376.4560546875</v>
      </c>
      <c r="D457" s="343">
        <v>9909.248046875</v>
      </c>
      <c r="E457" s="343">
        <v>0.16803875041659899</v>
      </c>
      <c r="F457" s="343">
        <v>0.574865960516036</v>
      </c>
      <c r="G457" s="262">
        <f t="shared" si="30"/>
        <v>969.48404787393019</v>
      </c>
    </row>
    <row r="458" spans="1:7" x14ac:dyDescent="0.2">
      <c r="A458" s="343">
        <v>2</v>
      </c>
      <c r="B458" s="343">
        <v>2</v>
      </c>
      <c r="C458" s="343">
        <v>376.8369140625</v>
      </c>
      <c r="D458" s="343">
        <v>9808.7392578125</v>
      </c>
      <c r="E458" s="343">
        <v>0.166531855938956</v>
      </c>
      <c r="F458" s="343">
        <v>0.57023466797545597</v>
      </c>
      <c r="G458" s="262">
        <f t="shared" si="30"/>
        <v>954.62758478409614</v>
      </c>
    </row>
    <row r="459" spans="1:7" x14ac:dyDescent="0.2">
      <c r="A459" s="343">
        <v>2</v>
      </c>
      <c r="B459" s="343">
        <v>2</v>
      </c>
      <c r="C459" s="343">
        <v>377.2568359375</v>
      </c>
      <c r="D459" s="343">
        <v>9708.1318359375</v>
      </c>
      <c r="E459" s="343">
        <v>0.16484696243423999</v>
      </c>
      <c r="F459" s="343">
        <v>0.56468846742063805</v>
      </c>
      <c r="G459" s="262">
        <f t="shared" si="30"/>
        <v>938.1856601149766</v>
      </c>
    </row>
    <row r="460" spans="1:7" x14ac:dyDescent="0.2">
      <c r="A460" s="343">
        <v>2</v>
      </c>
      <c r="B460" s="343">
        <v>2</v>
      </c>
      <c r="C460" s="343">
        <v>377.6533203125</v>
      </c>
      <c r="D460" s="343">
        <v>9608.099609375</v>
      </c>
      <c r="E460" s="343">
        <v>0.163286327733658</v>
      </c>
      <c r="F460" s="343">
        <v>0.55941345635801598</v>
      </c>
      <c r="G460" s="262">
        <f t="shared" si="30"/>
        <v>923.1128695759628</v>
      </c>
    </row>
    <row r="461" spans="1:7" x14ac:dyDescent="0.2">
      <c r="A461" s="343">
        <v>2</v>
      </c>
      <c r="B461" s="343">
        <v>2</v>
      </c>
      <c r="C461" s="343">
        <v>378.0625</v>
      </c>
      <c r="D461" s="343">
        <v>9507.669921875</v>
      </c>
      <c r="E461" s="343">
        <v>0.161618620040827</v>
      </c>
      <c r="F461" s="343">
        <v>0.55717828217893794</v>
      </c>
      <c r="G461" s="262">
        <f t="shared" si="30"/>
        <v>907.17311162513772</v>
      </c>
    </row>
    <row r="462" spans="1:7" x14ac:dyDescent="0.2">
      <c r="A462" s="343">
        <v>2</v>
      </c>
      <c r="B462" s="343">
        <v>2</v>
      </c>
      <c r="C462" s="343">
        <v>378.4560546875</v>
      </c>
      <c r="D462" s="343">
        <v>9407.0810546875</v>
      </c>
      <c r="E462" s="343">
        <v>0.16006146324798501</v>
      </c>
      <c r="F462" s="343">
        <v>0.55291655007749796</v>
      </c>
      <c r="G462" s="262">
        <f t="shared" si="30"/>
        <v>892.44649514110324</v>
      </c>
    </row>
    <row r="463" spans="1:7" x14ac:dyDescent="0.2">
      <c r="A463" s="343">
        <v>2</v>
      </c>
      <c r="B463" s="343">
        <v>2</v>
      </c>
      <c r="C463" s="343">
        <v>378.861328125</v>
      </c>
      <c r="D463" s="343">
        <v>9307.0185546875</v>
      </c>
      <c r="E463" s="343">
        <v>0.158420705702156</v>
      </c>
      <c r="F463" s="343">
        <v>0.54855644702911399</v>
      </c>
      <c r="G463" s="262">
        <f t="shared" si="30"/>
        <v>877.09384506736433</v>
      </c>
    </row>
    <row r="464" spans="1:7" x14ac:dyDescent="0.2">
      <c r="A464" s="343">
        <v>2</v>
      </c>
      <c r="B464" s="343">
        <v>2</v>
      </c>
      <c r="C464" s="343">
        <v>378.935546875</v>
      </c>
      <c r="D464" s="343">
        <v>9293.9736328125</v>
      </c>
      <c r="E464" s="343">
        <v>0.15814932703506199</v>
      </c>
      <c r="F464" s="343">
        <v>0.545766961295158</v>
      </c>
      <c r="G464" s="262">
        <f t="shared" si="30"/>
        <v>874.56988883412942</v>
      </c>
    </row>
    <row r="465" spans="1:7" x14ac:dyDescent="0.2">
      <c r="A465" s="343">
        <v>2</v>
      </c>
      <c r="B465" s="343">
        <v>2</v>
      </c>
      <c r="C465" s="343">
        <v>379.263671875</v>
      </c>
      <c r="D465" s="343">
        <v>9204.775390625</v>
      </c>
      <c r="E465" s="343">
        <v>0.15681140939705099</v>
      </c>
      <c r="F465" s="343">
        <v>0.54457486839964997</v>
      </c>
      <c r="G465" s="262">
        <f t="shared" si="30"/>
        <v>862.19498753433152</v>
      </c>
    </row>
    <row r="466" spans="1:7" x14ac:dyDescent="0.2">
      <c r="A466" s="343">
        <v>2</v>
      </c>
      <c r="B466" s="343">
        <v>2</v>
      </c>
      <c r="C466" s="343">
        <v>379.673828125</v>
      </c>
      <c r="D466" s="343">
        <v>9103.8447265625</v>
      </c>
      <c r="E466" s="343">
        <v>0.155175584950484</v>
      </c>
      <c r="F466" s="343">
        <v>0.53939817007631097</v>
      </c>
      <c r="G466" s="262">
        <f t="shared" si="30"/>
        <v>847.22014334902985</v>
      </c>
    </row>
    <row r="467" spans="1:7" x14ac:dyDescent="0.2">
      <c r="A467" s="343">
        <v>2</v>
      </c>
      <c r="B467" s="343">
        <v>2</v>
      </c>
      <c r="C467" s="343">
        <v>380.0751953125</v>
      </c>
      <c r="D467" s="343">
        <v>9001.357421875</v>
      </c>
      <c r="E467" s="343">
        <v>0.15354818606283499</v>
      </c>
      <c r="F467" s="343">
        <v>0.53423643112182595</v>
      </c>
      <c r="G467" s="262">
        <f t="shared" si="30"/>
        <v>832.48795043051598</v>
      </c>
    </row>
    <row r="468" spans="1:7" x14ac:dyDescent="0.2">
      <c r="A468" s="343">
        <v>2</v>
      </c>
      <c r="B468" s="343">
        <v>2</v>
      </c>
      <c r="C468" s="343">
        <v>380.4873046875</v>
      </c>
      <c r="D468" s="343">
        <v>8901.1748046875</v>
      </c>
      <c r="E468" s="343">
        <v>0.15194881416391601</v>
      </c>
      <c r="F468" s="343">
        <v>0.52918196888640501</v>
      </c>
      <c r="G468" s="262">
        <f t="shared" si="30"/>
        <v>818.17154694918815</v>
      </c>
    </row>
    <row r="469" spans="1:7" x14ac:dyDescent="0.2">
      <c r="A469" s="343">
        <v>2</v>
      </c>
      <c r="B469" s="343">
        <v>2.5</v>
      </c>
      <c r="C469" s="343">
        <v>381.5400390625</v>
      </c>
      <c r="D469" s="343">
        <v>9001.65234375</v>
      </c>
      <c r="E469" s="343">
        <v>0.153368615428917</v>
      </c>
      <c r="F469" s="343">
        <v>0.53519604261964604</v>
      </c>
      <c r="G469" s="262">
        <f t="shared" si="30"/>
        <v>830.88077526541099</v>
      </c>
    </row>
    <row r="470" spans="1:7" x14ac:dyDescent="0.2">
      <c r="A470" s="343">
        <v>2</v>
      </c>
      <c r="B470" s="343">
        <v>2.5</v>
      </c>
      <c r="C470" s="343">
        <v>381.9267578125</v>
      </c>
      <c r="D470" s="343">
        <v>9101.751953125</v>
      </c>
      <c r="E470" s="343">
        <v>0.154957830091007</v>
      </c>
      <c r="F470" s="343">
        <v>0.53873361321166202</v>
      </c>
      <c r="G470" s="262">
        <f t="shared" si="30"/>
        <v>845.26587303657936</v>
      </c>
    </row>
    <row r="471" spans="1:7" x14ac:dyDescent="0.2">
      <c r="A471" s="343">
        <v>2</v>
      </c>
      <c r="B471" s="343">
        <v>2.5</v>
      </c>
      <c r="C471" s="343">
        <v>382.3466796875</v>
      </c>
      <c r="D471" s="343">
        <v>9204.0849609375</v>
      </c>
      <c r="E471" s="343">
        <v>0.156580412294716</v>
      </c>
      <c r="F471" s="343">
        <v>0.54387154523283199</v>
      </c>
      <c r="G471" s="262">
        <f t="shared" si="30"/>
        <v>860.11723563695796</v>
      </c>
    </row>
    <row r="472" spans="1:7" x14ac:dyDescent="0.2">
      <c r="A472" s="343">
        <v>2</v>
      </c>
      <c r="B472" s="343">
        <v>2.5</v>
      </c>
      <c r="C472" s="343">
        <v>382.7587890625</v>
      </c>
      <c r="D472" s="343">
        <v>9306.5615234375</v>
      </c>
      <c r="E472" s="343">
        <v>0.15818930114619401</v>
      </c>
      <c r="F472" s="343">
        <v>0.54703059140592802</v>
      </c>
      <c r="G472" s="262">
        <f t="shared" si="30"/>
        <v>875.00802201813872</v>
      </c>
    </row>
    <row r="473" spans="1:7" x14ac:dyDescent="0.2">
      <c r="A473" s="343">
        <v>2</v>
      </c>
      <c r="B473" s="343">
        <v>2.5</v>
      </c>
      <c r="C473" s="343">
        <v>383.1748046875</v>
      </c>
      <c r="D473" s="343">
        <v>9409.21484375</v>
      </c>
      <c r="E473" s="343">
        <v>0.15993186389096101</v>
      </c>
      <c r="F473" s="343">
        <v>0.552034354768693</v>
      </c>
      <c r="G473" s="262">
        <f t="shared" si="30"/>
        <v>891.31472933656448</v>
      </c>
    </row>
    <row r="474" spans="1:7" x14ac:dyDescent="0.2">
      <c r="A474" s="343">
        <v>2</v>
      </c>
      <c r="B474" s="343">
        <v>2.5</v>
      </c>
      <c r="C474" s="343">
        <v>383.58203125</v>
      </c>
      <c r="D474" s="343">
        <v>9513.4326171875</v>
      </c>
      <c r="E474" s="343">
        <v>0.161521908012219</v>
      </c>
      <c r="F474" s="343">
        <v>0.55656733456999097</v>
      </c>
      <c r="G474" s="262">
        <f t="shared" si="30"/>
        <v>906.35865151351504</v>
      </c>
    </row>
    <row r="475" spans="1:7" x14ac:dyDescent="0.2">
      <c r="A475" s="343">
        <v>2</v>
      </c>
      <c r="B475" s="343">
        <v>2.5</v>
      </c>
      <c r="C475" s="343">
        <v>383.9951171875</v>
      </c>
      <c r="D475" s="343">
        <v>9613.732421875</v>
      </c>
      <c r="E475" s="343">
        <v>0.163167511345819</v>
      </c>
      <c r="F475" s="343">
        <v>0.56059361668303598</v>
      </c>
      <c r="G475" s="262">
        <f t="shared" si="30"/>
        <v>922.09651478881437</v>
      </c>
    </row>
    <row r="476" spans="1:7" x14ac:dyDescent="0.2">
      <c r="A476" s="343">
        <v>2</v>
      </c>
      <c r="B476" s="343">
        <v>2.5</v>
      </c>
      <c r="C476" s="343">
        <v>384.392578125</v>
      </c>
      <c r="D476" s="343">
        <v>9715.4873046875</v>
      </c>
      <c r="E476" s="343">
        <v>0.16475122538395201</v>
      </c>
      <c r="F476" s="343">
        <v>0.56501326616853498</v>
      </c>
      <c r="G476" s="262">
        <f t="shared" si="30"/>
        <v>937.40249310237164</v>
      </c>
    </row>
    <row r="477" spans="1:7" x14ac:dyDescent="0.2">
      <c r="A477" s="343">
        <v>2</v>
      </c>
      <c r="B477" s="343">
        <v>2.5</v>
      </c>
      <c r="C477" s="343">
        <v>384.7978515625</v>
      </c>
      <c r="D477" s="343">
        <v>9816.0576171875</v>
      </c>
      <c r="E477" s="343">
        <v>0.16636565851513299</v>
      </c>
      <c r="F477" s="343">
        <v>0.56945084361359499</v>
      </c>
      <c r="G477" s="262">
        <f t="shared" si="30"/>
        <v>953.16867971488398</v>
      </c>
    </row>
    <row r="478" spans="1:7" x14ac:dyDescent="0.2">
      <c r="A478" s="343">
        <v>2</v>
      </c>
      <c r="B478" s="343">
        <v>2.5</v>
      </c>
      <c r="C478" s="343">
        <v>385.208984375</v>
      </c>
      <c r="D478" s="343">
        <v>9917.3427734375</v>
      </c>
      <c r="E478" s="343">
        <v>0.16803303151391399</v>
      </c>
      <c r="F478" s="343">
        <v>0.57550967903807804</v>
      </c>
      <c r="G478" s="262">
        <f t="shared" si="30"/>
        <v>969.62014920761533</v>
      </c>
    </row>
    <row r="479" spans="1:7" x14ac:dyDescent="0.2">
      <c r="A479" s="343">
        <v>2</v>
      </c>
      <c r="B479" s="343">
        <v>2.5</v>
      </c>
      <c r="C479" s="343">
        <v>385.603515625</v>
      </c>
      <c r="D479" s="343">
        <v>10018.4921875</v>
      </c>
      <c r="E479" s="343">
        <v>0.16957307525444801</v>
      </c>
      <c r="F479" s="343">
        <v>0.57936907978728402</v>
      </c>
      <c r="G479" s="262">
        <f t="shared" si="30"/>
        <v>984.97117812957083</v>
      </c>
    </row>
    <row r="480" spans="1:7" x14ac:dyDescent="0.2">
      <c r="A480" s="343">
        <v>2</v>
      </c>
      <c r="B480" s="343">
        <v>2.5</v>
      </c>
      <c r="C480" s="343">
        <v>386.013671875</v>
      </c>
      <c r="D480" s="343">
        <v>10120.3779296875</v>
      </c>
      <c r="E480" s="343">
        <v>0.17116781964432401</v>
      </c>
      <c r="F480" s="343">
        <v>0.58259366778656796</v>
      </c>
      <c r="G480" s="262">
        <f t="shared" si="30"/>
        <v>1001.0293531984839</v>
      </c>
    </row>
    <row r="481" spans="1:7" x14ac:dyDescent="0.2">
      <c r="A481" s="343">
        <v>2</v>
      </c>
      <c r="B481" s="343">
        <v>2.5</v>
      </c>
      <c r="C481" s="343">
        <v>386.41796875</v>
      </c>
      <c r="D481" s="343">
        <v>10222.4423828125</v>
      </c>
      <c r="E481" s="343">
        <v>0.17282199405599399</v>
      </c>
      <c r="F481" s="343">
        <v>0.58800278929993499</v>
      </c>
      <c r="G481" s="262">
        <f t="shared" si="30"/>
        <v>1017.8546396095529</v>
      </c>
    </row>
    <row r="482" spans="1:7" x14ac:dyDescent="0.2">
      <c r="A482" s="343">
        <v>2</v>
      </c>
      <c r="B482" s="343">
        <v>2.5</v>
      </c>
      <c r="C482" s="343">
        <v>386.826171875</v>
      </c>
      <c r="D482" s="343">
        <v>10324.0302734375</v>
      </c>
      <c r="E482" s="343">
        <v>0.17448067956138399</v>
      </c>
      <c r="F482" s="343">
        <v>0.59228838654235005</v>
      </c>
      <c r="G482" s="262">
        <f t="shared" si="30"/>
        <v>1034.8947078004599</v>
      </c>
    </row>
    <row r="483" spans="1:7" x14ac:dyDescent="0.2">
      <c r="A483" s="343">
        <v>2</v>
      </c>
      <c r="B483" s="343">
        <v>2.5</v>
      </c>
      <c r="C483" s="343">
        <v>387.2451171875</v>
      </c>
      <c r="D483" s="343">
        <v>10427.6650390625</v>
      </c>
      <c r="E483" s="343">
        <v>0.17611047951504599</v>
      </c>
      <c r="F483" s="343">
        <v>0.59707165928557504</v>
      </c>
      <c r="G483" s="262">
        <f t="shared" si="30"/>
        <v>1051.80526382982</v>
      </c>
    </row>
    <row r="484" spans="1:7" x14ac:dyDescent="0.2">
      <c r="A484" s="343">
        <v>2</v>
      </c>
      <c r="B484" s="343">
        <v>2.5</v>
      </c>
      <c r="C484" s="343">
        <v>387.6591796875</v>
      </c>
      <c r="D484" s="343">
        <v>10528.3056640625</v>
      </c>
      <c r="E484" s="343">
        <v>0.177780093508773</v>
      </c>
      <c r="F484" s="343">
        <v>0.60022471006959699</v>
      </c>
      <c r="G484" s="262">
        <f t="shared" si="30"/>
        <v>1069.2994547988553</v>
      </c>
    </row>
    <row r="485" spans="1:7" x14ac:dyDescent="0.2">
      <c r="A485" s="343">
        <v>2</v>
      </c>
      <c r="B485" s="343">
        <v>2.5</v>
      </c>
      <c r="C485" s="343">
        <v>387.7587890625</v>
      </c>
      <c r="D485" s="343">
        <v>10550.6923828125</v>
      </c>
      <c r="E485" s="343">
        <v>0.17817202024161799</v>
      </c>
      <c r="F485" s="343">
        <v>0.60174462851136901</v>
      </c>
      <c r="G485" s="262">
        <f t="shared" si="30"/>
        <v>1073.4301662169341</v>
      </c>
    </row>
    <row r="486" spans="1:7" x14ac:dyDescent="0.2">
      <c r="A486" s="343">
        <v>2</v>
      </c>
      <c r="B486" s="343">
        <v>2.5</v>
      </c>
      <c r="C486" s="343">
        <v>388.0615234375</v>
      </c>
      <c r="D486" s="343">
        <v>10629.7294921875</v>
      </c>
      <c r="E486" s="343">
        <v>0.179404916707426</v>
      </c>
      <c r="F486" s="343">
        <v>0.60612556990236</v>
      </c>
      <c r="G486" s="262">
        <f t="shared" si="30"/>
        <v>1086.4867998539394</v>
      </c>
    </row>
    <row r="487" spans="1:7" x14ac:dyDescent="0.2">
      <c r="A487" s="343">
        <v>2</v>
      </c>
      <c r="B487" s="343">
        <v>2.5</v>
      </c>
      <c r="C487" s="343">
        <v>388.4697265625</v>
      </c>
      <c r="D487" s="343">
        <v>10730.087890625</v>
      </c>
      <c r="E487" s="343">
        <v>0.18104416085407099</v>
      </c>
      <c r="F487" s="343">
        <v>0.60839054640382495</v>
      </c>
      <c r="G487" s="262">
        <f t="shared" si="30"/>
        <v>1103.99377766303</v>
      </c>
    </row>
    <row r="488" spans="1:7" x14ac:dyDescent="0.2">
      <c r="A488" s="343">
        <v>2</v>
      </c>
      <c r="B488" s="343">
        <v>2.5</v>
      </c>
      <c r="C488" s="343">
        <v>388.859375</v>
      </c>
      <c r="D488" s="343">
        <v>10830.2041015625</v>
      </c>
      <c r="E488" s="343">
        <v>0.18259474018123001</v>
      </c>
      <c r="F488" s="343">
        <v>0.61276555061340299</v>
      </c>
      <c r="G488" s="262">
        <f t="shared" si="30"/>
        <v>1120.7092491883291</v>
      </c>
    </row>
    <row r="489" spans="1:7" x14ac:dyDescent="0.2">
      <c r="A489" s="343">
        <v>2</v>
      </c>
      <c r="B489" s="343">
        <v>2.5</v>
      </c>
      <c r="C489" s="343">
        <v>389.2607421875</v>
      </c>
      <c r="D489" s="343">
        <v>10932.2373046875</v>
      </c>
      <c r="E489" s="343">
        <v>0.18421643471811</v>
      </c>
      <c r="F489" s="343">
        <v>0.61652361182495996</v>
      </c>
      <c r="G489" s="262">
        <f t="shared" si="30"/>
        <v>1138.3552653571724</v>
      </c>
    </row>
    <row r="490" spans="1:7" x14ac:dyDescent="0.2">
      <c r="A490" s="343">
        <v>2</v>
      </c>
      <c r="B490" s="343">
        <v>2.5</v>
      </c>
      <c r="C490" s="343">
        <v>389.6728515625</v>
      </c>
      <c r="D490" s="343">
        <v>11032.8916015625</v>
      </c>
      <c r="E490" s="343">
        <v>0.18588101374916699</v>
      </c>
      <c r="F490" s="343">
        <v>0.62302051810547698</v>
      </c>
      <c r="G490" s="262">
        <f t="shared" si="30"/>
        <v>1156.6366118530761</v>
      </c>
    </row>
    <row r="491" spans="1:7" x14ac:dyDescent="0.2">
      <c r="A491" s="343">
        <v>2</v>
      </c>
      <c r="B491" s="343">
        <v>2.5</v>
      </c>
      <c r="C491" s="343">
        <v>390.0732421875</v>
      </c>
      <c r="D491" s="343">
        <v>11136.2919921875</v>
      </c>
      <c r="E491" s="343">
        <v>0.18745944544207299</v>
      </c>
      <c r="F491" s="343">
        <v>0.62604842241853498</v>
      </c>
      <c r="G491" s="262">
        <f t="shared" si="30"/>
        <v>1174.1328828481896</v>
      </c>
    </row>
    <row r="492" spans="1:7" x14ac:dyDescent="0.2">
      <c r="A492" s="343">
        <v>2</v>
      </c>
      <c r="B492" s="343">
        <v>2.5</v>
      </c>
      <c r="C492" s="343">
        <v>390.4833984375</v>
      </c>
      <c r="D492" s="343">
        <v>11237.6630859375</v>
      </c>
      <c r="E492" s="343">
        <v>0.189095313544385</v>
      </c>
      <c r="F492" s="343">
        <v>0.62943098600953795</v>
      </c>
      <c r="G492" s="262">
        <f t="shared" si="30"/>
        <v>1192.4333025656229</v>
      </c>
    </row>
    <row r="493" spans="1:7" x14ac:dyDescent="0.2">
      <c r="A493" s="343">
        <v>2</v>
      </c>
      <c r="B493" s="343">
        <v>2.5</v>
      </c>
      <c r="C493" s="343">
        <v>390.888671875</v>
      </c>
      <c r="D493" s="343">
        <v>11338.0712890625</v>
      </c>
      <c r="E493" s="343">
        <v>0.19072595750912999</v>
      </c>
      <c r="F493" s="343">
        <v>0.63451827736571398</v>
      </c>
      <c r="G493" s="262">
        <f t="shared" si="30"/>
        <v>1210.8397950697627</v>
      </c>
    </row>
    <row r="494" spans="1:7" x14ac:dyDescent="0.2">
      <c r="A494" s="343">
        <v>2</v>
      </c>
      <c r="B494" s="343">
        <v>2.5</v>
      </c>
      <c r="C494" s="343">
        <v>391.3056640625</v>
      </c>
      <c r="D494" s="343">
        <v>11438.3662109375</v>
      </c>
      <c r="E494" s="343">
        <v>0.19239050743635699</v>
      </c>
      <c r="F494" s="343">
        <v>0.63897075597196795</v>
      </c>
      <c r="G494" s="262">
        <f t="shared" si="30"/>
        <v>1229.7960537613203</v>
      </c>
    </row>
    <row r="495" spans="1:7" x14ac:dyDescent="0.2">
      <c r="A495" s="343">
        <v>2</v>
      </c>
      <c r="B495" s="343">
        <v>2.5</v>
      </c>
      <c r="C495" s="343">
        <v>391.716796875</v>
      </c>
      <c r="D495" s="343">
        <v>11542.783203125</v>
      </c>
      <c r="E495" s="343">
        <v>0.194078806089237</v>
      </c>
      <c r="F495" s="343">
        <v>0.64306857530027595</v>
      </c>
      <c r="G495" s="262">
        <f t="shared" si="30"/>
        <v>1249.1955755600181</v>
      </c>
    </row>
    <row r="496" spans="1:7" x14ac:dyDescent="0.2">
      <c r="A496" s="343">
        <v>2</v>
      </c>
      <c r="B496" s="343">
        <v>2.5</v>
      </c>
      <c r="C496" s="343">
        <v>392.1220703125</v>
      </c>
      <c r="D496" s="343">
        <v>11643.8095703125</v>
      </c>
      <c r="E496" s="343">
        <v>0.19568022980820399</v>
      </c>
      <c r="F496" s="343">
        <v>0.64737797947600495</v>
      </c>
      <c r="G496" s="262">
        <f t="shared" si="30"/>
        <v>1267.7613553747237</v>
      </c>
    </row>
    <row r="497" spans="1:7" x14ac:dyDescent="0.2">
      <c r="A497" s="343">
        <v>2</v>
      </c>
      <c r="B497" s="343">
        <v>2.5</v>
      </c>
      <c r="C497" s="343">
        <v>392.517578125</v>
      </c>
      <c r="D497" s="343">
        <v>11744.5546875</v>
      </c>
      <c r="E497" s="343">
        <v>0.19726734899450099</v>
      </c>
      <c r="F497" s="343">
        <v>0.65174995688721504</v>
      </c>
      <c r="G497" s="262">
        <f t="shared" si="30"/>
        <v>1286.3214161995625</v>
      </c>
    </row>
    <row r="498" spans="1:7" x14ac:dyDescent="0.2">
      <c r="A498" s="343">
        <v>2</v>
      </c>
      <c r="B498" s="343">
        <v>2.5</v>
      </c>
      <c r="C498" s="343">
        <v>392.7451171875</v>
      </c>
      <c r="D498" s="343">
        <v>11802.2490234375</v>
      </c>
      <c r="E498" s="343">
        <v>0.19822463218588399</v>
      </c>
      <c r="F498" s="343">
        <v>0.65537390764802705</v>
      </c>
      <c r="G498" s="262">
        <f t="shared" si="30"/>
        <v>1297.5918959012001</v>
      </c>
    </row>
    <row r="499" spans="1:7" x14ac:dyDescent="0.2">
      <c r="A499" s="343">
        <v>2</v>
      </c>
      <c r="B499" s="343">
        <v>3.5</v>
      </c>
      <c r="C499" s="343">
        <v>393.255859375</v>
      </c>
      <c r="D499" s="343">
        <v>11846.6806640625</v>
      </c>
      <c r="E499" s="343">
        <v>0.198866575374268</v>
      </c>
      <c r="F499" s="343">
        <v>0.65579713555052899</v>
      </c>
      <c r="G499" s="262">
        <f t="shared" si="30"/>
        <v>1305.1825305639316</v>
      </c>
    </row>
    <row r="500" spans="1:7" x14ac:dyDescent="0.2">
      <c r="A500" s="343">
        <v>2</v>
      </c>
      <c r="B500" s="343">
        <v>3.5</v>
      </c>
      <c r="C500" s="343">
        <v>393.599609375</v>
      </c>
      <c r="D500" s="343">
        <v>11946.9404296875</v>
      </c>
      <c r="E500" s="343">
        <v>0.20061877148691601</v>
      </c>
      <c r="F500" s="343">
        <v>0.65908429678529501</v>
      </c>
      <c r="G500" s="262">
        <f t="shared" si="30"/>
        <v>1326.0280757570758</v>
      </c>
    </row>
    <row r="501" spans="1:7" x14ac:dyDescent="0.2">
      <c r="A501" s="343">
        <v>2</v>
      </c>
      <c r="B501" s="343">
        <v>3.5</v>
      </c>
      <c r="C501" s="343">
        <v>393.9326171875</v>
      </c>
      <c r="D501" s="343">
        <v>12047.05078125</v>
      </c>
      <c r="E501" s="343">
        <v>0.20229705842211801</v>
      </c>
      <c r="F501" s="343">
        <v>0.66589115886017702</v>
      </c>
      <c r="G501" s="262">
        <f t="shared" si="30"/>
        <v>1346.1624767434098</v>
      </c>
    </row>
    <row r="502" spans="1:7" x14ac:dyDescent="0.2">
      <c r="A502" s="343">
        <v>2</v>
      </c>
      <c r="B502" s="343">
        <v>3.5</v>
      </c>
      <c r="C502" s="343">
        <v>394.279296875</v>
      </c>
      <c r="D502" s="343">
        <v>12147.251953125</v>
      </c>
      <c r="E502" s="343">
        <v>0.20404324459377701</v>
      </c>
      <c r="F502" s="343">
        <v>0.66964625148102597</v>
      </c>
      <c r="G502" s="262">
        <f t="shared" si="30"/>
        <v>1367.2863551772584</v>
      </c>
    </row>
    <row r="503" spans="1:7" x14ac:dyDescent="0.2">
      <c r="A503" s="343">
        <v>2</v>
      </c>
      <c r="B503" s="343">
        <v>3.5</v>
      </c>
      <c r="C503" s="343">
        <v>394.623046875</v>
      </c>
      <c r="D503" s="343">
        <v>12248.95703125</v>
      </c>
      <c r="E503" s="343">
        <v>0.205811171326786</v>
      </c>
      <c r="F503" s="343">
        <v>0.67195890005677905</v>
      </c>
      <c r="G503" s="262">
        <f t="shared" si="30"/>
        <v>1388.8517102010337</v>
      </c>
    </row>
    <row r="504" spans="1:7" x14ac:dyDescent="0.2">
      <c r="A504" s="343">
        <v>2</v>
      </c>
      <c r="B504" s="343">
        <v>3.5</v>
      </c>
      <c r="C504" s="343">
        <v>394.9970703125</v>
      </c>
      <c r="D504" s="343">
        <v>12349.396484375</v>
      </c>
      <c r="E504" s="343">
        <v>0.20759948529303099</v>
      </c>
      <c r="F504" s="343">
        <v>0.67764223786070898</v>
      </c>
      <c r="G504" s="262">
        <f t="shared" si="30"/>
        <v>1410.8464997703456</v>
      </c>
    </row>
    <row r="505" spans="1:7" x14ac:dyDescent="0.2">
      <c r="A505" s="343">
        <v>2</v>
      </c>
      <c r="B505" s="343">
        <v>3.5</v>
      </c>
      <c r="C505" s="343">
        <v>395.3671875</v>
      </c>
      <c r="D505" s="343">
        <v>12451.6240234375</v>
      </c>
      <c r="E505" s="343">
        <v>0.209452715353109</v>
      </c>
      <c r="F505" s="343">
        <v>0.68161787930876006</v>
      </c>
      <c r="G505" s="262">
        <f t="shared" si="30"/>
        <v>1433.8274981331904</v>
      </c>
    </row>
    <row r="506" spans="1:7" x14ac:dyDescent="0.2">
      <c r="A506" s="343">
        <v>2</v>
      </c>
      <c r="B506" s="343">
        <v>3.5</v>
      </c>
      <c r="C506" s="343">
        <v>395.783203125</v>
      </c>
      <c r="D506" s="343">
        <v>12555.7744140625</v>
      </c>
      <c r="E506" s="343">
        <v>0.21148464293219099</v>
      </c>
      <c r="F506" s="343">
        <v>0.68792107049375795</v>
      </c>
      <c r="G506" s="262">
        <f t="shared" si="30"/>
        <v>1459.2341094163144</v>
      </c>
    </row>
    <row r="507" spans="1:7" x14ac:dyDescent="0.2">
      <c r="A507" s="343">
        <v>2</v>
      </c>
      <c r="B507" s="343">
        <v>3.5</v>
      </c>
      <c r="C507" s="343">
        <v>396.1884765625</v>
      </c>
      <c r="D507" s="343">
        <v>12656.9775390625</v>
      </c>
      <c r="E507" s="343">
        <v>0.21358323283493499</v>
      </c>
      <c r="F507" s="343">
        <v>0.69206359330564704</v>
      </c>
      <c r="G507" s="262">
        <f t="shared" si="30"/>
        <v>1485.689722750923</v>
      </c>
    </row>
    <row r="508" spans="1:7" x14ac:dyDescent="0.2">
      <c r="A508" s="343">
        <v>2</v>
      </c>
      <c r="B508" s="343">
        <v>3.5</v>
      </c>
      <c r="C508" s="343">
        <v>396.6005859375</v>
      </c>
      <c r="D508" s="343">
        <v>12758.2353515625</v>
      </c>
      <c r="E508" s="343">
        <v>0.215618551010266</v>
      </c>
      <c r="F508" s="343">
        <v>0.69824454840272698</v>
      </c>
      <c r="G508" s="262">
        <f t="shared" si="30"/>
        <v>1511.553745114021</v>
      </c>
    </row>
    <row r="509" spans="1:7" x14ac:dyDescent="0.2">
      <c r="A509" s="343">
        <v>2</v>
      </c>
      <c r="B509" s="343">
        <v>3.5</v>
      </c>
      <c r="C509" s="343">
        <v>397.0029296875</v>
      </c>
      <c r="D509" s="343">
        <v>12858.7392578125</v>
      </c>
      <c r="E509" s="343">
        <v>0.21759975061286199</v>
      </c>
      <c r="F509" s="343">
        <v>0.70319772930815805</v>
      </c>
      <c r="G509" s="262">
        <f t="shared" si="30"/>
        <v>1536.9299150719237</v>
      </c>
    </row>
    <row r="510" spans="1:7" x14ac:dyDescent="0.2">
      <c r="A510" s="343">
        <v>2</v>
      </c>
      <c r="B510" s="343">
        <v>3.5</v>
      </c>
      <c r="C510" s="343">
        <v>397.126953125</v>
      </c>
      <c r="D510" s="343">
        <v>12887.0693359375</v>
      </c>
      <c r="E510" s="343">
        <v>0.218247805605643</v>
      </c>
      <c r="F510" s="343">
        <v>0.70373417111113701</v>
      </c>
      <c r="G510" s="262">
        <f t="shared" si="30"/>
        <v>1545.2722649731056</v>
      </c>
    </row>
    <row r="511" spans="1:7" x14ac:dyDescent="0.2">
      <c r="A511" s="343">
        <v>2</v>
      </c>
      <c r="B511" s="343">
        <v>3.5</v>
      </c>
      <c r="C511" s="343">
        <v>397.4208984375</v>
      </c>
      <c r="D511" s="343">
        <v>12959.341796875</v>
      </c>
      <c r="E511" s="343">
        <v>0.21970590751152499</v>
      </c>
      <c r="F511" s="343">
        <v>0.70727168349549197</v>
      </c>
      <c r="G511" s="262">
        <f t="shared" si="30"/>
        <v>1564.1156156395873</v>
      </c>
    </row>
    <row r="512" spans="1:7" x14ac:dyDescent="0.2">
      <c r="A512" s="343">
        <v>2</v>
      </c>
      <c r="B512" s="343">
        <v>3.5</v>
      </c>
      <c r="C512" s="343">
        <v>397.82421875</v>
      </c>
      <c r="D512" s="343">
        <v>13062.2626953125</v>
      </c>
      <c r="E512" s="343">
        <v>0.22180537052918201</v>
      </c>
      <c r="F512" s="343">
        <v>0.71425439091399301</v>
      </c>
      <c r="G512" s="262">
        <f t="shared" si="30"/>
        <v>1591.4313137853098</v>
      </c>
    </row>
    <row r="513" spans="1:7" x14ac:dyDescent="0.2">
      <c r="A513" s="343">
        <v>2</v>
      </c>
      <c r="B513" s="343">
        <v>3.5</v>
      </c>
      <c r="C513" s="343">
        <v>398.28515625</v>
      </c>
      <c r="D513" s="343">
        <v>13163.4169921875</v>
      </c>
      <c r="E513" s="343">
        <v>0.224020448513329</v>
      </c>
      <c r="F513" s="343">
        <v>0.718873750884086</v>
      </c>
      <c r="G513" s="262">
        <f t="shared" si="30"/>
        <v>1620.477276632846</v>
      </c>
    </row>
    <row r="514" spans="1:7" x14ac:dyDescent="0.2">
      <c r="A514" s="343">
        <v>2</v>
      </c>
      <c r="B514" s="343">
        <v>3.5</v>
      </c>
      <c r="C514" s="343">
        <v>398.72265625</v>
      </c>
      <c r="D514" s="343">
        <v>13264.7353515625</v>
      </c>
      <c r="E514" s="343">
        <v>0.226177187869325</v>
      </c>
      <c r="F514" s="343">
        <v>0.72278379229828704</v>
      </c>
      <c r="G514" s="262">
        <f t="shared" si="30"/>
        <v>1648.9765947658577</v>
      </c>
    </row>
    <row r="515" spans="1:7" x14ac:dyDescent="0.2">
      <c r="A515" s="343">
        <v>2</v>
      </c>
      <c r="B515" s="343">
        <v>3.5</v>
      </c>
      <c r="C515" s="343">
        <v>399.16015625</v>
      </c>
      <c r="D515" s="343">
        <v>13366.140625</v>
      </c>
      <c r="E515" s="343">
        <v>0.22836092102807001</v>
      </c>
      <c r="F515" s="343">
        <v>0.72938203811645497</v>
      </c>
      <c r="G515" s="262">
        <f t="shared" si="30"/>
        <v>1678.0539582240804</v>
      </c>
    </row>
    <row r="516" spans="1:7" x14ac:dyDescent="0.2">
      <c r="A516" s="343">
        <v>2</v>
      </c>
      <c r="B516" s="343">
        <v>3.5</v>
      </c>
      <c r="C516" s="343">
        <v>399.583984375</v>
      </c>
      <c r="D516" s="343">
        <v>13468.359375</v>
      </c>
      <c r="E516" s="343">
        <v>0.23046949354466101</v>
      </c>
      <c r="F516" s="343">
        <v>0.73376891668885902</v>
      </c>
      <c r="G516" s="262">
        <f t="shared" si="30"/>
        <v>1706.345202822311</v>
      </c>
    </row>
    <row r="517" spans="1:7" x14ac:dyDescent="0.2">
      <c r="A517" s="343">
        <v>2</v>
      </c>
      <c r="B517" s="343">
        <v>3.5</v>
      </c>
      <c r="C517" s="343">
        <v>400.03515625</v>
      </c>
      <c r="D517" s="343">
        <v>13568.5791015625</v>
      </c>
      <c r="E517" s="343">
        <v>0.232757782214321</v>
      </c>
      <c r="F517" s="343">
        <v>0.74199738446623098</v>
      </c>
      <c r="G517" s="262">
        <f t="shared" si="30"/>
        <v>1737.2793628114171</v>
      </c>
    </row>
    <row r="518" spans="1:7" x14ac:dyDescent="0.2">
      <c r="A518" s="343">
        <v>2</v>
      </c>
      <c r="B518" s="343">
        <v>3.5</v>
      </c>
      <c r="C518" s="343">
        <v>400.46484375</v>
      </c>
      <c r="D518" s="343">
        <v>13669.494140625</v>
      </c>
      <c r="E518" s="343">
        <v>0.234917795751244</v>
      </c>
      <c r="F518" s="343">
        <v>0.74650644091889296</v>
      </c>
      <c r="G518" s="262">
        <f t="shared" ref="G518:G581" si="31">G517+(D518+D517)/2*(E518-E517)</f>
        <v>1766.6966662728296</v>
      </c>
    </row>
    <row r="519" spans="1:7" x14ac:dyDescent="0.2">
      <c r="A519" s="343">
        <v>2</v>
      </c>
      <c r="B519" s="343">
        <v>3.5</v>
      </c>
      <c r="C519" s="343">
        <v>400.9287109375</v>
      </c>
      <c r="D519" s="343">
        <v>13769.5400390625</v>
      </c>
      <c r="E519" s="343">
        <v>0.23718402371741801</v>
      </c>
      <c r="F519" s="343">
        <v>0.75011549051851001</v>
      </c>
      <c r="G519" s="262">
        <f t="shared" si="31"/>
        <v>1797.7882195842358</v>
      </c>
    </row>
    <row r="520" spans="1:7" x14ac:dyDescent="0.2">
      <c r="A520" s="343">
        <v>2</v>
      </c>
      <c r="B520" s="343">
        <v>3.5</v>
      </c>
      <c r="C520" s="343">
        <v>401.13671875</v>
      </c>
      <c r="D520" s="343">
        <v>13815.7958984375</v>
      </c>
      <c r="E520" s="343">
        <v>0.23826572578400401</v>
      </c>
      <c r="F520" s="343">
        <v>0.75151323108002499</v>
      </c>
      <c r="G520" s="262">
        <f t="shared" si="31"/>
        <v>1812.7077770297672</v>
      </c>
    </row>
    <row r="521" spans="1:7" x14ac:dyDescent="0.2">
      <c r="A521" s="343">
        <v>2</v>
      </c>
      <c r="B521" s="343">
        <v>3.5</v>
      </c>
      <c r="C521" s="343">
        <v>401.3740234375</v>
      </c>
      <c r="D521" s="343">
        <v>13870.12109375</v>
      </c>
      <c r="E521" s="343">
        <v>0.23938706726767101</v>
      </c>
      <c r="F521" s="343">
        <v>0.75729191303253196</v>
      </c>
      <c r="G521" s="262">
        <f t="shared" si="31"/>
        <v>1828.2304606481175</v>
      </c>
    </row>
    <row r="522" spans="1:7" x14ac:dyDescent="0.2">
      <c r="A522" s="343">
        <v>2</v>
      </c>
      <c r="B522" s="343">
        <v>3.5</v>
      </c>
      <c r="C522" s="343">
        <v>401.8095703125</v>
      </c>
      <c r="D522" s="343">
        <v>13970.8701171875</v>
      </c>
      <c r="E522" s="343">
        <v>0.241565430769697</v>
      </c>
      <c r="F522" s="343">
        <v>0.761118542868644</v>
      </c>
      <c r="G522" s="262">
        <f t="shared" si="31"/>
        <v>1858.5543602051839</v>
      </c>
    </row>
    <row r="523" spans="1:7" x14ac:dyDescent="0.2">
      <c r="A523" s="343">
        <v>2</v>
      </c>
      <c r="B523" s="343">
        <v>3.5</v>
      </c>
      <c r="C523" s="343">
        <v>402.26953125</v>
      </c>
      <c r="D523" s="343">
        <v>14071.408203125</v>
      </c>
      <c r="E523" s="343">
        <v>0.243944916292094</v>
      </c>
      <c r="F523" s="343">
        <v>0.76506438199430704</v>
      </c>
      <c r="G523" s="262">
        <f t="shared" si="31"/>
        <v>1891.9174578442894</v>
      </c>
    </row>
    <row r="524" spans="1:7" x14ac:dyDescent="0.2">
      <c r="A524" s="343">
        <v>2</v>
      </c>
      <c r="B524" s="343">
        <v>3.5</v>
      </c>
      <c r="C524" s="343">
        <v>402.728515625</v>
      </c>
      <c r="D524" s="343">
        <v>14174.4765625</v>
      </c>
      <c r="E524" s="343">
        <v>0.24619029136374601</v>
      </c>
      <c r="F524" s="343">
        <v>0.77106954995542798</v>
      </c>
      <c r="G524" s="262">
        <f t="shared" si="31"/>
        <v>1923.6287606090343</v>
      </c>
    </row>
    <row r="525" spans="1:7" x14ac:dyDescent="0.2">
      <c r="A525" s="343">
        <v>2</v>
      </c>
      <c r="B525" s="343">
        <v>3.5</v>
      </c>
      <c r="C525" s="343">
        <v>403.20703125</v>
      </c>
      <c r="D525" s="343">
        <v>14278.4951171875</v>
      </c>
      <c r="E525" s="343">
        <v>0.24863134603947401</v>
      </c>
      <c r="F525" s="343">
        <v>0.77773927478119698</v>
      </c>
      <c r="G525" s="262">
        <f t="shared" si="31"/>
        <v>1958.3563903875631</v>
      </c>
    </row>
    <row r="526" spans="1:7" x14ac:dyDescent="0.2">
      <c r="A526" s="343">
        <v>2</v>
      </c>
      <c r="B526" s="343">
        <v>3.5</v>
      </c>
      <c r="C526" s="343">
        <v>403.669921875</v>
      </c>
      <c r="D526" s="343">
        <v>14381.794921875</v>
      </c>
      <c r="E526" s="343">
        <v>0.25092335999943299</v>
      </c>
      <c r="F526" s="343">
        <v>0.78251957893371604</v>
      </c>
      <c r="G526" s="262">
        <f t="shared" si="31"/>
        <v>1991.2012828205654</v>
      </c>
    </row>
    <row r="527" spans="1:7" x14ac:dyDescent="0.2">
      <c r="A527" s="343">
        <v>2</v>
      </c>
      <c r="B527" s="343">
        <v>3.5</v>
      </c>
      <c r="C527" s="343">
        <v>404.150390625</v>
      </c>
      <c r="D527" s="343">
        <v>14481.94921875</v>
      </c>
      <c r="E527" s="343">
        <v>0.253314763540402</v>
      </c>
      <c r="F527" s="343">
        <v>0.78612565994262695</v>
      </c>
      <c r="G527" s="262">
        <f t="shared" si="31"/>
        <v>2025.7137127923224</v>
      </c>
    </row>
    <row r="528" spans="1:7" x14ac:dyDescent="0.2">
      <c r="A528" s="343">
        <v>2</v>
      </c>
      <c r="B528" s="343">
        <v>3.5</v>
      </c>
      <c r="C528" s="343">
        <v>404.6201171875</v>
      </c>
      <c r="D528" s="343">
        <v>14583.2470703125</v>
      </c>
      <c r="E528" s="343">
        <v>0.25567450211383402</v>
      </c>
      <c r="F528" s="343">
        <v>0.792643404565752</v>
      </c>
      <c r="G528" s="262">
        <f t="shared" si="31"/>
        <v>2060.0068452061596</v>
      </c>
    </row>
    <row r="529" spans="1:7" x14ac:dyDescent="0.2">
      <c r="A529" s="343">
        <v>2</v>
      </c>
      <c r="B529" s="343">
        <v>3.5</v>
      </c>
      <c r="C529" s="343">
        <v>405.0849609375</v>
      </c>
      <c r="D529" s="343">
        <v>14683.42578125</v>
      </c>
      <c r="E529" s="343">
        <v>0.257959793088958</v>
      </c>
      <c r="F529" s="343">
        <v>0.79768302384764</v>
      </c>
      <c r="G529" s="262">
        <f t="shared" si="31"/>
        <v>2093.4482768759503</v>
      </c>
    </row>
    <row r="530" spans="1:7" x14ac:dyDescent="0.2">
      <c r="A530" s="343">
        <v>2</v>
      </c>
      <c r="B530" s="343">
        <v>3.5</v>
      </c>
      <c r="C530" s="343">
        <v>405.1484375</v>
      </c>
      <c r="D530" s="343">
        <v>14695.94921875</v>
      </c>
      <c r="E530" s="343">
        <v>0.25827038916759198</v>
      </c>
      <c r="F530" s="343">
        <v>0.79878570977598395</v>
      </c>
      <c r="G530" s="262">
        <f t="shared" si="31"/>
        <v>2098.010836209809</v>
      </c>
    </row>
    <row r="531" spans="1:7" x14ac:dyDescent="0.2">
      <c r="A531" s="343">
        <v>2</v>
      </c>
      <c r="B531" s="343">
        <v>3.5</v>
      </c>
      <c r="C531" s="343">
        <v>405.564453125</v>
      </c>
      <c r="D531" s="343">
        <v>14784.3232421875</v>
      </c>
      <c r="E531" s="343">
        <v>0.26034549227915699</v>
      </c>
      <c r="F531" s="343">
        <v>0.80303254071623098</v>
      </c>
      <c r="G531" s="262">
        <f t="shared" si="31"/>
        <v>2128.5981387665465</v>
      </c>
    </row>
    <row r="532" spans="1:7" x14ac:dyDescent="0.2">
      <c r="A532" s="343">
        <v>2</v>
      </c>
      <c r="B532" s="343">
        <v>3.5</v>
      </c>
      <c r="C532" s="343">
        <v>406.03125</v>
      </c>
      <c r="D532" s="343">
        <v>14884.6728515625</v>
      </c>
      <c r="E532" s="343">
        <v>0.262719811871648</v>
      </c>
      <c r="F532" s="343">
        <v>0.80857874127104901</v>
      </c>
      <c r="G532" s="262">
        <f t="shared" si="31"/>
        <v>2163.8199781240114</v>
      </c>
    </row>
    <row r="533" spans="1:7" x14ac:dyDescent="0.2">
      <c r="A533" s="343">
        <v>2</v>
      </c>
      <c r="B533" s="343">
        <v>3.5</v>
      </c>
      <c r="C533" s="343">
        <v>406.5078125</v>
      </c>
      <c r="D533" s="343">
        <v>14987.07421875</v>
      </c>
      <c r="E533" s="343">
        <v>0.265064765699208</v>
      </c>
      <c r="F533" s="343">
        <v>0.81471505109220699</v>
      </c>
      <c r="G533" s="262">
        <f t="shared" si="31"/>
        <v>2198.8439119382283</v>
      </c>
    </row>
    <row r="534" spans="1:7" x14ac:dyDescent="0.2">
      <c r="A534" s="343">
        <v>2</v>
      </c>
      <c r="B534" s="343">
        <v>3.5</v>
      </c>
      <c r="C534" s="343">
        <v>407</v>
      </c>
      <c r="D534" s="343">
        <v>15087.625</v>
      </c>
      <c r="E534" s="343">
        <v>0.267549301497638</v>
      </c>
      <c r="F534" s="343">
        <v>0.81783236237242796</v>
      </c>
      <c r="G534" s="262">
        <f t="shared" si="31"/>
        <v>2236.2047453562277</v>
      </c>
    </row>
    <row r="535" spans="1:7" x14ac:dyDescent="0.2">
      <c r="A535" s="343">
        <v>2</v>
      </c>
      <c r="B535" s="343">
        <v>3.5</v>
      </c>
      <c r="C535" s="343">
        <v>407.4951171875</v>
      </c>
      <c r="D535" s="343">
        <v>15189.0859375</v>
      </c>
      <c r="E535" s="343">
        <v>0.26996945962309798</v>
      </c>
      <c r="F535" s="343">
        <v>0.82392990589141801</v>
      </c>
      <c r="G535" s="262">
        <f t="shared" si="31"/>
        <v>2272.8419593500244</v>
      </c>
    </row>
    <row r="536" spans="1:7" x14ac:dyDescent="0.2">
      <c r="A536" s="343">
        <v>2</v>
      </c>
      <c r="B536" s="343">
        <v>3.5</v>
      </c>
      <c r="C536" s="343">
        <v>407.9794921875</v>
      </c>
      <c r="D536" s="343">
        <v>15290.3916015625</v>
      </c>
      <c r="E536" s="343">
        <v>0.27246342506259702</v>
      </c>
      <c r="F536" s="343">
        <v>0.83054899005219296</v>
      </c>
      <c r="G536" s="262">
        <f t="shared" si="31"/>
        <v>2310.8493411482286</v>
      </c>
    </row>
    <row r="537" spans="1:7" x14ac:dyDescent="0.2">
      <c r="A537" s="343">
        <v>2</v>
      </c>
      <c r="B537" s="343">
        <v>3.5</v>
      </c>
      <c r="C537" s="343">
        <v>408.4775390625</v>
      </c>
      <c r="D537" s="343">
        <v>15392.6474609375</v>
      </c>
      <c r="E537" s="343">
        <v>0.27489391504786898</v>
      </c>
      <c r="F537" s="343">
        <v>0.83563628140836999</v>
      </c>
      <c r="G537" s="262">
        <f t="shared" si="31"/>
        <v>2348.136750727786</v>
      </c>
    </row>
    <row r="538" spans="1:7" x14ac:dyDescent="0.2">
      <c r="A538" s="343">
        <v>2</v>
      </c>
      <c r="B538" s="343">
        <v>3.5</v>
      </c>
      <c r="C538" s="343">
        <v>408.953125</v>
      </c>
      <c r="D538" s="343">
        <v>15493.044921875</v>
      </c>
      <c r="E538" s="343">
        <v>0.27731643058359601</v>
      </c>
      <c r="F538" s="343">
        <v>0.84260402945801605</v>
      </c>
      <c r="G538" s="262">
        <f t="shared" si="31"/>
        <v>2385.5472855423104</v>
      </c>
    </row>
    <row r="539" spans="1:7" x14ac:dyDescent="0.2">
      <c r="A539" s="343">
        <v>2</v>
      </c>
      <c r="B539" s="343">
        <v>3.5</v>
      </c>
      <c r="C539" s="343">
        <v>409.1552734375</v>
      </c>
      <c r="D539" s="343">
        <v>15527.990234375</v>
      </c>
      <c r="E539" s="343">
        <v>0.27827918529510498</v>
      </c>
      <c r="F539" s="343">
        <v>0.84187090396881104</v>
      </c>
      <c r="G539" s="262">
        <f t="shared" si="31"/>
        <v>2400.4801094185932</v>
      </c>
    </row>
    <row r="540" spans="1:7" x14ac:dyDescent="0.2">
      <c r="A540" s="343">
        <v>2</v>
      </c>
      <c r="B540" s="343">
        <v>3.5</v>
      </c>
      <c r="C540" s="343">
        <v>409.455078125</v>
      </c>
      <c r="D540" s="343">
        <v>15593.7939453125</v>
      </c>
      <c r="E540" s="343">
        <v>0.27981691528111702</v>
      </c>
      <c r="F540" s="343">
        <v>0.84531604079529599</v>
      </c>
      <c r="G540" s="262">
        <f t="shared" si="31"/>
        <v>2424.4085597942435</v>
      </c>
    </row>
    <row r="541" spans="1:7" x14ac:dyDescent="0.2">
      <c r="A541" s="343">
        <v>2</v>
      </c>
      <c r="B541" s="343">
        <v>3.5</v>
      </c>
      <c r="C541" s="343">
        <v>409.9736328125</v>
      </c>
      <c r="D541" s="343">
        <v>15694.482421875</v>
      </c>
      <c r="E541" s="343">
        <v>0.282390363281593</v>
      </c>
      <c r="F541" s="343">
        <v>0.85159542504698005</v>
      </c>
      <c r="G541" s="262">
        <f t="shared" si="31"/>
        <v>2464.6679359219829</v>
      </c>
    </row>
    <row r="542" spans="1:7" x14ac:dyDescent="0.2">
      <c r="A542" s="343">
        <v>2</v>
      </c>
      <c r="B542" s="343">
        <v>3.5</v>
      </c>
      <c r="C542" s="343">
        <v>410.486328125</v>
      </c>
      <c r="D542" s="343">
        <v>15797.384765625</v>
      </c>
      <c r="E542" s="343">
        <v>0.28493220452219198</v>
      </c>
      <c r="F542" s="343">
        <v>0.85654854774475098</v>
      </c>
      <c r="G542" s="262">
        <f t="shared" si="31"/>
        <v>2504.6915993023094</v>
      </c>
    </row>
    <row r="543" spans="1:7" x14ac:dyDescent="0.2">
      <c r="A543" s="343">
        <v>2</v>
      </c>
      <c r="B543" s="343">
        <v>3.5</v>
      </c>
      <c r="C543" s="343">
        <v>410.9814453125</v>
      </c>
      <c r="D543" s="343">
        <v>15899.12109375</v>
      </c>
      <c r="E543" s="343">
        <v>0.28740952257066998</v>
      </c>
      <c r="F543" s="343">
        <v>0.863218330778182</v>
      </c>
      <c r="G543" s="262">
        <f t="shared" si="31"/>
        <v>2543.9527623218687</v>
      </c>
    </row>
    <row r="544" spans="1:7" x14ac:dyDescent="0.2">
      <c r="A544" s="343">
        <v>2</v>
      </c>
      <c r="B544" s="343">
        <v>3.5</v>
      </c>
      <c r="C544" s="343">
        <v>411.50390625</v>
      </c>
      <c r="D544" s="343">
        <v>15999.5537109375</v>
      </c>
      <c r="E544" s="343">
        <v>0.29002630617469499</v>
      </c>
      <c r="F544" s="343">
        <v>0.86717604426667105</v>
      </c>
      <c r="G544" s="262">
        <f t="shared" si="31"/>
        <v>2585.6887269313847</v>
      </c>
    </row>
    <row r="545" spans="1:7" x14ac:dyDescent="0.2">
      <c r="A545" s="343">
        <v>2</v>
      </c>
      <c r="B545" s="343">
        <v>3.5</v>
      </c>
      <c r="C545" s="343">
        <v>412.017578125</v>
      </c>
      <c r="D545" s="343">
        <v>16101.9306640625</v>
      </c>
      <c r="E545" s="343">
        <v>0.29259451548568899</v>
      </c>
      <c r="F545" s="343">
        <v>0.87323191110044696</v>
      </c>
      <c r="G545" s="262">
        <f t="shared" si="31"/>
        <v>2626.9103924656865</v>
      </c>
    </row>
    <row r="546" spans="1:7" x14ac:dyDescent="0.2">
      <c r="A546" s="343">
        <v>2</v>
      </c>
      <c r="B546" s="343">
        <v>3.5</v>
      </c>
      <c r="C546" s="343">
        <v>412.5537109375</v>
      </c>
      <c r="D546" s="343">
        <v>16205.5458984375</v>
      </c>
      <c r="E546" s="343">
        <v>0.29526650905609098</v>
      </c>
      <c r="F546" s="343">
        <v>0.88068249169737101</v>
      </c>
      <c r="G546" s="262">
        <f t="shared" si="31"/>
        <v>2670.0730772911429</v>
      </c>
    </row>
    <row r="547" spans="1:7" x14ac:dyDescent="0.2">
      <c r="A547" s="343">
        <v>2</v>
      </c>
      <c r="B547" s="343">
        <v>4</v>
      </c>
      <c r="C547" s="343">
        <v>413.0908203125</v>
      </c>
      <c r="D547" s="343">
        <v>16308.389648437502</v>
      </c>
      <c r="E547" s="343">
        <v>0.29791647102683799</v>
      </c>
      <c r="F547" s="343">
        <v>0.88499189587310001</v>
      </c>
      <c r="G547" s="262">
        <f t="shared" si="31"/>
        <v>2713.1534236504122</v>
      </c>
    </row>
    <row r="548" spans="1:7" x14ac:dyDescent="0.2">
      <c r="A548" s="343">
        <v>2</v>
      </c>
      <c r="B548" s="343">
        <v>4</v>
      </c>
      <c r="C548" s="343">
        <v>413.625</v>
      </c>
      <c r="D548" s="343">
        <v>16276.130859375002</v>
      </c>
      <c r="E548" s="343">
        <v>0.29828847618773602</v>
      </c>
      <c r="F548" s="343">
        <v>0.88459253311157204</v>
      </c>
      <c r="G548" s="262">
        <f t="shared" si="31"/>
        <v>2719.2142285475588</v>
      </c>
    </row>
    <row r="549" spans="1:7" x14ac:dyDescent="0.2">
      <c r="A549" s="343">
        <v>2</v>
      </c>
      <c r="B549" s="343">
        <v>4</v>
      </c>
      <c r="C549" s="343">
        <v>415.30859375</v>
      </c>
      <c r="D549" s="343">
        <v>16208.246093749998</v>
      </c>
      <c r="E549" s="343">
        <v>0.29817136237397801</v>
      </c>
      <c r="F549" s="343">
        <v>0.88416336802765705</v>
      </c>
      <c r="G549" s="262">
        <f t="shared" si="31"/>
        <v>2717.3120439112922</v>
      </c>
    </row>
    <row r="550" spans="1:7" x14ac:dyDescent="0.2">
      <c r="A550" s="343">
        <v>2</v>
      </c>
      <c r="B550" s="343">
        <v>4</v>
      </c>
      <c r="C550" s="343">
        <v>427.7041015625</v>
      </c>
      <c r="D550" s="343">
        <v>16107.685546875</v>
      </c>
      <c r="E550" s="343">
        <v>0.29820925556123301</v>
      </c>
      <c r="F550" s="343">
        <v>0.88188052177429199</v>
      </c>
      <c r="G550" s="262">
        <f t="shared" si="31"/>
        <v>2717.9243207357813</v>
      </c>
    </row>
    <row r="551" spans="1:7" x14ac:dyDescent="0.2">
      <c r="A551" s="343">
        <v>2</v>
      </c>
      <c r="B551" s="343">
        <v>0</v>
      </c>
      <c r="C551" s="343">
        <v>473.2421875</v>
      </c>
      <c r="D551" s="343">
        <v>16005.691406250002</v>
      </c>
      <c r="E551" s="343">
        <v>0.29793265275657199</v>
      </c>
      <c r="F551" s="343">
        <v>0.87942776735871997</v>
      </c>
      <c r="G551" s="262">
        <f t="shared" si="31"/>
        <v>2713.4829956695958</v>
      </c>
    </row>
    <row r="552" spans="1:7" x14ac:dyDescent="0.2">
      <c r="A552" s="343">
        <v>2</v>
      </c>
      <c r="B552" s="343">
        <v>0</v>
      </c>
      <c r="C552" s="343">
        <v>473.6591796875</v>
      </c>
      <c r="D552" s="343">
        <v>15905.0537109375</v>
      </c>
      <c r="E552" s="343">
        <v>0.29629815253429098</v>
      </c>
      <c r="F552" s="343">
        <v>0.87416172027587902</v>
      </c>
      <c r="G552" s="262">
        <f t="shared" si="31"/>
        <v>2687.4039356759981</v>
      </c>
    </row>
    <row r="553" spans="1:7" x14ac:dyDescent="0.2">
      <c r="A553" s="343">
        <v>2</v>
      </c>
      <c r="B553" s="343">
        <v>0</v>
      </c>
      <c r="C553" s="343">
        <v>474.0556640625</v>
      </c>
      <c r="D553" s="343">
        <v>15804.4521484375</v>
      </c>
      <c r="E553" s="343">
        <v>0.29473606264218699</v>
      </c>
      <c r="F553" s="343">
        <v>0.87258219718933105</v>
      </c>
      <c r="G553" s="262">
        <f t="shared" si="31"/>
        <v>2662.6373863827271</v>
      </c>
    </row>
    <row r="554" spans="1:7" x14ac:dyDescent="0.2">
      <c r="A554" s="343">
        <v>2</v>
      </c>
      <c r="B554" s="343">
        <v>0</v>
      </c>
      <c r="C554" s="343">
        <v>474.4677734375</v>
      </c>
      <c r="D554" s="343">
        <v>15704.3125</v>
      </c>
      <c r="E554" s="343">
        <v>0.29312734841369098</v>
      </c>
      <c r="F554" s="343">
        <v>0.86834433022886504</v>
      </c>
      <c r="G554" s="262">
        <f t="shared" si="31"/>
        <v>2637.2930873765904</v>
      </c>
    </row>
    <row r="555" spans="1:7" x14ac:dyDescent="0.2">
      <c r="A555" s="343">
        <v>2</v>
      </c>
      <c r="B555" s="343">
        <v>0</v>
      </c>
      <c r="C555" s="343">
        <v>474.8466796875</v>
      </c>
      <c r="D555" s="343">
        <v>15603.091796875</v>
      </c>
      <c r="E555" s="343">
        <v>0.29158566030673699</v>
      </c>
      <c r="F555" s="343">
        <v>0.86390675278380502</v>
      </c>
      <c r="G555" s="262">
        <f t="shared" si="31"/>
        <v>2613.1599609445443</v>
      </c>
    </row>
    <row r="556" spans="1:7" x14ac:dyDescent="0.2">
      <c r="A556" s="343">
        <v>2</v>
      </c>
      <c r="B556" s="343">
        <v>0</v>
      </c>
      <c r="C556" s="343">
        <v>475.2685546875</v>
      </c>
      <c r="D556" s="343">
        <v>15502.326171875</v>
      </c>
      <c r="E556" s="343">
        <v>0.28996894252486499</v>
      </c>
      <c r="F556" s="343">
        <v>0.86000561714172397</v>
      </c>
      <c r="G556" s="262">
        <f t="shared" si="31"/>
        <v>2588.0156197732249</v>
      </c>
    </row>
    <row r="557" spans="1:7" x14ac:dyDescent="0.2">
      <c r="A557" s="343">
        <v>2</v>
      </c>
      <c r="B557" s="343">
        <v>0</v>
      </c>
      <c r="C557" s="343">
        <v>475.6748046875</v>
      </c>
      <c r="D557" s="343">
        <v>15402.095703125</v>
      </c>
      <c r="E557" s="343">
        <v>0.28834928525611803</v>
      </c>
      <c r="F557" s="343">
        <v>0.854638230521232</v>
      </c>
      <c r="G557" s="262">
        <f t="shared" si="31"/>
        <v>2562.9883340100919</v>
      </c>
    </row>
    <row r="558" spans="1:7" x14ac:dyDescent="0.2">
      <c r="A558" s="343">
        <v>2</v>
      </c>
      <c r="B558" s="343">
        <v>0</v>
      </c>
      <c r="C558" s="343">
        <v>476.0791015625</v>
      </c>
      <c r="D558" s="343">
        <v>15297.8837890625</v>
      </c>
      <c r="E558" s="343">
        <v>0.28672334155999102</v>
      </c>
      <c r="F558" s="343">
        <v>0.85094571113586404</v>
      </c>
      <c r="G558" s="262">
        <f t="shared" si="31"/>
        <v>2538.0301149468164</v>
      </c>
    </row>
    <row r="559" spans="1:7" x14ac:dyDescent="0.2">
      <c r="A559" s="343">
        <v>2</v>
      </c>
      <c r="B559" s="343">
        <v>0</v>
      </c>
      <c r="C559" s="343">
        <v>476.482421875</v>
      </c>
      <c r="D559" s="343">
        <v>15197.7744140625</v>
      </c>
      <c r="E559" s="343">
        <v>0.28511186246760201</v>
      </c>
      <c r="F559" s="343">
        <v>0.84666907787322998</v>
      </c>
      <c r="G559" s="262">
        <f t="shared" si="31"/>
        <v>2513.4585571453276</v>
      </c>
    </row>
    <row r="560" spans="1:7" x14ac:dyDescent="0.2">
      <c r="A560" s="343">
        <v>2</v>
      </c>
      <c r="B560" s="343">
        <v>0</v>
      </c>
      <c r="C560" s="343">
        <v>476.8857421875</v>
      </c>
      <c r="D560" s="343">
        <v>15096.83984375</v>
      </c>
      <c r="E560" s="343">
        <v>0.28355309041216997</v>
      </c>
      <c r="F560" s="343">
        <v>0.84421632345765796</v>
      </c>
      <c r="G560" s="262">
        <f t="shared" si="31"/>
        <v>2489.8473580777422</v>
      </c>
    </row>
    <row r="561" spans="1:7" x14ac:dyDescent="0.2">
      <c r="A561" s="343">
        <v>2</v>
      </c>
      <c r="B561" s="343">
        <v>0</v>
      </c>
      <c r="C561" s="343">
        <v>477.2880859375</v>
      </c>
      <c r="D561" s="343">
        <v>14996.7646484375</v>
      </c>
      <c r="E561" s="343">
        <v>0.28198197833262401</v>
      </c>
      <c r="F561" s="343">
        <v>0.83995162276551105</v>
      </c>
      <c r="G561" s="262">
        <f t="shared" si="31"/>
        <v>2466.2071453103649</v>
      </c>
    </row>
    <row r="562" spans="1:7" x14ac:dyDescent="0.2">
      <c r="A562" s="343">
        <v>2</v>
      </c>
      <c r="B562" s="343">
        <v>0</v>
      </c>
      <c r="C562" s="343">
        <v>477.7021484375</v>
      </c>
      <c r="D562" s="343">
        <v>14896.2109375</v>
      </c>
      <c r="E562" s="343">
        <v>0.280276173725724</v>
      </c>
      <c r="F562" s="343">
        <v>0.83479878958314702</v>
      </c>
      <c r="G562" s="262">
        <f t="shared" si="31"/>
        <v>2440.7113575761441</v>
      </c>
    </row>
    <row r="563" spans="1:7" x14ac:dyDescent="0.2">
      <c r="A563" s="343">
        <v>2</v>
      </c>
      <c r="B563" s="343">
        <v>0</v>
      </c>
      <c r="C563" s="343">
        <v>478.1015625</v>
      </c>
      <c r="D563" s="343">
        <v>14794.8828125</v>
      </c>
      <c r="E563" s="343">
        <v>0.27871396741829801</v>
      </c>
      <c r="F563" s="343">
        <v>0.83081424236297596</v>
      </c>
      <c r="G563" s="262">
        <f t="shared" si="31"/>
        <v>2417.5195506108312</v>
      </c>
    </row>
    <row r="564" spans="1:7" x14ac:dyDescent="0.2">
      <c r="A564" s="343">
        <v>2</v>
      </c>
      <c r="B564" s="343">
        <v>0</v>
      </c>
      <c r="C564" s="343">
        <v>478.201171875</v>
      </c>
      <c r="D564" s="343">
        <v>14770.7744140625</v>
      </c>
      <c r="E564" s="343">
        <v>0.27828520978801002</v>
      </c>
      <c r="F564" s="343">
        <v>0.83100795745849598</v>
      </c>
      <c r="G564" s="262">
        <f t="shared" si="31"/>
        <v>2411.1813000456473</v>
      </c>
    </row>
    <row r="565" spans="1:7" x14ac:dyDescent="0.2">
      <c r="A565" s="343">
        <v>2</v>
      </c>
      <c r="B565" s="343">
        <v>0</v>
      </c>
      <c r="C565" s="343">
        <v>478.4990234375</v>
      </c>
      <c r="D565" s="343">
        <v>14694.615234375</v>
      </c>
      <c r="E565" s="343">
        <v>0.27713278541341402</v>
      </c>
      <c r="F565" s="343">
        <v>0.82847179146483496</v>
      </c>
      <c r="G565" s="262">
        <f t="shared" si="31"/>
        <v>2394.2029834267332</v>
      </c>
    </row>
    <row r="566" spans="1:7" x14ac:dyDescent="0.2">
      <c r="A566" s="343">
        <v>2</v>
      </c>
      <c r="B566" s="343">
        <v>0</v>
      </c>
      <c r="C566" s="343">
        <v>478.9072265625</v>
      </c>
      <c r="D566" s="343">
        <v>14594.1142578125</v>
      </c>
      <c r="E566" s="343">
        <v>0.275486963801086</v>
      </c>
      <c r="F566" s="343">
        <v>0.821340072434396</v>
      </c>
      <c r="G566" s="262">
        <f t="shared" si="31"/>
        <v>2370.1009714287975</v>
      </c>
    </row>
    <row r="567" spans="1:7" x14ac:dyDescent="0.2">
      <c r="A567" s="343">
        <v>2</v>
      </c>
      <c r="B567" s="343">
        <v>0</v>
      </c>
      <c r="C567" s="343">
        <v>479.310546875</v>
      </c>
      <c r="D567" s="343">
        <v>14492.9072265625</v>
      </c>
      <c r="E567" s="343">
        <v>0.27391751063987602</v>
      </c>
      <c r="F567" s="343">
        <v>0.81796047743409905</v>
      </c>
      <c r="G567" s="262">
        <f t="shared" si="31"/>
        <v>2347.27561251938</v>
      </c>
    </row>
    <row r="568" spans="1:7" x14ac:dyDescent="0.2">
      <c r="A568" s="343">
        <v>2</v>
      </c>
      <c r="B568" s="343">
        <v>0</v>
      </c>
      <c r="C568" s="343">
        <v>479.7060546875</v>
      </c>
      <c r="D568" s="343">
        <v>14391.1259765625</v>
      </c>
      <c r="E568" s="343">
        <v>0.27228204999118999</v>
      </c>
      <c r="F568" s="343">
        <v>0.81393716391175996</v>
      </c>
      <c r="G568" s="262">
        <f t="shared" si="31"/>
        <v>2323.6562626798541</v>
      </c>
    </row>
    <row r="569" spans="1:7" x14ac:dyDescent="0.2">
      <c r="A569" s="343">
        <v>2</v>
      </c>
      <c r="B569" s="343">
        <v>0</v>
      </c>
      <c r="C569" s="343">
        <v>480.125</v>
      </c>
      <c r="D569" s="343">
        <v>14289.625</v>
      </c>
      <c r="E569" s="343">
        <v>0.27056614635512199</v>
      </c>
      <c r="F569" s="343">
        <v>0.81057846546173096</v>
      </c>
      <c r="G569" s="262">
        <f t="shared" si="31"/>
        <v>2299.0495602369319</v>
      </c>
    </row>
    <row r="570" spans="1:7" x14ac:dyDescent="0.2">
      <c r="A570" s="343">
        <v>2</v>
      </c>
      <c r="B570" s="343">
        <v>0</v>
      </c>
      <c r="C570" s="343">
        <v>480.53125</v>
      </c>
      <c r="D570" s="343">
        <v>14186.12890625</v>
      </c>
      <c r="E570" s="343">
        <v>0.26901724049821502</v>
      </c>
      <c r="F570" s="343">
        <v>0.80657901708036694</v>
      </c>
      <c r="G570" s="262">
        <f t="shared" si="31"/>
        <v>2276.9964292343157</v>
      </c>
    </row>
    <row r="571" spans="1:7" x14ac:dyDescent="0.2">
      <c r="A571" s="343">
        <v>2</v>
      </c>
      <c r="B571" s="343">
        <v>0</v>
      </c>
      <c r="C571" s="343">
        <v>480.943359375</v>
      </c>
      <c r="D571" s="343">
        <v>14086.072265625</v>
      </c>
      <c r="E571" s="343">
        <v>0.26728995726443799</v>
      </c>
      <c r="F571" s="343">
        <v>0.80213247565552603</v>
      </c>
      <c r="G571" s="262">
        <f t="shared" si="31"/>
        <v>2252.5793797012402</v>
      </c>
    </row>
    <row r="572" spans="1:7" x14ac:dyDescent="0.2">
      <c r="A572" s="343">
        <v>2</v>
      </c>
      <c r="B572" s="343">
        <v>0</v>
      </c>
      <c r="C572" s="343">
        <v>481.34765625</v>
      </c>
      <c r="D572" s="343">
        <v>13984.96484375</v>
      </c>
      <c r="E572" s="343">
        <v>0.265759299509227</v>
      </c>
      <c r="F572" s="343">
        <v>0.79742970410734404</v>
      </c>
      <c r="G572" s="262">
        <f t="shared" si="31"/>
        <v>2231.0958043770997</v>
      </c>
    </row>
    <row r="573" spans="1:7" x14ac:dyDescent="0.2">
      <c r="A573" s="343">
        <v>2</v>
      </c>
      <c r="B573" s="343">
        <v>0</v>
      </c>
      <c r="C573" s="343">
        <v>481.7509765625</v>
      </c>
      <c r="D573" s="343">
        <v>13882.9833984375</v>
      </c>
      <c r="E573" s="343">
        <v>0.26411478756926998</v>
      </c>
      <c r="F573" s="343">
        <v>0.793284154497087</v>
      </c>
      <c r="G573" s="262">
        <f t="shared" si="31"/>
        <v>2208.1812175639088</v>
      </c>
    </row>
    <row r="574" spans="1:7" x14ac:dyDescent="0.2">
      <c r="A574" s="343">
        <v>2</v>
      </c>
      <c r="B574" s="343">
        <v>0</v>
      </c>
      <c r="C574" s="343">
        <v>482.15234375</v>
      </c>
      <c r="D574" s="343">
        <v>13781.3828125</v>
      </c>
      <c r="E574" s="343">
        <v>0.26251352392137101</v>
      </c>
      <c r="F574" s="343">
        <v>0.79088809434324503</v>
      </c>
      <c r="G574" s="262">
        <f t="shared" si="31"/>
        <v>2186.0322455860392</v>
      </c>
    </row>
    <row r="575" spans="1:7" x14ac:dyDescent="0.2">
      <c r="A575" s="343">
        <v>2</v>
      </c>
      <c r="B575" s="343">
        <v>0</v>
      </c>
      <c r="C575" s="343">
        <v>482.560546875</v>
      </c>
      <c r="D575" s="343">
        <v>13680.5322265625</v>
      </c>
      <c r="E575" s="343">
        <v>0.26087931473739401</v>
      </c>
      <c r="F575" s="343">
        <v>0.78439415665343404</v>
      </c>
      <c r="G575" s="262">
        <f t="shared" si="31"/>
        <v>2163.5929887028233</v>
      </c>
    </row>
    <row r="576" spans="1:7" x14ac:dyDescent="0.2">
      <c r="A576" s="343">
        <v>2</v>
      </c>
      <c r="B576" s="343">
        <v>0</v>
      </c>
      <c r="C576" s="343">
        <v>482.9677734375</v>
      </c>
      <c r="D576" s="343">
        <v>13579.2392578125</v>
      </c>
      <c r="E576" s="343">
        <v>0.25927391834557101</v>
      </c>
      <c r="F576" s="343">
        <v>0.78270136145874902</v>
      </c>
      <c r="G576" s="262">
        <f t="shared" si="31"/>
        <v>2141.7116193113557</v>
      </c>
    </row>
    <row r="577" spans="1:7" x14ac:dyDescent="0.2">
      <c r="A577" s="343">
        <v>2</v>
      </c>
      <c r="B577" s="343">
        <v>0</v>
      </c>
      <c r="C577" s="343">
        <v>483.2119140625</v>
      </c>
      <c r="D577" s="343">
        <v>13517.255859375</v>
      </c>
      <c r="E577" s="343">
        <v>0.25826459750533098</v>
      </c>
      <c r="F577" s="343">
        <v>0.780045986175537</v>
      </c>
      <c r="G577" s="262">
        <f t="shared" si="31"/>
        <v>2128.0370907017359</v>
      </c>
    </row>
    <row r="578" spans="1:7" x14ac:dyDescent="0.2">
      <c r="A578" s="343">
        <v>2</v>
      </c>
      <c r="B578" s="343">
        <v>0</v>
      </c>
      <c r="C578" s="343">
        <v>483.3671875</v>
      </c>
      <c r="D578" s="343">
        <v>13479.1904296875</v>
      </c>
      <c r="E578" s="343">
        <v>0.25758170522749402</v>
      </c>
      <c r="F578" s="343">
        <v>0.77672302722930897</v>
      </c>
      <c r="G578" s="262">
        <f t="shared" si="31"/>
        <v>2118.8192583518153</v>
      </c>
    </row>
    <row r="579" spans="1:7" x14ac:dyDescent="0.2">
      <c r="A579" s="343">
        <v>2</v>
      </c>
      <c r="B579" s="343">
        <v>0</v>
      </c>
      <c r="C579" s="343">
        <v>483.7705078125</v>
      </c>
      <c r="D579" s="343">
        <v>13378.76953125</v>
      </c>
      <c r="E579" s="343">
        <v>0.25600768276490299</v>
      </c>
      <c r="F579" s="343">
        <v>0.77454745769500699</v>
      </c>
      <c r="G579" s="262">
        <f t="shared" si="31"/>
        <v>2097.6817422128725</v>
      </c>
    </row>
    <row r="580" spans="1:7" x14ac:dyDescent="0.2">
      <c r="A580" s="343">
        <v>2</v>
      </c>
      <c r="B580" s="343">
        <v>0</v>
      </c>
      <c r="C580" s="343">
        <v>484.1796875</v>
      </c>
      <c r="D580" s="343">
        <v>13277.5751953125</v>
      </c>
      <c r="E580" s="343">
        <v>0.25440298486501001</v>
      </c>
      <c r="F580" s="343">
        <v>0.76958240242674902</v>
      </c>
      <c r="G580" s="262">
        <f t="shared" si="31"/>
        <v>2076.2940520121033</v>
      </c>
    </row>
    <row r="581" spans="1:7" x14ac:dyDescent="0.2">
      <c r="A581" s="343">
        <v>2</v>
      </c>
      <c r="B581" s="343">
        <v>0</v>
      </c>
      <c r="C581" s="343">
        <v>484.5771484375</v>
      </c>
      <c r="D581" s="343">
        <v>13176.1259765625</v>
      </c>
      <c r="E581" s="343">
        <v>0.25277404347434601</v>
      </c>
      <c r="F581" s="343">
        <v>0.76485273893922601</v>
      </c>
      <c r="G581" s="262">
        <f t="shared" si="31"/>
        <v>2054.7482876245413</v>
      </c>
    </row>
    <row r="582" spans="1:7" x14ac:dyDescent="0.2">
      <c r="A582" s="343">
        <v>2</v>
      </c>
      <c r="B582" s="343">
        <v>0</v>
      </c>
      <c r="C582" s="343">
        <v>484.9755859375</v>
      </c>
      <c r="D582" s="343">
        <v>13073.7392578125</v>
      </c>
      <c r="E582" s="343">
        <v>0.251073623076081</v>
      </c>
      <c r="F582" s="343">
        <v>0.75817108154296897</v>
      </c>
      <c r="G582" s="262">
        <f t="shared" ref="G582:G645" si="32">G581+(D582+D581)/2*(E582-E581)</f>
        <v>2032.4303844764218</v>
      </c>
    </row>
    <row r="583" spans="1:7" x14ac:dyDescent="0.2">
      <c r="A583" s="343">
        <v>2</v>
      </c>
      <c r="B583" s="343">
        <v>0</v>
      </c>
      <c r="C583" s="343">
        <v>485.4013671875</v>
      </c>
      <c r="D583" s="343">
        <v>12970.0751953125</v>
      </c>
      <c r="E583" s="343">
        <v>0.249438890023157</v>
      </c>
      <c r="F583" s="343">
        <v>0.75612962245941195</v>
      </c>
      <c r="G583" s="262">
        <f t="shared" si="32"/>
        <v>2011.1430423210502</v>
      </c>
    </row>
    <row r="584" spans="1:7" x14ac:dyDescent="0.2">
      <c r="A584" s="343">
        <v>2</v>
      </c>
      <c r="B584" s="343">
        <v>0</v>
      </c>
      <c r="C584" s="343">
        <v>485.814453125</v>
      </c>
      <c r="D584" s="343">
        <v>12869.5869140625</v>
      </c>
      <c r="E584" s="343">
        <v>0.24781373213045299</v>
      </c>
      <c r="F584" s="343">
        <v>0.75152813224121895</v>
      </c>
      <c r="G584" s="262">
        <f t="shared" si="32"/>
        <v>1990.1462769101224</v>
      </c>
    </row>
    <row r="585" spans="1:7" x14ac:dyDescent="0.2">
      <c r="A585" s="343">
        <v>2</v>
      </c>
      <c r="B585" s="343">
        <v>0.5</v>
      </c>
      <c r="C585" s="343">
        <v>486.546875</v>
      </c>
      <c r="D585" s="343">
        <v>12969.6982421875</v>
      </c>
      <c r="E585" s="343">
        <v>0.24930795188993199</v>
      </c>
      <c r="F585" s="343">
        <v>0.75760186882689595</v>
      </c>
      <c r="G585" s="262">
        <f t="shared" si="32"/>
        <v>2009.4510621357631</v>
      </c>
    </row>
    <row r="586" spans="1:7" x14ac:dyDescent="0.2">
      <c r="A586" s="343">
        <v>2</v>
      </c>
      <c r="B586" s="343">
        <v>0.5</v>
      </c>
      <c r="C586" s="343">
        <v>486.9306640625</v>
      </c>
      <c r="D586" s="343">
        <v>13070.90234375</v>
      </c>
      <c r="E586" s="343">
        <v>0.25081622879952198</v>
      </c>
      <c r="F586" s="343">
        <v>0.759902584832162</v>
      </c>
      <c r="G586" s="262">
        <f t="shared" si="32"/>
        <v>2029.0892804235757</v>
      </c>
    </row>
    <row r="587" spans="1:7" x14ac:dyDescent="0.2">
      <c r="A587" s="343">
        <v>2</v>
      </c>
      <c r="B587" s="343">
        <v>0.5</v>
      </c>
      <c r="C587" s="343">
        <v>487.34375</v>
      </c>
      <c r="D587" s="343">
        <v>13173.857421875</v>
      </c>
      <c r="E587" s="343">
        <v>0.25244077551178601</v>
      </c>
      <c r="F587" s="343">
        <v>0.76552631799131599</v>
      </c>
      <c r="G587" s="262">
        <f t="shared" si="32"/>
        <v>2050.4071995192785</v>
      </c>
    </row>
    <row r="588" spans="1:7" x14ac:dyDescent="0.2">
      <c r="A588" s="343">
        <v>2</v>
      </c>
      <c r="B588" s="343">
        <v>0.5</v>
      </c>
      <c r="C588" s="343">
        <v>487.75390625</v>
      </c>
      <c r="D588" s="343">
        <v>13275.3994140625</v>
      </c>
      <c r="E588" s="343">
        <v>0.25412428658455599</v>
      </c>
      <c r="F588" s="343">
        <v>0.76827406883239702</v>
      </c>
      <c r="G588" s="262">
        <f t="shared" si="32"/>
        <v>2072.6710078941974</v>
      </c>
    </row>
    <row r="589" spans="1:7" x14ac:dyDescent="0.2">
      <c r="A589" s="343">
        <v>2</v>
      </c>
      <c r="B589" s="343">
        <v>0.5</v>
      </c>
      <c r="C589" s="343">
        <v>488.1640625</v>
      </c>
      <c r="D589" s="343">
        <v>13375.5576171875</v>
      </c>
      <c r="E589" s="343">
        <v>0.25573547463864099</v>
      </c>
      <c r="F589" s="343">
        <v>0.77270565088838306</v>
      </c>
      <c r="G589" s="262">
        <f t="shared" si="32"/>
        <v>2094.1408596935389</v>
      </c>
    </row>
    <row r="590" spans="1:7" x14ac:dyDescent="0.2">
      <c r="A590" s="343">
        <v>2</v>
      </c>
      <c r="B590" s="343">
        <v>0.5</v>
      </c>
      <c r="C590" s="343">
        <v>488.57421875</v>
      </c>
      <c r="D590" s="343">
        <v>13475.9794921875</v>
      </c>
      <c r="E590" s="343">
        <v>0.257287611020729</v>
      </c>
      <c r="F590" s="343">
        <v>0.77709852484986197</v>
      </c>
      <c r="G590" s="262">
        <f t="shared" si="32"/>
        <v>2114.9794835247626</v>
      </c>
    </row>
    <row r="591" spans="1:7" x14ac:dyDescent="0.2">
      <c r="A591" s="343">
        <v>2</v>
      </c>
      <c r="B591" s="343">
        <v>0.5</v>
      </c>
      <c r="C591" s="343">
        <v>488.9638671875</v>
      </c>
      <c r="D591" s="343">
        <v>13576.353515625</v>
      </c>
      <c r="E591" s="343">
        <v>0.25885220384225199</v>
      </c>
      <c r="F591" s="343">
        <v>0.78124104766175195</v>
      </c>
      <c r="G591" s="262">
        <f t="shared" si="32"/>
        <v>2136.142426539499</v>
      </c>
    </row>
    <row r="592" spans="1:7" x14ac:dyDescent="0.2">
      <c r="A592" s="343">
        <v>2</v>
      </c>
      <c r="B592" s="343">
        <v>0.5</v>
      </c>
      <c r="C592" s="343">
        <v>489.3662109375</v>
      </c>
      <c r="D592" s="343">
        <v>13676.8193359375</v>
      </c>
      <c r="E592" s="343">
        <v>0.260477099800482</v>
      </c>
      <c r="F592" s="343">
        <v>0.78401865903288104</v>
      </c>
      <c r="G592" s="262">
        <f t="shared" si="32"/>
        <v>2158.2842117472228</v>
      </c>
    </row>
    <row r="593" spans="1:7" x14ac:dyDescent="0.2">
      <c r="A593" s="343">
        <v>2</v>
      </c>
      <c r="B593" s="343">
        <v>0.5</v>
      </c>
      <c r="C593" s="343">
        <v>489.7763671875</v>
      </c>
      <c r="D593" s="343">
        <v>13778.1640625</v>
      </c>
      <c r="E593" s="343">
        <v>0.26209990028291902</v>
      </c>
      <c r="F593" s="343">
        <v>0.79062877921387598</v>
      </c>
      <c r="G593" s="262">
        <f t="shared" si="32"/>
        <v>2180.561191899365</v>
      </c>
    </row>
    <row r="594" spans="1:7" x14ac:dyDescent="0.2">
      <c r="A594" s="343">
        <v>2</v>
      </c>
      <c r="B594" s="343">
        <v>0.5</v>
      </c>
      <c r="C594" s="343">
        <v>490.17578125</v>
      </c>
      <c r="D594" s="343">
        <v>13878.7724609375</v>
      </c>
      <c r="E594" s="343">
        <v>0.26368728140369102</v>
      </c>
      <c r="F594" s="343">
        <v>0.79590379027649805</v>
      </c>
      <c r="G594" s="262">
        <f t="shared" si="32"/>
        <v>2202.5122413472122</v>
      </c>
    </row>
    <row r="595" spans="1:7" x14ac:dyDescent="0.2">
      <c r="A595" s="343">
        <v>2</v>
      </c>
      <c r="B595" s="343">
        <v>0.5</v>
      </c>
      <c r="C595" s="343">
        <v>490.583984375</v>
      </c>
      <c r="D595" s="343">
        <v>13979.9228515625</v>
      </c>
      <c r="E595" s="343">
        <v>0.26535097276791902</v>
      </c>
      <c r="F595" s="343">
        <v>0.79741480294614997</v>
      </c>
      <c r="G595" s="262">
        <f t="shared" si="32"/>
        <v>2225.686376752245</v>
      </c>
    </row>
    <row r="596" spans="1:7" x14ac:dyDescent="0.2">
      <c r="A596" s="343">
        <v>2</v>
      </c>
      <c r="B596" s="343">
        <v>0.5</v>
      </c>
      <c r="C596" s="343">
        <v>490.970703125</v>
      </c>
      <c r="D596" s="343">
        <v>14080.4052734375</v>
      </c>
      <c r="E596" s="343">
        <v>0.26689871447160801</v>
      </c>
      <c r="F596" s="343">
        <v>0.80156920012086597</v>
      </c>
      <c r="G596" s="262">
        <f t="shared" si="32"/>
        <v>2247.4014467813749</v>
      </c>
    </row>
    <row r="597" spans="1:7" x14ac:dyDescent="0.2">
      <c r="A597" s="343">
        <v>2</v>
      </c>
      <c r="B597" s="343">
        <v>0.5</v>
      </c>
      <c r="C597" s="343">
        <v>491.38671875</v>
      </c>
      <c r="D597" s="343">
        <v>14184.8583984375</v>
      </c>
      <c r="E597" s="343">
        <v>0.26857637567445602</v>
      </c>
      <c r="F597" s="343">
        <v>0.80702005652710795</v>
      </c>
      <c r="G597" s="262">
        <f t="shared" si="32"/>
        <v>2271.1112149066621</v>
      </c>
    </row>
    <row r="598" spans="1:7" x14ac:dyDescent="0.2">
      <c r="A598" s="343">
        <v>2</v>
      </c>
      <c r="B598" s="343">
        <v>0.5</v>
      </c>
      <c r="C598" s="343">
        <v>491.806640625</v>
      </c>
      <c r="D598" s="343">
        <v>14286.2265625</v>
      </c>
      <c r="E598" s="343">
        <v>0.27021596906706702</v>
      </c>
      <c r="F598" s="343">
        <v>0.80890953540802002</v>
      </c>
      <c r="G598" s="262">
        <f t="shared" si="32"/>
        <v>2294.4517162978718</v>
      </c>
    </row>
    <row r="599" spans="1:7" x14ac:dyDescent="0.2">
      <c r="A599" s="343">
        <v>2</v>
      </c>
      <c r="B599" s="343">
        <v>0.5</v>
      </c>
      <c r="C599" s="343">
        <v>492.216796875</v>
      </c>
      <c r="D599" s="343">
        <v>14386.501953125</v>
      </c>
      <c r="E599" s="343">
        <v>0.27180922916159</v>
      </c>
      <c r="F599" s="343">
        <v>0.81531406613066804</v>
      </c>
      <c r="G599" s="262">
        <f t="shared" si="32"/>
        <v>2317.2932733703901</v>
      </c>
    </row>
    <row r="600" spans="1:7" x14ac:dyDescent="0.2">
      <c r="A600" s="343">
        <v>2</v>
      </c>
      <c r="B600" s="343">
        <v>0.5</v>
      </c>
      <c r="C600" s="343">
        <v>492.6123046875</v>
      </c>
      <c r="D600" s="343">
        <v>14490.3701171875</v>
      </c>
      <c r="E600" s="343">
        <v>0.27341546956449703</v>
      </c>
      <c r="F600" s="343">
        <v>0.819125794805586</v>
      </c>
      <c r="G600" s="262">
        <f t="shared" si="32"/>
        <v>2340.4848726848468</v>
      </c>
    </row>
    <row r="601" spans="1:7" x14ac:dyDescent="0.2">
      <c r="A601" s="343">
        <v>2</v>
      </c>
      <c r="B601" s="343">
        <v>0.5</v>
      </c>
      <c r="C601" s="343">
        <v>493.01953125</v>
      </c>
      <c r="D601" s="343">
        <v>14591.720703125</v>
      </c>
      <c r="E601" s="343">
        <v>0.275026191957295</v>
      </c>
      <c r="F601" s="343">
        <v>0.82406995352357604</v>
      </c>
      <c r="G601" s="262">
        <f t="shared" si="32"/>
        <v>2363.9064601416776</v>
      </c>
    </row>
    <row r="602" spans="1:7" x14ac:dyDescent="0.2">
      <c r="A602" s="343">
        <v>2</v>
      </c>
      <c r="B602" s="343">
        <v>0.5</v>
      </c>
      <c r="C602" s="343">
        <v>493.4375</v>
      </c>
      <c r="D602" s="343">
        <v>14692.9912109375</v>
      </c>
      <c r="E602" s="343">
        <v>0.276676059002057</v>
      </c>
      <c r="F602" s="343">
        <v>0.82892179489135698</v>
      </c>
      <c r="G602" s="262">
        <f t="shared" si="32"/>
        <v>2388.0644006928578</v>
      </c>
    </row>
    <row r="603" spans="1:7" x14ac:dyDescent="0.2">
      <c r="A603" s="343">
        <v>2</v>
      </c>
      <c r="B603" s="343">
        <v>0.5</v>
      </c>
      <c r="C603" s="343">
        <v>493.8251953125</v>
      </c>
      <c r="D603" s="343">
        <v>14790.9833984375</v>
      </c>
      <c r="E603" s="343">
        <v>0.27826963923871501</v>
      </c>
      <c r="F603" s="343">
        <v>0.83091261330991995</v>
      </c>
      <c r="G603" s="262">
        <f t="shared" si="32"/>
        <v>2411.5569403106711</v>
      </c>
    </row>
    <row r="604" spans="1:7" x14ac:dyDescent="0.2">
      <c r="A604" s="343">
        <v>3</v>
      </c>
      <c r="B604" s="343">
        <v>0.5</v>
      </c>
      <c r="C604" s="343">
        <v>493.8408203125</v>
      </c>
      <c r="D604" s="343">
        <v>14793.7568359375</v>
      </c>
      <c r="E604" s="343">
        <v>0.27834044885821602</v>
      </c>
      <c r="F604" s="343">
        <v>0.83238480146974303</v>
      </c>
      <c r="G604" s="262">
        <f t="shared" si="32"/>
        <v>2412.6043824101871</v>
      </c>
    </row>
    <row r="605" spans="1:7" x14ac:dyDescent="0.2">
      <c r="A605" s="343">
        <v>3</v>
      </c>
      <c r="B605" s="343">
        <v>0.5</v>
      </c>
      <c r="C605" s="343">
        <v>494.2392578125</v>
      </c>
      <c r="D605" s="343">
        <v>14896.1328125</v>
      </c>
      <c r="E605" s="343">
        <v>0.27992206742055697</v>
      </c>
      <c r="F605" s="343">
        <v>0.83428027573972896</v>
      </c>
      <c r="G605" s="262">
        <f t="shared" si="32"/>
        <v>2436.0834227010987</v>
      </c>
    </row>
    <row r="606" spans="1:7" x14ac:dyDescent="0.2">
      <c r="A606" s="343">
        <v>3</v>
      </c>
      <c r="B606" s="343">
        <v>0.5</v>
      </c>
      <c r="C606" s="343">
        <v>494.650390625</v>
      </c>
      <c r="D606" s="343">
        <v>14996.1416015625</v>
      </c>
      <c r="E606" s="343">
        <v>0.28151751030236499</v>
      </c>
      <c r="F606" s="343">
        <v>0.83833036478608802</v>
      </c>
      <c r="G606" s="262">
        <f t="shared" si="32"/>
        <v>2459.9291309185828</v>
      </c>
    </row>
    <row r="607" spans="1:7" x14ac:dyDescent="0.2">
      <c r="A607" s="343">
        <v>3</v>
      </c>
      <c r="B607" s="343">
        <v>0.5</v>
      </c>
      <c r="C607" s="343">
        <v>495.0498046875</v>
      </c>
      <c r="D607" s="343">
        <v>15097.0712890625</v>
      </c>
      <c r="E607" s="343">
        <v>0.28317183023318598</v>
      </c>
      <c r="F607" s="343">
        <v>0.84322690963745095</v>
      </c>
      <c r="G607" s="262">
        <f t="shared" si="32"/>
        <v>2484.8210318522829</v>
      </c>
    </row>
    <row r="608" spans="1:7" x14ac:dyDescent="0.2">
      <c r="A608" s="343">
        <v>3</v>
      </c>
      <c r="B608" s="343">
        <v>0.5</v>
      </c>
      <c r="C608" s="343">
        <v>495.4609375</v>
      </c>
      <c r="D608" s="343">
        <v>15200.9892578125</v>
      </c>
      <c r="E608" s="343">
        <v>0.28479757020250002</v>
      </c>
      <c r="F608" s="343">
        <v>0.846743583679199</v>
      </c>
      <c r="G608" s="262">
        <f t="shared" si="32"/>
        <v>2509.4494158641587</v>
      </c>
    </row>
    <row r="609" spans="1:7" x14ac:dyDescent="0.2">
      <c r="A609" s="343">
        <v>3</v>
      </c>
      <c r="B609" s="343">
        <v>0.5</v>
      </c>
      <c r="C609" s="343">
        <v>495.8681640625</v>
      </c>
      <c r="D609" s="343">
        <v>15301.5966796875</v>
      </c>
      <c r="E609" s="343">
        <v>0.28639443917200003</v>
      </c>
      <c r="F609" s="343">
        <v>0.85182191105559502</v>
      </c>
      <c r="G609" s="262">
        <f t="shared" si="32"/>
        <v>2533.8037323507092</v>
      </c>
    </row>
    <row r="610" spans="1:7" x14ac:dyDescent="0.2">
      <c r="A610" s="343">
        <v>3</v>
      </c>
      <c r="B610" s="343">
        <v>0.5</v>
      </c>
      <c r="C610" s="343">
        <v>496.2734375</v>
      </c>
      <c r="D610" s="343">
        <v>15403.8583984375</v>
      </c>
      <c r="E610" s="343">
        <v>0.28801657026633598</v>
      </c>
      <c r="F610" s="343">
        <v>0.85604487685486697</v>
      </c>
      <c r="G610" s="262">
        <f t="shared" si="32"/>
        <v>2558.7078690746903</v>
      </c>
    </row>
    <row r="611" spans="1:7" x14ac:dyDescent="0.2">
      <c r="A611" s="343">
        <v>3</v>
      </c>
      <c r="B611" s="343">
        <v>0.5</v>
      </c>
      <c r="C611" s="343">
        <v>496.6787109375</v>
      </c>
      <c r="D611" s="343">
        <v>15504.6142578125</v>
      </c>
      <c r="E611" s="343">
        <v>0.28962575015611902</v>
      </c>
      <c r="F611" s="343">
        <v>0.86030660895630695</v>
      </c>
      <c r="G611" s="262">
        <f t="shared" si="32"/>
        <v>2583.5765153858633</v>
      </c>
    </row>
    <row r="612" spans="1:7" x14ac:dyDescent="0.2">
      <c r="A612" s="343">
        <v>3</v>
      </c>
      <c r="B612" s="343">
        <v>0.5</v>
      </c>
      <c r="C612" s="343">
        <v>497.0810546875</v>
      </c>
      <c r="D612" s="343">
        <v>15605.1982421875</v>
      </c>
      <c r="E612" s="343">
        <v>0.29129887116141601</v>
      </c>
      <c r="F612" s="343">
        <v>0.86435675621032704</v>
      </c>
      <c r="G612" s="262">
        <f t="shared" si="32"/>
        <v>2609.6017557681635</v>
      </c>
    </row>
    <row r="613" spans="1:7" x14ac:dyDescent="0.2">
      <c r="A613" s="343">
        <v>3</v>
      </c>
      <c r="B613" s="343">
        <v>0.5</v>
      </c>
      <c r="C613" s="343">
        <v>497.4814453125</v>
      </c>
      <c r="D613" s="343">
        <v>15705.375</v>
      </c>
      <c r="E613" s="343">
        <v>0.29296980937942901</v>
      </c>
      <c r="F613" s="343">
        <v>0.86842180462554097</v>
      </c>
      <c r="G613" s="262">
        <f t="shared" si="32"/>
        <v>2635.7607724972968</v>
      </c>
    </row>
    <row r="614" spans="1:7" x14ac:dyDescent="0.2">
      <c r="A614" s="343">
        <v>3</v>
      </c>
      <c r="B614" s="343">
        <v>0.5</v>
      </c>
      <c r="C614" s="343">
        <v>497.88671875</v>
      </c>
      <c r="D614" s="343">
        <v>15805.6083984375</v>
      </c>
      <c r="E614" s="343">
        <v>0.29458646895363899</v>
      </c>
      <c r="F614" s="343">
        <v>0.87322294712066695</v>
      </c>
      <c r="G614" s="262">
        <f t="shared" si="32"/>
        <v>2661.2320389992246</v>
      </c>
    </row>
    <row r="615" spans="1:7" x14ac:dyDescent="0.2">
      <c r="A615" s="343">
        <v>3</v>
      </c>
      <c r="B615" s="343">
        <v>0.5</v>
      </c>
      <c r="C615" s="343">
        <v>498.2900390625</v>
      </c>
      <c r="D615" s="343">
        <v>15906.9091796875</v>
      </c>
      <c r="E615" s="343">
        <v>0.29626680770888902</v>
      </c>
      <c r="F615" s="343">
        <v>0.87755918502807595</v>
      </c>
      <c r="G615" s="262">
        <f t="shared" si="32"/>
        <v>2687.8759251557603</v>
      </c>
    </row>
    <row r="616" spans="1:7" x14ac:dyDescent="0.2">
      <c r="A616" s="343">
        <v>3</v>
      </c>
      <c r="B616" s="343">
        <v>0.5</v>
      </c>
      <c r="C616" s="343">
        <v>498.6787109375</v>
      </c>
      <c r="D616" s="343">
        <v>16009.705078124998</v>
      </c>
      <c r="E616" s="343">
        <v>0.29779944452457102</v>
      </c>
      <c r="F616" s="343">
        <v>0.88095664978027299</v>
      </c>
      <c r="G616" s="262">
        <f t="shared" si="32"/>
        <v>2712.3342141774824</v>
      </c>
    </row>
    <row r="617" spans="1:7" x14ac:dyDescent="0.2">
      <c r="A617" s="343">
        <v>3</v>
      </c>
      <c r="B617" s="343">
        <v>0.5</v>
      </c>
      <c r="C617" s="343">
        <v>498.7958984375</v>
      </c>
      <c r="D617" s="343">
        <v>16028.1826171875</v>
      </c>
      <c r="E617" s="343">
        <v>0.29828003607690301</v>
      </c>
      <c r="F617" s="343">
        <v>0.88290870189666704</v>
      </c>
      <c r="G617" s="262">
        <f t="shared" si="32"/>
        <v>2720.0327832679463</v>
      </c>
    </row>
    <row r="618" spans="1:7" x14ac:dyDescent="0.2">
      <c r="A618" s="343">
        <v>3</v>
      </c>
      <c r="B618" s="343">
        <v>1</v>
      </c>
      <c r="C618" s="343">
        <v>499.3173828125</v>
      </c>
      <c r="D618" s="343">
        <v>15908.162109375</v>
      </c>
      <c r="E618" s="343">
        <v>0.29636942781508002</v>
      </c>
      <c r="F618" s="343">
        <v>0.87607203749939799</v>
      </c>
      <c r="G618" s="262">
        <f t="shared" si="32"/>
        <v>2689.5238612244475</v>
      </c>
    </row>
    <row r="619" spans="1:7" x14ac:dyDescent="0.2">
      <c r="A619" s="343">
        <v>3</v>
      </c>
      <c r="B619" s="343">
        <v>1</v>
      </c>
      <c r="C619" s="343">
        <v>499.720703125</v>
      </c>
      <c r="D619" s="343">
        <v>15807.73828125</v>
      </c>
      <c r="E619" s="343">
        <v>0.294836208922789</v>
      </c>
      <c r="F619" s="343">
        <v>0.87281165178865205</v>
      </c>
      <c r="G619" s="262">
        <f t="shared" si="32"/>
        <v>2665.2101523919841</v>
      </c>
    </row>
    <row r="620" spans="1:7" x14ac:dyDescent="0.2">
      <c r="A620" s="343">
        <v>3</v>
      </c>
      <c r="B620" s="343">
        <v>1</v>
      </c>
      <c r="C620" s="343">
        <v>500.1142578125</v>
      </c>
      <c r="D620" s="343">
        <v>15706.8447265625</v>
      </c>
      <c r="E620" s="343">
        <v>0.29322988120839</v>
      </c>
      <c r="F620" s="343">
        <v>0.86750986520201001</v>
      </c>
      <c r="G620" s="262">
        <f t="shared" si="32"/>
        <v>2639.8987783453954</v>
      </c>
    </row>
    <row r="621" spans="1:7" x14ac:dyDescent="0.2">
      <c r="A621" s="343">
        <v>3</v>
      </c>
      <c r="B621" s="343">
        <v>1</v>
      </c>
      <c r="C621" s="343">
        <v>500.5126953125</v>
      </c>
      <c r="D621" s="343">
        <v>15606.697265625</v>
      </c>
      <c r="E621" s="343">
        <v>0.29166031163185802</v>
      </c>
      <c r="F621" s="343">
        <v>0.86480379104614302</v>
      </c>
      <c r="G621" s="262">
        <f t="shared" si="32"/>
        <v>2615.3243869231983</v>
      </c>
    </row>
    <row r="622" spans="1:7" x14ac:dyDescent="0.2">
      <c r="A622" s="343">
        <v>3</v>
      </c>
      <c r="B622" s="343">
        <v>1</v>
      </c>
      <c r="C622" s="343">
        <v>500.9296875</v>
      </c>
      <c r="D622" s="343">
        <v>15505.3623046875</v>
      </c>
      <c r="E622" s="343">
        <v>0.29003733652643898</v>
      </c>
      <c r="F622" s="343">
        <v>0.85936783580109499</v>
      </c>
      <c r="G622" s="262">
        <f t="shared" si="32"/>
        <v>2590.0773378427325</v>
      </c>
    </row>
    <row r="623" spans="1:7" x14ac:dyDescent="0.2">
      <c r="A623" s="343">
        <v>3</v>
      </c>
      <c r="B623" s="343">
        <v>1</v>
      </c>
      <c r="C623" s="343">
        <v>501.3349609375</v>
      </c>
      <c r="D623" s="343">
        <v>15404.587890625</v>
      </c>
      <c r="E623" s="343">
        <v>0.28844334883615402</v>
      </c>
      <c r="F623" s="343">
        <v>0.85561873856931903</v>
      </c>
      <c r="G623" s="262">
        <f t="shared" si="32"/>
        <v>2565.4422977834079</v>
      </c>
    </row>
    <row r="624" spans="1:7" x14ac:dyDescent="0.2">
      <c r="A624" s="343">
        <v>3</v>
      </c>
      <c r="B624" s="343">
        <v>1</v>
      </c>
      <c r="C624" s="343">
        <v>501.7373046875</v>
      </c>
      <c r="D624" s="343">
        <v>15303.830078125</v>
      </c>
      <c r="E624" s="343">
        <v>0.28682890115305798</v>
      </c>
      <c r="F624" s="343">
        <v>0.852817320264876</v>
      </c>
      <c r="G624" s="262">
        <f t="shared" si="32"/>
        <v>2540.6537306628111</v>
      </c>
    </row>
    <row r="625" spans="1:7" x14ac:dyDescent="0.2">
      <c r="A625" s="343">
        <v>3</v>
      </c>
      <c r="B625" s="343">
        <v>1</v>
      </c>
      <c r="C625" s="343">
        <v>502.1328125</v>
      </c>
      <c r="D625" s="343">
        <v>15203.8056640625</v>
      </c>
      <c r="E625" s="343">
        <v>0.28525400557555303</v>
      </c>
      <c r="F625" s="343">
        <v>0.84715185221284595</v>
      </c>
      <c r="G625" s="262">
        <f t="shared" si="32"/>
        <v>2516.6305603575597</v>
      </c>
    </row>
    <row r="626" spans="1:7" x14ac:dyDescent="0.2">
      <c r="A626" s="343">
        <v>3</v>
      </c>
      <c r="B626" s="343">
        <v>1</v>
      </c>
      <c r="C626" s="343">
        <v>502.5234375</v>
      </c>
      <c r="D626" s="343">
        <v>15102.49609375</v>
      </c>
      <c r="E626" s="343">
        <v>0.28369267238304002</v>
      </c>
      <c r="F626" s="343">
        <v>0.84306002827361204</v>
      </c>
      <c r="G626" s="262">
        <f t="shared" si="32"/>
        <v>2492.9714429191658</v>
      </c>
    </row>
    <row r="627" spans="1:7" x14ac:dyDescent="0.2">
      <c r="A627" s="343">
        <v>3</v>
      </c>
      <c r="B627" s="343">
        <v>1</v>
      </c>
      <c r="C627" s="343">
        <v>502.9296875</v>
      </c>
      <c r="D627" s="343">
        <v>15001.4931640625</v>
      </c>
      <c r="E627" s="343">
        <v>0.28211230528540898</v>
      </c>
      <c r="F627" s="343">
        <v>0.83828868810087398</v>
      </c>
      <c r="G627" s="262">
        <f t="shared" si="32"/>
        <v>2469.1837658539234</v>
      </c>
    </row>
    <row r="628" spans="1:7" x14ac:dyDescent="0.2">
      <c r="A628" s="343">
        <v>3</v>
      </c>
      <c r="B628" s="343">
        <v>1</v>
      </c>
      <c r="C628" s="343">
        <v>503.3466796875</v>
      </c>
      <c r="D628" s="343">
        <v>14900.30078125</v>
      </c>
      <c r="E628" s="343">
        <v>0.28049407410435401</v>
      </c>
      <c r="F628" s="343">
        <v>0.83571375580504503</v>
      </c>
      <c r="G628" s="262">
        <f t="shared" si="32"/>
        <v>2444.9897581880305</v>
      </c>
    </row>
    <row r="629" spans="1:7" x14ac:dyDescent="0.2">
      <c r="A629" s="343">
        <v>3</v>
      </c>
      <c r="B629" s="343">
        <v>1</v>
      </c>
      <c r="C629" s="343">
        <v>503.7490234375</v>
      </c>
      <c r="D629" s="343">
        <v>14799.59375</v>
      </c>
      <c r="E629" s="343">
        <v>0.27885081362910602</v>
      </c>
      <c r="F629" s="343">
        <v>0.832647085189819</v>
      </c>
      <c r="G629" s="262">
        <f t="shared" si="32"/>
        <v>2420.5874267869121</v>
      </c>
    </row>
    <row r="630" spans="1:7" x14ac:dyDescent="0.2">
      <c r="A630" s="343">
        <v>3</v>
      </c>
      <c r="B630" s="343">
        <v>1</v>
      </c>
      <c r="C630" s="343">
        <v>503.89453125</v>
      </c>
      <c r="D630" s="343">
        <v>14766.318359375</v>
      </c>
      <c r="E630" s="343">
        <v>0.27826783480122702</v>
      </c>
      <c r="F630" s="343">
        <v>0.82896056119352601</v>
      </c>
      <c r="G630" s="262">
        <f t="shared" si="32"/>
        <v>2411.9692763935636</v>
      </c>
    </row>
    <row r="631" spans="1:7" x14ac:dyDescent="0.2">
      <c r="A631" s="343">
        <v>3</v>
      </c>
      <c r="B631" s="343">
        <v>1</v>
      </c>
      <c r="C631" s="343">
        <v>504.1474609375</v>
      </c>
      <c r="D631" s="343">
        <v>14699.2998046875</v>
      </c>
      <c r="E631" s="343">
        <v>0.27724847313947998</v>
      </c>
      <c r="F631" s="343">
        <v>0.82646607188507903</v>
      </c>
      <c r="G631" s="262">
        <f t="shared" si="32"/>
        <v>2396.9512156455025</v>
      </c>
    </row>
    <row r="632" spans="1:7" x14ac:dyDescent="0.2">
      <c r="A632" s="343">
        <v>3</v>
      </c>
      <c r="B632" s="343">
        <v>1</v>
      </c>
      <c r="C632" s="343">
        <v>504.5615234375</v>
      </c>
      <c r="D632" s="343">
        <v>14596.5341796875</v>
      </c>
      <c r="E632" s="343">
        <v>0.27557177236303698</v>
      </c>
      <c r="F632" s="343">
        <v>0.82360504893585995</v>
      </c>
      <c r="G632" s="262">
        <f t="shared" si="32"/>
        <v>2372.3910418514292</v>
      </c>
    </row>
    <row r="633" spans="1:7" x14ac:dyDescent="0.2">
      <c r="A633" s="343">
        <v>3</v>
      </c>
      <c r="B633" s="343">
        <v>1</v>
      </c>
      <c r="C633" s="343">
        <v>504.9697265625</v>
      </c>
      <c r="D633" s="343">
        <v>14496.3505859375</v>
      </c>
      <c r="E633" s="343">
        <v>0.27391908224672101</v>
      </c>
      <c r="F633" s="343">
        <v>0.81832706928253196</v>
      </c>
      <c r="G633" s="262">
        <f t="shared" si="32"/>
        <v>2348.3502802977955</v>
      </c>
    </row>
    <row r="634" spans="1:7" x14ac:dyDescent="0.2">
      <c r="A634" s="343">
        <v>3</v>
      </c>
      <c r="B634" s="343">
        <v>1</v>
      </c>
      <c r="C634" s="343">
        <v>505.365234375</v>
      </c>
      <c r="D634" s="343">
        <v>14394.9375</v>
      </c>
      <c r="E634" s="343">
        <v>0.272386678261682</v>
      </c>
      <c r="F634" s="343">
        <v>0.81495346967130899</v>
      </c>
      <c r="G634" s="262">
        <f t="shared" si="32"/>
        <v>2326.2137177998952</v>
      </c>
    </row>
    <row r="635" spans="1:7" x14ac:dyDescent="0.2">
      <c r="A635" s="343">
        <v>3</v>
      </c>
      <c r="B635" s="343">
        <v>1</v>
      </c>
      <c r="C635" s="343">
        <v>505.7724609375</v>
      </c>
      <c r="D635" s="343">
        <v>14294.2490234375</v>
      </c>
      <c r="E635" s="343">
        <v>0.270762597210705</v>
      </c>
      <c r="F635" s="343">
        <v>0.81148446770384897</v>
      </c>
      <c r="G635" s="262">
        <f t="shared" si="32"/>
        <v>2302.9169356995653</v>
      </c>
    </row>
    <row r="636" spans="1:7" x14ac:dyDescent="0.2">
      <c r="A636" s="343">
        <v>3</v>
      </c>
      <c r="B636" s="343">
        <v>1</v>
      </c>
      <c r="C636" s="343">
        <v>506.171875</v>
      </c>
      <c r="D636" s="343">
        <v>14193.17578125</v>
      </c>
      <c r="E636" s="343">
        <v>0.26918397634290198</v>
      </c>
      <c r="F636" s="343">
        <v>0.80968736438080702</v>
      </c>
      <c r="G636" s="262">
        <f t="shared" si="32"/>
        <v>2280.4315140662407</v>
      </c>
    </row>
    <row r="637" spans="1:7" x14ac:dyDescent="0.2">
      <c r="A637" s="343">
        <v>3</v>
      </c>
      <c r="B637" s="343">
        <v>1</v>
      </c>
      <c r="C637" s="343">
        <v>506.591796875</v>
      </c>
      <c r="D637" s="343">
        <v>14092.3994140625</v>
      </c>
      <c r="E637" s="343">
        <v>0.26755730505101399</v>
      </c>
      <c r="F637" s="343">
        <v>0.801461923401803</v>
      </c>
      <c r="G637" s="262">
        <f t="shared" si="32"/>
        <v>2257.4258474938638</v>
      </c>
    </row>
    <row r="638" spans="1:7" x14ac:dyDescent="0.2">
      <c r="A638" s="343">
        <v>3</v>
      </c>
      <c r="B638" s="343">
        <v>1</v>
      </c>
      <c r="C638" s="343">
        <v>506.9873046875</v>
      </c>
      <c r="D638" s="343">
        <v>13990.9541015625</v>
      </c>
      <c r="E638" s="343">
        <v>0.26590461493469802</v>
      </c>
      <c r="F638" s="343">
        <v>0.79916714457795002</v>
      </c>
      <c r="G638" s="262">
        <f t="shared" si="32"/>
        <v>2234.2193070997232</v>
      </c>
    </row>
    <row r="639" spans="1:7" x14ac:dyDescent="0.2">
      <c r="A639" s="343">
        <v>3</v>
      </c>
      <c r="B639" s="343">
        <v>1</v>
      </c>
      <c r="C639" s="343">
        <v>507.380859375</v>
      </c>
      <c r="D639" s="343">
        <v>13890.1083984375</v>
      </c>
      <c r="E639" s="343">
        <v>0.264376518316567</v>
      </c>
      <c r="F639" s="343">
        <v>0.79188944073393897</v>
      </c>
      <c r="G639" s="262">
        <f t="shared" si="32"/>
        <v>2212.9168284416482</v>
      </c>
    </row>
    <row r="640" spans="1:7" x14ac:dyDescent="0.2">
      <c r="A640" s="343">
        <v>3</v>
      </c>
      <c r="B640" s="343">
        <v>1</v>
      </c>
      <c r="C640" s="343">
        <v>507.8017578125</v>
      </c>
      <c r="D640" s="343">
        <v>13788.572265625</v>
      </c>
      <c r="E640" s="343">
        <v>0.262709683738649</v>
      </c>
      <c r="F640" s="343">
        <v>0.790822494309396</v>
      </c>
      <c r="G640" s="262">
        <f t="shared" si="32"/>
        <v>2189.8489374406436</v>
      </c>
    </row>
    <row r="641" spans="1:7" x14ac:dyDescent="0.2">
      <c r="A641" s="343">
        <v>3</v>
      </c>
      <c r="B641" s="343">
        <v>1</v>
      </c>
      <c r="C641" s="343">
        <v>508.2001953125</v>
      </c>
      <c r="D641" s="343">
        <v>13688.46484375</v>
      </c>
      <c r="E641" s="343">
        <v>0.26103723212145302</v>
      </c>
      <c r="F641" s="343">
        <v>0.78684685286134504</v>
      </c>
      <c r="G641" s="262">
        <f t="shared" si="32"/>
        <v>2166.8719298659794</v>
      </c>
    </row>
    <row r="642" spans="1:7" x14ac:dyDescent="0.2">
      <c r="A642" s="343">
        <v>3</v>
      </c>
      <c r="B642" s="343">
        <v>1</v>
      </c>
      <c r="C642" s="343">
        <v>508.6103515625</v>
      </c>
      <c r="D642" s="343">
        <v>13584.1123046875</v>
      </c>
      <c r="E642" s="343">
        <v>0.25948829716071498</v>
      </c>
      <c r="F642" s="343">
        <v>0.78275502892211102</v>
      </c>
      <c r="G642" s="262">
        <f t="shared" si="32"/>
        <v>2145.7502057586594</v>
      </c>
    </row>
    <row r="643" spans="1:7" x14ac:dyDescent="0.2">
      <c r="A643" s="343">
        <v>3</v>
      </c>
      <c r="B643" s="343">
        <v>1</v>
      </c>
      <c r="C643" s="343">
        <v>508.9091796875</v>
      </c>
      <c r="D643" s="343">
        <v>13517.2421875</v>
      </c>
      <c r="E643" s="343">
        <v>0.25826570345088801</v>
      </c>
      <c r="F643" s="343">
        <v>0.77934860019013297</v>
      </c>
      <c r="G643" s="262">
        <f t="shared" si="32"/>
        <v>2129.1832329936897</v>
      </c>
    </row>
    <row r="644" spans="1:7" x14ac:dyDescent="0.2">
      <c r="A644" s="343">
        <v>3</v>
      </c>
      <c r="B644" s="343">
        <v>1</v>
      </c>
      <c r="C644" s="343">
        <v>509.015625</v>
      </c>
      <c r="D644" s="343">
        <v>13483.6455078125</v>
      </c>
      <c r="E644" s="343">
        <v>0.25784183526411703</v>
      </c>
      <c r="F644" s="343">
        <v>0.77705678995698702</v>
      </c>
      <c r="G644" s="262">
        <f t="shared" si="32"/>
        <v>2123.46082433938</v>
      </c>
    </row>
    <row r="645" spans="1:7" x14ac:dyDescent="0.2">
      <c r="A645" s="343">
        <v>3</v>
      </c>
      <c r="B645" s="343">
        <v>1</v>
      </c>
      <c r="C645" s="343">
        <v>509.4150390625</v>
      </c>
      <c r="D645" s="343">
        <v>13383.3193359375</v>
      </c>
      <c r="E645" s="343">
        <v>0.25627732975408402</v>
      </c>
      <c r="F645" s="343">
        <v>0.77471137046813998</v>
      </c>
      <c r="G645" s="262">
        <f t="shared" si="32"/>
        <v>2102.4440670714248</v>
      </c>
    </row>
    <row r="646" spans="1:7" x14ac:dyDescent="0.2">
      <c r="A646" s="343">
        <v>3</v>
      </c>
      <c r="B646" s="343">
        <v>1</v>
      </c>
      <c r="C646" s="343">
        <v>509.8017578125</v>
      </c>
      <c r="D646" s="343">
        <v>13282.3271484375</v>
      </c>
      <c r="E646" s="343">
        <v>0.254646380199119</v>
      </c>
      <c r="F646" s="343">
        <v>0.77094137668609597</v>
      </c>
      <c r="G646" s="262">
        <f t="shared" ref="G646:G709" si="33">G645+(D646+D645)/2*(E646-E645)</f>
        <v>2080.6989049381518</v>
      </c>
    </row>
    <row r="647" spans="1:7" x14ac:dyDescent="0.2">
      <c r="A647" s="343">
        <v>3</v>
      </c>
      <c r="B647" s="343">
        <v>1</v>
      </c>
      <c r="C647" s="343">
        <v>510.2216796875</v>
      </c>
      <c r="D647" s="343">
        <v>13181.373046875</v>
      </c>
      <c r="E647" s="343">
        <v>0.25297931279055802</v>
      </c>
      <c r="F647" s="343">
        <v>0.76467095641419303</v>
      </c>
      <c r="G647" s="262">
        <f t="shared" si="33"/>
        <v>2058.6405188853846</v>
      </c>
    </row>
    <row r="648" spans="1:7" x14ac:dyDescent="0.2">
      <c r="A648" s="343">
        <v>3</v>
      </c>
      <c r="B648" s="343">
        <v>1</v>
      </c>
      <c r="C648" s="343">
        <v>510.6337890625</v>
      </c>
      <c r="D648" s="343">
        <v>13079.8134765625</v>
      </c>
      <c r="E648" s="343">
        <v>0.25131457368843302</v>
      </c>
      <c r="F648" s="343">
        <v>0.75986684532836102</v>
      </c>
      <c r="G648" s="262">
        <f t="shared" si="33"/>
        <v>2036.7815068485024</v>
      </c>
    </row>
    <row r="649" spans="1:7" x14ac:dyDescent="0.2">
      <c r="A649" s="343">
        <v>3</v>
      </c>
      <c r="B649" s="343">
        <v>1</v>
      </c>
      <c r="C649" s="343">
        <v>511.02734375</v>
      </c>
      <c r="D649" s="343">
        <v>12978.8984375</v>
      </c>
      <c r="E649" s="343">
        <v>0.24970172671601201</v>
      </c>
      <c r="F649" s="343">
        <v>0.75709819793701205</v>
      </c>
      <c r="G649" s="262">
        <f t="shared" si="33"/>
        <v>2015.7671495406089</v>
      </c>
    </row>
    <row r="650" spans="1:7" x14ac:dyDescent="0.2">
      <c r="A650" s="343">
        <v>3</v>
      </c>
      <c r="B650" s="343">
        <v>1</v>
      </c>
      <c r="C650" s="343">
        <v>511.43359375</v>
      </c>
      <c r="D650" s="343">
        <v>12878.7490234375</v>
      </c>
      <c r="E650" s="343">
        <v>0.24812508490867899</v>
      </c>
      <c r="F650" s="343">
        <v>0.75302721234038505</v>
      </c>
      <c r="G650" s="262">
        <f t="shared" si="33"/>
        <v>1995.3830255275125</v>
      </c>
    </row>
    <row r="651" spans="1:7" x14ac:dyDescent="0.2">
      <c r="A651" s="343">
        <v>3</v>
      </c>
      <c r="B651" s="343">
        <v>1.5</v>
      </c>
      <c r="C651" s="343">
        <v>512.23046875</v>
      </c>
      <c r="D651" s="343">
        <v>12979.22265625</v>
      </c>
      <c r="E651" s="343">
        <v>0.249575328780338</v>
      </c>
      <c r="F651" s="343">
        <v>0.75726804789155699</v>
      </c>
      <c r="G651" s="262">
        <f t="shared" si="33"/>
        <v>2014.1332080085119</v>
      </c>
    </row>
    <row r="652" spans="1:7" x14ac:dyDescent="0.2">
      <c r="A652" s="343">
        <v>3</v>
      </c>
      <c r="B652" s="343">
        <v>1.5</v>
      </c>
      <c r="C652" s="343">
        <v>512.6240234375</v>
      </c>
      <c r="D652" s="343">
        <v>13079.5009765625</v>
      </c>
      <c r="E652" s="343">
        <v>0.25117729092016799</v>
      </c>
      <c r="F652" s="343">
        <v>0.76164305210113503</v>
      </c>
      <c r="G652" s="262">
        <f t="shared" si="33"/>
        <v>2035.0057523445412</v>
      </c>
    </row>
    <row r="653" spans="1:7" x14ac:dyDescent="0.2">
      <c r="A653" s="343">
        <v>3</v>
      </c>
      <c r="B653" s="343">
        <v>1.5</v>
      </c>
      <c r="C653" s="343">
        <v>513.0341796875</v>
      </c>
      <c r="D653" s="343">
        <v>13179.796875</v>
      </c>
      <c r="E653" s="343">
        <v>0.25275116786360702</v>
      </c>
      <c r="F653" s="343">
        <v>0.76526997145265296</v>
      </c>
      <c r="G653" s="262">
        <f t="shared" si="33"/>
        <v>2055.6702040642772</v>
      </c>
    </row>
    <row r="654" spans="1:7" x14ac:dyDescent="0.2">
      <c r="A654" s="343">
        <v>3</v>
      </c>
      <c r="B654" s="343">
        <v>1.5</v>
      </c>
      <c r="C654" s="343">
        <v>513.4345703125</v>
      </c>
      <c r="D654" s="343">
        <v>13282.0732421875</v>
      </c>
      <c r="E654" s="343">
        <v>0.25435563293285701</v>
      </c>
      <c r="F654" s="343">
        <v>0.76873600482940696</v>
      </c>
      <c r="G654" s="262">
        <f t="shared" si="33"/>
        <v>2076.8987771993061</v>
      </c>
    </row>
    <row r="655" spans="1:7" x14ac:dyDescent="0.2">
      <c r="A655" s="343">
        <v>3</v>
      </c>
      <c r="B655" s="343">
        <v>1.5</v>
      </c>
      <c r="C655" s="343">
        <v>513.8525390625</v>
      </c>
      <c r="D655" s="343">
        <v>13384.6552734375</v>
      </c>
      <c r="E655" s="343">
        <v>0.25595989427529298</v>
      </c>
      <c r="F655" s="343">
        <v>0.77352824155241295</v>
      </c>
      <c r="G655" s="262">
        <f t="shared" si="33"/>
        <v>2098.2889780427322</v>
      </c>
    </row>
    <row r="656" spans="1:7" x14ac:dyDescent="0.2">
      <c r="A656" s="343">
        <v>3</v>
      </c>
      <c r="B656" s="343">
        <v>1.5</v>
      </c>
      <c r="C656" s="343">
        <v>514.244140625</v>
      </c>
      <c r="D656" s="343">
        <v>13486.3818359375</v>
      </c>
      <c r="E656" s="343">
        <v>0.25759002892300498</v>
      </c>
      <c r="F656" s="343">
        <v>0.77810289803892396</v>
      </c>
      <c r="G656" s="262">
        <f t="shared" si="33"/>
        <v>2120.1906823487056</v>
      </c>
    </row>
    <row r="657" spans="1:7" x14ac:dyDescent="0.2">
      <c r="A657" s="343">
        <v>3</v>
      </c>
      <c r="B657" s="343">
        <v>1.5</v>
      </c>
      <c r="C657" s="343">
        <v>514.6630859375</v>
      </c>
      <c r="D657" s="343">
        <v>13588.0283203125</v>
      </c>
      <c r="E657" s="343">
        <v>0.25920115876942901</v>
      </c>
      <c r="F657" s="343">
        <v>0.78220071736723196</v>
      </c>
      <c r="G657" s="262">
        <f t="shared" si="33"/>
        <v>2142.0008774872358</v>
      </c>
    </row>
    <row r="658" spans="1:7" x14ac:dyDescent="0.2">
      <c r="A658" s="343">
        <v>3</v>
      </c>
      <c r="B658" s="343">
        <v>1.5</v>
      </c>
      <c r="C658" s="343">
        <v>515.0712890625</v>
      </c>
      <c r="D658" s="343">
        <v>13690.40234375</v>
      </c>
      <c r="E658" s="343">
        <v>0.26085739955306098</v>
      </c>
      <c r="F658" s="343">
        <v>0.78492460306733802</v>
      </c>
      <c r="G658" s="262">
        <f t="shared" si="33"/>
        <v>2164.5907021768844</v>
      </c>
    </row>
    <row r="659" spans="1:7" x14ac:dyDescent="0.2">
      <c r="A659" s="343">
        <v>3</v>
      </c>
      <c r="B659" s="343">
        <v>1.5</v>
      </c>
      <c r="C659" s="343">
        <v>515.4716796875</v>
      </c>
      <c r="D659" s="343">
        <v>13792.296875</v>
      </c>
      <c r="E659" s="343">
        <v>0.26241436717100403</v>
      </c>
      <c r="F659" s="343">
        <v>0.791352998930961</v>
      </c>
      <c r="G659" s="262">
        <f t="shared" si="33"/>
        <v>2185.9855385455157</v>
      </c>
    </row>
    <row r="660" spans="1:7" x14ac:dyDescent="0.2">
      <c r="A660" s="343">
        <v>3</v>
      </c>
      <c r="B660" s="343">
        <v>1.5</v>
      </c>
      <c r="C660" s="343">
        <v>515.8984375</v>
      </c>
      <c r="D660" s="343">
        <v>13896.525390625</v>
      </c>
      <c r="E660" s="343">
        <v>0.26410573627799699</v>
      </c>
      <c r="F660" s="343">
        <v>0.79641642514616295</v>
      </c>
      <c r="G660" s="262">
        <f t="shared" si="33"/>
        <v>2209.4015478400643</v>
      </c>
    </row>
    <row r="661" spans="1:7" x14ac:dyDescent="0.2">
      <c r="A661" s="343">
        <v>3</v>
      </c>
      <c r="B661" s="343">
        <v>1.5</v>
      </c>
      <c r="C661" s="343">
        <v>516.306640625</v>
      </c>
      <c r="D661" s="343">
        <v>13997.189453125</v>
      </c>
      <c r="E661" s="343">
        <v>0.26575624360702899</v>
      </c>
      <c r="F661" s="343">
        <v>0.80108345719054297</v>
      </c>
      <c r="G661" s="262">
        <f t="shared" si="33"/>
        <v>2232.4209382318331</v>
      </c>
    </row>
    <row r="662" spans="1:7" x14ac:dyDescent="0.2">
      <c r="A662" s="343">
        <v>3</v>
      </c>
      <c r="B662" s="343">
        <v>1.5</v>
      </c>
      <c r="C662" s="343">
        <v>516.70703125</v>
      </c>
      <c r="D662" s="343">
        <v>14097.6015625</v>
      </c>
      <c r="E662" s="343">
        <v>0.26733518461696798</v>
      </c>
      <c r="F662" s="343">
        <v>0.80233515473082695</v>
      </c>
      <c r="G662" s="262">
        <f t="shared" si="33"/>
        <v>2254.6009470819513</v>
      </c>
    </row>
    <row r="663" spans="1:7" x14ac:dyDescent="0.2">
      <c r="A663" s="343">
        <v>3</v>
      </c>
      <c r="B663" s="343">
        <v>1.5</v>
      </c>
      <c r="C663" s="343">
        <v>517.1044921875</v>
      </c>
      <c r="D663" s="343">
        <v>14197.7890625</v>
      </c>
      <c r="E663" s="343">
        <v>0.26894791517406702</v>
      </c>
      <c r="F663" s="343">
        <v>0.80908834934234597</v>
      </c>
      <c r="G663" s="262">
        <f t="shared" si="33"/>
        <v>2277.417367624947</v>
      </c>
    </row>
    <row r="664" spans="1:7" x14ac:dyDescent="0.2">
      <c r="A664" s="343">
        <v>3</v>
      </c>
      <c r="B664" s="343">
        <v>1.5</v>
      </c>
      <c r="C664" s="343">
        <v>517.50390625</v>
      </c>
      <c r="D664" s="343">
        <v>14299.0322265625</v>
      </c>
      <c r="E664" s="343">
        <v>0.27052752557210602</v>
      </c>
      <c r="F664" s="343">
        <v>0.81168115139007602</v>
      </c>
      <c r="G664" s="262">
        <f t="shared" si="33"/>
        <v>2299.9243052345782</v>
      </c>
    </row>
    <row r="665" spans="1:7" x14ac:dyDescent="0.2">
      <c r="A665" s="343">
        <v>3</v>
      </c>
      <c r="B665" s="343">
        <v>1.5</v>
      </c>
      <c r="C665" s="343">
        <v>517.912109375</v>
      </c>
      <c r="D665" s="343">
        <v>14400.6337890625</v>
      </c>
      <c r="E665" s="343">
        <v>0.27211752603761902</v>
      </c>
      <c r="F665" s="343">
        <v>0.81579090328887105</v>
      </c>
      <c r="G665" s="262">
        <f t="shared" si="33"/>
        <v>2322.740546397034</v>
      </c>
    </row>
    <row r="666" spans="1:7" x14ac:dyDescent="0.2">
      <c r="A666" s="343">
        <v>3</v>
      </c>
      <c r="B666" s="343">
        <v>1.5</v>
      </c>
      <c r="C666" s="343">
        <v>518.322265625</v>
      </c>
      <c r="D666" s="343">
        <v>14501.6103515625</v>
      </c>
      <c r="E666" s="343">
        <v>0.27382021653465899</v>
      </c>
      <c r="F666" s="343">
        <v>0.82089006900787398</v>
      </c>
      <c r="G666" s="262">
        <f t="shared" si="33"/>
        <v>2347.3463346177195</v>
      </c>
    </row>
    <row r="667" spans="1:7" x14ac:dyDescent="0.2">
      <c r="A667" s="343">
        <v>3</v>
      </c>
      <c r="B667" s="343">
        <v>1.5</v>
      </c>
      <c r="C667" s="343">
        <v>518.734375</v>
      </c>
      <c r="D667" s="343">
        <v>14602.8125</v>
      </c>
      <c r="E667" s="343">
        <v>0.275425118161365</v>
      </c>
      <c r="F667" s="343">
        <v>0.823599111754447</v>
      </c>
      <c r="G667" s="262">
        <f t="shared" si="33"/>
        <v>2370.7012024071255</v>
      </c>
    </row>
    <row r="668" spans="1:7" x14ac:dyDescent="0.2">
      <c r="A668" s="343">
        <v>3</v>
      </c>
      <c r="B668" s="343">
        <v>1.5</v>
      </c>
      <c r="C668" s="343">
        <v>519.1328125</v>
      </c>
      <c r="D668" s="343">
        <v>14702.9560546875</v>
      </c>
      <c r="E668" s="343">
        <v>0.27705528191290801</v>
      </c>
      <c r="F668" s="343">
        <v>0.828567135613412</v>
      </c>
      <c r="G668" s="262">
        <f t="shared" si="33"/>
        <v>2394.5878032116057</v>
      </c>
    </row>
    <row r="669" spans="1:7" x14ac:dyDescent="0.2">
      <c r="A669" s="343">
        <v>3</v>
      </c>
      <c r="B669" s="343">
        <v>1.5</v>
      </c>
      <c r="C669" s="343">
        <v>519.4404296875</v>
      </c>
      <c r="D669" s="343">
        <v>14778.0126953125</v>
      </c>
      <c r="E669" s="343">
        <v>0.278270425042138</v>
      </c>
      <c r="F669" s="343">
        <v>0.83239970263093699</v>
      </c>
      <c r="G669" s="262">
        <f t="shared" si="33"/>
        <v>2412.4996015214087</v>
      </c>
    </row>
    <row r="670" spans="1:7" x14ac:dyDescent="0.2">
      <c r="A670" s="343">
        <v>3</v>
      </c>
      <c r="B670" s="343">
        <v>1.5</v>
      </c>
      <c r="C670" s="343">
        <v>519.5302734375</v>
      </c>
      <c r="D670" s="343">
        <v>14804.1787109375</v>
      </c>
      <c r="E670" s="343">
        <v>0.27861402486450998</v>
      </c>
      <c r="F670" s="343">
        <v>0.83075166912749399</v>
      </c>
      <c r="G670" s="262">
        <f t="shared" si="33"/>
        <v>2417.5818193776895</v>
      </c>
    </row>
    <row r="671" spans="1:7" x14ac:dyDescent="0.2">
      <c r="A671" s="343">
        <v>3</v>
      </c>
      <c r="B671" s="343">
        <v>1.5</v>
      </c>
      <c r="C671" s="343">
        <v>519.9404296875</v>
      </c>
      <c r="D671" s="343">
        <v>14905.9248046875</v>
      </c>
      <c r="E671" s="343">
        <v>0.28027634834870702</v>
      </c>
      <c r="F671" s="343">
        <v>0.83536206511780597</v>
      </c>
      <c r="G671" s="262">
        <f t="shared" si="33"/>
        <v>2442.2757207736636</v>
      </c>
    </row>
    <row r="672" spans="1:7" x14ac:dyDescent="0.2">
      <c r="A672" s="343">
        <v>3</v>
      </c>
      <c r="B672" s="343">
        <v>1.5</v>
      </c>
      <c r="C672" s="343">
        <v>520.345703125</v>
      </c>
      <c r="D672" s="343">
        <v>15006.1533203125</v>
      </c>
      <c r="E672" s="343">
        <v>0.28187414864078197</v>
      </c>
      <c r="F672" s="343">
        <v>0.84203481674194303</v>
      </c>
      <c r="G672" s="262">
        <f t="shared" si="33"/>
        <v>2466.1724843560105</v>
      </c>
    </row>
    <row r="673" spans="1:18" x14ac:dyDescent="0.2">
      <c r="A673" s="343">
        <v>3</v>
      </c>
      <c r="B673" s="343">
        <v>1.5</v>
      </c>
      <c r="C673" s="343">
        <v>520.744140625</v>
      </c>
      <c r="D673" s="343">
        <v>15106.33203125</v>
      </c>
      <c r="E673" s="343">
        <v>0.28347512125037599</v>
      </c>
      <c r="F673" s="343">
        <v>0.84230600623413898</v>
      </c>
      <c r="G673" s="262">
        <f t="shared" si="33"/>
        <v>2490.2771164833371</v>
      </c>
    </row>
    <row r="674" spans="1:18" x14ac:dyDescent="0.2">
      <c r="A674" s="343">
        <v>3</v>
      </c>
      <c r="B674" s="343">
        <v>1.5</v>
      </c>
      <c r="C674" s="343">
        <v>521.140625</v>
      </c>
      <c r="D674" s="343">
        <v>15207.30859375</v>
      </c>
      <c r="E674" s="343">
        <v>0.28511413256637802</v>
      </c>
      <c r="F674" s="343">
        <v>0.84859429625794303</v>
      </c>
      <c r="G674" s="262">
        <f t="shared" si="33"/>
        <v>2515.1193164901338</v>
      </c>
    </row>
    <row r="675" spans="1:18" x14ac:dyDescent="0.2">
      <c r="A675" s="343">
        <v>3</v>
      </c>
      <c r="B675" s="343">
        <v>1.5</v>
      </c>
      <c r="C675" s="343">
        <v>521.552734375</v>
      </c>
      <c r="D675" s="343">
        <v>15309.6796875</v>
      </c>
      <c r="E675" s="343">
        <v>0.286764610791579</v>
      </c>
      <c r="F675" s="343">
        <v>0.852352357469499</v>
      </c>
      <c r="G675" s="262">
        <f t="shared" si="33"/>
        <v>2540.3031288185921</v>
      </c>
    </row>
    <row r="676" spans="1:18" x14ac:dyDescent="0.2">
      <c r="A676" s="343">
        <v>3</v>
      </c>
      <c r="B676" s="343">
        <v>1.5</v>
      </c>
      <c r="C676" s="343">
        <v>521.951171875</v>
      </c>
      <c r="D676" s="343">
        <v>15409.7353515625</v>
      </c>
      <c r="E676" s="343">
        <v>0.28831805684603801</v>
      </c>
      <c r="F676" s="343">
        <v>0.85802673129364804</v>
      </c>
      <c r="G676" s="262">
        <f t="shared" si="33"/>
        <v>2564.1636058624522</v>
      </c>
    </row>
    <row r="677" spans="1:18" x14ac:dyDescent="0.2">
      <c r="A677" s="343">
        <v>3</v>
      </c>
      <c r="B677" s="343">
        <v>1.5</v>
      </c>
      <c r="C677" s="343">
        <v>522.3583984375</v>
      </c>
      <c r="D677" s="343">
        <v>15512.0537109375</v>
      </c>
      <c r="E677" s="343">
        <v>0.289984891423956</v>
      </c>
      <c r="F677" s="343">
        <v>0.85963011952117097</v>
      </c>
      <c r="G677" s="262">
        <f t="shared" si="33"/>
        <v>2589.9343594726829</v>
      </c>
    </row>
    <row r="678" spans="1:18" x14ac:dyDescent="0.2">
      <c r="A678" s="343">
        <v>3</v>
      </c>
      <c r="B678" s="343">
        <v>1.5</v>
      </c>
      <c r="C678" s="343">
        <v>522.765625</v>
      </c>
      <c r="D678" s="343">
        <v>15612.107421875</v>
      </c>
      <c r="E678" s="343">
        <v>0.291607779217884</v>
      </c>
      <c r="F678" s="343">
        <v>0.86524785729125098</v>
      </c>
      <c r="G678" s="262">
        <f t="shared" si="33"/>
        <v>2615.1898700720276</v>
      </c>
    </row>
    <row r="679" spans="1:18" x14ac:dyDescent="0.2">
      <c r="A679" s="343">
        <v>3</v>
      </c>
      <c r="B679" s="343">
        <v>1.5</v>
      </c>
      <c r="C679" s="343">
        <v>523.1748046875</v>
      </c>
      <c r="D679" s="343">
        <v>15712.7099609375</v>
      </c>
      <c r="E679" s="343">
        <v>0.29320319299586101</v>
      </c>
      <c r="F679" s="343">
        <v>0.87097584037110198</v>
      </c>
      <c r="G679" s="262">
        <f t="shared" si="33"/>
        <v>2640.177892694604</v>
      </c>
    </row>
    <row r="680" spans="1:18" x14ac:dyDescent="0.2">
      <c r="A680" s="343">
        <v>3</v>
      </c>
      <c r="B680" s="343">
        <v>1.5</v>
      </c>
      <c r="C680" s="343">
        <v>523.5712890625</v>
      </c>
      <c r="D680" s="343">
        <v>15814.6416015625</v>
      </c>
      <c r="E680" s="343">
        <v>0.29489549342542898</v>
      </c>
      <c r="F680" s="343">
        <v>0.87307690409943495</v>
      </c>
      <c r="G680" s="262">
        <f t="shared" si="33"/>
        <v>2666.8547679907838</v>
      </c>
    </row>
    <row r="681" spans="1:18" x14ac:dyDescent="0.2">
      <c r="A681" s="343">
        <v>3</v>
      </c>
      <c r="B681" s="343">
        <v>1.5</v>
      </c>
      <c r="C681" s="343">
        <v>523.9814453125</v>
      </c>
      <c r="D681" s="343">
        <v>15915.794921875</v>
      </c>
      <c r="E681" s="343">
        <v>0.29651288059540098</v>
      </c>
      <c r="F681" s="343">
        <v>0.87827147217467405</v>
      </c>
      <c r="G681" s="262">
        <f t="shared" si="33"/>
        <v>2692.5149684560934</v>
      </c>
    </row>
    <row r="682" spans="1:18" x14ac:dyDescent="0.2">
      <c r="A682" s="343">
        <v>3</v>
      </c>
      <c r="B682" s="343">
        <v>1.5</v>
      </c>
      <c r="C682" s="343">
        <v>524.3896484375</v>
      </c>
      <c r="D682" s="343">
        <v>16015.9931640625</v>
      </c>
      <c r="E682" s="343">
        <v>0.298178842058405</v>
      </c>
      <c r="F682" s="343">
        <v>0.88088214397430398</v>
      </c>
      <c r="G682" s="262">
        <f t="shared" si="33"/>
        <v>2719.1135326540848</v>
      </c>
    </row>
    <row r="683" spans="1:18" x14ac:dyDescent="0.2">
      <c r="A683" s="343">
        <v>3</v>
      </c>
      <c r="B683" s="343">
        <v>1.5</v>
      </c>
      <c r="C683" s="343">
        <v>524.4091796875</v>
      </c>
      <c r="D683" s="343">
        <v>16022.14453125</v>
      </c>
      <c r="E683" s="343">
        <v>0.29829831328243001</v>
      </c>
      <c r="F683" s="343">
        <v>0.88189245434477903</v>
      </c>
      <c r="G683" s="262">
        <f t="shared" si="33"/>
        <v>2721.027350417055</v>
      </c>
    </row>
    <row r="684" spans="1:18" x14ac:dyDescent="0.2">
      <c r="A684" s="343">
        <v>3</v>
      </c>
      <c r="B684" s="343">
        <v>2</v>
      </c>
      <c r="C684" s="343">
        <v>524.9384765625</v>
      </c>
      <c r="D684" s="343">
        <v>15914.6962890625</v>
      </c>
      <c r="E684" s="343">
        <v>0.29670729418285202</v>
      </c>
      <c r="F684" s="343">
        <v>0.87771116523072101</v>
      </c>
      <c r="G684" s="262">
        <f t="shared" si="33"/>
        <v>2695.6212885544055</v>
      </c>
    </row>
    <row r="685" spans="1:18" s="113" customFormat="1" x14ac:dyDescent="0.2">
      <c r="A685" s="343">
        <v>3</v>
      </c>
      <c r="B685" s="343">
        <v>2</v>
      </c>
      <c r="C685" s="343">
        <v>525.3486328125</v>
      </c>
      <c r="D685" s="343">
        <v>15812.5712890625</v>
      </c>
      <c r="E685" s="343">
        <v>0.295109348371625</v>
      </c>
      <c r="F685" s="343">
        <v>0.87611377239227295</v>
      </c>
      <c r="G685" s="262">
        <f t="shared" si="33"/>
        <v>2670.2720613903339</v>
      </c>
      <c r="H685" s="270"/>
      <c r="I685" s="271"/>
      <c r="J685" s="271"/>
      <c r="K685" s="270"/>
      <c r="L685" s="271"/>
      <c r="M685" s="271"/>
      <c r="N685" s="271"/>
      <c r="O685" s="271"/>
      <c r="P685" s="271"/>
      <c r="Q685" s="283"/>
      <c r="R685" s="286"/>
    </row>
    <row r="686" spans="1:18" x14ac:dyDescent="0.2">
      <c r="A686" s="343">
        <v>3</v>
      </c>
      <c r="B686" s="343">
        <v>2</v>
      </c>
      <c r="C686" s="343">
        <v>525.7666015625</v>
      </c>
      <c r="D686" s="343">
        <v>15711.9765625</v>
      </c>
      <c r="E686" s="343">
        <v>0.29346282826736603</v>
      </c>
      <c r="F686" s="343">
        <v>0.868853938300163</v>
      </c>
      <c r="G686" s="262">
        <f t="shared" si="33"/>
        <v>2644.319160482698</v>
      </c>
    </row>
    <row r="687" spans="1:18" x14ac:dyDescent="0.2">
      <c r="A687" s="343">
        <v>3</v>
      </c>
      <c r="B687" s="343">
        <v>2</v>
      </c>
      <c r="C687" s="343">
        <v>526.1689453125</v>
      </c>
      <c r="D687" s="343">
        <v>15609.8115234375</v>
      </c>
      <c r="E687" s="343">
        <v>0.29189186170697201</v>
      </c>
      <c r="F687" s="343">
        <v>0.86447893409058496</v>
      </c>
      <c r="G687" s="262">
        <f t="shared" si="33"/>
        <v>2619.7164196353201</v>
      </c>
    </row>
    <row r="688" spans="1:18" x14ac:dyDescent="0.2">
      <c r="A688" s="343">
        <v>3</v>
      </c>
      <c r="B688" s="343">
        <v>2</v>
      </c>
      <c r="C688" s="343">
        <v>526.5693359375</v>
      </c>
      <c r="D688" s="343">
        <v>15508.8427734375</v>
      </c>
      <c r="E688" s="343">
        <v>0.29025648836977802</v>
      </c>
      <c r="F688" s="343">
        <v>0.86173712043091699</v>
      </c>
      <c r="G688" s="262">
        <f t="shared" si="33"/>
        <v>2594.2711108720869</v>
      </c>
    </row>
    <row r="689" spans="1:7" x14ac:dyDescent="0.2">
      <c r="A689" s="343">
        <v>3</v>
      </c>
      <c r="B689" s="343">
        <v>2</v>
      </c>
      <c r="C689" s="343">
        <v>526.9765625</v>
      </c>
      <c r="D689" s="343">
        <v>15407.583984375</v>
      </c>
      <c r="E689" s="343">
        <v>0.28867332730442302</v>
      </c>
      <c r="F689" s="343">
        <v>0.85819064406678103</v>
      </c>
      <c r="G689" s="262">
        <f t="shared" si="33"/>
        <v>2569.7982693106528</v>
      </c>
    </row>
    <row r="690" spans="1:7" x14ac:dyDescent="0.2">
      <c r="A690" s="343">
        <v>3</v>
      </c>
      <c r="B690" s="343">
        <v>2</v>
      </c>
      <c r="C690" s="343">
        <v>527.373046875</v>
      </c>
      <c r="D690" s="343">
        <v>15306.0634765625</v>
      </c>
      <c r="E690" s="343">
        <v>0.28712960192933701</v>
      </c>
      <c r="F690" s="343">
        <v>0.85347593994811199</v>
      </c>
      <c r="G690" s="262">
        <f t="shared" si="33"/>
        <v>2546.091550837205</v>
      </c>
    </row>
    <row r="691" spans="1:7" x14ac:dyDescent="0.2">
      <c r="A691" s="343">
        <v>3</v>
      </c>
      <c r="B691" s="343">
        <v>2</v>
      </c>
      <c r="C691" s="343">
        <v>527.7919921875</v>
      </c>
      <c r="D691" s="343">
        <v>15205.826171875</v>
      </c>
      <c r="E691" s="343">
        <v>0.28544847737066398</v>
      </c>
      <c r="F691" s="343">
        <v>0.846889626700431</v>
      </c>
      <c r="G691" s="262">
        <f t="shared" si="33"/>
        <v>2520.4444073274503</v>
      </c>
    </row>
    <row r="692" spans="1:7" x14ac:dyDescent="0.2">
      <c r="A692" s="343">
        <v>3</v>
      </c>
      <c r="B692" s="343">
        <v>2</v>
      </c>
      <c r="C692" s="343">
        <v>528.19140625</v>
      </c>
      <c r="D692" s="343">
        <v>15104.9755859375</v>
      </c>
      <c r="E692" s="343">
        <v>0.28388120699673902</v>
      </c>
      <c r="F692" s="343">
        <v>0.84561406401917305</v>
      </c>
      <c r="G692" s="262">
        <f t="shared" si="33"/>
        <v>2496.6917965249845</v>
      </c>
    </row>
    <row r="693" spans="1:7" x14ac:dyDescent="0.2">
      <c r="A693" s="343">
        <v>3</v>
      </c>
      <c r="B693" s="343">
        <v>2</v>
      </c>
      <c r="C693" s="343">
        <v>528.5947265625</v>
      </c>
      <c r="D693" s="343">
        <v>15001.8515625</v>
      </c>
      <c r="E693" s="343">
        <v>0.28221801039762801</v>
      </c>
      <c r="F693" s="343">
        <v>0.83990395069122303</v>
      </c>
      <c r="G693" s="262">
        <f t="shared" si="33"/>
        <v>2471.6550102633323</v>
      </c>
    </row>
    <row r="694" spans="1:7" x14ac:dyDescent="0.2">
      <c r="A694" s="343">
        <v>3</v>
      </c>
      <c r="B694" s="343">
        <v>2</v>
      </c>
      <c r="C694" s="343">
        <v>529.0087890625</v>
      </c>
      <c r="D694" s="343">
        <v>14901.71875</v>
      </c>
      <c r="E694" s="343">
        <v>0.28065306833013898</v>
      </c>
      <c r="F694" s="343">
        <v>0.83624420221895002</v>
      </c>
      <c r="G694" s="262">
        <f t="shared" si="33"/>
        <v>2448.2563326882587</v>
      </c>
    </row>
    <row r="695" spans="1:7" x14ac:dyDescent="0.2">
      <c r="A695" s="343">
        <v>3</v>
      </c>
      <c r="B695" s="343">
        <v>2</v>
      </c>
      <c r="C695" s="343">
        <v>529.4130859375</v>
      </c>
      <c r="D695" s="343">
        <v>14800.0712890625</v>
      </c>
      <c r="E695" s="343">
        <v>0.27900619897991402</v>
      </c>
      <c r="F695" s="343">
        <v>0.83092448767274596</v>
      </c>
      <c r="G695" s="262">
        <f t="shared" si="33"/>
        <v>2423.7988488571841</v>
      </c>
    </row>
    <row r="696" spans="1:7" x14ac:dyDescent="0.2">
      <c r="A696" s="343">
        <v>3</v>
      </c>
      <c r="B696" s="343">
        <v>2</v>
      </c>
      <c r="C696" s="343">
        <v>529.59375</v>
      </c>
      <c r="D696" s="343">
        <v>14758.521484375</v>
      </c>
      <c r="E696" s="343">
        <v>0.27828224119730299</v>
      </c>
      <c r="F696" s="343">
        <v>0.83152652950957395</v>
      </c>
      <c r="G696" s="262">
        <f t="shared" si="33"/>
        <v>2413.099262216504</v>
      </c>
    </row>
    <row r="697" spans="1:7" x14ac:dyDescent="0.2">
      <c r="A697" s="343">
        <v>3</v>
      </c>
      <c r="B697" s="343">
        <v>2</v>
      </c>
      <c r="C697" s="343">
        <v>529.806640625</v>
      </c>
      <c r="D697" s="343">
        <v>14697.5244140625</v>
      </c>
      <c r="E697" s="343">
        <v>0.27745947591029102</v>
      </c>
      <c r="F697" s="343">
        <v>0.82772673340514302</v>
      </c>
      <c r="G697" s="262">
        <f t="shared" si="33"/>
        <v>2400.9815561875712</v>
      </c>
    </row>
    <row r="698" spans="1:7" x14ac:dyDescent="0.2">
      <c r="A698" s="343">
        <v>3</v>
      </c>
      <c r="B698" s="343">
        <v>2</v>
      </c>
      <c r="C698" s="343">
        <v>530.2099609375</v>
      </c>
      <c r="D698" s="343">
        <v>14596.6708984375</v>
      </c>
      <c r="E698" s="343">
        <v>0.27583027258515402</v>
      </c>
      <c r="F698" s="343">
        <v>0.82422496052458905</v>
      </c>
      <c r="G698" s="262">
        <f t="shared" si="33"/>
        <v>2377.1184559824023</v>
      </c>
    </row>
    <row r="699" spans="1:7" x14ac:dyDescent="0.2">
      <c r="A699" s="343">
        <v>3</v>
      </c>
      <c r="B699" s="343">
        <v>2</v>
      </c>
      <c r="C699" s="343">
        <v>530.6259765625</v>
      </c>
      <c r="D699" s="343">
        <v>14495.8720703125</v>
      </c>
      <c r="E699" s="343">
        <v>0.27418768149800599</v>
      </c>
      <c r="F699" s="343">
        <v>0.82007644232362498</v>
      </c>
      <c r="G699" s="262">
        <f t="shared" si="33"/>
        <v>2353.2248800909324</v>
      </c>
    </row>
    <row r="700" spans="1:7" x14ac:dyDescent="0.2">
      <c r="A700" s="343">
        <v>3</v>
      </c>
      <c r="B700" s="343">
        <v>2</v>
      </c>
      <c r="C700" s="343">
        <v>531.033203125</v>
      </c>
      <c r="D700" s="343">
        <v>14395.0615234375</v>
      </c>
      <c r="E700" s="343">
        <v>0.27251517167314898</v>
      </c>
      <c r="F700" s="343">
        <v>0.81521272659301802</v>
      </c>
      <c r="G700" s="262">
        <f t="shared" si="33"/>
        <v>2329.0646949485135</v>
      </c>
    </row>
    <row r="701" spans="1:7" x14ac:dyDescent="0.2">
      <c r="A701" s="343">
        <v>3</v>
      </c>
      <c r="B701" s="343">
        <v>2</v>
      </c>
      <c r="C701" s="343">
        <v>531.43359375</v>
      </c>
      <c r="D701" s="343">
        <v>14294.73828125</v>
      </c>
      <c r="E701" s="343">
        <v>0.270946911768988</v>
      </c>
      <c r="F701" s="343">
        <v>0.81225635949522301</v>
      </c>
      <c r="G701" s="262">
        <f t="shared" si="33"/>
        <v>2306.5681636024651</v>
      </c>
    </row>
    <row r="702" spans="1:7" x14ac:dyDescent="0.2">
      <c r="A702" s="343">
        <v>3</v>
      </c>
      <c r="B702" s="343">
        <v>2</v>
      </c>
      <c r="C702" s="343">
        <v>531.8310546875</v>
      </c>
      <c r="D702" s="343">
        <v>14193.0966796875</v>
      </c>
      <c r="E702" s="343">
        <v>0.26940484531223802</v>
      </c>
      <c r="F702" s="343">
        <v>0.807380652986467</v>
      </c>
      <c r="G702" s="262">
        <f t="shared" si="33"/>
        <v>2284.6030962431196</v>
      </c>
    </row>
    <row r="703" spans="1:7" x14ac:dyDescent="0.2">
      <c r="A703" s="343">
        <v>3</v>
      </c>
      <c r="B703" s="343">
        <v>2</v>
      </c>
      <c r="C703" s="343">
        <v>532.234375</v>
      </c>
      <c r="D703" s="343">
        <v>14092.7099609375</v>
      </c>
      <c r="E703" s="343">
        <v>0.267758878180757</v>
      </c>
      <c r="F703" s="343">
        <v>0.80400705337524403</v>
      </c>
      <c r="G703" s="262">
        <f t="shared" si="33"/>
        <v>2261.3243422341716</v>
      </c>
    </row>
    <row r="704" spans="1:7" x14ac:dyDescent="0.2">
      <c r="A704" s="343">
        <v>3</v>
      </c>
      <c r="B704" s="343">
        <v>2</v>
      </c>
      <c r="C704" s="343">
        <v>532.6396484375</v>
      </c>
      <c r="D704" s="343">
        <v>13991.7216796875</v>
      </c>
      <c r="E704" s="343">
        <v>0.26615255046635899</v>
      </c>
      <c r="F704" s="343">
        <v>0.79930725041776896</v>
      </c>
      <c r="G704" s="262">
        <f t="shared" si="33"/>
        <v>2238.7679417904455</v>
      </c>
    </row>
    <row r="705" spans="1:7" x14ac:dyDescent="0.2">
      <c r="A705" s="343">
        <v>3</v>
      </c>
      <c r="B705" s="343">
        <v>2</v>
      </c>
      <c r="C705" s="343">
        <v>533.0400390625</v>
      </c>
      <c r="D705" s="343">
        <v>13890.1708984375</v>
      </c>
      <c r="E705" s="343">
        <v>0.26456461637280898</v>
      </c>
      <c r="F705" s="343">
        <v>0.79593958798795905</v>
      </c>
      <c r="G705" s="262">
        <f t="shared" si="33"/>
        <v>2216.6306378816935</v>
      </c>
    </row>
    <row r="706" spans="1:7" x14ac:dyDescent="0.2">
      <c r="A706" s="343">
        <v>3</v>
      </c>
      <c r="B706" s="343">
        <v>2</v>
      </c>
      <c r="C706" s="343">
        <v>533.4384765625</v>
      </c>
      <c r="D706" s="343">
        <v>13789.859375</v>
      </c>
      <c r="E706" s="343">
        <v>0.26294181589037202</v>
      </c>
      <c r="F706" s="343">
        <v>0.79099537106230899</v>
      </c>
      <c r="G706" s="262">
        <f t="shared" si="33"/>
        <v>2194.1710546408913</v>
      </c>
    </row>
    <row r="707" spans="1:7" x14ac:dyDescent="0.2">
      <c r="A707" s="343">
        <v>3</v>
      </c>
      <c r="B707" s="343">
        <v>2</v>
      </c>
      <c r="C707" s="343">
        <v>533.8408203125</v>
      </c>
      <c r="D707" s="343">
        <v>13688.2294921875</v>
      </c>
      <c r="E707" s="343">
        <v>0.26133697247132698</v>
      </c>
      <c r="F707" s="343">
        <v>0.78665616456419196</v>
      </c>
      <c r="G707" s="262">
        <f t="shared" si="33"/>
        <v>2172.1220395976711</v>
      </c>
    </row>
    <row r="708" spans="1:7" x14ac:dyDescent="0.2">
      <c r="A708" s="343">
        <v>3</v>
      </c>
      <c r="B708" s="343">
        <v>2</v>
      </c>
      <c r="C708" s="343">
        <v>534.265625</v>
      </c>
      <c r="D708" s="343">
        <v>13587.2451171875</v>
      </c>
      <c r="E708" s="343">
        <v>0.25972735602408598</v>
      </c>
      <c r="F708" s="343">
        <v>0.78398582991212595</v>
      </c>
      <c r="G708" s="262">
        <f t="shared" si="33"/>
        <v>2150.1705133288938</v>
      </c>
    </row>
    <row r="709" spans="1:7" x14ac:dyDescent="0.2">
      <c r="A709" s="343">
        <v>3</v>
      </c>
      <c r="B709" s="343">
        <v>2</v>
      </c>
      <c r="C709" s="343">
        <v>534.6142578125</v>
      </c>
      <c r="D709" s="343">
        <v>13499.056640625</v>
      </c>
      <c r="E709" s="343">
        <v>0.25827644276432699</v>
      </c>
      <c r="F709" s="343">
        <v>0.77960791531950202</v>
      </c>
      <c r="G709" s="262">
        <f t="shared" si="33"/>
        <v>2130.5205761397719</v>
      </c>
    </row>
    <row r="710" spans="1:7" x14ac:dyDescent="0.2">
      <c r="A710" s="343">
        <v>3</v>
      </c>
      <c r="B710" s="343">
        <v>2</v>
      </c>
      <c r="C710" s="343">
        <v>534.6533203125</v>
      </c>
      <c r="D710" s="343">
        <v>13487.1025390625</v>
      </c>
      <c r="E710" s="343">
        <v>0.258159911027178</v>
      </c>
      <c r="F710" s="343">
        <v>0.77903567580506194</v>
      </c>
      <c r="G710" s="262">
        <f t="shared" ref="G710:G773" si="34">G709+(D710+D709)/2*(E710-E709)</f>
        <v>2128.9482041356778</v>
      </c>
    </row>
    <row r="711" spans="1:7" x14ac:dyDescent="0.2">
      <c r="A711" s="343">
        <v>3</v>
      </c>
      <c r="B711" s="343">
        <v>2</v>
      </c>
      <c r="C711" s="343">
        <v>535.0556640625</v>
      </c>
      <c r="D711" s="343">
        <v>13387.0849609375</v>
      </c>
      <c r="E711" s="343">
        <v>0.25649330927990399</v>
      </c>
      <c r="F711" s="343">
        <v>0.77360274735838197</v>
      </c>
      <c r="G711" s="262">
        <f t="shared" si="34"/>
        <v>2106.5539202136429</v>
      </c>
    </row>
    <row r="712" spans="1:7" x14ac:dyDescent="0.2">
      <c r="A712" s="343">
        <v>3</v>
      </c>
      <c r="B712" s="343">
        <v>2</v>
      </c>
      <c r="C712" s="343">
        <v>535.462890625</v>
      </c>
      <c r="D712" s="343">
        <v>13285.9189453125</v>
      </c>
      <c r="E712" s="343">
        <v>0.25492170243523998</v>
      </c>
      <c r="F712" s="343">
        <v>0.77113212319090996</v>
      </c>
      <c r="G712" s="262">
        <f t="shared" si="34"/>
        <v>2085.5941824602369</v>
      </c>
    </row>
    <row r="713" spans="1:7" x14ac:dyDescent="0.2">
      <c r="A713" s="343">
        <v>3</v>
      </c>
      <c r="B713" s="343">
        <v>2</v>
      </c>
      <c r="C713" s="343">
        <v>535.873046875</v>
      </c>
      <c r="D713" s="343">
        <v>13184.162109375</v>
      </c>
      <c r="E713" s="343">
        <v>0.25325105525553199</v>
      </c>
      <c r="F713" s="343">
        <v>0.76636375160887804</v>
      </c>
      <c r="G713" s="262">
        <f t="shared" si="34"/>
        <v>2063.4830993299092</v>
      </c>
    </row>
    <row r="714" spans="1:7" x14ac:dyDescent="0.2">
      <c r="A714" s="343">
        <v>3</v>
      </c>
      <c r="B714" s="343">
        <v>2</v>
      </c>
      <c r="C714" s="343">
        <v>536.2763671875</v>
      </c>
      <c r="D714" s="343">
        <v>13083.435546875</v>
      </c>
      <c r="E714" s="343">
        <v>0.251574645517394</v>
      </c>
      <c r="F714" s="343">
        <v>0.76184573117643595</v>
      </c>
      <c r="G714" s="262">
        <f t="shared" si="34"/>
        <v>2041.4654710756952</v>
      </c>
    </row>
    <row r="715" spans="1:7" x14ac:dyDescent="0.2">
      <c r="A715" s="343">
        <v>3</v>
      </c>
      <c r="B715" s="343">
        <v>2</v>
      </c>
      <c r="C715" s="343">
        <v>536.6796875</v>
      </c>
      <c r="D715" s="343">
        <v>12981.626953125</v>
      </c>
      <c r="E715" s="343">
        <v>0.250015029450879</v>
      </c>
      <c r="F715" s="343">
        <v>0.75816811295226205</v>
      </c>
      <c r="G715" s="262">
        <f t="shared" si="34"/>
        <v>2021.1397259508362</v>
      </c>
    </row>
    <row r="716" spans="1:7" x14ac:dyDescent="0.2">
      <c r="A716" s="343">
        <v>3</v>
      </c>
      <c r="B716" s="343">
        <v>2</v>
      </c>
      <c r="C716" s="343">
        <v>537.0712890625</v>
      </c>
      <c r="D716" s="343">
        <v>12880.8857421875</v>
      </c>
      <c r="E716" s="343">
        <v>0.248383439611644</v>
      </c>
      <c r="F716" s="343">
        <v>0.75451133307069496</v>
      </c>
      <c r="G716" s="262">
        <f t="shared" si="34"/>
        <v>2000.0412194854571</v>
      </c>
    </row>
    <row r="717" spans="1:7" x14ac:dyDescent="0.2">
      <c r="A717" s="343">
        <v>3</v>
      </c>
      <c r="B717" s="343">
        <v>2.5</v>
      </c>
      <c r="C717" s="343">
        <v>537.90234375</v>
      </c>
      <c r="D717" s="343">
        <v>12981.96875</v>
      </c>
      <c r="E717" s="343">
        <v>0.24975914857350301</v>
      </c>
      <c r="F717" s="343">
        <v>0.75619516428559996</v>
      </c>
      <c r="G717" s="262">
        <f t="shared" si="34"/>
        <v>2017.8310998375362</v>
      </c>
    </row>
    <row r="718" spans="1:7" x14ac:dyDescent="0.2">
      <c r="A718" s="343">
        <v>3</v>
      </c>
      <c r="B718" s="343">
        <v>2.5</v>
      </c>
      <c r="C718" s="343">
        <v>538.3056640625</v>
      </c>
      <c r="D718" s="343">
        <v>13082.7021484375</v>
      </c>
      <c r="E718" s="343">
        <v>0.25142153026536102</v>
      </c>
      <c r="F718" s="343">
        <v>0.76204835204407595</v>
      </c>
      <c r="G718" s="262">
        <f t="shared" si="34"/>
        <v>2039.4958156904695</v>
      </c>
    </row>
    <row r="719" spans="1:7" x14ac:dyDescent="0.2">
      <c r="A719" s="343">
        <v>3</v>
      </c>
      <c r="B719" s="343">
        <v>2.5</v>
      </c>
      <c r="C719" s="343">
        <v>538.6953125</v>
      </c>
      <c r="D719" s="343">
        <v>13183.9423828125</v>
      </c>
      <c r="E719" s="343">
        <v>0.25298437685705699</v>
      </c>
      <c r="F719" s="343">
        <v>0.76554418774321698</v>
      </c>
      <c r="G719" s="262">
        <f t="shared" si="34"/>
        <v>2060.0211836309463</v>
      </c>
    </row>
    <row r="720" spans="1:7" x14ac:dyDescent="0.2">
      <c r="A720" s="343">
        <v>3</v>
      </c>
      <c r="B720" s="343">
        <v>2.5</v>
      </c>
      <c r="C720" s="343">
        <v>539.1142578125</v>
      </c>
      <c r="D720" s="343">
        <v>13285.193359375</v>
      </c>
      <c r="E720" s="343">
        <v>0.25471311528235702</v>
      </c>
      <c r="F720" s="343">
        <v>0.76986552448943302</v>
      </c>
      <c r="G720" s="262">
        <f t="shared" si="34"/>
        <v>2082.9002896519473</v>
      </c>
    </row>
    <row r="721" spans="1:7" x14ac:dyDescent="0.2">
      <c r="A721" s="343">
        <v>3</v>
      </c>
      <c r="B721" s="343">
        <v>2.5</v>
      </c>
      <c r="C721" s="343">
        <v>539.5166015625</v>
      </c>
      <c r="D721" s="343">
        <v>13386.267578125</v>
      </c>
      <c r="E721" s="343">
        <v>0.25624831323511899</v>
      </c>
      <c r="F721" s="343">
        <v>0.77569781569763996</v>
      </c>
      <c r="G721" s="262">
        <f t="shared" si="34"/>
        <v>2103.3732757661578</v>
      </c>
    </row>
    <row r="722" spans="1:7" x14ac:dyDescent="0.2">
      <c r="A722" s="343">
        <v>3</v>
      </c>
      <c r="B722" s="343">
        <v>2.5</v>
      </c>
      <c r="C722" s="343">
        <v>539.91796875</v>
      </c>
      <c r="D722" s="343">
        <v>13486.435546875</v>
      </c>
      <c r="E722" s="343">
        <v>0.257816252997145</v>
      </c>
      <c r="F722" s="343">
        <v>0.77891052933409799</v>
      </c>
      <c r="G722" s="262">
        <f t="shared" si="34"/>
        <v>2124.4406656375618</v>
      </c>
    </row>
    <row r="723" spans="1:7" x14ac:dyDescent="0.2">
      <c r="A723" s="343">
        <v>3</v>
      </c>
      <c r="B723" s="343">
        <v>2.5</v>
      </c>
      <c r="C723" s="343">
        <v>540.32421875</v>
      </c>
      <c r="D723" s="343">
        <v>13587.193359375</v>
      </c>
      <c r="E723" s="343">
        <v>0.25942063075490301</v>
      </c>
      <c r="F723" s="343">
        <v>0.78165234299376596</v>
      </c>
      <c r="G723" s="262">
        <f t="shared" si="34"/>
        <v>2146.1588296570526</v>
      </c>
    </row>
    <row r="724" spans="1:7" x14ac:dyDescent="0.2">
      <c r="A724" s="343">
        <v>3</v>
      </c>
      <c r="B724" s="343">
        <v>2.5</v>
      </c>
      <c r="C724" s="343">
        <v>540.712890625</v>
      </c>
      <c r="D724" s="343">
        <v>13688.2666015625</v>
      </c>
      <c r="E724" s="343">
        <v>0.26104689459316399</v>
      </c>
      <c r="F724" s="343">
        <v>0.78625977039337203</v>
      </c>
      <c r="G724" s="262">
        <f t="shared" si="34"/>
        <v>2168.3373767602566</v>
      </c>
    </row>
    <row r="725" spans="1:7" x14ac:dyDescent="0.2">
      <c r="A725" s="343">
        <v>3</v>
      </c>
      <c r="B725" s="343">
        <v>2.5</v>
      </c>
      <c r="C725" s="343">
        <v>541.1181640625</v>
      </c>
      <c r="D725" s="343">
        <v>13788.626953125</v>
      </c>
      <c r="E725" s="343">
        <v>0.26264422922395197</v>
      </c>
      <c r="F725" s="343">
        <v>0.78996719093993295</v>
      </c>
      <c r="G725" s="262">
        <f t="shared" si="34"/>
        <v>2190.2822735709451</v>
      </c>
    </row>
    <row r="726" spans="1:7" x14ac:dyDescent="0.2">
      <c r="A726" s="343">
        <v>3</v>
      </c>
      <c r="B726" s="343">
        <v>2.5</v>
      </c>
      <c r="C726" s="343">
        <v>541.513671875</v>
      </c>
      <c r="D726" s="343">
        <v>13891.072265625</v>
      </c>
      <c r="E726" s="343">
        <v>0.26422471273690501</v>
      </c>
      <c r="F726" s="343">
        <v>0.79350173473358199</v>
      </c>
      <c r="G726" s="262">
        <f t="shared" si="34"/>
        <v>2212.1559277003116</v>
      </c>
    </row>
    <row r="727" spans="1:7" x14ac:dyDescent="0.2">
      <c r="A727" s="343">
        <v>3</v>
      </c>
      <c r="B727" s="343">
        <v>2.5</v>
      </c>
      <c r="C727" s="343">
        <v>541.9443359375</v>
      </c>
      <c r="D727" s="343">
        <v>13991.8349609375</v>
      </c>
      <c r="E727" s="343">
        <v>0.26590601191856</v>
      </c>
      <c r="F727" s="343">
        <v>0.79976319102570403</v>
      </c>
      <c r="G727" s="262">
        <f t="shared" si="34"/>
        <v>2235.5956822514026</v>
      </c>
    </row>
    <row r="728" spans="1:7" x14ac:dyDescent="0.2">
      <c r="A728" s="343">
        <v>3</v>
      </c>
      <c r="B728" s="343">
        <v>2.5</v>
      </c>
      <c r="C728" s="343">
        <v>542.333984375</v>
      </c>
      <c r="D728" s="343">
        <v>14092.060546875</v>
      </c>
      <c r="E728" s="343">
        <v>0.26743777561932802</v>
      </c>
      <c r="F728" s="343">
        <v>0.80220104428008199</v>
      </c>
      <c r="G728" s="262">
        <f t="shared" si="34"/>
        <v>2257.104628108917</v>
      </c>
    </row>
    <row r="729" spans="1:7" x14ac:dyDescent="0.2">
      <c r="A729" s="343">
        <v>3</v>
      </c>
      <c r="B729" s="343">
        <v>2.5</v>
      </c>
      <c r="C729" s="343">
        <v>542.7529296875</v>
      </c>
      <c r="D729" s="343">
        <v>14192.7216796875</v>
      </c>
      <c r="E729" s="343">
        <v>0.26909276493825002</v>
      </c>
      <c r="F729" s="343">
        <v>0.80840289592742898</v>
      </c>
      <c r="G729" s="262">
        <f t="shared" si="34"/>
        <v>2280.5101343454148</v>
      </c>
    </row>
    <row r="730" spans="1:7" x14ac:dyDescent="0.2">
      <c r="A730" s="343">
        <v>3</v>
      </c>
      <c r="B730" s="343">
        <v>2.5</v>
      </c>
      <c r="C730" s="343">
        <v>543.1611328125</v>
      </c>
      <c r="D730" s="343">
        <v>14293.841796875</v>
      </c>
      <c r="E730" s="343">
        <v>0.27074632816948002</v>
      </c>
      <c r="F730" s="343">
        <v>0.81072153989225604</v>
      </c>
      <c r="G730" s="262">
        <f t="shared" si="34"/>
        <v>2304.0623013198865</v>
      </c>
    </row>
    <row r="731" spans="1:7" x14ac:dyDescent="0.2">
      <c r="A731" s="343">
        <v>3</v>
      </c>
      <c r="B731" s="343">
        <v>2.5</v>
      </c>
      <c r="C731" s="343">
        <v>543.5517578125</v>
      </c>
      <c r="D731" s="343">
        <v>14394.30859375</v>
      </c>
      <c r="E731" s="343">
        <v>0.27225975645706102</v>
      </c>
      <c r="F731" s="343">
        <v>0.81517396029084899</v>
      </c>
      <c r="G731" s="262">
        <f t="shared" si="34"/>
        <v>2325.7710304796615</v>
      </c>
    </row>
    <row r="732" spans="1:7" x14ac:dyDescent="0.2">
      <c r="A732" s="343">
        <v>3</v>
      </c>
      <c r="B732" s="343">
        <v>2.5</v>
      </c>
      <c r="C732" s="343">
        <v>543.9638671875</v>
      </c>
      <c r="D732" s="343">
        <v>14494.609375</v>
      </c>
      <c r="E732" s="343">
        <v>0.27379608945921102</v>
      </c>
      <c r="F732" s="343">
        <v>0.81933441106229998</v>
      </c>
      <c r="G732" s="262">
        <f t="shared" si="34"/>
        <v>2347.9625295155588</v>
      </c>
    </row>
    <row r="733" spans="1:7" x14ac:dyDescent="0.2">
      <c r="A733" s="343">
        <v>3</v>
      </c>
      <c r="B733" s="343">
        <v>2.5</v>
      </c>
      <c r="C733" s="343">
        <v>544.3544921875</v>
      </c>
      <c r="D733" s="343">
        <v>14594.67578125</v>
      </c>
      <c r="E733" s="343">
        <v>0.27545343618840001</v>
      </c>
      <c r="F733" s="343">
        <v>0.82274375017732404</v>
      </c>
      <c r="G733" s="262">
        <f t="shared" si="34"/>
        <v>2372.0680453196373</v>
      </c>
    </row>
    <row r="734" spans="1:7" x14ac:dyDescent="0.2">
      <c r="A734" s="343">
        <v>3</v>
      </c>
      <c r="B734" s="343">
        <v>2.5</v>
      </c>
      <c r="C734" s="343">
        <v>544.7685546875</v>
      </c>
      <c r="D734" s="343">
        <v>14696.138671875</v>
      </c>
      <c r="E734" s="343">
        <v>0.27710213907994302</v>
      </c>
      <c r="F734" s="343">
        <v>0.82756282063201103</v>
      </c>
      <c r="G734" s="262">
        <f t="shared" si="34"/>
        <v>2396.2139705618956</v>
      </c>
    </row>
    <row r="735" spans="1:7" x14ac:dyDescent="0.2">
      <c r="A735" s="343">
        <v>3</v>
      </c>
      <c r="B735" s="343">
        <v>2.5</v>
      </c>
      <c r="C735" s="343">
        <v>545.056640625</v>
      </c>
      <c r="D735" s="343">
        <v>14769.4619140625</v>
      </c>
      <c r="E735" s="343">
        <v>0.278298568446189</v>
      </c>
      <c r="F735" s="343">
        <v>0.83169637946412001</v>
      </c>
      <c r="G735" s="262">
        <f t="shared" si="34"/>
        <v>2413.8407254794406</v>
      </c>
    </row>
    <row r="736" spans="1:7" x14ac:dyDescent="0.2">
      <c r="A736" s="343">
        <v>3</v>
      </c>
      <c r="B736" s="343">
        <v>2.5</v>
      </c>
      <c r="C736" s="343">
        <v>545.1669921875</v>
      </c>
      <c r="D736" s="343">
        <v>14797.58984375</v>
      </c>
      <c r="E736" s="343">
        <v>0.27871673228219201</v>
      </c>
      <c r="F736" s="343">
        <v>0.83208084106445301</v>
      </c>
      <c r="G736" s="262">
        <f t="shared" si="34"/>
        <v>2420.0226613706141</v>
      </c>
    </row>
    <row r="737" spans="1:7" x14ac:dyDescent="0.2">
      <c r="A737" s="343">
        <v>3</v>
      </c>
      <c r="B737" s="343">
        <v>2.5</v>
      </c>
      <c r="C737" s="343">
        <v>545.5634765625</v>
      </c>
      <c r="D737" s="343">
        <v>14897.9287109375</v>
      </c>
      <c r="E737" s="343">
        <v>0.28028633096255401</v>
      </c>
      <c r="F737" s="343">
        <v>0.837358820717782</v>
      </c>
      <c r="G737" s="262">
        <f t="shared" si="34"/>
        <v>2443.3276847386655</v>
      </c>
    </row>
    <row r="738" spans="1:7" x14ac:dyDescent="0.2">
      <c r="A738" s="343">
        <v>3</v>
      </c>
      <c r="B738" s="343">
        <v>2.5</v>
      </c>
      <c r="C738" s="343">
        <v>545.9775390625</v>
      </c>
      <c r="D738" s="343">
        <v>14999.296875</v>
      </c>
      <c r="E738" s="343">
        <v>0.281963555607945</v>
      </c>
      <c r="F738" s="343">
        <v>0.83955226000398397</v>
      </c>
      <c r="G738" s="262">
        <f t="shared" si="34"/>
        <v>2468.3998665294398</v>
      </c>
    </row>
    <row r="739" spans="1:7" x14ac:dyDescent="0.2">
      <c r="A739" s="343">
        <v>3</v>
      </c>
      <c r="B739" s="343">
        <v>2.5</v>
      </c>
      <c r="C739" s="343">
        <v>546.3623046875</v>
      </c>
      <c r="D739" s="343">
        <v>15100.541015625</v>
      </c>
      <c r="E739" s="343">
        <v>0.28352739172987601</v>
      </c>
      <c r="F739" s="343">
        <v>0.84405543748289302</v>
      </c>
      <c r="G739" s="262">
        <f t="shared" si="34"/>
        <v>2491.9354734082531</v>
      </c>
    </row>
    <row r="740" spans="1:7" x14ac:dyDescent="0.2">
      <c r="A740" s="343">
        <v>3</v>
      </c>
      <c r="B740" s="343">
        <v>2.5</v>
      </c>
      <c r="C740" s="343">
        <v>546.7763671875</v>
      </c>
      <c r="D740" s="343">
        <v>15201.2060546875</v>
      </c>
      <c r="E740" s="343">
        <v>0.28517225291580001</v>
      </c>
      <c r="F740" s="343">
        <v>0.84857048932462897</v>
      </c>
      <c r="G740" s="262">
        <f t="shared" si="34"/>
        <v>2516.8565572190746</v>
      </c>
    </row>
    <row r="741" spans="1:7" x14ac:dyDescent="0.2">
      <c r="A741" s="343">
        <v>3</v>
      </c>
      <c r="B741" s="343">
        <v>2.5</v>
      </c>
      <c r="C741" s="343">
        <v>547.1845703125</v>
      </c>
      <c r="D741" s="343">
        <v>15302.05859375</v>
      </c>
      <c r="E741" s="343">
        <v>0.28675809153355702</v>
      </c>
      <c r="F741" s="343">
        <v>0.85285602835938301</v>
      </c>
      <c r="G741" s="262">
        <f t="shared" si="34"/>
        <v>2541.0431847426521</v>
      </c>
    </row>
    <row r="742" spans="1:7" x14ac:dyDescent="0.2">
      <c r="A742" s="343">
        <v>3</v>
      </c>
      <c r="B742" s="343">
        <v>2.5</v>
      </c>
      <c r="C742" s="343">
        <v>547.578125</v>
      </c>
      <c r="D742" s="343">
        <v>15403.0146484375</v>
      </c>
      <c r="E742" s="343">
        <v>0.28830289375036999</v>
      </c>
      <c r="F742" s="343">
        <v>0.856432307045907</v>
      </c>
      <c r="G742" s="262">
        <f t="shared" si="34"/>
        <v>2564.7598173486199</v>
      </c>
    </row>
    <row r="743" spans="1:7" x14ac:dyDescent="0.2">
      <c r="A743" s="343">
        <v>3</v>
      </c>
      <c r="B743" s="343">
        <v>2.5</v>
      </c>
      <c r="C743" s="343">
        <v>547.986328125</v>
      </c>
      <c r="D743" s="343">
        <v>15503.7412109375</v>
      </c>
      <c r="E743" s="343">
        <v>0.28991946601308899</v>
      </c>
      <c r="F743" s="343">
        <v>0.86145102977752697</v>
      </c>
      <c r="G743" s="262">
        <f t="shared" si="34"/>
        <v>2589.7413194750666</v>
      </c>
    </row>
    <row r="744" spans="1:7" x14ac:dyDescent="0.2">
      <c r="A744" s="343">
        <v>3</v>
      </c>
      <c r="B744" s="343">
        <v>2.5</v>
      </c>
      <c r="C744" s="343">
        <v>548.396484375</v>
      </c>
      <c r="D744" s="343">
        <v>15604.681640625</v>
      </c>
      <c r="E744" s="343">
        <v>0.29157678363844802</v>
      </c>
      <c r="F744" s="343">
        <v>0.86555478628724802</v>
      </c>
      <c r="G744" s="262">
        <f t="shared" si="34"/>
        <v>2615.5195882195749</v>
      </c>
    </row>
    <row r="745" spans="1:7" x14ac:dyDescent="0.2">
      <c r="A745" s="343">
        <v>3</v>
      </c>
      <c r="B745" s="343">
        <v>2.5</v>
      </c>
      <c r="C745" s="343">
        <v>548.7998046875</v>
      </c>
      <c r="D745" s="343">
        <v>15705.6796875</v>
      </c>
      <c r="E745" s="343">
        <v>0.29323427588678902</v>
      </c>
      <c r="F745" s="343">
        <v>0.87101757526397705</v>
      </c>
      <c r="G745" s="262">
        <f t="shared" si="34"/>
        <v>2641.4679288166362</v>
      </c>
    </row>
    <row r="746" spans="1:7" x14ac:dyDescent="0.2">
      <c r="A746" s="343">
        <v>3</v>
      </c>
      <c r="B746" s="343">
        <v>2.5</v>
      </c>
      <c r="C746" s="343">
        <v>549.1962890625</v>
      </c>
      <c r="D746" s="343">
        <v>15808.2138671875</v>
      </c>
      <c r="E746" s="343">
        <v>0.29482840909622599</v>
      </c>
      <c r="F746" s="343">
        <v>0.87457301560789302</v>
      </c>
      <c r="G746" s="262">
        <f t="shared" si="34"/>
        <v>2666.5866009537308</v>
      </c>
    </row>
    <row r="747" spans="1:7" x14ac:dyDescent="0.2">
      <c r="A747" s="343">
        <v>3</v>
      </c>
      <c r="B747" s="343">
        <v>2.5</v>
      </c>
      <c r="C747" s="343">
        <v>549.6201171875</v>
      </c>
      <c r="D747" s="343">
        <v>15910.20703125</v>
      </c>
      <c r="E747" s="343">
        <v>0.29653095407411501</v>
      </c>
      <c r="F747" s="343">
        <v>0.87694230023771502</v>
      </c>
      <c r="G747" s="262">
        <f t="shared" si="34"/>
        <v>2693.5876200573334</v>
      </c>
    </row>
    <row r="748" spans="1:7" x14ac:dyDescent="0.2">
      <c r="A748" s="343">
        <v>3</v>
      </c>
      <c r="B748" s="343">
        <v>2.5</v>
      </c>
      <c r="C748" s="343">
        <v>550.025390625</v>
      </c>
      <c r="D748" s="343">
        <v>16011.148437500002</v>
      </c>
      <c r="E748" s="343">
        <v>0.298177648801357</v>
      </c>
      <c r="F748" s="343">
        <v>0.88395772036164999</v>
      </c>
      <c r="G748" s="262">
        <f t="shared" si="34"/>
        <v>2719.8699839257374</v>
      </c>
    </row>
    <row r="749" spans="1:7" x14ac:dyDescent="0.2">
      <c r="A749" s="343">
        <v>3</v>
      </c>
      <c r="B749" s="343">
        <v>2.5</v>
      </c>
      <c r="C749" s="343">
        <v>550.05859375</v>
      </c>
      <c r="D749" s="343">
        <v>16016.050781250002</v>
      </c>
      <c r="E749" s="343">
        <v>0.29833416920155298</v>
      </c>
      <c r="F749" s="343">
        <v>0.88252720888704095</v>
      </c>
      <c r="G749" s="262">
        <f t="shared" si="34"/>
        <v>2722.3764389451749</v>
      </c>
    </row>
    <row r="750" spans="1:7" x14ac:dyDescent="0.2">
      <c r="A750" s="343">
        <v>3</v>
      </c>
      <c r="B750" s="343">
        <v>3.5</v>
      </c>
      <c r="C750" s="343">
        <v>550.65625</v>
      </c>
      <c r="D750" s="343">
        <v>16111.9228515625</v>
      </c>
      <c r="E750" s="343">
        <v>0.299878825899214</v>
      </c>
      <c r="F750" s="343">
        <v>0.88684557704254996</v>
      </c>
      <c r="G750" s="262">
        <f t="shared" si="34"/>
        <v>2747.189783772275</v>
      </c>
    </row>
    <row r="751" spans="1:7" x14ac:dyDescent="0.2">
      <c r="A751" s="343">
        <v>3</v>
      </c>
      <c r="B751" s="343">
        <v>3.5</v>
      </c>
      <c r="C751" s="343">
        <v>551</v>
      </c>
      <c r="D751" s="343">
        <v>16214.540039062498</v>
      </c>
      <c r="E751" s="343">
        <v>0.30158105073496699</v>
      </c>
      <c r="F751" s="343">
        <v>0.89050235692411694</v>
      </c>
      <c r="G751" s="262">
        <f t="shared" si="34"/>
        <v>2774.7032377645096</v>
      </c>
    </row>
    <row r="752" spans="1:7" x14ac:dyDescent="0.2">
      <c r="A752" s="343">
        <v>3</v>
      </c>
      <c r="B752" s="343">
        <v>3.5</v>
      </c>
      <c r="C752" s="343">
        <v>551.3408203125</v>
      </c>
      <c r="D752" s="343">
        <v>16315.33984375</v>
      </c>
      <c r="E752" s="343">
        <v>0.30324608087539701</v>
      </c>
      <c r="F752" s="343">
        <v>0.89479982852935802</v>
      </c>
      <c r="G752" s="262">
        <f t="shared" si="34"/>
        <v>2801.7848529992348</v>
      </c>
    </row>
    <row r="753" spans="1:7" x14ac:dyDescent="0.2">
      <c r="A753" s="343">
        <v>3</v>
      </c>
      <c r="B753" s="343">
        <v>3.5</v>
      </c>
      <c r="C753" s="343">
        <v>551.7021484375</v>
      </c>
      <c r="D753" s="343">
        <v>16417.970703125</v>
      </c>
      <c r="E753" s="343">
        <v>0.30507543124258502</v>
      </c>
      <c r="F753" s="343">
        <v>0.89877843856811501</v>
      </c>
      <c r="G753" s="262">
        <f t="shared" si="34"/>
        <v>2831.7251998333372</v>
      </c>
    </row>
    <row r="754" spans="1:7" x14ac:dyDescent="0.2">
      <c r="A754" s="343">
        <v>3</v>
      </c>
      <c r="B754" s="343">
        <v>3.5</v>
      </c>
      <c r="C754" s="343">
        <v>552.083984375</v>
      </c>
      <c r="D754" s="343">
        <v>16518.162109375</v>
      </c>
      <c r="E754" s="343">
        <v>0.306976435240358</v>
      </c>
      <c r="F754" s="343">
        <v>0.90302526950836204</v>
      </c>
      <c r="G754" s="262">
        <f t="shared" si="34"/>
        <v>2863.0310599072095</v>
      </c>
    </row>
    <row r="755" spans="1:7" x14ac:dyDescent="0.2">
      <c r="A755" s="343">
        <v>3</v>
      </c>
      <c r="B755" s="343">
        <v>3.5</v>
      </c>
      <c r="C755" s="343">
        <v>552.50390625</v>
      </c>
      <c r="D755" s="343">
        <v>16620.966796875</v>
      </c>
      <c r="E755" s="343">
        <v>0.30906373285688499</v>
      </c>
      <c r="F755" s="343">
        <v>0.90749264927580997</v>
      </c>
      <c r="G755" s="262">
        <f t="shared" si="34"/>
        <v>2897.6166722971075</v>
      </c>
    </row>
    <row r="756" spans="1:7" x14ac:dyDescent="0.2">
      <c r="A756" s="343">
        <v>3</v>
      </c>
      <c r="B756" s="343">
        <v>3.5</v>
      </c>
      <c r="C756" s="343">
        <v>552.9375</v>
      </c>
      <c r="D756" s="343">
        <v>16721.1796875</v>
      </c>
      <c r="E756" s="343">
        <v>0.31125586247071602</v>
      </c>
      <c r="F756" s="343">
        <v>0.91385841369628895</v>
      </c>
      <c r="G756" s="262">
        <f t="shared" si="34"/>
        <v>2934.1618256456527</v>
      </c>
    </row>
    <row r="757" spans="1:7" x14ac:dyDescent="0.2">
      <c r="A757" s="343">
        <v>3</v>
      </c>
      <c r="B757" s="343">
        <v>3.5</v>
      </c>
      <c r="C757" s="343">
        <v>553.404296875</v>
      </c>
      <c r="D757" s="343">
        <v>16821.751953125</v>
      </c>
      <c r="E757" s="343">
        <v>0.31357948319055101</v>
      </c>
      <c r="F757" s="343">
        <v>0.91833173064514995</v>
      </c>
      <c r="G757" s="262">
        <f t="shared" si="34"/>
        <v>2973.1323511277351</v>
      </c>
    </row>
    <row r="758" spans="1:7" x14ac:dyDescent="0.2">
      <c r="A758" s="343">
        <v>3</v>
      </c>
      <c r="B758" s="343">
        <v>3.5</v>
      </c>
      <c r="C758" s="343">
        <v>553.8642578125</v>
      </c>
      <c r="D758" s="343">
        <v>16921.998046875</v>
      </c>
      <c r="E758" s="343">
        <v>0.31597979250364</v>
      </c>
      <c r="F758" s="343">
        <v>0.924628984648734</v>
      </c>
      <c r="G758" s="262">
        <f t="shared" si="34"/>
        <v>3013.6300698195082</v>
      </c>
    </row>
    <row r="759" spans="1:7" x14ac:dyDescent="0.2">
      <c r="A759" s="343">
        <v>3</v>
      </c>
      <c r="B759" s="343">
        <v>3.5</v>
      </c>
      <c r="C759" s="343">
        <v>554.3466796875</v>
      </c>
      <c r="D759" s="343">
        <v>17020.345703125</v>
      </c>
      <c r="E759" s="343">
        <v>0.31834142282605199</v>
      </c>
      <c r="F759" s="343">
        <v>0.92802348081022501</v>
      </c>
      <c r="G759" s="262">
        <f t="shared" si="34"/>
        <v>3053.7097039263735</v>
      </c>
    </row>
    <row r="760" spans="1:7" x14ac:dyDescent="0.2">
      <c r="A760" s="343">
        <v>3</v>
      </c>
      <c r="B760" s="343">
        <v>3.5</v>
      </c>
      <c r="C760" s="343">
        <v>554.3681640625</v>
      </c>
      <c r="D760" s="343">
        <v>17024.197265625</v>
      </c>
      <c r="E760" s="343">
        <v>0.318376056384295</v>
      </c>
      <c r="F760" s="343">
        <v>0.92727842275053296</v>
      </c>
      <c r="G760" s="262">
        <f t="shared" si="34"/>
        <v>3054.2992457572559</v>
      </c>
    </row>
    <row r="761" spans="1:7" x14ac:dyDescent="0.2">
      <c r="A761" s="343">
        <v>3</v>
      </c>
      <c r="B761" s="343">
        <v>3.5</v>
      </c>
      <c r="C761" s="343">
        <v>554.9091796875</v>
      </c>
      <c r="D761" s="343">
        <v>17124.31640625</v>
      </c>
      <c r="E761" s="343">
        <v>0.32107456354424402</v>
      </c>
      <c r="F761" s="343">
        <v>0.93396904412657</v>
      </c>
      <c r="G761" s="262">
        <f t="shared" si="34"/>
        <v>3100.3742500798417</v>
      </c>
    </row>
    <row r="762" spans="1:7" x14ac:dyDescent="0.2">
      <c r="A762" s="343">
        <v>3</v>
      </c>
      <c r="B762" s="343">
        <v>3.5</v>
      </c>
      <c r="C762" s="343">
        <v>555.4326171875</v>
      </c>
      <c r="D762" s="343">
        <v>17224.345703125</v>
      </c>
      <c r="E762" s="343">
        <v>0.32375383307226002</v>
      </c>
      <c r="F762" s="343">
        <v>0.93855557497590802</v>
      </c>
      <c r="G762" s="262">
        <f t="shared" si="34"/>
        <v>3146.388911938725</v>
      </c>
    </row>
    <row r="763" spans="1:7" x14ac:dyDescent="0.2">
      <c r="A763" s="343">
        <v>3</v>
      </c>
      <c r="B763" s="343">
        <v>3.5</v>
      </c>
      <c r="C763" s="343">
        <v>555.9609375</v>
      </c>
      <c r="D763" s="343">
        <v>17325.404296875</v>
      </c>
      <c r="E763" s="343">
        <v>0.326399895129725</v>
      </c>
      <c r="F763" s="343">
        <v>0.94553234521299601</v>
      </c>
      <c r="G763" s="262">
        <f t="shared" si="34"/>
        <v>3192.0993032236752</v>
      </c>
    </row>
    <row r="764" spans="1:7" x14ac:dyDescent="0.2">
      <c r="A764" s="343">
        <v>3</v>
      </c>
      <c r="B764" s="343">
        <v>3.5</v>
      </c>
      <c r="C764" s="343">
        <v>556.529296875</v>
      </c>
      <c r="D764" s="343">
        <v>17426.765625</v>
      </c>
      <c r="E764" s="343">
        <v>0.32928196014836397</v>
      </c>
      <c r="F764" s="343">
        <v>0.95072388648986805</v>
      </c>
      <c r="G764" s="262">
        <f t="shared" si="34"/>
        <v>3242.178309850492</v>
      </c>
    </row>
    <row r="765" spans="1:7" x14ac:dyDescent="0.2">
      <c r="A765" s="343">
        <v>3</v>
      </c>
      <c r="B765" s="343">
        <v>3.5</v>
      </c>
      <c r="C765" s="343">
        <v>557.111328125</v>
      </c>
      <c r="D765" s="343">
        <v>17529.423828125</v>
      </c>
      <c r="E765" s="343">
        <v>0.33208081731572697</v>
      </c>
      <c r="F765" s="343">
        <v>0.95605553360655904</v>
      </c>
      <c r="G765" s="262">
        <f t="shared" si="34"/>
        <v>3291.0970005477811</v>
      </c>
    </row>
    <row r="766" spans="1:7" x14ac:dyDescent="0.2">
      <c r="A766" s="343">
        <v>3</v>
      </c>
      <c r="B766" s="343">
        <v>3.5</v>
      </c>
      <c r="C766" s="343">
        <v>557.685546875</v>
      </c>
      <c r="D766" s="343">
        <v>17629.70703125</v>
      </c>
      <c r="E766" s="343">
        <v>0.33499149139970502</v>
      </c>
      <c r="F766" s="343">
        <v>0.96229015616700098</v>
      </c>
      <c r="G766" s="262">
        <f t="shared" si="34"/>
        <v>3342.2653860515688</v>
      </c>
    </row>
    <row r="767" spans="1:7" x14ac:dyDescent="0.2">
      <c r="A767" s="343">
        <v>3</v>
      </c>
      <c r="B767" s="343">
        <v>3.5</v>
      </c>
      <c r="C767" s="343">
        <v>558.2841796875</v>
      </c>
      <c r="D767" s="343">
        <v>17730.9375</v>
      </c>
      <c r="E767" s="343">
        <v>0.33797736978158399</v>
      </c>
      <c r="F767" s="343">
        <v>0.96723437309265103</v>
      </c>
      <c r="G767" s="262">
        <f t="shared" si="34"/>
        <v>3395.0566780891518</v>
      </c>
    </row>
    <row r="768" spans="1:7" x14ac:dyDescent="0.2">
      <c r="A768" s="343">
        <v>3</v>
      </c>
      <c r="B768" s="343">
        <v>3.5</v>
      </c>
      <c r="C768" s="343">
        <v>558.353515625</v>
      </c>
      <c r="D768" s="343">
        <v>17742.078125</v>
      </c>
      <c r="E768" s="343">
        <v>0.33834180794656299</v>
      </c>
      <c r="F768" s="343">
        <v>0.96879003103822503</v>
      </c>
      <c r="G768" s="262">
        <f t="shared" si="34"/>
        <v>3401.5205384494748</v>
      </c>
    </row>
    <row r="769" spans="1:7" x14ac:dyDescent="0.2">
      <c r="A769" s="343">
        <v>3</v>
      </c>
      <c r="B769" s="343">
        <v>3.5</v>
      </c>
      <c r="C769" s="343">
        <v>558.8583984375</v>
      </c>
      <c r="D769" s="343">
        <v>17831.58984375</v>
      </c>
      <c r="E769" s="343">
        <v>0.34084459184669003</v>
      </c>
      <c r="F769" s="343">
        <v>0.973123300354928</v>
      </c>
      <c r="G769" s="262">
        <f t="shared" si="34"/>
        <v>3446.0371401798011</v>
      </c>
    </row>
    <row r="770" spans="1:7" x14ac:dyDescent="0.2">
      <c r="A770" s="343">
        <v>3</v>
      </c>
      <c r="B770" s="343">
        <v>3.5</v>
      </c>
      <c r="C770" s="343">
        <v>559.4794921875</v>
      </c>
      <c r="D770" s="343">
        <v>17931.96875</v>
      </c>
      <c r="E770" s="343">
        <v>0.34391300869174302</v>
      </c>
      <c r="F770" s="343">
        <v>0.97938184626400504</v>
      </c>
      <c r="G770" s="262">
        <f t="shared" si="34"/>
        <v>3500.9058929938524</v>
      </c>
    </row>
    <row r="771" spans="1:7" x14ac:dyDescent="0.2">
      <c r="A771" s="343">
        <v>3</v>
      </c>
      <c r="B771" s="343">
        <v>3.5</v>
      </c>
      <c r="C771" s="343">
        <v>560.083984375</v>
      </c>
      <c r="D771" s="343">
        <v>18032.328125</v>
      </c>
      <c r="E771" s="343">
        <v>0.34698145464062702</v>
      </c>
      <c r="F771" s="343">
        <v>0.98435278050601505</v>
      </c>
      <c r="G771" s="262">
        <f t="shared" si="34"/>
        <v>3556.0831435191299</v>
      </c>
    </row>
    <row r="772" spans="1:7" x14ac:dyDescent="0.2">
      <c r="A772" s="343">
        <v>3</v>
      </c>
      <c r="B772" s="343">
        <v>3.5</v>
      </c>
      <c r="C772" s="343">
        <v>560.6748046875</v>
      </c>
      <c r="D772" s="343">
        <v>18133.287109375</v>
      </c>
      <c r="E772" s="343">
        <v>0.349950132658705</v>
      </c>
      <c r="F772" s="343">
        <v>0.99176762159913801</v>
      </c>
      <c r="G772" s="262">
        <f t="shared" si="34"/>
        <v>3609.7651769974077</v>
      </c>
    </row>
    <row r="773" spans="1:7" x14ac:dyDescent="0.2">
      <c r="A773" s="343">
        <v>3</v>
      </c>
      <c r="B773" s="343">
        <v>3.5</v>
      </c>
      <c r="C773" s="343">
        <v>561.3154296875</v>
      </c>
      <c r="D773" s="343">
        <v>18240.021484375</v>
      </c>
      <c r="E773" s="343">
        <v>0.35317114088684298</v>
      </c>
      <c r="F773" s="343">
        <v>0.99825556389987502</v>
      </c>
      <c r="G773" s="262">
        <f t="shared" si="34"/>
        <v>3668.3445401299432</v>
      </c>
    </row>
    <row r="774" spans="1:7" x14ac:dyDescent="0.2">
      <c r="A774" s="343">
        <v>3</v>
      </c>
      <c r="B774" s="343">
        <v>3.5</v>
      </c>
      <c r="C774" s="343">
        <v>561.984375</v>
      </c>
      <c r="D774" s="343">
        <v>18340.439453125</v>
      </c>
      <c r="E774" s="343">
        <v>0.35643376759253398</v>
      </c>
      <c r="F774" s="343">
        <v>1.0029524564743</v>
      </c>
      <c r="G774" s="262">
        <f t="shared" ref="G774:G837" si="35">G773+(D774+D773)/2*(E774-E773)</f>
        <v>3728.0187345105301</v>
      </c>
    </row>
    <row r="775" spans="1:7" x14ac:dyDescent="0.2">
      <c r="A775" s="343">
        <v>3</v>
      </c>
      <c r="B775" s="343">
        <v>3.5</v>
      </c>
      <c r="C775" s="343">
        <v>562.3564453125</v>
      </c>
      <c r="D775" s="343">
        <v>18402.48828125</v>
      </c>
      <c r="E775" s="343">
        <v>0.3583540674299</v>
      </c>
      <c r="F775" s="343">
        <v>1.00614130496979</v>
      </c>
      <c r="G775" s="262">
        <f t="shared" si="35"/>
        <v>3763.2974535868661</v>
      </c>
    </row>
    <row r="776" spans="1:7" x14ac:dyDescent="0.2">
      <c r="A776" s="343">
        <v>3</v>
      </c>
      <c r="B776" s="343">
        <v>3.5</v>
      </c>
      <c r="C776" s="343">
        <v>562.6083984375</v>
      </c>
      <c r="D776" s="343">
        <v>18441.548828125</v>
      </c>
      <c r="E776" s="343">
        <v>0.35956755164079401</v>
      </c>
      <c r="F776" s="343">
        <v>1.01015868131071</v>
      </c>
      <c r="G776" s="262">
        <f t="shared" si="35"/>
        <v>3785.6522822357761</v>
      </c>
    </row>
    <row r="777" spans="1:7" x14ac:dyDescent="0.2">
      <c r="A777" s="343">
        <v>3</v>
      </c>
      <c r="B777" s="343">
        <v>3.5</v>
      </c>
      <c r="C777" s="343">
        <v>563.3037109375</v>
      </c>
      <c r="D777" s="343">
        <v>18542.501953125</v>
      </c>
      <c r="E777" s="343">
        <v>0.36304144305177</v>
      </c>
      <c r="F777" s="343">
        <v>1.01588666439056</v>
      </c>
      <c r="G777" s="262">
        <f t="shared" si="35"/>
        <v>3849.8915704118181</v>
      </c>
    </row>
    <row r="778" spans="1:7" x14ac:dyDescent="0.2">
      <c r="A778" s="343">
        <v>3</v>
      </c>
      <c r="B778" s="343">
        <v>3.5</v>
      </c>
      <c r="C778" s="343">
        <v>563.951171875</v>
      </c>
      <c r="D778" s="343">
        <v>18643.767578125</v>
      </c>
      <c r="E778" s="343">
        <v>0.36623454070650002</v>
      </c>
      <c r="F778" s="343">
        <v>1.0216236114502</v>
      </c>
      <c r="G778" s="262">
        <f t="shared" si="35"/>
        <v>3909.2612654260147</v>
      </c>
    </row>
    <row r="779" spans="1:7" x14ac:dyDescent="0.2">
      <c r="A779" s="343">
        <v>3</v>
      </c>
      <c r="B779" s="343">
        <v>3.5</v>
      </c>
      <c r="C779" s="343">
        <v>564.6171875</v>
      </c>
      <c r="D779" s="343">
        <v>18744.333984375</v>
      </c>
      <c r="E779" s="343">
        <v>0.36959626595489697</v>
      </c>
      <c r="F779" s="343">
        <v>1.0284364689141501</v>
      </c>
      <c r="G779" s="262">
        <f t="shared" si="35"/>
        <v>3972.1055279321577</v>
      </c>
    </row>
    <row r="780" spans="1:7" x14ac:dyDescent="0.2">
      <c r="A780" s="343">
        <v>3</v>
      </c>
      <c r="B780" s="343">
        <v>3.5</v>
      </c>
      <c r="C780" s="343">
        <v>565.2705078125</v>
      </c>
      <c r="D780" s="343">
        <v>18844.603515625</v>
      </c>
      <c r="E780" s="343">
        <v>0.372883834643289</v>
      </c>
      <c r="F780" s="343">
        <v>1.0345459450036301</v>
      </c>
      <c r="G780" s="262">
        <f t="shared" si="35"/>
        <v>4033.8936349096202</v>
      </c>
    </row>
    <row r="781" spans="1:7" x14ac:dyDescent="0.2">
      <c r="A781" s="343">
        <v>3</v>
      </c>
      <c r="B781" s="343">
        <v>3.5</v>
      </c>
      <c r="C781" s="343">
        <v>565.96484375</v>
      </c>
      <c r="D781" s="343">
        <v>18946.80078125</v>
      </c>
      <c r="E781" s="343">
        <v>0.37634445470757799</v>
      </c>
      <c r="F781" s="343">
        <v>1.03965704329312</v>
      </c>
      <c r="G781" s="262">
        <f t="shared" si="35"/>
        <v>4099.2844808933314</v>
      </c>
    </row>
    <row r="782" spans="1:7" x14ac:dyDescent="0.2">
      <c r="A782" s="343">
        <v>3</v>
      </c>
      <c r="B782" s="343">
        <v>3.5</v>
      </c>
      <c r="C782" s="343">
        <v>566.3642578125</v>
      </c>
      <c r="D782" s="343">
        <v>19000.578125</v>
      </c>
      <c r="E782" s="343">
        <v>0.37836952833458798</v>
      </c>
      <c r="F782" s="343">
        <v>1.0455638403073</v>
      </c>
      <c r="G782" s="262">
        <f t="shared" si="35"/>
        <v>4137.707599011932</v>
      </c>
    </row>
    <row r="783" spans="1:7" x14ac:dyDescent="0.2">
      <c r="A783" s="343">
        <v>3</v>
      </c>
      <c r="B783" s="343">
        <v>3.5</v>
      </c>
      <c r="C783" s="343">
        <v>566.6396484375</v>
      </c>
      <c r="D783" s="343">
        <v>19047.7578125</v>
      </c>
      <c r="E783" s="343">
        <v>0.37974547012709098</v>
      </c>
      <c r="F783" s="343">
        <v>1.0469913249835401</v>
      </c>
      <c r="G783" s="262">
        <f t="shared" si="35"/>
        <v>4163.883746787732</v>
      </c>
    </row>
    <row r="784" spans="1:7" x14ac:dyDescent="0.2">
      <c r="A784" s="343">
        <v>3</v>
      </c>
      <c r="B784" s="343">
        <v>3.5</v>
      </c>
      <c r="C784" s="343">
        <v>567.3662109375</v>
      </c>
      <c r="D784" s="343">
        <v>19148.056640625</v>
      </c>
      <c r="E784" s="343">
        <v>0.383331294870004</v>
      </c>
      <c r="F784" s="343">
        <v>1.0533214081078801</v>
      </c>
      <c r="G784" s="262">
        <f t="shared" si="35"/>
        <v>4232.3654950585969</v>
      </c>
    </row>
    <row r="785" spans="1:7" x14ac:dyDescent="0.2">
      <c r="A785" s="343">
        <v>3</v>
      </c>
      <c r="B785" s="343">
        <v>3.5</v>
      </c>
      <c r="C785" s="343">
        <v>568.078125</v>
      </c>
      <c r="D785" s="343">
        <v>19249.0703125</v>
      </c>
      <c r="E785" s="343">
        <v>0.38689203211106399</v>
      </c>
      <c r="F785" s="343">
        <v>1.0601461399346599</v>
      </c>
      <c r="G785" s="262">
        <f t="shared" si="35"/>
        <v>4300.7265350044472</v>
      </c>
    </row>
    <row r="786" spans="1:7" x14ac:dyDescent="0.2">
      <c r="A786" s="343">
        <v>3</v>
      </c>
      <c r="B786" s="343">
        <v>3.5</v>
      </c>
      <c r="C786" s="343">
        <v>568.783203125</v>
      </c>
      <c r="D786" s="343">
        <v>19349.9140625</v>
      </c>
      <c r="E786" s="343">
        <v>0.39046333404257899</v>
      </c>
      <c r="F786" s="343">
        <v>1.0675638914108301</v>
      </c>
      <c r="G786" s="262">
        <f t="shared" si="35"/>
        <v>4369.6508487309247</v>
      </c>
    </row>
    <row r="787" spans="1:7" x14ac:dyDescent="0.2">
      <c r="A787" s="343">
        <v>3</v>
      </c>
      <c r="B787" s="343">
        <v>3.5</v>
      </c>
      <c r="C787" s="343">
        <v>569.53515625</v>
      </c>
      <c r="D787" s="343">
        <v>19451.43359375</v>
      </c>
      <c r="E787" s="343">
        <v>0.39412791375070799</v>
      </c>
      <c r="F787" s="343">
        <v>1.0732322698459</v>
      </c>
      <c r="G787" s="262">
        <f t="shared" si="35"/>
        <v>4440.7461643655006</v>
      </c>
    </row>
    <row r="788" spans="1:7" x14ac:dyDescent="0.2">
      <c r="A788" s="343">
        <v>3</v>
      </c>
      <c r="B788" s="343">
        <v>3.5</v>
      </c>
      <c r="C788" s="343">
        <v>570.248046875</v>
      </c>
      <c r="D788" s="343">
        <v>19551.634765625</v>
      </c>
      <c r="E788" s="343">
        <v>0.39780940278433302</v>
      </c>
      <c r="F788" s="343">
        <v>1.07864441815764</v>
      </c>
      <c r="G788" s="262">
        <f t="shared" si="35"/>
        <v>4512.5408485868838</v>
      </c>
    </row>
    <row r="789" spans="1:7" x14ac:dyDescent="0.2">
      <c r="A789" s="343">
        <v>3</v>
      </c>
      <c r="B789" s="343">
        <v>4</v>
      </c>
      <c r="C789" s="343">
        <v>570.373046875</v>
      </c>
      <c r="D789" s="343">
        <v>19564.263671875</v>
      </c>
      <c r="E789" s="343">
        <v>0.39837716030888298</v>
      </c>
      <c r="F789" s="343">
        <v>1.0815054411068601</v>
      </c>
      <c r="G789" s="262">
        <f t="shared" si="35"/>
        <v>4523.6450214205952</v>
      </c>
    </row>
    <row r="790" spans="1:7" x14ac:dyDescent="0.2">
      <c r="A790" s="343">
        <v>3</v>
      </c>
      <c r="B790" s="343">
        <v>4</v>
      </c>
      <c r="C790" s="343">
        <v>571.7392578125</v>
      </c>
      <c r="D790" s="343">
        <v>19451.5390625</v>
      </c>
      <c r="E790" s="343">
        <v>0.39853405905887501</v>
      </c>
      <c r="F790" s="343">
        <v>1.07769970782101</v>
      </c>
      <c r="G790" s="262">
        <f t="shared" si="35"/>
        <v>4526.7057867600743</v>
      </c>
    </row>
    <row r="791" spans="1:7" x14ac:dyDescent="0.2">
      <c r="A791" s="343">
        <v>3</v>
      </c>
      <c r="B791" s="343">
        <v>4</v>
      </c>
      <c r="C791" s="343">
        <v>575.4189453125</v>
      </c>
      <c r="D791" s="343">
        <v>19349.841796875</v>
      </c>
      <c r="E791" s="343">
        <v>0.39849578752182402</v>
      </c>
      <c r="F791" s="343">
        <v>1.0768652427941601</v>
      </c>
      <c r="G791" s="262">
        <f t="shared" si="35"/>
        <v>4525.9632925174792</v>
      </c>
    </row>
    <row r="792" spans="1:7" x14ac:dyDescent="0.2">
      <c r="A792" s="343">
        <v>3</v>
      </c>
      <c r="B792" s="343">
        <v>4</v>
      </c>
      <c r="C792" s="343">
        <v>585.681640625</v>
      </c>
      <c r="D792" s="343">
        <v>19249.734375</v>
      </c>
      <c r="E792" s="343">
        <v>0.39847765583544997</v>
      </c>
      <c r="F792" s="343">
        <v>1.0723024606704701</v>
      </c>
      <c r="G792" s="262">
        <f t="shared" si="35"/>
        <v>4525.6133548128191</v>
      </c>
    </row>
    <row r="793" spans="1:7" x14ac:dyDescent="0.2">
      <c r="A793" s="343">
        <v>3</v>
      </c>
      <c r="B793" s="343">
        <v>4</v>
      </c>
      <c r="C793" s="343">
        <v>618.255859375</v>
      </c>
      <c r="D793" s="343">
        <v>19148.580078125</v>
      </c>
      <c r="E793" s="343">
        <v>0.398478383431211</v>
      </c>
      <c r="F793" s="343">
        <v>1.0718941921368199</v>
      </c>
      <c r="G793" s="262">
        <f t="shared" si="35"/>
        <v>4525.6273240382325</v>
      </c>
    </row>
    <row r="794" spans="1:7" x14ac:dyDescent="0.2">
      <c r="A794" s="343">
        <v>3</v>
      </c>
      <c r="B794" s="343">
        <v>0</v>
      </c>
      <c r="C794" s="343">
        <v>630.7822265625</v>
      </c>
      <c r="D794" s="343">
        <v>19048.34765625</v>
      </c>
      <c r="E794" s="343">
        <v>0.39717199979349999</v>
      </c>
      <c r="F794" s="343">
        <v>1.0676532983779901</v>
      </c>
      <c r="G794" s="262">
        <f t="shared" si="35"/>
        <v>4500.6774033367237</v>
      </c>
    </row>
    <row r="795" spans="1:7" x14ac:dyDescent="0.2">
      <c r="A795" s="343">
        <v>3</v>
      </c>
      <c r="B795" s="343">
        <v>0</v>
      </c>
      <c r="C795" s="343">
        <v>631.1767578125</v>
      </c>
      <c r="D795" s="343">
        <v>18947.396484375</v>
      </c>
      <c r="E795" s="343">
        <v>0.39559640572406402</v>
      </c>
      <c r="F795" s="343">
        <v>1.06404128018767</v>
      </c>
      <c r="G795" s="262">
        <f t="shared" si="35"/>
        <v>4470.7444687708357</v>
      </c>
    </row>
    <row r="796" spans="1:7" x14ac:dyDescent="0.2">
      <c r="A796" s="343">
        <v>3</v>
      </c>
      <c r="B796" s="343">
        <v>0</v>
      </c>
      <c r="C796" s="343">
        <v>631.5869140625</v>
      </c>
      <c r="D796" s="343">
        <v>18844.10546875</v>
      </c>
      <c r="E796" s="343">
        <v>0.39391318568959799</v>
      </c>
      <c r="F796" s="343">
        <v>1.06118619441986</v>
      </c>
      <c r="G796" s="262">
        <f t="shared" si="35"/>
        <v>4438.9387621608048</v>
      </c>
    </row>
    <row r="797" spans="1:7" x14ac:dyDescent="0.2">
      <c r="A797" s="343">
        <v>3</v>
      </c>
      <c r="B797" s="343">
        <v>0</v>
      </c>
      <c r="C797" s="343">
        <v>631.99609375</v>
      </c>
      <c r="D797" s="343">
        <v>18741.5390625</v>
      </c>
      <c r="E797" s="343">
        <v>0.39238159661181299</v>
      </c>
      <c r="F797" s="343">
        <v>1.05540151707828</v>
      </c>
      <c r="G797" s="262">
        <f t="shared" si="35"/>
        <v>4410.1558808380187</v>
      </c>
    </row>
    <row r="798" spans="1:7" x14ac:dyDescent="0.2">
      <c r="A798" s="343">
        <v>3</v>
      </c>
      <c r="B798" s="343">
        <v>0</v>
      </c>
      <c r="C798" s="343">
        <v>632.4140625</v>
      </c>
      <c r="D798" s="343">
        <v>18639.40234375</v>
      </c>
      <c r="E798" s="343">
        <v>0.39058463880792299</v>
      </c>
      <c r="F798" s="343">
        <v>1.0503858793526899</v>
      </c>
      <c r="G798" s="262">
        <f t="shared" si="35"/>
        <v>4376.569893649661</v>
      </c>
    </row>
    <row r="799" spans="1:7" x14ac:dyDescent="0.2">
      <c r="A799" s="343">
        <v>3</v>
      </c>
      <c r="B799" s="343">
        <v>0</v>
      </c>
      <c r="C799" s="343">
        <v>632.8134765625</v>
      </c>
      <c r="D799" s="343">
        <v>18538.400390625</v>
      </c>
      <c r="E799" s="343">
        <v>0.38909999420866398</v>
      </c>
      <c r="F799" s="343">
        <v>1.0488092666491899</v>
      </c>
      <c r="G799" s="262">
        <f t="shared" si="35"/>
        <v>4348.9719816287079</v>
      </c>
    </row>
    <row r="800" spans="1:7" x14ac:dyDescent="0.2">
      <c r="A800" s="343">
        <v>3</v>
      </c>
      <c r="B800" s="343">
        <v>0</v>
      </c>
      <c r="C800" s="343">
        <v>633.2197265625</v>
      </c>
      <c r="D800" s="343">
        <v>18435.4375</v>
      </c>
      <c r="E800" s="343">
        <v>0.38746738573536299</v>
      </c>
      <c r="F800" s="343">
        <v>1.0439336765557501</v>
      </c>
      <c r="G800" s="262">
        <f t="shared" si="35"/>
        <v>4318.7900811133622</v>
      </c>
    </row>
    <row r="801" spans="1:7" x14ac:dyDescent="0.2">
      <c r="A801" s="343">
        <v>3</v>
      </c>
      <c r="B801" s="343">
        <v>0</v>
      </c>
      <c r="C801" s="343">
        <v>633.646484375</v>
      </c>
      <c r="D801" s="343">
        <v>18333.17578125</v>
      </c>
      <c r="E801" s="343">
        <v>0.38577092345803998</v>
      </c>
      <c r="F801" s="343">
        <v>1.03925168514252</v>
      </c>
      <c r="G801" s="262">
        <f t="shared" si="35"/>
        <v>4287.6017984028031</v>
      </c>
    </row>
    <row r="802" spans="1:7" x14ac:dyDescent="0.2">
      <c r="A802" s="343">
        <v>3</v>
      </c>
      <c r="B802" s="343">
        <v>0</v>
      </c>
      <c r="C802" s="343">
        <v>634.037109375</v>
      </c>
      <c r="D802" s="343">
        <v>18232.787109375</v>
      </c>
      <c r="E802" s="343">
        <v>0.38418962503783399</v>
      </c>
      <c r="F802" s="343">
        <v>1.034778309986</v>
      </c>
      <c r="G802" s="262">
        <f t="shared" si="35"/>
        <v>4258.6909487266748</v>
      </c>
    </row>
    <row r="803" spans="1:7" x14ac:dyDescent="0.2">
      <c r="A803" s="343">
        <v>3</v>
      </c>
      <c r="B803" s="343">
        <v>0</v>
      </c>
      <c r="C803" s="343">
        <v>634.4521484375</v>
      </c>
      <c r="D803" s="343">
        <v>18132.1875</v>
      </c>
      <c r="E803" s="343">
        <v>0.38257942651398502</v>
      </c>
      <c r="F803" s="343">
        <v>1.0329425567761099</v>
      </c>
      <c r="G803" s="262">
        <f t="shared" si="35"/>
        <v>4229.4135345087643</v>
      </c>
    </row>
    <row r="804" spans="1:7" x14ac:dyDescent="0.2">
      <c r="A804" s="343">
        <v>3</v>
      </c>
      <c r="B804" s="343">
        <v>0</v>
      </c>
      <c r="C804" s="343">
        <v>634.8349609375</v>
      </c>
      <c r="D804" s="343">
        <v>18031.90625</v>
      </c>
      <c r="E804" s="343">
        <v>0.38100164965726402</v>
      </c>
      <c r="F804" s="343">
        <v>1.02839467581362</v>
      </c>
      <c r="G804" s="262">
        <f t="shared" si="35"/>
        <v>4200.884099427245</v>
      </c>
    </row>
    <row r="805" spans="1:7" x14ac:dyDescent="0.2">
      <c r="A805" s="343">
        <v>3</v>
      </c>
      <c r="B805" s="343">
        <v>0</v>
      </c>
      <c r="C805" s="343">
        <v>635.2509765625</v>
      </c>
      <c r="D805" s="343">
        <v>17931.1171875</v>
      </c>
      <c r="E805" s="343">
        <v>0.37936246371827997</v>
      </c>
      <c r="F805" s="343">
        <v>1.0223418939858699</v>
      </c>
      <c r="G805" s="262">
        <f t="shared" si="35"/>
        <v>4171.409058256193</v>
      </c>
    </row>
    <row r="806" spans="1:7" x14ac:dyDescent="0.2">
      <c r="A806" s="343">
        <v>3</v>
      </c>
      <c r="B806" s="343">
        <v>0</v>
      </c>
      <c r="C806" s="343">
        <v>635.5087890625</v>
      </c>
      <c r="D806" s="343">
        <v>17865.69140625</v>
      </c>
      <c r="E806" s="343">
        <v>0.37837625131942298</v>
      </c>
      <c r="F806" s="343">
        <v>1.02295877877623</v>
      </c>
      <c r="G806" s="262">
        <f t="shared" si="35"/>
        <v>4153.7574300188598</v>
      </c>
    </row>
    <row r="807" spans="1:7" x14ac:dyDescent="0.2">
      <c r="A807" s="343">
        <v>3</v>
      </c>
      <c r="B807" s="343">
        <v>0</v>
      </c>
      <c r="C807" s="343">
        <v>635.6396484375</v>
      </c>
      <c r="D807" s="343">
        <v>17829.39453125</v>
      </c>
      <c r="E807" s="343">
        <v>0.377874355763197</v>
      </c>
      <c r="F807" s="343">
        <v>1.0227381717413699</v>
      </c>
      <c r="G807" s="262">
        <f t="shared" si="35"/>
        <v>4144.7998275132923</v>
      </c>
    </row>
    <row r="808" spans="1:7" x14ac:dyDescent="0.2">
      <c r="A808" s="343">
        <v>3</v>
      </c>
      <c r="B808" s="343">
        <v>0</v>
      </c>
      <c r="C808" s="343">
        <v>636.05859375</v>
      </c>
      <c r="D808" s="343">
        <v>17728.966796875</v>
      </c>
      <c r="E808" s="343">
        <v>0.37619806244038001</v>
      </c>
      <c r="F808" s="343">
        <v>1.0150611633434901</v>
      </c>
      <c r="G808" s="262">
        <f t="shared" si="35"/>
        <v>4114.9967056809674</v>
      </c>
    </row>
    <row r="809" spans="1:7" x14ac:dyDescent="0.2">
      <c r="A809" s="343">
        <v>3</v>
      </c>
      <c r="B809" s="343">
        <v>0</v>
      </c>
      <c r="C809" s="343">
        <v>636.4638671875</v>
      </c>
      <c r="D809" s="343">
        <v>17627.703125</v>
      </c>
      <c r="E809" s="343">
        <v>0.37456152494996803</v>
      </c>
      <c r="F809" s="343">
        <v>1.01055507548153</v>
      </c>
      <c r="G809" s="262">
        <f t="shared" si="35"/>
        <v>4086.0654477493322</v>
      </c>
    </row>
    <row r="810" spans="1:7" x14ac:dyDescent="0.2">
      <c r="A810" s="343">
        <v>3</v>
      </c>
      <c r="B810" s="343">
        <v>0</v>
      </c>
      <c r="C810" s="343">
        <v>636.861328125</v>
      </c>
      <c r="D810" s="343">
        <v>17524.548828125</v>
      </c>
      <c r="E810" s="343">
        <v>0.37295906804501999</v>
      </c>
      <c r="F810" s="343">
        <v>1.0094225872308</v>
      </c>
      <c r="G810" s="262">
        <f t="shared" si="35"/>
        <v>4057.9004633159529</v>
      </c>
    </row>
    <row r="811" spans="1:7" x14ac:dyDescent="0.2">
      <c r="A811" s="343">
        <v>3</v>
      </c>
      <c r="B811" s="343">
        <v>0</v>
      </c>
      <c r="C811" s="343">
        <v>637.26953125</v>
      </c>
      <c r="D811" s="343">
        <v>17424.2578125</v>
      </c>
      <c r="E811" s="343">
        <v>0.37131799035705598</v>
      </c>
      <c r="F811" s="343">
        <v>1.00386142730713</v>
      </c>
      <c r="G811" s="262">
        <f t="shared" si="35"/>
        <v>4029.2236099165038</v>
      </c>
    </row>
    <row r="812" spans="1:7" x14ac:dyDescent="0.2">
      <c r="A812" s="343">
        <v>3</v>
      </c>
      <c r="B812" s="343">
        <v>0</v>
      </c>
      <c r="C812" s="343">
        <v>637.6884765625</v>
      </c>
      <c r="D812" s="343">
        <v>17323.359375</v>
      </c>
      <c r="E812" s="343">
        <v>0.369705783668906</v>
      </c>
      <c r="F812" s="343">
        <v>0.99799933377653405</v>
      </c>
      <c r="G812" s="262">
        <f t="shared" si="35"/>
        <v>4001.2134395030225</v>
      </c>
    </row>
    <row r="813" spans="1:7" x14ac:dyDescent="0.2">
      <c r="A813" s="343">
        <v>3</v>
      </c>
      <c r="B813" s="343">
        <v>0</v>
      </c>
      <c r="C813" s="343">
        <v>638.0869140625</v>
      </c>
      <c r="D813" s="343">
        <v>17223.34765625</v>
      </c>
      <c r="E813" s="343">
        <v>0.36806834395974902</v>
      </c>
      <c r="F813" s="343">
        <v>0.99450943525880597</v>
      </c>
      <c r="G813" s="262">
        <f t="shared" si="35"/>
        <v>3972.9293645462321</v>
      </c>
    </row>
    <row r="814" spans="1:7" x14ac:dyDescent="0.2">
      <c r="A814" s="343">
        <v>3</v>
      </c>
      <c r="B814" s="343">
        <v>0</v>
      </c>
      <c r="C814" s="343">
        <v>638.4921875</v>
      </c>
      <c r="D814" s="343">
        <v>17121.85546875</v>
      </c>
      <c r="E814" s="343">
        <v>0.36649740650318602</v>
      </c>
      <c r="F814" s="343">
        <v>0.99246797617524896</v>
      </c>
      <c r="G814" s="262">
        <f t="shared" si="35"/>
        <v>3945.9522815250684</v>
      </c>
    </row>
    <row r="815" spans="1:7" x14ac:dyDescent="0.2">
      <c r="A815" s="343">
        <v>3</v>
      </c>
      <c r="B815" s="343">
        <v>0</v>
      </c>
      <c r="C815" s="343">
        <v>638.8818359375</v>
      </c>
      <c r="D815" s="343">
        <v>17021.52734375</v>
      </c>
      <c r="E815" s="343">
        <v>0.36487268516793803</v>
      </c>
      <c r="F815" s="343">
        <v>0.98920171149074998</v>
      </c>
      <c r="G815" s="262">
        <f t="shared" si="35"/>
        <v>3918.2155402685644</v>
      </c>
    </row>
    <row r="816" spans="1:7" x14ac:dyDescent="0.2">
      <c r="A816" s="343">
        <v>3</v>
      </c>
      <c r="B816" s="343">
        <v>0</v>
      </c>
      <c r="C816" s="343">
        <v>639.283203125</v>
      </c>
      <c r="D816" s="343">
        <v>16920.16796875</v>
      </c>
      <c r="E816" s="343">
        <v>0.36323899985291103</v>
      </c>
      <c r="F816" s="343">
        <v>0.98275241907685995</v>
      </c>
      <c r="G816" s="262">
        <f t="shared" si="35"/>
        <v>3890.4905156689883</v>
      </c>
    </row>
    <row r="817" spans="1:7" x14ac:dyDescent="0.2">
      <c r="A817" s="343">
        <v>3</v>
      </c>
      <c r="B817" s="343">
        <v>0</v>
      </c>
      <c r="C817" s="343">
        <v>639.697265625</v>
      </c>
      <c r="D817" s="343">
        <v>16817.86328125</v>
      </c>
      <c r="E817" s="343">
        <v>0.36161061143502599</v>
      </c>
      <c r="F817" s="343">
        <v>0.97934901714324996</v>
      </c>
      <c r="G817" s="262">
        <f t="shared" si="35"/>
        <v>3863.0212060041167</v>
      </c>
    </row>
    <row r="818" spans="1:7" x14ac:dyDescent="0.2">
      <c r="A818" s="343">
        <v>3</v>
      </c>
      <c r="B818" s="343">
        <v>0</v>
      </c>
      <c r="C818" s="343">
        <v>640.1064453125</v>
      </c>
      <c r="D818" s="343">
        <v>16713.45703125</v>
      </c>
      <c r="E818" s="343">
        <v>0.35992331686429702</v>
      </c>
      <c r="F818" s="343">
        <v>0.97486970480531498</v>
      </c>
      <c r="G818" s="262">
        <f t="shared" si="35"/>
        <v>3834.732598647789</v>
      </c>
    </row>
    <row r="819" spans="1:7" x14ac:dyDescent="0.2">
      <c r="A819" s="343">
        <v>3</v>
      </c>
      <c r="B819" s="343">
        <v>0</v>
      </c>
      <c r="C819" s="343">
        <v>640.498046875</v>
      </c>
      <c r="D819" s="343">
        <v>16623.775390625</v>
      </c>
      <c r="E819" s="343">
        <v>0.358352350303903</v>
      </c>
      <c r="F819" s="343">
        <v>0.97204447956755802</v>
      </c>
      <c r="G819" s="262">
        <f t="shared" si="35"/>
        <v>3808.5467599723647</v>
      </c>
    </row>
    <row r="820" spans="1:7" x14ac:dyDescent="0.2">
      <c r="A820" s="343">
        <v>3</v>
      </c>
      <c r="B820" s="343">
        <v>0</v>
      </c>
      <c r="C820" s="343">
        <v>640.53125</v>
      </c>
      <c r="D820" s="343">
        <v>16612.439453125</v>
      </c>
      <c r="E820" s="343">
        <v>0.35828942782245599</v>
      </c>
      <c r="F820" s="343">
        <v>0.97106100292876396</v>
      </c>
      <c r="G820" s="262">
        <f t="shared" si="35"/>
        <v>3807.5011074164272</v>
      </c>
    </row>
    <row r="821" spans="1:7" x14ac:dyDescent="0.2">
      <c r="A821" s="343">
        <v>3</v>
      </c>
      <c r="B821" s="343">
        <v>0</v>
      </c>
      <c r="C821" s="343">
        <v>640.94140625</v>
      </c>
      <c r="D821" s="343">
        <v>16511.416015625</v>
      </c>
      <c r="E821" s="343">
        <v>0.35661167930811599</v>
      </c>
      <c r="F821" s="343">
        <v>0.96690061036497399</v>
      </c>
      <c r="G821" s="262">
        <f t="shared" si="35"/>
        <v>3779.7143577654733</v>
      </c>
    </row>
    <row r="822" spans="1:7" x14ac:dyDescent="0.2">
      <c r="A822" s="343">
        <v>3</v>
      </c>
      <c r="B822" s="343">
        <v>0</v>
      </c>
      <c r="C822" s="343">
        <v>641.3369140625</v>
      </c>
      <c r="D822" s="343">
        <v>16411.166015625</v>
      </c>
      <c r="E822" s="343">
        <v>0.355054711690173</v>
      </c>
      <c r="F822" s="343">
        <v>0.96254050731658902</v>
      </c>
      <c r="G822" s="262">
        <f t="shared" si="35"/>
        <v>3754.0846607046092</v>
      </c>
    </row>
    <row r="823" spans="1:7" x14ac:dyDescent="0.2">
      <c r="A823" s="343">
        <v>3</v>
      </c>
      <c r="B823" s="343">
        <v>0</v>
      </c>
      <c r="C823" s="343">
        <v>641.73828125</v>
      </c>
      <c r="D823" s="343">
        <v>16309.244140625002</v>
      </c>
      <c r="E823" s="343">
        <v>0.353387353243306</v>
      </c>
      <c r="F823" s="343">
        <v>0.95880328444763996</v>
      </c>
      <c r="G823" s="262">
        <f t="shared" si="35"/>
        <v>3726.8063345751211</v>
      </c>
    </row>
    <row r="824" spans="1:7" x14ac:dyDescent="0.2">
      <c r="A824" s="343">
        <v>3</v>
      </c>
      <c r="B824" s="343">
        <v>0</v>
      </c>
      <c r="C824" s="343">
        <v>642.1435546875</v>
      </c>
      <c r="D824" s="343">
        <v>16208.675781250002</v>
      </c>
      <c r="E824" s="343">
        <v>0.35179566475562801</v>
      </c>
      <c r="F824" s="343">
        <v>0.95462502213195</v>
      </c>
      <c r="G824" s="262">
        <f t="shared" si="35"/>
        <v>3700.9271351836796</v>
      </c>
    </row>
    <row r="825" spans="1:7" x14ac:dyDescent="0.2">
      <c r="A825" s="343">
        <v>3</v>
      </c>
      <c r="B825" s="343">
        <v>0</v>
      </c>
      <c r="C825" s="343">
        <v>642.5439453125</v>
      </c>
      <c r="D825" s="343">
        <v>16108.3125</v>
      </c>
      <c r="E825" s="343">
        <v>0.35018147900700602</v>
      </c>
      <c r="F825" s="343">
        <v>0.95019338186830304</v>
      </c>
      <c r="G825" s="262">
        <f t="shared" si="35"/>
        <v>3674.8443242226908</v>
      </c>
    </row>
    <row r="826" spans="1:7" x14ac:dyDescent="0.2">
      <c r="A826" s="343">
        <v>3</v>
      </c>
      <c r="B826" s="343">
        <v>0</v>
      </c>
      <c r="C826" s="343">
        <v>642.94140625</v>
      </c>
      <c r="D826" s="343">
        <v>16007.6064453125</v>
      </c>
      <c r="E826" s="343">
        <v>0.34857212449424002</v>
      </c>
      <c r="F826" s="343">
        <v>0.94598531723022505</v>
      </c>
      <c r="G826" s="262">
        <f t="shared" si="35"/>
        <v>3649.001374679558</v>
      </c>
    </row>
    <row r="827" spans="1:7" x14ac:dyDescent="0.2">
      <c r="A827" s="343">
        <v>3</v>
      </c>
      <c r="B827" s="343">
        <v>0</v>
      </c>
      <c r="C827" s="343">
        <v>643.357421875</v>
      </c>
      <c r="D827" s="343">
        <v>15903.255859375</v>
      </c>
      <c r="E827" s="343">
        <v>0.34687350853346299</v>
      </c>
      <c r="F827" s="343">
        <v>0.94243884086608898</v>
      </c>
      <c r="G827" s="262">
        <f t="shared" si="35"/>
        <v>3621.8992246631078</v>
      </c>
    </row>
    <row r="828" spans="1:7" x14ac:dyDescent="0.2">
      <c r="A828" s="343">
        <v>3</v>
      </c>
      <c r="B828" s="343">
        <v>0</v>
      </c>
      <c r="C828" s="343">
        <v>643.7724609375</v>
      </c>
      <c r="D828" s="343">
        <v>15802.7255859375</v>
      </c>
      <c r="E828" s="343">
        <v>0.34522131318226501</v>
      </c>
      <c r="F828" s="343">
        <v>0.93725917395204295</v>
      </c>
      <c r="G828" s="262">
        <f t="shared" si="35"/>
        <v>3595.7069870885502</v>
      </c>
    </row>
    <row r="829" spans="1:7" x14ac:dyDescent="0.2">
      <c r="A829" s="343">
        <v>3</v>
      </c>
      <c r="B829" s="343">
        <v>0</v>
      </c>
      <c r="C829" s="343">
        <v>644.171875</v>
      </c>
      <c r="D829" s="343">
        <v>15701.986328125</v>
      </c>
      <c r="E829" s="343">
        <v>0.34362310543656299</v>
      </c>
      <c r="F829" s="343">
        <v>0.93474390450864997</v>
      </c>
      <c r="G829" s="262">
        <f t="shared" si="35"/>
        <v>3570.5314497849677</v>
      </c>
    </row>
    <row r="830" spans="1:7" x14ac:dyDescent="0.2">
      <c r="A830" s="343">
        <v>3</v>
      </c>
      <c r="B830" s="343">
        <v>0</v>
      </c>
      <c r="C830" s="343">
        <v>644.5810546875</v>
      </c>
      <c r="D830" s="343">
        <v>15601.9658203125</v>
      </c>
      <c r="E830" s="343">
        <v>0.34196881460957201</v>
      </c>
      <c r="F830" s="343">
        <v>0.93033013399690401</v>
      </c>
      <c r="G830" s="262">
        <f t="shared" si="35"/>
        <v>3544.6385293411054</v>
      </c>
    </row>
    <row r="831" spans="1:7" x14ac:dyDescent="0.2">
      <c r="A831" s="343">
        <v>3</v>
      </c>
      <c r="B831" s="343">
        <v>0</v>
      </c>
      <c r="C831" s="343">
        <v>644.970703125</v>
      </c>
      <c r="D831" s="343">
        <v>15501.60546875</v>
      </c>
      <c r="E831" s="343">
        <v>0.34029438393190498</v>
      </c>
      <c r="F831" s="343">
        <v>0.92429819051176298</v>
      </c>
      <c r="G831" s="262">
        <f t="shared" si="35"/>
        <v>3518.5981423654002</v>
      </c>
    </row>
    <row r="832" spans="1:7" x14ac:dyDescent="0.2">
      <c r="A832" s="343">
        <v>3</v>
      </c>
      <c r="B832" s="343">
        <v>0</v>
      </c>
      <c r="C832" s="343">
        <v>645.37109375</v>
      </c>
      <c r="D832" s="343">
        <v>15401.2373046875</v>
      </c>
      <c r="E832" s="343">
        <v>0.33871692721732</v>
      </c>
      <c r="F832" s="343">
        <v>0.92217326164245605</v>
      </c>
      <c r="G832" s="262">
        <f t="shared" si="35"/>
        <v>3494.2241939490386</v>
      </c>
    </row>
    <row r="833" spans="1:7" x14ac:dyDescent="0.2">
      <c r="A833" s="343">
        <v>3</v>
      </c>
      <c r="B833" s="343">
        <v>0</v>
      </c>
      <c r="C833" s="343">
        <v>645.4736328125</v>
      </c>
      <c r="D833" s="343">
        <v>15378.740234375</v>
      </c>
      <c r="E833" s="343">
        <v>0.33835179056040898</v>
      </c>
      <c r="F833" s="343">
        <v>0.91904698638245497</v>
      </c>
      <c r="G833" s="262">
        <f t="shared" si="35"/>
        <v>3488.6047448998338</v>
      </c>
    </row>
    <row r="834" spans="1:7" x14ac:dyDescent="0.2">
      <c r="A834" s="343">
        <v>3</v>
      </c>
      <c r="B834" s="343">
        <v>0.5</v>
      </c>
      <c r="C834" s="343">
        <v>646.482421875</v>
      </c>
      <c r="D834" s="343">
        <v>15501.6923828125</v>
      </c>
      <c r="E834" s="343">
        <v>0.34014703123830298</v>
      </c>
      <c r="F834" s="343">
        <v>0.92650653095915902</v>
      </c>
      <c r="G834" s="262">
        <f t="shared" si="35"/>
        <v>3516.3236492925034</v>
      </c>
    </row>
    <row r="835" spans="1:7" x14ac:dyDescent="0.2">
      <c r="A835" s="343">
        <v>3</v>
      </c>
      <c r="B835" s="343">
        <v>0.5</v>
      </c>
      <c r="C835" s="343">
        <v>646.8642578125</v>
      </c>
      <c r="D835" s="343">
        <v>15604.271484375</v>
      </c>
      <c r="E835" s="343">
        <v>0.34170443541370299</v>
      </c>
      <c r="F835" s="343">
        <v>0.92979671899229299</v>
      </c>
      <c r="G835" s="262">
        <f t="shared" si="35"/>
        <v>3540.5459282958032</v>
      </c>
    </row>
    <row r="836" spans="1:7" x14ac:dyDescent="0.2">
      <c r="A836" s="343">
        <v>3</v>
      </c>
      <c r="B836" s="343">
        <v>0.5</v>
      </c>
      <c r="C836" s="343">
        <v>647.296875</v>
      </c>
      <c r="D836" s="343">
        <v>15707.0615234375</v>
      </c>
      <c r="E836" s="343">
        <v>0.34340337151661499</v>
      </c>
      <c r="F836" s="343">
        <v>0.93280675355345</v>
      </c>
      <c r="G836" s="262">
        <f t="shared" si="35"/>
        <v>3567.1439053344393</v>
      </c>
    </row>
    <row r="837" spans="1:7" x14ac:dyDescent="0.2">
      <c r="A837" s="343">
        <v>3</v>
      </c>
      <c r="B837" s="343">
        <v>0.5</v>
      </c>
      <c r="C837" s="343">
        <v>647.705078125</v>
      </c>
      <c r="D837" s="343">
        <v>15810.3271484375</v>
      </c>
      <c r="E837" s="343">
        <v>0.34505585790611798</v>
      </c>
      <c r="F837" s="343">
        <v>0.93834695871919405</v>
      </c>
      <c r="G837" s="262">
        <f t="shared" si="35"/>
        <v>3593.1849332409138</v>
      </c>
    </row>
    <row r="838" spans="1:7" x14ac:dyDescent="0.2">
      <c r="A838" s="343">
        <v>3</v>
      </c>
      <c r="B838" s="343">
        <v>0.5</v>
      </c>
      <c r="C838" s="343">
        <v>648.1123046875</v>
      </c>
      <c r="D838" s="343">
        <v>15911.2197265625</v>
      </c>
      <c r="E838" s="343">
        <v>0.34662763937376401</v>
      </c>
      <c r="F838" s="343">
        <v>0.94085338059812795</v>
      </c>
      <c r="G838" s="262">
        <f t="shared" ref="G838:G901" si="36">G837+(D838+D837)/2*(E838-E837)</f>
        <v>3618.1146029925085</v>
      </c>
    </row>
    <row r="839" spans="1:7" x14ac:dyDescent="0.2">
      <c r="A839" s="343">
        <v>3</v>
      </c>
      <c r="B839" s="343">
        <v>0.5</v>
      </c>
      <c r="C839" s="343">
        <v>648.513671875</v>
      </c>
      <c r="D839" s="343">
        <v>16013.49609375</v>
      </c>
      <c r="E839" s="343">
        <v>0.34823160967789601</v>
      </c>
      <c r="F839" s="343">
        <v>0.94655749853700399</v>
      </c>
      <c r="G839" s="262">
        <f t="shared" si="36"/>
        <v>3643.717751064326</v>
      </c>
    </row>
    <row r="840" spans="1:7" x14ac:dyDescent="0.2">
      <c r="A840" s="343">
        <v>3</v>
      </c>
      <c r="B840" s="343">
        <v>0.5</v>
      </c>
      <c r="C840" s="343">
        <v>648.9228515625</v>
      </c>
      <c r="D840" s="343">
        <v>16115.146484375</v>
      </c>
      <c r="E840" s="343">
        <v>0.34985507954843298</v>
      </c>
      <c r="F840" s="343">
        <v>0.94947812613099802</v>
      </c>
      <c r="G840" s="262">
        <f t="shared" si="36"/>
        <v>3669.7976926677443</v>
      </c>
    </row>
    <row r="841" spans="1:7" x14ac:dyDescent="0.2">
      <c r="A841" s="343">
        <v>3</v>
      </c>
      <c r="B841" s="343">
        <v>0.5</v>
      </c>
      <c r="C841" s="343">
        <v>649.328125</v>
      </c>
      <c r="D841" s="343">
        <v>16216.5322265625</v>
      </c>
      <c r="E841" s="343">
        <v>0.35152252530679101</v>
      </c>
      <c r="F841" s="343">
        <v>0.95478596631437496</v>
      </c>
      <c r="G841" s="262">
        <f t="shared" si="36"/>
        <v>3696.7533529313182</v>
      </c>
    </row>
    <row r="842" spans="1:7" x14ac:dyDescent="0.2">
      <c r="A842" s="343">
        <v>3</v>
      </c>
      <c r="B842" s="343">
        <v>0.5</v>
      </c>
      <c r="C842" s="343">
        <v>649.728515625</v>
      </c>
      <c r="D842" s="343">
        <v>16316.5419921875</v>
      </c>
      <c r="E842" s="343">
        <v>0.35307268262840802</v>
      </c>
      <c r="F842" s="343">
        <v>0.95780490664765205</v>
      </c>
      <c r="G842" s="262">
        <f t="shared" si="36"/>
        <v>3721.9690445287706</v>
      </c>
    </row>
    <row r="843" spans="1:7" x14ac:dyDescent="0.2">
      <c r="A843" s="343">
        <v>3</v>
      </c>
      <c r="B843" s="343">
        <v>0.5</v>
      </c>
      <c r="C843" s="343">
        <v>650.142578125</v>
      </c>
      <c r="D843" s="343">
        <v>16417.92578125</v>
      </c>
      <c r="E843" s="343">
        <v>0.35478430800139898</v>
      </c>
      <c r="F843" s="343">
        <v>0.96067489357665203</v>
      </c>
      <c r="G843" s="262">
        <f t="shared" si="36"/>
        <v>3749.9836173349559</v>
      </c>
    </row>
    <row r="844" spans="1:7" x14ac:dyDescent="0.2">
      <c r="A844" s="343">
        <v>3</v>
      </c>
      <c r="B844" s="343">
        <v>0.5</v>
      </c>
      <c r="C844" s="343">
        <v>650.5458984375</v>
      </c>
      <c r="D844" s="343">
        <v>16518.845703125</v>
      </c>
      <c r="E844" s="343">
        <v>0.35631450009532301</v>
      </c>
      <c r="F844" s="343">
        <v>0.96673367079347405</v>
      </c>
      <c r="G844" s="262">
        <f t="shared" si="36"/>
        <v>3775.1834109973424</v>
      </c>
    </row>
    <row r="845" spans="1:7" x14ac:dyDescent="0.2">
      <c r="A845" s="343">
        <v>3</v>
      </c>
      <c r="B845" s="343">
        <v>0.5</v>
      </c>
      <c r="C845" s="343">
        <v>650.9501953125</v>
      </c>
      <c r="D845" s="343">
        <v>16619.16015625</v>
      </c>
      <c r="E845" s="343">
        <v>0.35797207965515598</v>
      </c>
      <c r="F845" s="343">
        <v>0.96810457762330804</v>
      </c>
      <c r="G845" s="262">
        <f t="shared" si="36"/>
        <v>3802.6478515804051</v>
      </c>
    </row>
    <row r="846" spans="1:7" x14ac:dyDescent="0.2">
      <c r="A846" s="343">
        <v>3</v>
      </c>
      <c r="B846" s="343">
        <v>0.5</v>
      </c>
      <c r="C846" s="343">
        <v>651.0517578125</v>
      </c>
      <c r="D846" s="343">
        <v>16647.755859375</v>
      </c>
      <c r="E846" s="343">
        <v>0.35838963231071802</v>
      </c>
      <c r="F846" s="343">
        <v>0.97088515758514404</v>
      </c>
      <c r="G846" s="262">
        <f t="shared" si="36"/>
        <v>3809.5931961427468</v>
      </c>
    </row>
    <row r="847" spans="1:7" x14ac:dyDescent="0.2">
      <c r="A847" s="343">
        <v>3</v>
      </c>
      <c r="B847" s="343">
        <v>0.5</v>
      </c>
      <c r="C847" s="343">
        <v>651.3466796875</v>
      </c>
      <c r="D847" s="343">
        <v>16719.59375</v>
      </c>
      <c r="E847" s="343">
        <v>0.35952823236584702</v>
      </c>
      <c r="F847" s="343">
        <v>0.97473262576386299</v>
      </c>
      <c r="G847" s="262">
        <f t="shared" si="36"/>
        <v>3828.5892291951182</v>
      </c>
    </row>
    <row r="848" spans="1:7" x14ac:dyDescent="0.2">
      <c r="A848" s="343">
        <v>3</v>
      </c>
      <c r="B848" s="343">
        <v>0.5</v>
      </c>
      <c r="C848" s="343">
        <v>651.75</v>
      </c>
      <c r="D848" s="343">
        <v>16821.978515625</v>
      </c>
      <c r="E848" s="343">
        <v>0.36114806425757701</v>
      </c>
      <c r="F848" s="343">
        <v>0.97938184626400504</v>
      </c>
      <c r="G848" s="262">
        <f t="shared" si="36"/>
        <v>3855.7550834224307</v>
      </c>
    </row>
    <row r="849" spans="1:7" x14ac:dyDescent="0.2">
      <c r="A849" s="343">
        <v>3</v>
      </c>
      <c r="B849" s="343">
        <v>0.5</v>
      </c>
      <c r="C849" s="343">
        <v>652.146484375</v>
      </c>
      <c r="D849" s="343">
        <v>16923.53125</v>
      </c>
      <c r="E849" s="343">
        <v>0.362732796929777</v>
      </c>
      <c r="F849" s="343">
        <v>0.98226661793887604</v>
      </c>
      <c r="G849" s="262">
        <f t="shared" si="36"/>
        <v>3882.4938893552458</v>
      </c>
    </row>
    <row r="850" spans="1:7" x14ac:dyDescent="0.2">
      <c r="A850" s="343">
        <v>3</v>
      </c>
      <c r="B850" s="343">
        <v>0.5</v>
      </c>
      <c r="C850" s="343">
        <v>652.5517578125</v>
      </c>
      <c r="D850" s="343">
        <v>17023.68359375</v>
      </c>
      <c r="E850" s="343">
        <v>0.364339502993971</v>
      </c>
      <c r="F850" s="343">
        <v>0.98633463494479701</v>
      </c>
      <c r="G850" s="262">
        <f t="shared" si="36"/>
        <v>3909.7654873312204</v>
      </c>
    </row>
    <row r="851" spans="1:7" x14ac:dyDescent="0.2">
      <c r="A851" s="343">
        <v>3</v>
      </c>
      <c r="B851" s="343">
        <v>0.5</v>
      </c>
      <c r="C851" s="343">
        <v>652.9677734375</v>
      </c>
      <c r="D851" s="343">
        <v>17126.1484375</v>
      </c>
      <c r="E851" s="343">
        <v>0.36600808380171701</v>
      </c>
      <c r="F851" s="343">
        <v>0.99132058676332202</v>
      </c>
      <c r="G851" s="262">
        <f t="shared" si="36"/>
        <v>3938.2563644887673</v>
      </c>
    </row>
    <row r="852" spans="1:7" x14ac:dyDescent="0.2">
      <c r="A852" s="343">
        <v>3</v>
      </c>
      <c r="B852" s="343">
        <v>0.5</v>
      </c>
      <c r="C852" s="343">
        <v>653.3623046875</v>
      </c>
      <c r="D852" s="343">
        <v>17227.453125</v>
      </c>
      <c r="E852" s="343">
        <v>0.36759243812412001</v>
      </c>
      <c r="F852" s="343">
        <v>0.99494750611484095</v>
      </c>
      <c r="G852" s="262">
        <f t="shared" si="36"/>
        <v>3965.4705030515961</v>
      </c>
    </row>
    <row r="853" spans="1:7" x14ac:dyDescent="0.2">
      <c r="A853" s="343">
        <v>3</v>
      </c>
      <c r="B853" s="343">
        <v>0.5</v>
      </c>
      <c r="C853" s="343">
        <v>653.7841796875</v>
      </c>
      <c r="D853" s="343">
        <v>17327.509765625</v>
      </c>
      <c r="E853" s="343">
        <v>0.36926940083503701</v>
      </c>
      <c r="F853" s="343">
        <v>1.0007203090935901</v>
      </c>
      <c r="G853" s="262">
        <f t="shared" si="36"/>
        <v>3994.4441951739454</v>
      </c>
    </row>
    <row r="854" spans="1:7" x14ac:dyDescent="0.2">
      <c r="A854" s="343">
        <v>3</v>
      </c>
      <c r="B854" s="343">
        <v>0.5</v>
      </c>
      <c r="C854" s="343">
        <v>654.1865234375</v>
      </c>
      <c r="D854" s="343">
        <v>17427.552734375</v>
      </c>
      <c r="E854" s="343">
        <v>0.37087913369759901</v>
      </c>
      <c r="F854" s="343">
        <v>1.0040194028988501</v>
      </c>
      <c r="G854" s="262">
        <f t="shared" si="36"/>
        <v>4022.4173782972684</v>
      </c>
    </row>
    <row r="855" spans="1:7" x14ac:dyDescent="0.2">
      <c r="A855" s="343">
        <v>3</v>
      </c>
      <c r="B855" s="343">
        <v>0.5</v>
      </c>
      <c r="C855" s="343">
        <v>654.576171875</v>
      </c>
      <c r="D855" s="343">
        <v>17527.66796875</v>
      </c>
      <c r="E855" s="343">
        <v>0.37240970414131902</v>
      </c>
      <c r="F855" s="343">
        <v>1.0074048768729</v>
      </c>
      <c r="G855" s="262">
        <f t="shared" si="36"/>
        <v>4049.168092128225</v>
      </c>
    </row>
    <row r="856" spans="1:7" x14ac:dyDescent="0.2">
      <c r="A856" s="343">
        <v>3</v>
      </c>
      <c r="B856" s="343">
        <v>0.5</v>
      </c>
      <c r="C856" s="343">
        <v>654.984375</v>
      </c>
      <c r="D856" s="343">
        <v>17628.35546875</v>
      </c>
      <c r="E856" s="343">
        <v>0.37413099198602101</v>
      </c>
      <c r="F856" s="343">
        <v>1.01160700432956</v>
      </c>
      <c r="G856" s="262">
        <f t="shared" si="36"/>
        <v>4079.4249100337383</v>
      </c>
    </row>
    <row r="857" spans="1:7" x14ac:dyDescent="0.2">
      <c r="A857" s="343">
        <v>3</v>
      </c>
      <c r="B857" s="343">
        <v>0.5</v>
      </c>
      <c r="C857" s="343">
        <v>655.3837890625</v>
      </c>
      <c r="D857" s="343">
        <v>17729.740234375</v>
      </c>
      <c r="E857" s="343">
        <v>0.37570047425106201</v>
      </c>
      <c r="F857" s="343">
        <v>1.01562147028744</v>
      </c>
      <c r="G857" s="262">
        <f t="shared" si="36"/>
        <v>4107.1718620995771</v>
      </c>
    </row>
    <row r="858" spans="1:7" x14ac:dyDescent="0.2">
      <c r="A858" s="343">
        <v>3</v>
      </c>
      <c r="B858" s="343">
        <v>0.5</v>
      </c>
      <c r="C858" s="343">
        <v>655.7861328125</v>
      </c>
      <c r="D858" s="343">
        <v>17830.125</v>
      </c>
      <c r="E858" s="343">
        <v>0.37734038778580697</v>
      </c>
      <c r="F858" s="343">
        <v>1.0206818114966201</v>
      </c>
      <c r="G858" s="262">
        <f t="shared" si="36"/>
        <v>4136.329414245356</v>
      </c>
    </row>
    <row r="859" spans="1:7" x14ac:dyDescent="0.2">
      <c r="A859" s="343">
        <v>3</v>
      </c>
      <c r="B859" s="343">
        <v>0.5</v>
      </c>
      <c r="C859" s="343">
        <v>656.0517578125</v>
      </c>
      <c r="D859" s="343">
        <v>17891.939453125</v>
      </c>
      <c r="E859" s="343">
        <v>0.37839045398868598</v>
      </c>
      <c r="F859" s="343">
        <v>1.02267262991518</v>
      </c>
      <c r="G859" s="262">
        <f t="shared" si="36"/>
        <v>4155.084680535002</v>
      </c>
    </row>
    <row r="860" spans="1:7" x14ac:dyDescent="0.2">
      <c r="A860" s="343">
        <v>3</v>
      </c>
      <c r="B860" s="343">
        <v>0.5</v>
      </c>
      <c r="C860" s="343">
        <v>656.1748046875</v>
      </c>
      <c r="D860" s="343">
        <v>17930.52734375</v>
      </c>
      <c r="E860" s="343">
        <v>0.37885442725382701</v>
      </c>
      <c r="F860" s="343">
        <v>1.0230690240860001</v>
      </c>
      <c r="G860" s="262">
        <f t="shared" si="36"/>
        <v>4163.3950139775779</v>
      </c>
    </row>
    <row r="861" spans="1:7" x14ac:dyDescent="0.2">
      <c r="A861" s="343">
        <v>3</v>
      </c>
      <c r="B861" s="343">
        <v>0.5</v>
      </c>
      <c r="C861" s="343">
        <v>656.595703125</v>
      </c>
      <c r="D861" s="343">
        <v>18031.2890625</v>
      </c>
      <c r="E861" s="343">
        <v>0.380500190658495</v>
      </c>
      <c r="F861" s="343">
        <v>1.02714891545475</v>
      </c>
      <c r="G861" s="262">
        <f t="shared" si="36"/>
        <v>4192.9873346809754</v>
      </c>
    </row>
    <row r="862" spans="1:7" x14ac:dyDescent="0.2">
      <c r="A862" s="343">
        <v>3</v>
      </c>
      <c r="B862" s="343">
        <v>0.5</v>
      </c>
      <c r="C862" s="343">
        <v>656.9951171875</v>
      </c>
      <c r="D862" s="343">
        <v>18135.076171875</v>
      </c>
      <c r="E862" s="343">
        <v>0.38214476080611298</v>
      </c>
      <c r="F862" s="343">
        <v>1.03116338141263</v>
      </c>
      <c r="G862" s="262">
        <f t="shared" si="36"/>
        <v>4222.7263969871265</v>
      </c>
    </row>
    <row r="863" spans="1:7" x14ac:dyDescent="0.2">
      <c r="A863" s="343">
        <v>3</v>
      </c>
      <c r="B863" s="343">
        <v>0.5</v>
      </c>
      <c r="C863" s="343">
        <v>657.4150390625</v>
      </c>
      <c r="D863" s="343">
        <v>18235.9375</v>
      </c>
      <c r="E863" s="343">
        <v>0.38385661900974799</v>
      </c>
      <c r="F863" s="343">
        <v>1.0347992647439199</v>
      </c>
      <c r="G863" s="262">
        <f t="shared" si="36"/>
        <v>4253.8574060514866</v>
      </c>
    </row>
    <row r="864" spans="1:7" x14ac:dyDescent="0.2">
      <c r="A864" s="343">
        <v>3</v>
      </c>
      <c r="B864" s="343">
        <v>0.5</v>
      </c>
      <c r="C864" s="343">
        <v>657.8203125</v>
      </c>
      <c r="D864" s="343">
        <v>18336.119140625</v>
      </c>
      <c r="E864" s="343">
        <v>0.38541352842003102</v>
      </c>
      <c r="F864" s="343">
        <v>1.04007427580655</v>
      </c>
      <c r="G864" s="262">
        <f t="shared" si="36"/>
        <v>4282.3270956200831</v>
      </c>
    </row>
    <row r="865" spans="1:7" x14ac:dyDescent="0.2">
      <c r="A865" s="343">
        <v>3</v>
      </c>
      <c r="B865" s="343">
        <v>0.5</v>
      </c>
      <c r="C865" s="343">
        <v>658.2255859375</v>
      </c>
      <c r="D865" s="343">
        <v>18437.966796875</v>
      </c>
      <c r="E865" s="343">
        <v>0.38711365777999202</v>
      </c>
      <c r="F865" s="343">
        <v>1.0444909567013401</v>
      </c>
      <c r="G865" s="262">
        <f t="shared" si="36"/>
        <v>4313.5874472141195</v>
      </c>
    </row>
    <row r="866" spans="1:7" x14ac:dyDescent="0.2">
      <c r="A866" s="343">
        <v>3</v>
      </c>
      <c r="B866" s="343">
        <v>0.5</v>
      </c>
      <c r="C866" s="343">
        <v>658.6142578125</v>
      </c>
      <c r="D866" s="343">
        <v>18538.19140625</v>
      </c>
      <c r="E866" s="343">
        <v>0.388654676498845</v>
      </c>
      <c r="F866" s="343">
        <v>1.0475456947460799</v>
      </c>
      <c r="G866" s="262">
        <f t="shared" si="36"/>
        <v>4342.0779231852621</v>
      </c>
    </row>
    <row r="867" spans="1:7" x14ac:dyDescent="0.2">
      <c r="A867" s="343">
        <v>3</v>
      </c>
      <c r="B867" s="343">
        <v>0.5</v>
      </c>
      <c r="C867" s="343">
        <v>659.0107421875</v>
      </c>
      <c r="D867" s="343">
        <v>18639.119140625</v>
      </c>
      <c r="E867" s="343">
        <v>0.39026717422530099</v>
      </c>
      <c r="F867" s="343">
        <v>1.05111603625119</v>
      </c>
      <c r="G867" s="262">
        <f t="shared" si="36"/>
        <v>4372.052087551554</v>
      </c>
    </row>
    <row r="868" spans="1:7" x14ac:dyDescent="0.2">
      <c r="A868" s="343">
        <v>3</v>
      </c>
      <c r="B868" s="343">
        <v>0.5</v>
      </c>
      <c r="C868" s="343">
        <v>659.4248046875</v>
      </c>
      <c r="D868" s="343">
        <v>18739.9921875</v>
      </c>
      <c r="E868" s="343">
        <v>0.39189663948491199</v>
      </c>
      <c r="F868" s="343">
        <v>1.0551183950156</v>
      </c>
      <c r="G868" s="262">
        <f t="shared" si="36"/>
        <v>4402.5060692237093</v>
      </c>
    </row>
    <row r="869" spans="1:7" x14ac:dyDescent="0.2">
      <c r="A869" s="343">
        <v>3</v>
      </c>
      <c r="B869" s="343">
        <v>0.5</v>
      </c>
      <c r="C869" s="343">
        <v>659.833984375</v>
      </c>
      <c r="D869" s="343">
        <v>18841.6640625</v>
      </c>
      <c r="E869" s="343">
        <v>0.39367593126371497</v>
      </c>
      <c r="F869" s="343">
        <v>1.059839152731</v>
      </c>
      <c r="G869" s="262">
        <f t="shared" si="36"/>
        <v>4435.9404352234214</v>
      </c>
    </row>
    <row r="870" spans="1:7" x14ac:dyDescent="0.2">
      <c r="A870" s="343">
        <v>3</v>
      </c>
      <c r="B870" s="343">
        <v>0.5</v>
      </c>
      <c r="C870" s="343">
        <v>660.2333984375</v>
      </c>
      <c r="D870" s="343">
        <v>18941.87109375</v>
      </c>
      <c r="E870" s="343">
        <v>0.395262177335098</v>
      </c>
      <c r="F870" s="343">
        <v>1.06426770798862</v>
      </c>
      <c r="G870" s="262">
        <f t="shared" si="36"/>
        <v>4465.9074273257038</v>
      </c>
    </row>
    <row r="871" spans="1:7" x14ac:dyDescent="0.2">
      <c r="A871" s="343">
        <v>3</v>
      </c>
      <c r="B871" s="343">
        <v>0.5</v>
      </c>
      <c r="C871" s="343">
        <v>660.6376953125</v>
      </c>
      <c r="D871" s="343">
        <v>19042.61328125</v>
      </c>
      <c r="E871" s="343">
        <v>0.39694129372946901</v>
      </c>
      <c r="F871" s="343">
        <v>1.0689764749258801</v>
      </c>
      <c r="G871" s="262">
        <f t="shared" si="36"/>
        <v>4497.7976125486002</v>
      </c>
    </row>
    <row r="872" spans="1:7" x14ac:dyDescent="0.2">
      <c r="A872" s="343">
        <v>3</v>
      </c>
      <c r="B872" s="343">
        <v>0.5</v>
      </c>
      <c r="C872" s="343">
        <v>660.9814453125</v>
      </c>
      <c r="D872" s="343">
        <v>19123.46875</v>
      </c>
      <c r="E872" s="343">
        <v>0.39839270175434599</v>
      </c>
      <c r="F872" s="343">
        <v>1.07130710966885</v>
      </c>
      <c r="G872" s="262">
        <f t="shared" si="36"/>
        <v>4525.4948914177348</v>
      </c>
    </row>
    <row r="873" spans="1:7" x14ac:dyDescent="0.2">
      <c r="A873" s="343">
        <v>3</v>
      </c>
      <c r="B873" s="343">
        <v>1</v>
      </c>
      <c r="C873" s="343">
        <v>661.044921875</v>
      </c>
      <c r="D873" s="343">
        <v>19142.96875</v>
      </c>
      <c r="E873" s="343">
        <v>0.39860457764007201</v>
      </c>
      <c r="F873" s="343">
        <v>1.0727554326877</v>
      </c>
      <c r="G873" s="262">
        <f t="shared" si="36"/>
        <v>4529.5487590871808</v>
      </c>
    </row>
    <row r="874" spans="1:7" x14ac:dyDescent="0.2">
      <c r="A874" s="343">
        <v>3</v>
      </c>
      <c r="B874" s="343">
        <v>1</v>
      </c>
      <c r="C874" s="343">
        <v>661.4326171875</v>
      </c>
      <c r="D874" s="343">
        <v>19042.796875</v>
      </c>
      <c r="E874" s="343">
        <v>0.39715596358291799</v>
      </c>
      <c r="F874" s="343">
        <v>1.06696481816471</v>
      </c>
      <c r="G874" s="262">
        <f t="shared" si="36"/>
        <v>4501.8905406533986</v>
      </c>
    </row>
    <row r="875" spans="1:7" x14ac:dyDescent="0.2">
      <c r="A875" s="343">
        <v>3</v>
      </c>
      <c r="B875" s="343">
        <v>1</v>
      </c>
      <c r="C875" s="343">
        <v>661.830078125</v>
      </c>
      <c r="D875" s="343">
        <v>18940.35546875</v>
      </c>
      <c r="E875" s="343">
        <v>0.39559247670695202</v>
      </c>
      <c r="F875" s="343">
        <v>1.06191937811673</v>
      </c>
      <c r="G875" s="262">
        <f t="shared" si="36"/>
        <v>4472.1974605547639</v>
      </c>
    </row>
    <row r="876" spans="1:7" x14ac:dyDescent="0.2">
      <c r="A876" s="343">
        <v>3</v>
      </c>
      <c r="B876" s="343">
        <v>1</v>
      </c>
      <c r="C876" s="343">
        <v>662.23828125</v>
      </c>
      <c r="D876" s="343">
        <v>18839.443359375</v>
      </c>
      <c r="E876" s="343">
        <v>0.39403178379871001</v>
      </c>
      <c r="F876" s="343">
        <v>1.06063485145569</v>
      </c>
      <c r="G876" s="262">
        <f t="shared" si="36"/>
        <v>4442.7161285018319</v>
      </c>
    </row>
    <row r="877" spans="1:7" x14ac:dyDescent="0.2">
      <c r="A877" s="343">
        <v>3</v>
      </c>
      <c r="B877" s="343">
        <v>1</v>
      </c>
      <c r="C877" s="343">
        <v>662.6376953125</v>
      </c>
      <c r="D877" s="343">
        <v>18739.04296875</v>
      </c>
      <c r="E877" s="343">
        <v>0.39247790118679399</v>
      </c>
      <c r="F877" s="343">
        <v>1.0553896427154501</v>
      </c>
      <c r="G877" s="262">
        <f t="shared" si="36"/>
        <v>4413.5198502581334</v>
      </c>
    </row>
    <row r="878" spans="1:7" x14ac:dyDescent="0.2">
      <c r="A878" s="343">
        <v>3</v>
      </c>
      <c r="B878" s="343">
        <v>1</v>
      </c>
      <c r="C878" s="343">
        <v>663.044921875</v>
      </c>
      <c r="D878" s="343">
        <v>18638.185546875</v>
      </c>
      <c r="E878" s="343">
        <v>0.39083391311578503</v>
      </c>
      <c r="F878" s="343">
        <v>1.05103547684848</v>
      </c>
      <c r="G878" s="262">
        <f t="shared" si="36"/>
        <v>4382.7959913546019</v>
      </c>
    </row>
    <row r="879" spans="1:7" x14ac:dyDescent="0.2">
      <c r="A879" s="343">
        <v>3</v>
      </c>
      <c r="B879" s="343">
        <v>1</v>
      </c>
      <c r="C879" s="343">
        <v>663.44140625</v>
      </c>
      <c r="D879" s="343">
        <v>18537.740234375</v>
      </c>
      <c r="E879" s="343">
        <v>0.38928628782741698</v>
      </c>
      <c r="F879" s="343">
        <v>1.0485381353646499</v>
      </c>
      <c r="G879" s="262">
        <f t="shared" si="36"/>
        <v>4354.0287899258237</v>
      </c>
    </row>
    <row r="880" spans="1:7" x14ac:dyDescent="0.2">
      <c r="A880" s="343">
        <v>3</v>
      </c>
      <c r="B880" s="343">
        <v>1</v>
      </c>
      <c r="C880" s="343">
        <v>663.8525390625</v>
      </c>
      <c r="D880" s="343">
        <v>18433.47265625</v>
      </c>
      <c r="E880" s="343">
        <v>0.38762856274843199</v>
      </c>
      <c r="F880" s="343">
        <v>1.0439574252814099</v>
      </c>
      <c r="G880" s="262">
        <f t="shared" si="36"/>
        <v>4323.3847365211832</v>
      </c>
    </row>
    <row r="881" spans="1:7" x14ac:dyDescent="0.2">
      <c r="A881" s="343">
        <v>3</v>
      </c>
      <c r="B881" s="343">
        <v>1</v>
      </c>
      <c r="C881" s="343">
        <v>664.2646484375</v>
      </c>
      <c r="D881" s="343">
        <v>18330.55078125</v>
      </c>
      <c r="E881" s="343">
        <v>0.38596280501224101</v>
      </c>
      <c r="F881" s="343">
        <v>1.0391951072961101</v>
      </c>
      <c r="G881" s="262">
        <f t="shared" si="36"/>
        <v>4292.7647582939217</v>
      </c>
    </row>
    <row r="882" spans="1:7" x14ac:dyDescent="0.2">
      <c r="A882" s="343">
        <v>3</v>
      </c>
      <c r="B882" s="343">
        <v>1</v>
      </c>
      <c r="C882" s="343">
        <v>664.685546875</v>
      </c>
      <c r="D882" s="343">
        <v>18230.390625</v>
      </c>
      <c r="E882" s="343">
        <v>0.38433290319517299</v>
      </c>
      <c r="F882" s="343">
        <v>1.0351508390158399</v>
      </c>
      <c r="G882" s="262">
        <f t="shared" si="36"/>
        <v>4262.9693858780392</v>
      </c>
    </row>
    <row r="883" spans="1:7" x14ac:dyDescent="0.2">
      <c r="A883" s="343">
        <v>3</v>
      </c>
      <c r="B883" s="343">
        <v>1</v>
      </c>
      <c r="C883" s="343">
        <v>665.0830078125</v>
      </c>
      <c r="D883" s="343">
        <v>18129.76171875</v>
      </c>
      <c r="E883" s="343">
        <v>0.38270311779342597</v>
      </c>
      <c r="F883" s="343">
        <v>1.03139283601195</v>
      </c>
      <c r="G883" s="262">
        <f t="shared" si="36"/>
        <v>4233.3397631304688</v>
      </c>
    </row>
    <row r="884" spans="1:7" x14ac:dyDescent="0.2">
      <c r="A884" s="343">
        <v>3</v>
      </c>
      <c r="B884" s="343">
        <v>1</v>
      </c>
      <c r="C884" s="343">
        <v>665.48828125</v>
      </c>
      <c r="D884" s="343">
        <v>18027.3125</v>
      </c>
      <c r="E884" s="343">
        <v>0.38112312904559098</v>
      </c>
      <c r="F884" s="343">
        <v>1.02803111076355</v>
      </c>
      <c r="G884" s="262">
        <f t="shared" si="36"/>
        <v>4204.7758779203386</v>
      </c>
    </row>
    <row r="885" spans="1:7" x14ac:dyDescent="0.2">
      <c r="A885" s="343">
        <v>3</v>
      </c>
      <c r="B885" s="343">
        <v>1</v>
      </c>
      <c r="C885" s="343">
        <v>665.8984375</v>
      </c>
      <c r="D885" s="343">
        <v>17925.869140625</v>
      </c>
      <c r="E885" s="343">
        <v>0.37953589344397198</v>
      </c>
      <c r="F885" s="343">
        <v>1.0243027936667199</v>
      </c>
      <c r="G885" s="262">
        <f t="shared" si="36"/>
        <v>4176.2427929746018</v>
      </c>
    </row>
    <row r="886" spans="1:7" x14ac:dyDescent="0.2">
      <c r="A886" s="343">
        <v>3</v>
      </c>
      <c r="B886" s="343">
        <v>1</v>
      </c>
      <c r="C886" s="343">
        <v>666.1953125</v>
      </c>
      <c r="D886" s="343">
        <v>17854.490234375</v>
      </c>
      <c r="E886" s="343">
        <v>0.37837281706742898</v>
      </c>
      <c r="F886" s="343">
        <v>1.0219991672784099</v>
      </c>
      <c r="G886" s="262">
        <f t="shared" si="36"/>
        <v>4155.435147607961</v>
      </c>
    </row>
    <row r="887" spans="1:7" x14ac:dyDescent="0.2">
      <c r="A887" s="343">
        <v>3</v>
      </c>
      <c r="B887" s="343">
        <v>1</v>
      </c>
      <c r="C887" s="343">
        <v>666.296875</v>
      </c>
      <c r="D887" s="343">
        <v>17825.818359375</v>
      </c>
      <c r="E887" s="343">
        <v>0.377953285351396</v>
      </c>
      <c r="F887" s="343">
        <v>1.01872975938022</v>
      </c>
      <c r="G887" s="262">
        <f t="shared" si="36"/>
        <v>4147.9506370614999</v>
      </c>
    </row>
    <row r="888" spans="1:7" x14ac:dyDescent="0.2">
      <c r="A888" s="343">
        <v>3</v>
      </c>
      <c r="B888" s="343">
        <v>1</v>
      </c>
      <c r="C888" s="343">
        <v>666.7021484375</v>
      </c>
      <c r="D888" s="343">
        <v>17724.962890625</v>
      </c>
      <c r="E888" s="343">
        <v>0.37634297041222498</v>
      </c>
      <c r="F888" s="343">
        <v>1.01686711423099</v>
      </c>
      <c r="G888" s="262">
        <f t="shared" si="36"/>
        <v>4119.3266599884619</v>
      </c>
    </row>
    <row r="889" spans="1:7" x14ac:dyDescent="0.2">
      <c r="A889" s="343">
        <v>3</v>
      </c>
      <c r="B889" s="343">
        <v>1</v>
      </c>
      <c r="C889" s="343">
        <v>667.1064453125</v>
      </c>
      <c r="D889" s="343">
        <v>17623.16796875</v>
      </c>
      <c r="E889" s="343">
        <v>0.37477066507563001</v>
      </c>
      <c r="F889" s="343">
        <v>1.0115206241607699</v>
      </c>
      <c r="G889" s="262">
        <f t="shared" si="36"/>
        <v>4091.5376325940356</v>
      </c>
    </row>
    <row r="890" spans="1:7" x14ac:dyDescent="0.2">
      <c r="A890" s="343">
        <v>3</v>
      </c>
      <c r="B890" s="343">
        <v>1</v>
      </c>
      <c r="C890" s="343">
        <v>667.5205078125</v>
      </c>
      <c r="D890" s="343">
        <v>17519.9921875</v>
      </c>
      <c r="E890" s="343">
        <v>0.37305866135284299</v>
      </c>
      <c r="F890" s="343">
        <v>1.0058463085442799</v>
      </c>
      <c r="G890" s="262">
        <f t="shared" si="36"/>
        <v>4061.4550220850356</v>
      </c>
    </row>
    <row r="891" spans="1:7" x14ac:dyDescent="0.2">
      <c r="A891" s="343">
        <v>3</v>
      </c>
      <c r="B891" s="343">
        <v>1</v>
      </c>
      <c r="C891" s="343">
        <v>667.9228515625</v>
      </c>
      <c r="D891" s="343">
        <v>17418.306640625</v>
      </c>
      <c r="E891" s="343">
        <v>0.37148557021282602</v>
      </c>
      <c r="F891" s="343">
        <v>1.0041386121883999</v>
      </c>
      <c r="G891" s="262">
        <f t="shared" si="36"/>
        <v>4033.9744579181411</v>
      </c>
    </row>
    <row r="892" spans="1:7" x14ac:dyDescent="0.2">
      <c r="A892" s="343">
        <v>3</v>
      </c>
      <c r="B892" s="343">
        <v>1</v>
      </c>
      <c r="C892" s="343">
        <v>668.3505859375</v>
      </c>
      <c r="D892" s="343">
        <v>17317.53125</v>
      </c>
      <c r="E892" s="343">
        <v>0.36976602859795099</v>
      </c>
      <c r="F892" s="343">
        <v>0.99906628020107702</v>
      </c>
      <c r="G892" s="262">
        <f t="shared" si="36"/>
        <v>4004.1095985278998</v>
      </c>
    </row>
    <row r="893" spans="1:7" x14ac:dyDescent="0.2">
      <c r="A893" s="343">
        <v>3</v>
      </c>
      <c r="B893" s="343">
        <v>1</v>
      </c>
      <c r="C893" s="343">
        <v>668.744140625</v>
      </c>
      <c r="D893" s="343">
        <v>17215.2421875</v>
      </c>
      <c r="E893" s="343">
        <v>0.36820658715441801</v>
      </c>
      <c r="F893" s="343">
        <v>0.99692051298916295</v>
      </c>
      <c r="G893" s="262">
        <f t="shared" si="36"/>
        <v>3977.1836794986134</v>
      </c>
    </row>
    <row r="894" spans="1:7" x14ac:dyDescent="0.2">
      <c r="A894" s="343">
        <v>3</v>
      </c>
      <c r="B894" s="343">
        <v>1</v>
      </c>
      <c r="C894" s="343">
        <v>669.1376953125</v>
      </c>
      <c r="D894" s="343">
        <v>17114.419921875</v>
      </c>
      <c r="E894" s="343">
        <v>0.366602354915813</v>
      </c>
      <c r="F894" s="343">
        <v>0.99043850786984</v>
      </c>
      <c r="G894" s="262">
        <f t="shared" si="36"/>
        <v>3949.6473041504755</v>
      </c>
    </row>
    <row r="895" spans="1:7" x14ac:dyDescent="0.2">
      <c r="A895" s="343">
        <v>3</v>
      </c>
      <c r="B895" s="343">
        <v>1</v>
      </c>
      <c r="C895" s="343">
        <v>669.5537109375</v>
      </c>
      <c r="D895" s="343">
        <v>17013.671875</v>
      </c>
      <c r="E895" s="343">
        <v>0.36493671359494301</v>
      </c>
      <c r="F895" s="343">
        <v>0.98700821399688698</v>
      </c>
      <c r="G895" s="262">
        <f t="shared" si="36"/>
        <v>3921.2247242008161</v>
      </c>
    </row>
    <row r="896" spans="1:7" x14ac:dyDescent="0.2">
      <c r="A896" s="343">
        <v>3</v>
      </c>
      <c r="B896" s="343">
        <v>1</v>
      </c>
      <c r="C896" s="343">
        <v>669.9482421875</v>
      </c>
      <c r="D896" s="343">
        <v>16912.009765625</v>
      </c>
      <c r="E896" s="343">
        <v>0.363331957487389</v>
      </c>
      <c r="F896" s="343">
        <v>0.98345277365297101</v>
      </c>
      <c r="G896" s="262">
        <f t="shared" si="36"/>
        <v>3894.0035017929531</v>
      </c>
    </row>
    <row r="897" spans="1:7" x14ac:dyDescent="0.2">
      <c r="A897" s="343">
        <v>3</v>
      </c>
      <c r="B897" s="343">
        <v>1</v>
      </c>
      <c r="C897" s="343">
        <v>670.3583984375</v>
      </c>
      <c r="D897" s="343">
        <v>16811.7109375</v>
      </c>
      <c r="E897" s="343">
        <v>0.36175586865283499</v>
      </c>
      <c r="F897" s="343">
        <v>0.97856228239834298</v>
      </c>
      <c r="G897" s="262">
        <f t="shared" si="36"/>
        <v>3867.4277119630465</v>
      </c>
    </row>
    <row r="898" spans="1:7" x14ac:dyDescent="0.2">
      <c r="A898" s="343">
        <v>3</v>
      </c>
      <c r="B898" s="343">
        <v>1</v>
      </c>
      <c r="C898" s="343">
        <v>670.7626953125</v>
      </c>
      <c r="D898" s="343">
        <v>16710.99609375</v>
      </c>
      <c r="E898" s="343">
        <v>0.36011176416650398</v>
      </c>
      <c r="F898" s="343">
        <v>0.97502174321562096</v>
      </c>
      <c r="G898" s="262">
        <f t="shared" si="36"/>
        <v>3839.8702954510272</v>
      </c>
    </row>
    <row r="899" spans="1:7" x14ac:dyDescent="0.2">
      <c r="A899" s="343">
        <v>3</v>
      </c>
      <c r="B899" s="343">
        <v>1</v>
      </c>
      <c r="C899" s="343">
        <v>671.16796875</v>
      </c>
      <c r="D899" s="343">
        <v>16610.93359375</v>
      </c>
      <c r="E899" s="343">
        <v>0.35847804974764602</v>
      </c>
      <c r="F899" s="343">
        <v>0.96952915191650402</v>
      </c>
      <c r="G899" s="262">
        <f t="shared" si="36"/>
        <v>3812.6510369537073</v>
      </c>
    </row>
    <row r="900" spans="1:7" x14ac:dyDescent="0.2">
      <c r="A900" s="343">
        <v>3</v>
      </c>
      <c r="B900" s="343">
        <v>1</v>
      </c>
      <c r="C900" s="343">
        <v>671.1826171875</v>
      </c>
      <c r="D900" s="343">
        <v>16604.869140625</v>
      </c>
      <c r="E900" s="343">
        <v>0.35836506867781298</v>
      </c>
      <c r="F900" s="343">
        <v>0.97055436344817303</v>
      </c>
      <c r="G900" s="262">
        <f t="shared" si="36"/>
        <v>3810.7746584895608</v>
      </c>
    </row>
    <row r="901" spans="1:7" x14ac:dyDescent="0.2">
      <c r="A901" s="343">
        <v>3</v>
      </c>
      <c r="B901" s="343">
        <v>1</v>
      </c>
      <c r="C901" s="343">
        <v>671.5732421875</v>
      </c>
      <c r="D901" s="343">
        <v>16508.90234375</v>
      </c>
      <c r="E901" s="343">
        <v>0.35680495784617999</v>
      </c>
      <c r="F901" s="343">
        <v>0.96780061721801802</v>
      </c>
      <c r="G901" s="262">
        <f t="shared" si="36"/>
        <v>3784.9440817050645</v>
      </c>
    </row>
    <row r="902" spans="1:7" x14ac:dyDescent="0.2">
      <c r="A902" s="343">
        <v>3</v>
      </c>
      <c r="B902" s="343">
        <v>1</v>
      </c>
      <c r="C902" s="343">
        <v>671.9697265625</v>
      </c>
      <c r="D902" s="343">
        <v>16406.857421875</v>
      </c>
      <c r="E902" s="343">
        <v>0.35526565625332301</v>
      </c>
      <c r="F902" s="343">
        <v>0.96181035041809104</v>
      </c>
      <c r="G902" s="262">
        <f t="shared" ref="G902:G965" si="37">G901+(D902+D901)/2*(E902-E901)</f>
        <v>3759.6104409864024</v>
      </c>
    </row>
    <row r="903" spans="1:7" x14ac:dyDescent="0.2">
      <c r="A903" s="343">
        <v>3</v>
      </c>
      <c r="B903" s="343">
        <v>1</v>
      </c>
      <c r="C903" s="343">
        <v>672.3935546875</v>
      </c>
      <c r="D903" s="343">
        <v>16305.673828124998</v>
      </c>
      <c r="E903" s="343">
        <v>0.35357158049009701</v>
      </c>
      <c r="F903" s="343">
        <v>0.95840991707518697</v>
      </c>
      <c r="G903" s="262">
        <f t="shared" si="37"/>
        <v>3731.9016878142033</v>
      </c>
    </row>
    <row r="904" spans="1:7" x14ac:dyDescent="0.2">
      <c r="A904" s="343">
        <v>3</v>
      </c>
      <c r="B904" s="343">
        <v>1</v>
      </c>
      <c r="C904" s="343">
        <v>672.7900390625</v>
      </c>
      <c r="D904" s="343">
        <v>16204.09765625</v>
      </c>
      <c r="E904" s="343">
        <v>0.35200981074012799</v>
      </c>
      <c r="F904" s="343">
        <v>0.95525680808350399</v>
      </c>
      <c r="G904" s="262">
        <f t="shared" si="37"/>
        <v>3706.5152989728522</v>
      </c>
    </row>
    <row r="905" spans="1:7" x14ac:dyDescent="0.2">
      <c r="A905" s="343">
        <v>3</v>
      </c>
      <c r="B905" s="343">
        <v>1</v>
      </c>
      <c r="C905" s="343">
        <v>673.193359375</v>
      </c>
      <c r="D905" s="343">
        <v>16100.616210937498</v>
      </c>
      <c r="E905" s="343">
        <v>0.35039169597439501</v>
      </c>
      <c r="F905" s="343">
        <v>0.94977917615324303</v>
      </c>
      <c r="G905" s="262">
        <f t="shared" si="37"/>
        <v>3680.3789317172145</v>
      </c>
    </row>
    <row r="906" spans="1:7" x14ac:dyDescent="0.2">
      <c r="A906" s="343">
        <v>3</v>
      </c>
      <c r="B906" s="343">
        <v>1</v>
      </c>
      <c r="C906" s="343">
        <v>673.6103515625</v>
      </c>
      <c r="D906" s="343">
        <v>15999.5302734375</v>
      </c>
      <c r="E906" s="343">
        <v>0.34872288233600601</v>
      </c>
      <c r="F906" s="343">
        <v>0.945615756791085</v>
      </c>
      <c r="G906" s="262">
        <f t="shared" si="37"/>
        <v>3653.5943505935097</v>
      </c>
    </row>
    <row r="907" spans="1:7" x14ac:dyDescent="0.2">
      <c r="A907" s="343">
        <v>3</v>
      </c>
      <c r="B907" s="343">
        <v>1</v>
      </c>
      <c r="C907" s="343">
        <v>674.0087890625</v>
      </c>
      <c r="D907" s="343">
        <v>15898.994140625</v>
      </c>
      <c r="E907" s="343">
        <v>0.34712129854597201</v>
      </c>
      <c r="F907" s="343">
        <v>0.94251334667205799</v>
      </c>
      <c r="G907" s="262">
        <f t="shared" si="37"/>
        <v>3628.0502707797264</v>
      </c>
    </row>
    <row r="908" spans="1:7" x14ac:dyDescent="0.2">
      <c r="A908" s="343">
        <v>3</v>
      </c>
      <c r="B908" s="343">
        <v>1</v>
      </c>
      <c r="C908" s="343">
        <v>674.4189453125</v>
      </c>
      <c r="D908" s="343">
        <v>15797.337890625</v>
      </c>
      <c r="E908" s="343">
        <v>0.34541790955700002</v>
      </c>
      <c r="F908" s="343">
        <v>0.93582272529602095</v>
      </c>
      <c r="G908" s="262">
        <f t="shared" si="37"/>
        <v>3601.0546792933105</v>
      </c>
    </row>
    <row r="909" spans="1:7" x14ac:dyDescent="0.2">
      <c r="A909" s="343">
        <v>3</v>
      </c>
      <c r="B909" s="343">
        <v>1</v>
      </c>
      <c r="C909" s="343">
        <v>674.8310546875</v>
      </c>
      <c r="D909" s="343">
        <v>15695.771484375</v>
      </c>
      <c r="E909" s="343">
        <v>0.34376280382275598</v>
      </c>
      <c r="F909" s="343">
        <v>0.93149545136839196</v>
      </c>
      <c r="G909" s="262">
        <f t="shared" si="37"/>
        <v>3574.9924663354418</v>
      </c>
    </row>
    <row r="910" spans="1:7" x14ac:dyDescent="0.2">
      <c r="A910" s="343">
        <v>3</v>
      </c>
      <c r="B910" s="343">
        <v>1</v>
      </c>
      <c r="C910" s="343">
        <v>675.2314453125</v>
      </c>
      <c r="D910" s="343">
        <v>15593.2578125</v>
      </c>
      <c r="E910" s="343">
        <v>0.342145998729393</v>
      </c>
      <c r="F910" s="343">
        <v>0.92731416225433405</v>
      </c>
      <c r="G910" s="262">
        <f t="shared" si="37"/>
        <v>3549.6983353686564</v>
      </c>
    </row>
    <row r="911" spans="1:7" x14ac:dyDescent="0.2">
      <c r="A911" s="343">
        <v>3</v>
      </c>
      <c r="B911" s="343">
        <v>1</v>
      </c>
      <c r="C911" s="343">
        <v>675.638671875</v>
      </c>
      <c r="D911" s="343">
        <v>15493.2451171875</v>
      </c>
      <c r="E911" s="343">
        <v>0.34049156238324901</v>
      </c>
      <c r="F911" s="343">
        <v>0.92851818772032901</v>
      </c>
      <c r="G911" s="262">
        <f t="shared" si="37"/>
        <v>3523.983015207963</v>
      </c>
    </row>
    <row r="912" spans="1:7" x14ac:dyDescent="0.2">
      <c r="A912" s="343">
        <v>3</v>
      </c>
      <c r="B912" s="343">
        <v>1</v>
      </c>
      <c r="C912" s="343">
        <v>676.0322265625</v>
      </c>
      <c r="D912" s="343">
        <v>15391.9189453125</v>
      </c>
      <c r="E912" s="343">
        <v>0.338909158017486</v>
      </c>
      <c r="F912" s="343">
        <v>0.92093646526336703</v>
      </c>
      <c r="G912" s="262">
        <f t="shared" si="37"/>
        <v>3499.5466059830596</v>
      </c>
    </row>
    <row r="913" spans="1:7" x14ac:dyDescent="0.2">
      <c r="A913" s="343">
        <v>3</v>
      </c>
      <c r="B913" s="343">
        <v>1</v>
      </c>
      <c r="C913" s="343">
        <v>676.173828125</v>
      </c>
      <c r="D913" s="343">
        <v>15362.3212890625</v>
      </c>
      <c r="E913" s="343">
        <v>0.33836258808150899</v>
      </c>
      <c r="F913" s="343">
        <v>0.91762840747833296</v>
      </c>
      <c r="G913" s="262">
        <f t="shared" si="37"/>
        <v>3491.1419344250976</v>
      </c>
    </row>
    <row r="914" spans="1:7" x14ac:dyDescent="0.2">
      <c r="A914" s="343">
        <v>3</v>
      </c>
      <c r="B914" s="343">
        <v>1.5</v>
      </c>
      <c r="C914" s="343">
        <v>677.068359375</v>
      </c>
      <c r="D914" s="343">
        <v>15496.5419921875</v>
      </c>
      <c r="E914" s="343">
        <v>0.34037782461382399</v>
      </c>
      <c r="F914" s="343">
        <v>0.92594919260591302</v>
      </c>
      <c r="G914" s="262">
        <f t="shared" si="37"/>
        <v>3522.2358887401419</v>
      </c>
    </row>
    <row r="915" spans="1:7" x14ac:dyDescent="0.2">
      <c r="A915" s="343">
        <v>3</v>
      </c>
      <c r="B915" s="343">
        <v>1.5</v>
      </c>
      <c r="C915" s="343">
        <v>677.490234375</v>
      </c>
      <c r="D915" s="343">
        <v>15596.82421875</v>
      </c>
      <c r="E915" s="343">
        <v>0.34204885014332798</v>
      </c>
      <c r="F915" s="343">
        <v>0.93056261539459195</v>
      </c>
      <c r="G915" s="262">
        <f t="shared" si="37"/>
        <v>3548.2147931084887</v>
      </c>
    </row>
    <row r="916" spans="1:7" x14ac:dyDescent="0.2">
      <c r="A916" s="343">
        <v>3</v>
      </c>
      <c r="B916" s="343">
        <v>1.5</v>
      </c>
      <c r="C916" s="343">
        <v>677.880859375</v>
      </c>
      <c r="D916" s="343">
        <v>15697.2978515625</v>
      </c>
      <c r="E916" s="343">
        <v>0.34352223156020001</v>
      </c>
      <c r="F916" s="343">
        <v>0.93539955560118004</v>
      </c>
      <c r="G916" s="262">
        <f t="shared" si="37"/>
        <v>3571.2688820663502</v>
      </c>
    </row>
    <row r="917" spans="1:7" x14ac:dyDescent="0.2">
      <c r="A917" s="343">
        <v>3</v>
      </c>
      <c r="B917" s="343">
        <v>1.5</v>
      </c>
      <c r="C917" s="343">
        <v>678.28125</v>
      </c>
      <c r="D917" s="343">
        <v>15798.130859375</v>
      </c>
      <c r="E917" s="343">
        <v>0.34513519494794298</v>
      </c>
      <c r="F917" s="343">
        <v>0.93796255532652095</v>
      </c>
      <c r="G917" s="262">
        <f t="shared" si="37"/>
        <v>3596.6693687623556</v>
      </c>
    </row>
    <row r="918" spans="1:7" x14ac:dyDescent="0.2">
      <c r="A918" s="343">
        <v>3</v>
      </c>
      <c r="B918" s="343">
        <v>1.5</v>
      </c>
      <c r="C918" s="343">
        <v>678.6943359375</v>
      </c>
      <c r="D918" s="343">
        <v>15900.9228515625</v>
      </c>
      <c r="E918" s="343">
        <v>0.34682403202168599</v>
      </c>
      <c r="F918" s="343">
        <v>0.94276666641235396</v>
      </c>
      <c r="G918" s="262">
        <f t="shared" si="37"/>
        <v>3623.4366373171565</v>
      </c>
    </row>
    <row r="919" spans="1:7" x14ac:dyDescent="0.2">
      <c r="A919" s="343">
        <v>3</v>
      </c>
      <c r="B919" s="343">
        <v>1.5</v>
      </c>
      <c r="C919" s="343">
        <v>679.083984375</v>
      </c>
      <c r="D919" s="343">
        <v>16000.9921875</v>
      </c>
      <c r="E919" s="343">
        <v>0.348361296346411</v>
      </c>
      <c r="F919" s="343">
        <v>0.94444153364747796</v>
      </c>
      <c r="G919" s="262">
        <f t="shared" si="37"/>
        <v>3647.9574752571361</v>
      </c>
    </row>
    <row r="920" spans="1:7" x14ac:dyDescent="0.2">
      <c r="A920" s="343">
        <v>3</v>
      </c>
      <c r="B920" s="343">
        <v>1.5</v>
      </c>
      <c r="C920" s="343">
        <v>679.5</v>
      </c>
      <c r="D920" s="343">
        <v>16101.6328125</v>
      </c>
      <c r="E920" s="343">
        <v>0.35004239180125302</v>
      </c>
      <c r="F920" s="343">
        <v>0.95070304814726103</v>
      </c>
      <c r="G920" s="262">
        <f t="shared" si="37"/>
        <v>3674.9412637451351</v>
      </c>
    </row>
    <row r="921" spans="1:7" x14ac:dyDescent="0.2">
      <c r="A921" s="344">
        <v>3</v>
      </c>
      <c r="B921" s="344">
        <v>1.5</v>
      </c>
      <c r="C921" s="344">
        <v>679.9091796875</v>
      </c>
      <c r="D921" s="344">
        <v>16202.7265625</v>
      </c>
      <c r="E921" s="344">
        <v>0.35161242703907197</v>
      </c>
      <c r="F921" s="344">
        <v>0.95352530479431197</v>
      </c>
      <c r="G921" s="262">
        <f t="shared" si="37"/>
        <v>3700.3007550220937</v>
      </c>
    </row>
    <row r="922" spans="1:7" x14ac:dyDescent="0.2">
      <c r="A922" s="344">
        <v>3</v>
      </c>
      <c r="B922" s="344">
        <v>1.5</v>
      </c>
      <c r="C922" s="344">
        <v>680.3134765625</v>
      </c>
      <c r="D922" s="344">
        <v>16304.275390625002</v>
      </c>
      <c r="E922" s="344">
        <v>0.35324203781783597</v>
      </c>
      <c r="F922" s="344">
        <v>0.95894932746887196</v>
      </c>
      <c r="G922" s="262">
        <f t="shared" si="37"/>
        <v>3726.7876354061509</v>
      </c>
    </row>
    <row r="923" spans="1:7" x14ac:dyDescent="0.2">
      <c r="A923" s="344">
        <v>3</v>
      </c>
      <c r="B923" s="344">
        <v>1.5</v>
      </c>
      <c r="C923" s="344">
        <v>680.7216796875</v>
      </c>
      <c r="D923" s="344">
        <v>16404.361328125</v>
      </c>
      <c r="E923" s="344">
        <v>0.35483628744259499</v>
      </c>
      <c r="F923" s="344">
        <v>0.96371176186949004</v>
      </c>
      <c r="G923" s="262">
        <f t="shared" si="37"/>
        <v>3752.860501313774</v>
      </c>
    </row>
    <row r="924" spans="1:7" x14ac:dyDescent="0.2">
      <c r="A924" s="344">
        <v>3</v>
      </c>
      <c r="B924" s="344">
        <v>1.5</v>
      </c>
      <c r="C924" s="344">
        <v>681.1083984375</v>
      </c>
      <c r="D924" s="344">
        <v>16505.40234375</v>
      </c>
      <c r="E924" s="344">
        <v>0.35635055974125901</v>
      </c>
      <c r="F924" s="344">
        <v>0.96625089645385698</v>
      </c>
      <c r="G924" s="262">
        <f t="shared" si="37"/>
        <v>3777.7776730557239</v>
      </c>
    </row>
    <row r="925" spans="1:7" x14ac:dyDescent="0.2">
      <c r="A925" s="344">
        <v>3</v>
      </c>
      <c r="B925" s="344">
        <v>1.5</v>
      </c>
      <c r="C925" s="344">
        <v>681.505859375</v>
      </c>
      <c r="D925" s="344">
        <v>16605.5703125</v>
      </c>
      <c r="E925" s="344">
        <v>0.35798756289295902</v>
      </c>
      <c r="F925" s="344">
        <v>0.97084342269226898</v>
      </c>
      <c r="G925" s="262">
        <f t="shared" si="37"/>
        <v>3804.8790563527909</v>
      </c>
    </row>
    <row r="926" spans="1:7" x14ac:dyDescent="0.2">
      <c r="A926" s="344">
        <v>3</v>
      </c>
      <c r="B926" s="344">
        <v>1.5</v>
      </c>
      <c r="C926" s="344">
        <v>681.6064453125</v>
      </c>
      <c r="D926" s="344">
        <v>16623.3984375</v>
      </c>
      <c r="E926" s="344">
        <v>0.35838165786117299</v>
      </c>
      <c r="F926" s="344">
        <v>0.97120105056092099</v>
      </c>
      <c r="G926" s="262">
        <f t="shared" si="37"/>
        <v>3811.4267410444481</v>
      </c>
    </row>
    <row r="927" spans="1:7" x14ac:dyDescent="0.2">
      <c r="A927" s="344">
        <v>3</v>
      </c>
      <c r="B927" s="344">
        <v>1.5</v>
      </c>
      <c r="C927" s="344">
        <v>681.9287109375</v>
      </c>
      <c r="D927" s="344">
        <v>16707.74609375</v>
      </c>
      <c r="E927" s="344">
        <v>0.359668949386105</v>
      </c>
      <c r="F927" s="344">
        <v>0.97449717577546802</v>
      </c>
      <c r="G927" s="262">
        <f t="shared" si="37"/>
        <v>3832.8801909801291</v>
      </c>
    </row>
    <row r="928" spans="1:7" x14ac:dyDescent="0.2">
      <c r="A928" s="344">
        <v>3</v>
      </c>
      <c r="B928" s="344">
        <v>1.5</v>
      </c>
      <c r="C928" s="344">
        <v>682.330078125</v>
      </c>
      <c r="D928" s="344">
        <v>16807.935546875</v>
      </c>
      <c r="E928" s="344">
        <v>0.36122638266533602</v>
      </c>
      <c r="F928" s="344">
        <v>0.97834470216184899</v>
      </c>
      <c r="G928" s="262">
        <f t="shared" si="37"/>
        <v>3858.9794099617397</v>
      </c>
    </row>
    <row r="929" spans="1:7" x14ac:dyDescent="0.2">
      <c r="A929" s="344">
        <v>3</v>
      </c>
      <c r="B929" s="344">
        <v>1.5</v>
      </c>
      <c r="C929" s="344">
        <v>682.7314453125</v>
      </c>
      <c r="D929" s="344">
        <v>16908.34375</v>
      </c>
      <c r="E929" s="344">
        <v>0.36287354305386499</v>
      </c>
      <c r="F929" s="344">
        <v>0.98187034018337704</v>
      </c>
      <c r="G929" s="262">
        <f t="shared" si="37"/>
        <v>3886.7474698149358</v>
      </c>
    </row>
    <row r="930" spans="1:7" x14ac:dyDescent="0.2">
      <c r="A930" s="344">
        <v>3</v>
      </c>
      <c r="B930" s="344">
        <v>1.5</v>
      </c>
      <c r="C930" s="344">
        <v>683.1220703125</v>
      </c>
      <c r="D930" s="344">
        <v>17009.193359375</v>
      </c>
      <c r="E930" s="344">
        <v>0.364444887964055</v>
      </c>
      <c r="F930" s="344">
        <v>0.98565523512661501</v>
      </c>
      <c r="G930" s="262">
        <f t="shared" si="37"/>
        <v>3913.3955444664343</v>
      </c>
    </row>
    <row r="931" spans="1:7" x14ac:dyDescent="0.2">
      <c r="A931" s="344">
        <v>3</v>
      </c>
      <c r="B931" s="344">
        <v>1.5</v>
      </c>
      <c r="C931" s="344">
        <v>683.5361328125</v>
      </c>
      <c r="D931" s="344">
        <v>17109.291015625</v>
      </c>
      <c r="E931" s="344">
        <v>0.36610072129406002</v>
      </c>
      <c r="F931" s="344">
        <v>0.99258718546479896</v>
      </c>
      <c r="G931" s="262">
        <f t="shared" si="37"/>
        <v>3941.6428062651244</v>
      </c>
    </row>
    <row r="932" spans="1:7" x14ac:dyDescent="0.2">
      <c r="A932" s="344">
        <v>3</v>
      </c>
      <c r="B932" s="344">
        <v>1.5</v>
      </c>
      <c r="C932" s="344">
        <v>683.9306640625</v>
      </c>
      <c r="D932" s="344">
        <v>17210.1484375</v>
      </c>
      <c r="E932" s="344">
        <v>0.36762742092832901</v>
      </c>
      <c r="F932" s="344">
        <v>0.99514122121036097</v>
      </c>
      <c r="G932" s="262">
        <f t="shared" si="37"/>
        <v>3967.8405440958259</v>
      </c>
    </row>
    <row r="933" spans="1:7" x14ac:dyDescent="0.2">
      <c r="A933" s="344">
        <v>3</v>
      </c>
      <c r="B933" s="344">
        <v>1.5</v>
      </c>
      <c r="C933" s="344">
        <v>684.33203125</v>
      </c>
      <c r="D933" s="344">
        <v>17310.197265625</v>
      </c>
      <c r="E933" s="344">
        <v>0.36929210182279298</v>
      </c>
      <c r="F933" s="344">
        <v>1.0006070369854601</v>
      </c>
      <c r="G933" s="262">
        <f t="shared" si="37"/>
        <v>3996.5732240769676</v>
      </c>
    </row>
    <row r="934" spans="1:7" x14ac:dyDescent="0.2">
      <c r="A934" s="344">
        <v>3</v>
      </c>
      <c r="B934" s="344">
        <v>1.5</v>
      </c>
      <c r="C934" s="344">
        <v>684.7314453125</v>
      </c>
      <c r="D934" s="344">
        <v>17411.232421875</v>
      </c>
      <c r="E934" s="344">
        <v>0.370904250303283</v>
      </c>
      <c r="F934" s="344">
        <v>1.0020702611654999</v>
      </c>
      <c r="G934" s="262">
        <f t="shared" si="37"/>
        <v>4024.5612741325394</v>
      </c>
    </row>
    <row r="935" spans="1:7" x14ac:dyDescent="0.2">
      <c r="A935" s="344">
        <v>3</v>
      </c>
      <c r="B935" s="344">
        <v>1.5</v>
      </c>
      <c r="C935" s="344">
        <v>685.1337890625</v>
      </c>
      <c r="D935" s="344">
        <v>17511.779296875</v>
      </c>
      <c r="E935" s="344">
        <v>0.37247771979309602</v>
      </c>
      <c r="F935" s="344">
        <v>1.00716052111238</v>
      </c>
      <c r="G935" s="262">
        <f t="shared" si="37"/>
        <v>4052.0364208484571</v>
      </c>
    </row>
    <row r="936" spans="1:7" x14ac:dyDescent="0.2">
      <c r="A936" s="344">
        <v>3</v>
      </c>
      <c r="B936" s="344">
        <v>1.5</v>
      </c>
      <c r="C936" s="344">
        <v>685.5478515625</v>
      </c>
      <c r="D936" s="344">
        <v>17614.935546875</v>
      </c>
      <c r="E936" s="344">
        <v>0.37416277336887999</v>
      </c>
      <c r="F936" s="344">
        <v>1.01135077420622</v>
      </c>
      <c r="G936" s="262">
        <f t="shared" si="37"/>
        <v>4081.6316190749594</v>
      </c>
    </row>
    <row r="937" spans="1:7" x14ac:dyDescent="0.2">
      <c r="A937" s="344">
        <v>3</v>
      </c>
      <c r="B937" s="344">
        <v>1.5</v>
      </c>
      <c r="C937" s="344">
        <v>685.96484375</v>
      </c>
      <c r="D937" s="344">
        <v>17717.353515625</v>
      </c>
      <c r="E937" s="344">
        <v>0.37584698293358099</v>
      </c>
      <c r="F937" s="344">
        <v>1.01547839585692</v>
      </c>
      <c r="G937" s="262">
        <f t="shared" si="37"/>
        <v>4111.3851086658806</v>
      </c>
    </row>
    <row r="938" spans="1:7" x14ac:dyDescent="0.2">
      <c r="A938" s="344">
        <v>3</v>
      </c>
      <c r="B938" s="344">
        <v>1.5</v>
      </c>
      <c r="C938" s="344">
        <v>686.3740234375</v>
      </c>
      <c r="D938" s="344">
        <v>17818.6875</v>
      </c>
      <c r="E938" s="344">
        <v>0.37742851418443002</v>
      </c>
      <c r="F938" s="344">
        <v>1.0194688802584999</v>
      </c>
      <c r="G938" s="262">
        <f t="shared" si="37"/>
        <v>4139.4857883647128</v>
      </c>
    </row>
    <row r="939" spans="1:7" x14ac:dyDescent="0.2">
      <c r="A939" s="344">
        <v>3</v>
      </c>
      <c r="B939" s="344">
        <v>1.5</v>
      </c>
      <c r="C939" s="344">
        <v>686.6123046875</v>
      </c>
      <c r="D939" s="344">
        <v>17871.65234375</v>
      </c>
      <c r="E939" s="344">
        <v>0.37838297430425899</v>
      </c>
      <c r="F939" s="344">
        <v>1.0214656358584799</v>
      </c>
      <c r="G939" s="262">
        <f t="shared" si="37"/>
        <v>4156.5182913867138</v>
      </c>
    </row>
    <row r="940" spans="1:7" x14ac:dyDescent="0.2">
      <c r="A940" s="344">
        <v>3</v>
      </c>
      <c r="B940" s="344">
        <v>1.5</v>
      </c>
      <c r="C940" s="344">
        <v>686.7880859375</v>
      </c>
      <c r="D940" s="344">
        <v>17919.744140625</v>
      </c>
      <c r="E940" s="344">
        <v>0.37910658284090498</v>
      </c>
      <c r="F940" s="344">
        <v>1.0219454998150499</v>
      </c>
      <c r="G940" s="262">
        <f t="shared" si="37"/>
        <v>4169.4677714040017</v>
      </c>
    </row>
    <row r="941" spans="1:7" x14ac:dyDescent="0.2">
      <c r="A941" s="344">
        <v>3</v>
      </c>
      <c r="B941" s="344">
        <v>1.5</v>
      </c>
      <c r="C941" s="344">
        <v>687.181640625</v>
      </c>
      <c r="D941" s="344">
        <v>18020.955078125</v>
      </c>
      <c r="E941" s="344">
        <v>0.38065656553953903</v>
      </c>
      <c r="F941" s="344">
        <v>1.02692539803684</v>
      </c>
      <c r="G941" s="262">
        <f t="shared" si="37"/>
        <v>4197.3215023869379</v>
      </c>
    </row>
    <row r="942" spans="1:7" x14ac:dyDescent="0.2">
      <c r="A942" s="344">
        <v>3</v>
      </c>
      <c r="B942" s="344">
        <v>1.5</v>
      </c>
      <c r="C942" s="344">
        <v>687.5859375</v>
      </c>
      <c r="D942" s="344">
        <v>18121.970703125</v>
      </c>
      <c r="E942" s="344">
        <v>0.382289261324331</v>
      </c>
      <c r="F942" s="344">
        <v>1.0317682754248401</v>
      </c>
      <c r="G942" s="262">
        <f t="shared" si="37"/>
        <v>4226.826703673486</v>
      </c>
    </row>
    <row r="943" spans="1:7" x14ac:dyDescent="0.2">
      <c r="A943" s="344">
        <v>3</v>
      </c>
      <c r="B943" s="344">
        <v>1.5</v>
      </c>
      <c r="C943" s="344">
        <v>687.9853515625</v>
      </c>
      <c r="D943" s="344">
        <v>18222.328125</v>
      </c>
      <c r="E943" s="344">
        <v>0.38390688132494699</v>
      </c>
      <c r="F943" s="344">
        <v>1.03583035524935</v>
      </c>
      <c r="G943" s="262">
        <f t="shared" si="37"/>
        <v>4256.2223360198559</v>
      </c>
    </row>
    <row r="944" spans="1:7" x14ac:dyDescent="0.2">
      <c r="A944" s="344">
        <v>3</v>
      </c>
      <c r="B944" s="344">
        <v>1.5</v>
      </c>
      <c r="C944" s="344">
        <v>688.388671875</v>
      </c>
      <c r="D944" s="344">
        <v>18325.380859375</v>
      </c>
      <c r="E944" s="344">
        <v>0.385454419301823</v>
      </c>
      <c r="F944" s="344">
        <v>1.040417002514</v>
      </c>
      <c r="G944" s="262">
        <f t="shared" si="37"/>
        <v>4284.5018198304224</v>
      </c>
    </row>
    <row r="945" spans="1:7" x14ac:dyDescent="0.2">
      <c r="A945" s="344">
        <v>3</v>
      </c>
      <c r="B945" s="344">
        <v>1.5</v>
      </c>
      <c r="C945" s="344">
        <v>688.7919921875</v>
      </c>
      <c r="D945" s="344">
        <v>18427.39453125</v>
      </c>
      <c r="E945" s="344">
        <v>0.38718272116966501</v>
      </c>
      <c r="F945" s="344">
        <v>1.04278628714383</v>
      </c>
      <c r="G945" s="262">
        <f t="shared" si="37"/>
        <v>4316.2617650084203</v>
      </c>
    </row>
    <row r="946" spans="1:7" x14ac:dyDescent="0.2">
      <c r="A946" s="344">
        <v>3</v>
      </c>
      <c r="B946" s="344">
        <v>1.5</v>
      </c>
      <c r="C946" s="344">
        <v>689.216796875</v>
      </c>
      <c r="D946" s="344">
        <v>18527.58203125</v>
      </c>
      <c r="E946" s="344">
        <v>0.38884536479599802</v>
      </c>
      <c r="F946" s="344">
        <v>1.04801054112613</v>
      </c>
      <c r="G946" s="262">
        <f t="shared" si="37"/>
        <v>4346.9832431298837</v>
      </c>
    </row>
    <row r="947" spans="1:7" x14ac:dyDescent="0.2">
      <c r="A947" s="344">
        <v>3</v>
      </c>
      <c r="B947" s="344">
        <v>1.5</v>
      </c>
      <c r="C947" s="344">
        <v>689.6083984375</v>
      </c>
      <c r="D947" s="344">
        <v>18629.28515625</v>
      </c>
      <c r="E947" s="344">
        <v>0.39043425931595299</v>
      </c>
      <c r="F947" s="344">
        <v>1.0501205688342501</v>
      </c>
      <c r="G947" s="262">
        <f t="shared" si="37"/>
        <v>4376.5024144563404</v>
      </c>
    </row>
    <row r="948" spans="1:7" x14ac:dyDescent="0.2">
      <c r="A948" s="344">
        <v>3</v>
      </c>
      <c r="B948" s="344">
        <v>1.5</v>
      </c>
      <c r="C948" s="344">
        <v>690.01171875</v>
      </c>
      <c r="D948" s="344">
        <v>18731.310546875</v>
      </c>
      <c r="E948" s="344">
        <v>0.39205365465022601</v>
      </c>
      <c r="F948" s="344">
        <v>1.05473096482456</v>
      </c>
      <c r="G948" s="262">
        <f t="shared" si="37"/>
        <v>4406.7532016399909</v>
      </c>
    </row>
    <row r="949" spans="1:7" x14ac:dyDescent="0.2">
      <c r="A949" s="344">
        <v>3</v>
      </c>
      <c r="B949" s="344">
        <v>1.5</v>
      </c>
      <c r="C949" s="344">
        <v>690.4267578125</v>
      </c>
      <c r="D949" s="344">
        <v>18831.560546875</v>
      </c>
      <c r="E949" s="344">
        <v>0.39378722431138202</v>
      </c>
      <c r="F949" s="344">
        <v>1.0593623155728</v>
      </c>
      <c r="G949" s="262">
        <f t="shared" si="37"/>
        <v>4439.3121284970102</v>
      </c>
    </row>
    <row r="950" spans="1:7" x14ac:dyDescent="0.2">
      <c r="A950" s="344">
        <v>3</v>
      </c>
      <c r="B950" s="344">
        <v>1.5</v>
      </c>
      <c r="C950" s="344">
        <v>690.830078125</v>
      </c>
      <c r="D950" s="344">
        <v>18932.708984375</v>
      </c>
      <c r="E950" s="344">
        <v>0.39538758574053601</v>
      </c>
      <c r="F950" s="344">
        <v>1.0644167196005601</v>
      </c>
      <c r="G950" s="262">
        <f t="shared" si="37"/>
        <v>4469.5303686760044</v>
      </c>
    </row>
    <row r="951" spans="1:7" x14ac:dyDescent="0.2">
      <c r="A951" s="344">
        <v>3</v>
      </c>
      <c r="B951" s="344">
        <v>1.5</v>
      </c>
      <c r="C951" s="344">
        <v>691.2294921875</v>
      </c>
      <c r="D951" s="344">
        <v>19032.89453125</v>
      </c>
      <c r="E951" s="344">
        <v>0.39702549111098101</v>
      </c>
      <c r="F951" s="344">
        <v>1.0671645868569599</v>
      </c>
      <c r="G951" s="262">
        <f t="shared" si="37"/>
        <v>4500.6224016212182</v>
      </c>
    </row>
    <row r="952" spans="1:7" x14ac:dyDescent="0.2">
      <c r="A952" s="344">
        <v>3</v>
      </c>
      <c r="B952" s="344">
        <v>1.5</v>
      </c>
      <c r="C952" s="344">
        <v>691.552734375</v>
      </c>
      <c r="D952" s="344">
        <v>19114.455078125</v>
      </c>
      <c r="E952" s="344">
        <v>0.39842928526923099</v>
      </c>
      <c r="F952" s="344">
        <v>1.07050244696438</v>
      </c>
      <c r="G952" s="262">
        <f t="shared" si="37"/>
        <v>4527.3979148883982</v>
      </c>
    </row>
    <row r="953" spans="1:7" x14ac:dyDescent="0.2">
      <c r="A953" s="344">
        <v>3</v>
      </c>
      <c r="B953" s="344">
        <v>1.5</v>
      </c>
      <c r="C953" s="344">
        <v>691.6396484375</v>
      </c>
      <c r="D953" s="344">
        <v>19135.005859375</v>
      </c>
      <c r="E953" s="344">
        <v>0.39871840272098802</v>
      </c>
      <c r="F953" s="344">
        <v>1.07524101622403</v>
      </c>
      <c r="G953" s="262">
        <f t="shared" si="37"/>
        <v>4532.9272082270627</v>
      </c>
    </row>
    <row r="954" spans="1:7" x14ac:dyDescent="0.2">
      <c r="A954" s="344">
        <v>3</v>
      </c>
      <c r="B954" s="344">
        <v>2</v>
      </c>
      <c r="C954" s="344">
        <v>692.078125</v>
      </c>
      <c r="D954" s="344">
        <v>19032.162109375</v>
      </c>
      <c r="E954" s="344">
        <v>0.39729665149934601</v>
      </c>
      <c r="F954" s="344">
        <v>1.06725993100554</v>
      </c>
      <c r="G954" s="262">
        <f t="shared" si="37"/>
        <v>4505.7950993839695</v>
      </c>
    </row>
    <row r="955" spans="1:7" x14ac:dyDescent="0.2">
      <c r="A955" s="344">
        <v>3</v>
      </c>
      <c r="B955" s="344">
        <v>2</v>
      </c>
      <c r="C955" s="344">
        <v>692.4931640625</v>
      </c>
      <c r="D955" s="344">
        <v>18931.111328125</v>
      </c>
      <c r="E955" s="344">
        <v>0.39563488098792698</v>
      </c>
      <c r="F955" s="344">
        <v>1.0648131137713801</v>
      </c>
      <c r="G955" s="262">
        <f t="shared" si="37"/>
        <v>4474.2519752262824</v>
      </c>
    </row>
    <row r="956" spans="1:7" x14ac:dyDescent="0.2">
      <c r="A956" s="344">
        <v>3</v>
      </c>
      <c r="B956" s="344">
        <v>2</v>
      </c>
      <c r="C956" s="344">
        <v>692.91015625</v>
      </c>
      <c r="D956" s="344">
        <v>18826.287109375</v>
      </c>
      <c r="E956" s="344">
        <v>0.39404787821695197</v>
      </c>
      <c r="F956" s="344">
        <v>1.0581493843346801</v>
      </c>
      <c r="G956" s="262">
        <f t="shared" si="37"/>
        <v>4444.2914272537228</v>
      </c>
    </row>
    <row r="957" spans="1:7" x14ac:dyDescent="0.2">
      <c r="A957" s="344">
        <v>3</v>
      </c>
      <c r="B957" s="344">
        <v>2</v>
      </c>
      <c r="C957" s="344">
        <v>693.326171875</v>
      </c>
      <c r="D957" s="344">
        <v>18724.970703125</v>
      </c>
      <c r="E957" s="344">
        <v>0.39233197458088398</v>
      </c>
      <c r="F957" s="344">
        <v>1.0555684566497801</v>
      </c>
      <c r="G957" s="262">
        <f t="shared" si="37"/>
        <v>4412.0742573440248</v>
      </c>
    </row>
    <row r="958" spans="1:7" x14ac:dyDescent="0.2">
      <c r="A958" s="344">
        <v>3</v>
      </c>
      <c r="B958" s="344">
        <v>2</v>
      </c>
      <c r="C958" s="344">
        <v>693.73828125</v>
      </c>
      <c r="D958" s="344">
        <v>18624.791015625</v>
      </c>
      <c r="E958" s="344">
        <v>0.39077640394680202</v>
      </c>
      <c r="F958" s="344">
        <v>1.05150346644223</v>
      </c>
      <c r="G958" s="262">
        <f t="shared" si="37"/>
        <v>4383.0241610842022</v>
      </c>
    </row>
    <row r="959" spans="1:7" x14ac:dyDescent="0.2">
      <c r="A959" s="344">
        <v>3</v>
      </c>
      <c r="B959" s="344">
        <v>2</v>
      </c>
      <c r="C959" s="344">
        <v>694.1240234375</v>
      </c>
      <c r="D959" s="344">
        <v>18524.337890625</v>
      </c>
      <c r="E959" s="344">
        <v>0.38923646206967499</v>
      </c>
      <c r="F959" s="344">
        <v>1.0469823610037601</v>
      </c>
      <c r="G959" s="262">
        <f t="shared" si="37"/>
        <v>4354.4204114334398</v>
      </c>
    </row>
    <row r="960" spans="1:7" x14ac:dyDescent="0.2">
      <c r="A960" s="344">
        <v>3</v>
      </c>
      <c r="B960" s="344">
        <v>2</v>
      </c>
      <c r="C960" s="344">
        <v>694.5380859375</v>
      </c>
      <c r="D960" s="344">
        <v>18424.3359375</v>
      </c>
      <c r="E960" s="344">
        <v>0.38755757850594802</v>
      </c>
      <c r="F960" s="344">
        <v>1.04283099062741</v>
      </c>
      <c r="G960" s="262">
        <f t="shared" si="37"/>
        <v>4323.4041508376658</v>
      </c>
    </row>
    <row r="961" spans="1:18" x14ac:dyDescent="0.2">
      <c r="A961" s="344">
        <v>3</v>
      </c>
      <c r="B961" s="344">
        <v>2</v>
      </c>
      <c r="C961" s="344">
        <v>694.931640625</v>
      </c>
      <c r="D961" s="344">
        <v>18323.283203125</v>
      </c>
      <c r="E961" s="344">
        <v>0.386051193345338</v>
      </c>
      <c r="F961" s="344">
        <v>1.0408908128738401</v>
      </c>
      <c r="G961" s="262">
        <f t="shared" si="37"/>
        <v>4295.7261167570723</v>
      </c>
    </row>
    <row r="962" spans="1:18" x14ac:dyDescent="0.2">
      <c r="A962" s="344">
        <v>3</v>
      </c>
      <c r="B962" s="344">
        <v>2</v>
      </c>
      <c r="C962" s="344">
        <v>695.3486328125</v>
      </c>
      <c r="D962" s="344">
        <v>18223.05859375</v>
      </c>
      <c r="E962" s="344">
        <v>0.38437734474427998</v>
      </c>
      <c r="F962" s="344">
        <v>1.0363369947299399</v>
      </c>
      <c r="G962" s="262">
        <f t="shared" si="37"/>
        <v>4265.1395952118282</v>
      </c>
    </row>
    <row r="963" spans="1:18" x14ac:dyDescent="0.2">
      <c r="A963" s="344">
        <v>3</v>
      </c>
      <c r="B963" s="344">
        <v>2</v>
      </c>
      <c r="C963" s="344">
        <v>695.7392578125</v>
      </c>
      <c r="D963" s="344">
        <v>18122.1875</v>
      </c>
      <c r="E963" s="344">
        <v>0.38281176239252102</v>
      </c>
      <c r="F963" s="344">
        <v>1.03186664637178</v>
      </c>
      <c r="G963" s="262">
        <f t="shared" si="37"/>
        <v>4236.6888572844728</v>
      </c>
    </row>
    <row r="964" spans="1:18" x14ac:dyDescent="0.2">
      <c r="A964" s="344">
        <v>3</v>
      </c>
      <c r="B964" s="344">
        <v>2</v>
      </c>
      <c r="C964" s="344">
        <v>696.1416015625</v>
      </c>
      <c r="D964" s="344">
        <v>18021.041015625</v>
      </c>
      <c r="E964" s="344">
        <v>0.38122956175357098</v>
      </c>
      <c r="F964" s="344">
        <v>1.0269612539559601</v>
      </c>
      <c r="G964" s="262">
        <f t="shared" si="37"/>
        <v>4208.0959376589035</v>
      </c>
    </row>
    <row r="965" spans="1:18" x14ac:dyDescent="0.2">
      <c r="A965" s="344">
        <v>3</v>
      </c>
      <c r="B965" s="344">
        <v>2</v>
      </c>
      <c r="C965" s="344">
        <v>696.541015625</v>
      </c>
      <c r="D965" s="344">
        <v>17919.083984375</v>
      </c>
      <c r="E965" s="344">
        <v>0.37963656359352199</v>
      </c>
      <c r="F965" s="344">
        <v>1.02232093922794</v>
      </c>
      <c r="G965" s="262">
        <f t="shared" si="37"/>
        <v>4179.4696611604386</v>
      </c>
    </row>
    <row r="966" spans="1:18" x14ac:dyDescent="0.2">
      <c r="A966" s="344">
        <v>3</v>
      </c>
      <c r="B966" s="344">
        <v>2</v>
      </c>
      <c r="C966" s="344">
        <v>696.8447265625</v>
      </c>
      <c r="D966" s="344">
        <v>17845.134765625</v>
      </c>
      <c r="E966" s="344">
        <v>0.37841353332623801</v>
      </c>
      <c r="F966" s="344">
        <v>1.0207712184637801</v>
      </c>
      <c r="G966" s="262">
        <f t="shared" ref="G966:G1029" si="38">G965+(D966+D965)/2*(E966-E965)</f>
        <v>4157.5993001519309</v>
      </c>
    </row>
    <row r="967" spans="1:18" x14ac:dyDescent="0.2">
      <c r="A967" s="344">
        <v>3</v>
      </c>
      <c r="B967" s="344">
        <v>2</v>
      </c>
      <c r="C967" s="344">
        <v>696.9619140625</v>
      </c>
      <c r="D967" s="344">
        <v>17818.48046875</v>
      </c>
      <c r="E967" s="344">
        <v>0.37802848964929597</v>
      </c>
      <c r="F967" s="344">
        <v>1.0205029975622899</v>
      </c>
      <c r="G967" s="262">
        <f t="shared" si="38"/>
        <v>4150.7332753804858</v>
      </c>
    </row>
    <row r="968" spans="1:18" x14ac:dyDescent="0.2">
      <c r="A968" s="344">
        <v>3</v>
      </c>
      <c r="B968" s="344">
        <v>2</v>
      </c>
      <c r="C968" s="344">
        <v>697.361328125</v>
      </c>
      <c r="D968" s="344">
        <v>17713.765625</v>
      </c>
      <c r="E968" s="344">
        <v>0.37636942579410998</v>
      </c>
      <c r="F968" s="344">
        <v>1.0159969097003301</v>
      </c>
      <c r="G968" s="262">
        <f t="shared" si="38"/>
        <v>4121.2581427866289</v>
      </c>
    </row>
    <row r="969" spans="1:18" x14ac:dyDescent="0.2">
      <c r="A969" s="344">
        <v>3</v>
      </c>
      <c r="B969" s="344">
        <v>2</v>
      </c>
      <c r="C969" s="344">
        <v>697.7822265625</v>
      </c>
      <c r="D969" s="344">
        <v>17610.5625</v>
      </c>
      <c r="E969" s="344">
        <v>0.37474624696187703</v>
      </c>
      <c r="F969" s="344">
        <v>1.01121666375548</v>
      </c>
      <c r="G969" s="262">
        <f t="shared" si="38"/>
        <v>4092.5892919489534</v>
      </c>
    </row>
    <row r="970" spans="1:18" x14ac:dyDescent="0.2">
      <c r="A970" s="344">
        <v>3</v>
      </c>
      <c r="B970" s="344">
        <v>2</v>
      </c>
      <c r="C970" s="344">
        <v>698.1865234375</v>
      </c>
      <c r="D970" s="344">
        <v>17510.35546875</v>
      </c>
      <c r="E970" s="344">
        <v>0.37314349901862398</v>
      </c>
      <c r="F970" s="344">
        <v>1.0086328256875301</v>
      </c>
      <c r="G970" s="262">
        <f t="shared" si="38"/>
        <v>4064.4443024291668</v>
      </c>
    </row>
    <row r="971" spans="1:18" s="113" customFormat="1" x14ac:dyDescent="0.2">
      <c r="A971" s="344">
        <v>3</v>
      </c>
      <c r="B971" s="344">
        <v>2</v>
      </c>
      <c r="C971" s="344">
        <v>698.5908203125</v>
      </c>
      <c r="D971" s="344">
        <v>17409.845703125</v>
      </c>
      <c r="E971" s="344">
        <v>0.37153612356632898</v>
      </c>
      <c r="F971" s="344">
        <v>1.0035574669018399</v>
      </c>
      <c r="G971" s="262">
        <f t="shared" si="38"/>
        <v>4036.3793653527291</v>
      </c>
      <c r="H971" s="270"/>
      <c r="I971" s="271"/>
      <c r="J971" s="271"/>
      <c r="K971" s="270"/>
      <c r="L971" s="271"/>
      <c r="M971" s="271"/>
      <c r="N971" s="271"/>
      <c r="O971" s="271"/>
      <c r="P971" s="271"/>
      <c r="Q971" s="283"/>
      <c r="R971" s="286"/>
    </row>
    <row r="972" spans="1:18" x14ac:dyDescent="0.2">
      <c r="A972" s="344">
        <v>3</v>
      </c>
      <c r="B972" s="344">
        <v>2</v>
      </c>
      <c r="C972" s="344">
        <v>699</v>
      </c>
      <c r="D972" s="344">
        <v>17308.82421875</v>
      </c>
      <c r="E972" s="344">
        <v>0.36985939368605603</v>
      </c>
      <c r="F972" s="344">
        <v>1.0004192590713501</v>
      </c>
      <c r="G972" s="262">
        <f t="shared" si="38"/>
        <v>4007.2724497220584</v>
      </c>
    </row>
    <row r="973" spans="1:18" x14ac:dyDescent="0.2">
      <c r="A973" s="344">
        <v>3</v>
      </c>
      <c r="B973" s="344">
        <v>2</v>
      </c>
      <c r="C973" s="344">
        <v>699.388671875</v>
      </c>
      <c r="D973" s="344">
        <v>17208.234375</v>
      </c>
      <c r="E973" s="344">
        <v>0.36835554055869602</v>
      </c>
      <c r="F973" s="344">
        <v>0.99624996073544003</v>
      </c>
      <c r="G973" s="262">
        <f t="shared" si="38"/>
        <v>3981.3181564653187</v>
      </c>
    </row>
    <row r="974" spans="1:18" x14ac:dyDescent="0.2">
      <c r="A974" s="344">
        <v>3</v>
      </c>
      <c r="B974" s="344">
        <v>2</v>
      </c>
      <c r="C974" s="344">
        <v>699.80078125</v>
      </c>
      <c r="D974" s="344">
        <v>17107.5078125</v>
      </c>
      <c r="E974" s="344">
        <v>0.366706808563322</v>
      </c>
      <c r="F974" s="344">
        <v>0.99179451353848003</v>
      </c>
      <c r="G974" s="262">
        <f t="shared" si="38"/>
        <v>3953.0294254205501</v>
      </c>
    </row>
    <row r="975" spans="1:18" x14ac:dyDescent="0.2">
      <c r="A975" s="344">
        <v>3</v>
      </c>
      <c r="B975" s="344">
        <v>2</v>
      </c>
      <c r="C975" s="344">
        <v>700.2099609375</v>
      </c>
      <c r="D975" s="344">
        <v>17007.31640625</v>
      </c>
      <c r="E975" s="344">
        <v>0.36511279176920702</v>
      </c>
      <c r="F975" s="344">
        <v>0.99006295204162598</v>
      </c>
      <c r="G975" s="262">
        <f t="shared" si="38"/>
        <v>3925.839624054066</v>
      </c>
    </row>
    <row r="976" spans="1:18" x14ac:dyDescent="0.2">
      <c r="A976" s="344">
        <v>3</v>
      </c>
      <c r="B976" s="344">
        <v>2</v>
      </c>
      <c r="C976" s="344">
        <v>700.6044921875</v>
      </c>
      <c r="D976" s="344">
        <v>16907.142578125</v>
      </c>
      <c r="E976" s="344">
        <v>0.363510625902563</v>
      </c>
      <c r="F976" s="344">
        <v>0.98305637948214997</v>
      </c>
      <c r="G976" s="262">
        <f t="shared" si="38"/>
        <v>3898.6713297688339</v>
      </c>
    </row>
    <row r="977" spans="1:7" x14ac:dyDescent="0.2">
      <c r="A977" s="344">
        <v>3</v>
      </c>
      <c r="B977" s="344">
        <v>2</v>
      </c>
      <c r="C977" s="344">
        <v>701.0078125</v>
      </c>
      <c r="D977" s="344">
        <v>16806.53515625</v>
      </c>
      <c r="E977" s="344">
        <v>0.36194044514559198</v>
      </c>
      <c r="F977" s="344">
        <v>0.98104181233793497</v>
      </c>
      <c r="G977" s="262">
        <f t="shared" si="38"/>
        <v>3872.203045756215</v>
      </c>
    </row>
    <row r="978" spans="1:7" x14ac:dyDescent="0.2">
      <c r="A978" s="344">
        <v>3</v>
      </c>
      <c r="B978" s="344">
        <v>2</v>
      </c>
      <c r="C978" s="344">
        <v>701.40234375</v>
      </c>
      <c r="D978" s="344">
        <v>16706.1015625</v>
      </c>
      <c r="E978" s="344">
        <v>0.36029619514010802</v>
      </c>
      <c r="F978" s="344">
        <v>0.97487570019438896</v>
      </c>
      <c r="G978" s="262">
        <f t="shared" si="38"/>
        <v>3844.6514692019218</v>
      </c>
    </row>
    <row r="979" spans="1:7" x14ac:dyDescent="0.2">
      <c r="A979" s="344">
        <v>3</v>
      </c>
      <c r="B979" s="344">
        <v>2</v>
      </c>
      <c r="C979" s="344">
        <v>701.8046875</v>
      </c>
      <c r="D979" s="344">
        <v>16604.76953125</v>
      </c>
      <c r="E979" s="344">
        <v>0.35868384293280497</v>
      </c>
      <c r="F979" s="344">
        <v>0.97188947256654501</v>
      </c>
      <c r="G979" s="262">
        <f t="shared" si="38"/>
        <v>3817.7970409343243</v>
      </c>
    </row>
    <row r="980" spans="1:7" x14ac:dyDescent="0.2">
      <c r="A980" s="344">
        <v>3</v>
      </c>
      <c r="B980" s="344">
        <v>2</v>
      </c>
      <c r="C980" s="344">
        <v>701.86328125</v>
      </c>
      <c r="D980" s="344">
        <v>16592.669921875</v>
      </c>
      <c r="E980" s="344">
        <v>0.35839134943671502</v>
      </c>
      <c r="F980" s="344">
        <v>0.96978544024750601</v>
      </c>
      <c r="G980" s="262">
        <f t="shared" si="38"/>
        <v>3812.9420233708847</v>
      </c>
    </row>
    <row r="981" spans="1:7" x14ac:dyDescent="0.2">
      <c r="A981" s="344">
        <v>3</v>
      </c>
      <c r="B981" s="344">
        <v>2</v>
      </c>
      <c r="C981" s="344">
        <v>702.2177734375</v>
      </c>
      <c r="D981" s="344">
        <v>16503.857421875</v>
      </c>
      <c r="E981" s="344">
        <v>0.35695833503268698</v>
      </c>
      <c r="F981" s="344">
        <v>0.96726417541503895</v>
      </c>
      <c r="G981" s="262">
        <f t="shared" si="38"/>
        <v>3789.2281231674338</v>
      </c>
    </row>
    <row r="982" spans="1:7" x14ac:dyDescent="0.2">
      <c r="A982" s="344">
        <v>3</v>
      </c>
      <c r="B982" s="344">
        <v>2</v>
      </c>
      <c r="C982" s="344">
        <v>702.61328125</v>
      </c>
      <c r="D982" s="344">
        <v>16403.400390625</v>
      </c>
      <c r="E982" s="344">
        <v>0.35542470868676901</v>
      </c>
      <c r="F982" s="344">
        <v>0.961998128332198</v>
      </c>
      <c r="G982" s="262">
        <f t="shared" si="38"/>
        <v>3763.9944043908513</v>
      </c>
    </row>
    <row r="983" spans="1:7" x14ac:dyDescent="0.2">
      <c r="A983" s="344">
        <v>3</v>
      </c>
      <c r="B983" s="344">
        <v>2</v>
      </c>
      <c r="C983" s="344">
        <v>703.0224609375</v>
      </c>
      <c r="D983" s="344">
        <v>16302.73046875</v>
      </c>
      <c r="E983" s="344">
        <v>0.35378220491111301</v>
      </c>
      <c r="F983" s="344">
        <v>0.96019805641844902</v>
      </c>
      <c r="G983" s="262">
        <f t="shared" si="38"/>
        <v>3737.1344326790399</v>
      </c>
    </row>
    <row r="984" spans="1:7" x14ac:dyDescent="0.2">
      <c r="A984" s="344">
        <v>3</v>
      </c>
      <c r="B984" s="344">
        <v>2</v>
      </c>
      <c r="C984" s="344">
        <v>703.4375</v>
      </c>
      <c r="D984" s="344">
        <v>16201.3818359375</v>
      </c>
      <c r="E984" s="344">
        <v>0.35216804826632098</v>
      </c>
      <c r="F984" s="344">
        <v>0.95615687314420905</v>
      </c>
      <c r="G984" s="262">
        <f t="shared" si="38"/>
        <v>3710.9010682492012</v>
      </c>
    </row>
    <row r="985" spans="1:7" x14ac:dyDescent="0.2">
      <c r="A985" s="344">
        <v>3</v>
      </c>
      <c r="B985" s="344">
        <v>2</v>
      </c>
      <c r="C985" s="344">
        <v>703.8251953125</v>
      </c>
      <c r="D985" s="344">
        <v>16101.3681640625</v>
      </c>
      <c r="E985" s="344">
        <v>0.350593240000308</v>
      </c>
      <c r="F985" s="344">
        <v>0.951331865508109</v>
      </c>
      <c r="G985" s="262">
        <f t="shared" si="38"/>
        <v>3685.4657493917261</v>
      </c>
    </row>
    <row r="986" spans="1:7" x14ac:dyDescent="0.2">
      <c r="A986" s="344">
        <v>3</v>
      </c>
      <c r="B986" s="344">
        <v>2</v>
      </c>
      <c r="C986" s="344">
        <v>704.2275390625</v>
      </c>
      <c r="D986" s="344">
        <v>16000.99609375</v>
      </c>
      <c r="E986" s="344">
        <v>0.34897172008641097</v>
      </c>
      <c r="F986" s="344">
        <v>0.94623863697052002</v>
      </c>
      <c r="G986" s="262">
        <f t="shared" si="38"/>
        <v>3659.4384379281164</v>
      </c>
    </row>
    <row r="987" spans="1:7" x14ac:dyDescent="0.2">
      <c r="A987" s="344">
        <v>3</v>
      </c>
      <c r="B987" s="344">
        <v>2</v>
      </c>
      <c r="C987" s="344">
        <v>704.6337890625</v>
      </c>
      <c r="D987" s="344">
        <v>15897.9404296875</v>
      </c>
      <c r="E987" s="344">
        <v>0.347327557392418</v>
      </c>
      <c r="F987" s="344">
        <v>0.94235839787870601</v>
      </c>
      <c r="G987" s="262">
        <f t="shared" si="38"/>
        <v>3633.2149172231734</v>
      </c>
    </row>
    <row r="988" spans="1:7" x14ac:dyDescent="0.2">
      <c r="A988" s="344">
        <v>3</v>
      </c>
      <c r="B988" s="344">
        <v>2</v>
      </c>
      <c r="C988" s="344">
        <v>705.0400390625</v>
      </c>
      <c r="D988" s="344">
        <v>15796.7890625</v>
      </c>
      <c r="E988" s="344">
        <v>0.345749402185902</v>
      </c>
      <c r="F988" s="344">
        <v>0.93873142031952705</v>
      </c>
      <c r="G988" s="262">
        <f t="shared" si="38"/>
        <v>3608.2053160395676</v>
      </c>
    </row>
    <row r="989" spans="1:7" x14ac:dyDescent="0.2">
      <c r="A989" s="344">
        <v>3</v>
      </c>
      <c r="B989" s="344">
        <v>2</v>
      </c>
      <c r="C989" s="344">
        <v>705.4482421875</v>
      </c>
      <c r="D989" s="344">
        <v>15695.1923828125</v>
      </c>
      <c r="E989" s="344">
        <v>0.34403213066980198</v>
      </c>
      <c r="F989" s="344">
        <v>0.93466637190431401</v>
      </c>
      <c r="G989" s="262">
        <f t="shared" si="38"/>
        <v>3581.1651746787747</v>
      </c>
    </row>
    <row r="990" spans="1:7" x14ac:dyDescent="0.2">
      <c r="A990" s="344">
        <v>3</v>
      </c>
      <c r="B990" s="344">
        <v>2</v>
      </c>
      <c r="C990" s="344">
        <v>705.8623046875</v>
      </c>
      <c r="D990" s="344">
        <v>15594.0390625</v>
      </c>
      <c r="E990" s="344">
        <v>0.34235700150020398</v>
      </c>
      <c r="F990" s="344">
        <v>0.93043444212526105</v>
      </c>
      <c r="G990" s="262">
        <f t="shared" si="38"/>
        <v>3554.9584225346016</v>
      </c>
    </row>
    <row r="991" spans="1:7" x14ac:dyDescent="0.2">
      <c r="A991" s="344">
        <v>3</v>
      </c>
      <c r="B991" s="344">
        <v>2</v>
      </c>
      <c r="C991" s="344">
        <v>706.2529296875</v>
      </c>
      <c r="D991" s="344">
        <v>15493.265625</v>
      </c>
      <c r="E991" s="344">
        <v>0.340742437401786</v>
      </c>
      <c r="F991" s="344">
        <v>0.92461408348754004</v>
      </c>
      <c r="G991" s="262">
        <f t="shared" si="38"/>
        <v>3529.8621995020922</v>
      </c>
    </row>
    <row r="992" spans="1:7" x14ac:dyDescent="0.2">
      <c r="A992" s="344">
        <v>3</v>
      </c>
      <c r="B992" s="344">
        <v>2</v>
      </c>
      <c r="C992" s="344">
        <v>706.66015625</v>
      </c>
      <c r="D992" s="344">
        <v>15392.798828125</v>
      </c>
      <c r="E992" s="344">
        <v>0.33916110987775</v>
      </c>
      <c r="F992" s="344">
        <v>0.92449487419799004</v>
      </c>
      <c r="G992" s="262">
        <f t="shared" si="38"/>
        <v>3505.441707587654</v>
      </c>
    </row>
    <row r="993" spans="1:7" x14ac:dyDescent="0.2">
      <c r="A993" s="344">
        <v>3</v>
      </c>
      <c r="B993" s="344">
        <v>2</v>
      </c>
      <c r="C993" s="344">
        <v>706.859375</v>
      </c>
      <c r="D993" s="344">
        <v>15342.427734375</v>
      </c>
      <c r="E993" s="344">
        <v>0.33837917726486899</v>
      </c>
      <c r="F993" s="344">
        <v>0.91918109683319904</v>
      </c>
      <c r="G993" s="262">
        <f t="shared" si="38"/>
        <v>3493.4252695809014</v>
      </c>
    </row>
    <row r="994" spans="1:7" x14ac:dyDescent="0.2">
      <c r="A994" s="344">
        <v>3</v>
      </c>
      <c r="B994" s="344">
        <v>2.5</v>
      </c>
      <c r="C994" s="344">
        <v>707.703125</v>
      </c>
      <c r="D994" s="344">
        <v>15493.87109375</v>
      </c>
      <c r="E994" s="344">
        <v>0.34066816442646097</v>
      </c>
      <c r="F994" s="344">
        <v>0.92453957768157102</v>
      </c>
      <c r="G994" s="262">
        <f t="shared" si="38"/>
        <v>3528.7172156451975</v>
      </c>
    </row>
    <row r="995" spans="1:7" x14ac:dyDescent="0.2">
      <c r="A995" s="344">
        <v>3</v>
      </c>
      <c r="B995" s="344">
        <v>2.5</v>
      </c>
      <c r="C995" s="344">
        <v>708.0966796875</v>
      </c>
      <c r="D995" s="344">
        <v>15595.4306640625</v>
      </c>
      <c r="E995" s="344">
        <v>0.34218272776342901</v>
      </c>
      <c r="F995" s="344">
        <v>0.93054474564269196</v>
      </c>
      <c r="G995" s="262">
        <f t="shared" si="38"/>
        <v>3552.2605739523569</v>
      </c>
    </row>
    <row r="996" spans="1:7" x14ac:dyDescent="0.2">
      <c r="A996" s="344">
        <v>3</v>
      </c>
      <c r="B996" s="344">
        <v>2.5</v>
      </c>
      <c r="C996" s="344">
        <v>708.4970703125</v>
      </c>
      <c r="D996" s="344">
        <v>15695.5302734375</v>
      </c>
      <c r="E996" s="344">
        <v>0.34376466646790499</v>
      </c>
      <c r="F996" s="344">
        <v>0.93331036623567298</v>
      </c>
      <c r="G996" s="262">
        <f t="shared" si="38"/>
        <v>3577.0107650559958</v>
      </c>
    </row>
    <row r="997" spans="1:7" x14ac:dyDescent="0.2">
      <c r="A997" s="344">
        <v>3</v>
      </c>
      <c r="B997" s="344">
        <v>2.5</v>
      </c>
      <c r="C997" s="344">
        <v>708.90234375</v>
      </c>
      <c r="D997" s="344">
        <v>15803.478515625</v>
      </c>
      <c r="E997" s="344">
        <v>0.34548339317552701</v>
      </c>
      <c r="F997" s="344">
        <v>0.93734264373779297</v>
      </c>
      <c r="G997" s="262">
        <f t="shared" si="38"/>
        <v>3604.0798588906869</v>
      </c>
    </row>
    <row r="998" spans="1:7" x14ac:dyDescent="0.2">
      <c r="A998" s="344">
        <v>3</v>
      </c>
      <c r="B998" s="344">
        <v>2.5</v>
      </c>
      <c r="C998" s="344">
        <v>709.3310546875</v>
      </c>
      <c r="D998" s="344">
        <v>15904.7529296875</v>
      </c>
      <c r="E998" s="344">
        <v>0.34711873740889099</v>
      </c>
      <c r="F998" s="344">
        <v>0.94153283862397097</v>
      </c>
      <c r="G998" s="262">
        <f t="shared" si="38"/>
        <v>3630.0067956128178</v>
      </c>
    </row>
    <row r="999" spans="1:7" x14ac:dyDescent="0.2">
      <c r="A999" s="344">
        <v>3</v>
      </c>
      <c r="B999" s="344">
        <v>2.5</v>
      </c>
      <c r="C999" s="344">
        <v>709.74609375</v>
      </c>
      <c r="D999" s="344">
        <v>16005.0927734375</v>
      </c>
      <c r="E999" s="344">
        <v>0.34874497214332201</v>
      </c>
      <c r="F999" s="344">
        <v>0.946858548559248</v>
      </c>
      <c r="G999" s="262">
        <f t="shared" si="38"/>
        <v>3655.9532453391957</v>
      </c>
    </row>
    <row r="1000" spans="1:7" x14ac:dyDescent="0.2">
      <c r="A1000" s="344">
        <v>3</v>
      </c>
      <c r="B1000" s="344">
        <v>2.5</v>
      </c>
      <c r="C1000" s="344">
        <v>710.138671875</v>
      </c>
      <c r="D1000" s="344">
        <v>16105.114257812498</v>
      </c>
      <c r="E1000" s="344">
        <v>0.35033083986490998</v>
      </c>
      <c r="F1000" s="344">
        <v>0.951039779465646</v>
      </c>
      <c r="G1000" s="262">
        <f t="shared" si="38"/>
        <v>3681.4145157713792</v>
      </c>
    </row>
    <row r="1001" spans="1:7" x14ac:dyDescent="0.2">
      <c r="A1001" s="344">
        <v>3</v>
      </c>
      <c r="B1001" s="344">
        <v>2.5</v>
      </c>
      <c r="C1001" s="344">
        <v>710.55078125</v>
      </c>
      <c r="D1001" s="344">
        <v>16206.61328125</v>
      </c>
      <c r="E1001" s="344">
        <v>0.35197989200241903</v>
      </c>
      <c r="F1001" s="344">
        <v>0.95494987908750795</v>
      </c>
      <c r="G1001" s="262">
        <f t="shared" si="38"/>
        <v>3708.0563774538296</v>
      </c>
    </row>
    <row r="1002" spans="1:7" x14ac:dyDescent="0.2">
      <c r="A1002" s="344">
        <v>3</v>
      </c>
      <c r="B1002" s="344">
        <v>2.5</v>
      </c>
      <c r="C1002" s="344">
        <v>710.9462890625</v>
      </c>
      <c r="D1002" s="344">
        <v>16309.33984375</v>
      </c>
      <c r="E1002" s="344">
        <v>0.35350711550563602</v>
      </c>
      <c r="F1002" s="344">
        <v>0.96052291337400697</v>
      </c>
      <c r="G1002" s="262">
        <f t="shared" si="38"/>
        <v>3732.8859413748305</v>
      </c>
    </row>
    <row r="1003" spans="1:7" x14ac:dyDescent="0.2">
      <c r="A1003" s="344">
        <v>3</v>
      </c>
      <c r="B1003" s="344">
        <v>2.5</v>
      </c>
      <c r="C1003" s="344">
        <v>711.3564453125</v>
      </c>
      <c r="D1003" s="344">
        <v>16410.224609375</v>
      </c>
      <c r="E1003" s="344">
        <v>0.35515415947884299</v>
      </c>
      <c r="F1003" s="344">
        <v>0.96189382020384095</v>
      </c>
      <c r="G1003" s="262">
        <f t="shared" si="38"/>
        <v>3759.8312220940688</v>
      </c>
    </row>
    <row r="1004" spans="1:7" x14ac:dyDescent="0.2">
      <c r="A1004" s="344">
        <v>4</v>
      </c>
      <c r="B1004" s="344">
        <v>2.5</v>
      </c>
      <c r="C1004" s="344">
        <v>711.759765625</v>
      </c>
      <c r="D1004" s="344">
        <v>16511.033203125</v>
      </c>
      <c r="E1004" s="344">
        <v>0.35673074307851499</v>
      </c>
      <c r="F1004" s="344">
        <v>0.96675456734374199</v>
      </c>
      <c r="G1004" s="262">
        <f t="shared" si="38"/>
        <v>3785.7827796679494</v>
      </c>
    </row>
    <row r="1005" spans="1:7" x14ac:dyDescent="0.2">
      <c r="A1005" s="344">
        <v>4</v>
      </c>
      <c r="B1005" s="344">
        <v>2.5</v>
      </c>
      <c r="C1005" s="344">
        <v>712.162109375</v>
      </c>
      <c r="D1005" s="344">
        <v>16612.80859375</v>
      </c>
      <c r="E1005" s="344">
        <v>0.35835488233715301</v>
      </c>
      <c r="F1005" s="344">
        <v>0.97096263198181998</v>
      </c>
      <c r="G1005" s="262">
        <f t="shared" si="38"/>
        <v>3812.6816455975595</v>
      </c>
    </row>
    <row r="1006" spans="1:7" x14ac:dyDescent="0.2">
      <c r="A1006" s="344">
        <v>4</v>
      </c>
      <c r="B1006" s="344">
        <v>2.5</v>
      </c>
      <c r="C1006" s="344">
        <v>712.171875</v>
      </c>
      <c r="D1006" s="344">
        <v>16610.8828125</v>
      </c>
      <c r="E1006" s="344">
        <v>0.35839559859596198</v>
      </c>
      <c r="F1006" s="344">
        <v>0.96985104028135505</v>
      </c>
      <c r="G1006" s="262">
        <f t="shared" si="38"/>
        <v>3813.3580178065026</v>
      </c>
    </row>
    <row r="1007" spans="1:7" x14ac:dyDescent="0.2">
      <c r="A1007" s="344">
        <v>4</v>
      </c>
      <c r="B1007" s="344">
        <v>2.5</v>
      </c>
      <c r="C1007" s="344">
        <v>712.568359375</v>
      </c>
      <c r="D1007" s="344">
        <v>16714.056640625</v>
      </c>
      <c r="E1007" s="344">
        <v>0.35991921322420201</v>
      </c>
      <c r="F1007" s="344">
        <v>0.97395182820036996</v>
      </c>
      <c r="G1007" s="262">
        <f t="shared" si="38"/>
        <v>3838.7452004244997</v>
      </c>
    </row>
    <row r="1008" spans="1:7" x14ac:dyDescent="0.2">
      <c r="A1008" s="344">
        <v>4</v>
      </c>
      <c r="B1008" s="344">
        <v>2.5</v>
      </c>
      <c r="C1008" s="344">
        <v>712.986328125</v>
      </c>
      <c r="D1008" s="344">
        <v>16814.162109375</v>
      </c>
      <c r="E1008" s="344">
        <v>0.36158069269731602</v>
      </c>
      <c r="F1008" s="344">
        <v>0.98068709485232797</v>
      </c>
      <c r="G1008" s="262">
        <f t="shared" si="38"/>
        <v>3866.5984240361004</v>
      </c>
    </row>
    <row r="1009" spans="1:7" x14ac:dyDescent="0.2">
      <c r="A1009" s="344">
        <v>4</v>
      </c>
      <c r="B1009" s="344">
        <v>2.5</v>
      </c>
      <c r="C1009" s="344">
        <v>713.38671875</v>
      </c>
      <c r="D1009" s="344">
        <v>16914.224609375</v>
      </c>
      <c r="E1009" s="344">
        <v>0.36317497142590599</v>
      </c>
      <c r="F1009" s="344">
        <v>0.98530051764100801</v>
      </c>
      <c r="G1009" s="262">
        <f t="shared" si="38"/>
        <v>3893.4846487837804</v>
      </c>
    </row>
    <row r="1010" spans="1:7" x14ac:dyDescent="0.2">
      <c r="A1010" s="344">
        <v>4</v>
      </c>
      <c r="B1010" s="344">
        <v>2.5</v>
      </c>
      <c r="C1010" s="344">
        <v>713.7685546875</v>
      </c>
      <c r="D1010" s="344">
        <v>17015.1015625</v>
      </c>
      <c r="E1010" s="344">
        <v>0.364766048733145</v>
      </c>
      <c r="F1010" s="344">
        <v>0.98820927087217603</v>
      </c>
      <c r="G1010" s="262">
        <f t="shared" si="38"/>
        <v>3920.4767392447707</v>
      </c>
    </row>
    <row r="1011" spans="1:7" x14ac:dyDescent="0.2">
      <c r="A1011" s="344">
        <v>4</v>
      </c>
      <c r="B1011" s="344">
        <v>2.5</v>
      </c>
      <c r="C1011" s="344">
        <v>714.1904296875</v>
      </c>
      <c r="D1011" s="344">
        <v>17115.796875</v>
      </c>
      <c r="E1011" s="344">
        <v>0.36644120700657401</v>
      </c>
      <c r="F1011" s="344">
        <v>0.99123117979615905</v>
      </c>
      <c r="G1011" s="262">
        <f t="shared" si="38"/>
        <v>3949.0640676933426</v>
      </c>
    </row>
    <row r="1012" spans="1:7" x14ac:dyDescent="0.2">
      <c r="A1012" s="344">
        <v>4</v>
      </c>
      <c r="B1012" s="344">
        <v>2.5</v>
      </c>
      <c r="C1012" s="344">
        <v>714.5810546875</v>
      </c>
      <c r="D1012" s="344">
        <v>17215.91796875</v>
      </c>
      <c r="E1012" s="344">
        <v>0.36796246422454698</v>
      </c>
      <c r="F1012" s="344">
        <v>0.99537370260804903</v>
      </c>
      <c r="G1012" s="262">
        <f t="shared" si="38"/>
        <v>3975.1777521990648</v>
      </c>
    </row>
    <row r="1013" spans="1:7" x14ac:dyDescent="0.2">
      <c r="A1013" s="344">
        <v>4</v>
      </c>
      <c r="B1013" s="344">
        <v>2.5</v>
      </c>
      <c r="C1013" s="344">
        <v>714.9912109375</v>
      </c>
      <c r="D1013" s="344">
        <v>17316.123046875</v>
      </c>
      <c r="E1013" s="344">
        <v>0.369597633834928</v>
      </c>
      <c r="F1013" s="344">
        <v>0.99949236027896404</v>
      </c>
      <c r="G1013" s="262">
        <f t="shared" si="38"/>
        <v>4003.4106242256553</v>
      </c>
    </row>
    <row r="1014" spans="1:7" x14ac:dyDescent="0.2">
      <c r="A1014" s="344">
        <v>4</v>
      </c>
      <c r="B1014" s="344">
        <v>2.5</v>
      </c>
      <c r="C1014" s="344">
        <v>715.3994140625</v>
      </c>
      <c r="D1014" s="344">
        <v>17420.009765625</v>
      </c>
      <c r="E1014" s="344">
        <v>0.37126280949451002</v>
      </c>
      <c r="F1014" s="344">
        <v>1.0015427833423001</v>
      </c>
      <c r="G1014" s="262">
        <f t="shared" si="38"/>
        <v>4032.3315056593469</v>
      </c>
    </row>
    <row r="1015" spans="1:7" x14ac:dyDescent="0.2">
      <c r="A1015" s="344">
        <v>4</v>
      </c>
      <c r="B1015" s="344">
        <v>2.5</v>
      </c>
      <c r="C1015" s="344">
        <v>715.8095703125</v>
      </c>
      <c r="D1015" s="344">
        <v>17521.541015625</v>
      </c>
      <c r="E1015" s="344">
        <v>0.37292306660674501</v>
      </c>
      <c r="F1015" s="344">
        <v>1.0078877676278399</v>
      </c>
      <c r="G1015" s="262">
        <f t="shared" si="38"/>
        <v>4061.3374847578921</v>
      </c>
    </row>
    <row r="1016" spans="1:7" x14ac:dyDescent="0.2">
      <c r="A1016" s="344">
        <v>4</v>
      </c>
      <c r="B1016" s="344">
        <v>2.5</v>
      </c>
      <c r="C1016" s="344">
        <v>716.205078125</v>
      </c>
      <c r="D1016" s="344">
        <v>17622.1796875</v>
      </c>
      <c r="E1016" s="344">
        <v>0.374463968910277</v>
      </c>
      <c r="F1016" s="344">
        <v>1.01186928804964</v>
      </c>
      <c r="G1016" s="262">
        <f t="shared" si="38"/>
        <v>4088.4140048509571</v>
      </c>
    </row>
    <row r="1017" spans="1:7" x14ac:dyDescent="0.2">
      <c r="A1017" s="344">
        <v>4</v>
      </c>
      <c r="B1017" s="344">
        <v>2.5</v>
      </c>
      <c r="C1017" s="344">
        <v>716.6025390625</v>
      </c>
      <c r="D1017" s="344">
        <v>17723.029296875</v>
      </c>
      <c r="E1017" s="344">
        <v>0.37611334118992101</v>
      </c>
      <c r="F1017" s="344">
        <v>1.01532938424498</v>
      </c>
      <c r="G1017" s="262">
        <f t="shared" si="38"/>
        <v>4117.5627088094834</v>
      </c>
    </row>
    <row r="1018" spans="1:7" x14ac:dyDescent="0.2">
      <c r="A1018" s="344">
        <v>4</v>
      </c>
      <c r="B1018" s="344">
        <v>2.5</v>
      </c>
      <c r="C1018" s="344">
        <v>717.0126953125</v>
      </c>
      <c r="D1018" s="344">
        <v>17823.0390625</v>
      </c>
      <c r="E1018" s="344">
        <v>0.37770543713122601</v>
      </c>
      <c r="F1018" s="344">
        <v>1.0187656152993401</v>
      </c>
      <c r="G1018" s="262">
        <f t="shared" si="38"/>
        <v>4145.859084391639</v>
      </c>
    </row>
    <row r="1019" spans="1:7" x14ac:dyDescent="0.2">
      <c r="A1019" s="344">
        <v>4</v>
      </c>
      <c r="B1019" s="344">
        <v>2.5</v>
      </c>
      <c r="C1019" s="344">
        <v>717.1884765625</v>
      </c>
      <c r="D1019" s="344">
        <v>17861.578125</v>
      </c>
      <c r="E1019" s="344">
        <v>0.37839857395738402</v>
      </c>
      <c r="F1019" s="344">
        <v>1.0230063926428601</v>
      </c>
      <c r="G1019" s="262">
        <f t="shared" si="38"/>
        <v>4158.226245541643</v>
      </c>
    </row>
    <row r="1020" spans="1:7" x14ac:dyDescent="0.2">
      <c r="A1020" s="344">
        <v>4</v>
      </c>
      <c r="B1020" s="344">
        <v>2.5</v>
      </c>
      <c r="C1020" s="344">
        <v>717.4326171875</v>
      </c>
      <c r="D1020" s="344">
        <v>17923.6328125</v>
      </c>
      <c r="E1020" s="344">
        <v>0.37935320870019501</v>
      </c>
      <c r="F1020" s="344">
        <v>1.0228008031845099</v>
      </c>
      <c r="G1020" s="262">
        <f t="shared" si="38"/>
        <v>4175.3071483615213</v>
      </c>
    </row>
    <row r="1021" spans="1:7" x14ac:dyDescent="0.2">
      <c r="A1021" s="344">
        <v>4</v>
      </c>
      <c r="B1021" s="344">
        <v>2.5</v>
      </c>
      <c r="C1021" s="344">
        <v>717.80859375</v>
      </c>
      <c r="D1021" s="344">
        <v>18025.13671875</v>
      </c>
      <c r="E1021" s="344">
        <v>0.38085313281044397</v>
      </c>
      <c r="F1021" s="344">
        <v>1.02853775024414</v>
      </c>
      <c r="G1021" s="262">
        <f t="shared" si="38"/>
        <v>4202.2673614383739</v>
      </c>
    </row>
    <row r="1022" spans="1:7" x14ac:dyDescent="0.2">
      <c r="A1022" s="344">
        <v>4</v>
      </c>
      <c r="B1022" s="344">
        <v>2.5</v>
      </c>
      <c r="C1022" s="344">
        <v>718.2353515625</v>
      </c>
      <c r="D1022" s="344">
        <v>18127.26953125</v>
      </c>
      <c r="E1022" s="344">
        <v>0.38255861727520801</v>
      </c>
      <c r="F1022" s="344">
        <v>1.03199179284275</v>
      </c>
      <c r="G1022" s="262">
        <f t="shared" si="38"/>
        <v>4233.0960450499806</v>
      </c>
    </row>
    <row r="1023" spans="1:7" x14ac:dyDescent="0.2">
      <c r="A1023" s="344">
        <v>4</v>
      </c>
      <c r="B1023" s="344">
        <v>2.5</v>
      </c>
      <c r="C1023" s="344">
        <v>718.6328125</v>
      </c>
      <c r="D1023" s="344">
        <v>18229.1484375</v>
      </c>
      <c r="E1023" s="344">
        <v>0.38411546847783001</v>
      </c>
      <c r="F1023" s="344">
        <v>1.0363727342337401</v>
      </c>
      <c r="G1023" s="262">
        <f t="shared" si="38"/>
        <v>4261.3968115688185</v>
      </c>
    </row>
    <row r="1024" spans="1:7" x14ac:dyDescent="0.2">
      <c r="A1024" s="344">
        <v>4</v>
      </c>
      <c r="B1024" s="344">
        <v>2.5</v>
      </c>
      <c r="C1024" s="344">
        <v>719.037109375</v>
      </c>
      <c r="D1024" s="344">
        <v>18329.869140625</v>
      </c>
      <c r="E1024" s="344">
        <v>0.38570785545744002</v>
      </c>
      <c r="F1024" s="344">
        <v>1.0409622918814401</v>
      </c>
      <c r="G1024" s="262">
        <f t="shared" si="38"/>
        <v>4290.5048633581882</v>
      </c>
    </row>
    <row r="1025" spans="1:7" x14ac:dyDescent="0.2">
      <c r="A1025" s="344">
        <v>4</v>
      </c>
      <c r="B1025" s="344">
        <v>2.5</v>
      </c>
      <c r="C1025" s="344">
        <v>719.44921875</v>
      </c>
      <c r="D1025" s="344">
        <v>18429.9296875</v>
      </c>
      <c r="E1025" s="344">
        <v>0.38739276351407198</v>
      </c>
      <c r="F1025" s="344">
        <v>1.0440915357321501</v>
      </c>
      <c r="G1025" s="262">
        <f t="shared" si="38"/>
        <v>4321.4733039610273</v>
      </c>
    </row>
    <row r="1026" spans="1:7" x14ac:dyDescent="0.2">
      <c r="A1026" s="344">
        <v>4</v>
      </c>
      <c r="B1026" s="344">
        <v>2.5</v>
      </c>
      <c r="C1026" s="344">
        <v>719.84765625</v>
      </c>
      <c r="D1026" s="344">
        <v>18530.298828125</v>
      </c>
      <c r="E1026" s="344">
        <v>0.38903183303773398</v>
      </c>
      <c r="F1026" s="344">
        <v>1.04845163878053</v>
      </c>
      <c r="G1026" s="262">
        <f t="shared" si="38"/>
        <v>4351.7634960347996</v>
      </c>
    </row>
    <row r="1027" spans="1:7" x14ac:dyDescent="0.2">
      <c r="A1027" s="344">
        <v>4</v>
      </c>
      <c r="B1027" s="344">
        <v>2.5</v>
      </c>
      <c r="C1027" s="344">
        <v>720.2490234375</v>
      </c>
      <c r="D1027" s="344">
        <v>18632.642578125</v>
      </c>
      <c r="E1027" s="344">
        <v>0.39069217746146001</v>
      </c>
      <c r="F1027" s="344">
        <v>1.0525435209274301</v>
      </c>
      <c r="G1027" s="262">
        <f t="shared" si="38"/>
        <v>4382.6151373013618</v>
      </c>
    </row>
    <row r="1028" spans="1:7" x14ac:dyDescent="0.2">
      <c r="A1028" s="344">
        <v>4</v>
      </c>
      <c r="B1028" s="344">
        <v>2.5</v>
      </c>
      <c r="C1028" s="344">
        <v>720.66015625</v>
      </c>
      <c r="D1028" s="344">
        <v>18734.427734375</v>
      </c>
      <c r="E1028" s="344">
        <v>0.392304267734289</v>
      </c>
      <c r="F1028" s="344">
        <v>1.0571420425549201</v>
      </c>
      <c r="G1028" s="262">
        <f t="shared" si="38"/>
        <v>4412.7346825888108</v>
      </c>
    </row>
    <row r="1029" spans="1:7" x14ac:dyDescent="0.2">
      <c r="A1029" s="344">
        <v>4</v>
      </c>
      <c r="B1029" s="344">
        <v>2.5</v>
      </c>
      <c r="C1029" s="344">
        <v>721.0595703125</v>
      </c>
      <c r="D1029" s="344">
        <v>18836.369140625</v>
      </c>
      <c r="E1029" s="344">
        <v>0.39394033956341401</v>
      </c>
      <c r="F1029" s="344">
        <v>1.05935637839139</v>
      </c>
      <c r="G1029" s="262">
        <f t="shared" si="38"/>
        <v>4443.4689437712932</v>
      </c>
    </row>
    <row r="1030" spans="1:7" x14ac:dyDescent="0.2">
      <c r="A1030" s="344">
        <v>4</v>
      </c>
      <c r="B1030" s="344">
        <v>2.5</v>
      </c>
      <c r="C1030" s="344">
        <v>721.470703125</v>
      </c>
      <c r="D1030" s="344">
        <v>18937.01171875</v>
      </c>
      <c r="E1030" s="344">
        <v>0.39560606819577498</v>
      </c>
      <c r="F1030" s="344">
        <v>1.0623574489727601</v>
      </c>
      <c r="G1030" s="262">
        <f t="shared" ref="G1030:G1093" si="39">G1029+(D1030+D1029)/2*(E1030-E1029)</f>
        <v>4474.9290447905614</v>
      </c>
    </row>
    <row r="1031" spans="1:7" x14ac:dyDescent="0.2">
      <c r="A1031" s="344">
        <v>4</v>
      </c>
      <c r="B1031" s="344">
        <v>2.5</v>
      </c>
      <c r="C1031" s="344">
        <v>721.8564453125</v>
      </c>
      <c r="D1031" s="344">
        <v>19037.85546875</v>
      </c>
      <c r="E1031" s="344">
        <v>0.39718658081255898</v>
      </c>
      <c r="F1031" s="344">
        <v>1.0688602924346899</v>
      </c>
      <c r="G1031" s="262">
        <f t="shared" si="39"/>
        <v>4504.9389231458317</v>
      </c>
    </row>
    <row r="1032" spans="1:7" x14ac:dyDescent="0.2">
      <c r="A1032" s="344">
        <v>4</v>
      </c>
      <c r="B1032" s="344">
        <v>2.5</v>
      </c>
      <c r="C1032" s="344">
        <v>722.146484375</v>
      </c>
      <c r="D1032" s="344">
        <v>19105.47265625</v>
      </c>
      <c r="E1032" s="344">
        <v>0.39841060061007699</v>
      </c>
      <c r="F1032" s="344">
        <v>1.0720372665673501</v>
      </c>
      <c r="G1032" s="262">
        <f t="shared" si="39"/>
        <v>4528.283017529945</v>
      </c>
    </row>
    <row r="1033" spans="1:7" x14ac:dyDescent="0.2">
      <c r="A1033" s="344">
        <v>4</v>
      </c>
      <c r="B1033" s="344">
        <v>3</v>
      </c>
      <c r="C1033" s="344">
        <v>722.291015625</v>
      </c>
      <c r="D1033" s="344">
        <v>19141.22265625</v>
      </c>
      <c r="E1033" s="344">
        <v>0.398989126551896</v>
      </c>
      <c r="F1033" s="344">
        <v>1.0721683502197299</v>
      </c>
      <c r="G1033" s="262">
        <f t="shared" si="39"/>
        <v>4539.3463702435092</v>
      </c>
    </row>
    <row r="1034" spans="1:7" x14ac:dyDescent="0.2">
      <c r="A1034" s="344">
        <v>4</v>
      </c>
      <c r="B1034" s="344">
        <v>3.5</v>
      </c>
      <c r="C1034" s="344">
        <v>723.095703125</v>
      </c>
      <c r="D1034" s="344">
        <v>19241.494140625</v>
      </c>
      <c r="E1034" s="344">
        <v>0.40069452370517</v>
      </c>
      <c r="F1034" s="344">
        <v>1.0771870147436899</v>
      </c>
      <c r="G1034" s="262">
        <f t="shared" si="39"/>
        <v>4572.0752582236655</v>
      </c>
    </row>
    <row r="1035" spans="1:7" x14ac:dyDescent="0.2">
      <c r="A1035" s="344">
        <v>4</v>
      </c>
      <c r="B1035" s="344">
        <v>3.5</v>
      </c>
      <c r="C1035" s="344">
        <v>723.431640625</v>
      </c>
      <c r="D1035" s="344">
        <v>19345.04296875</v>
      </c>
      <c r="E1035" s="344">
        <v>0.40240681846626097</v>
      </c>
      <c r="F1035" s="344">
        <v>1.08166038990021</v>
      </c>
      <c r="G1035" s="262">
        <f t="shared" si="39"/>
        <v>4605.1110208941782</v>
      </c>
    </row>
    <row r="1036" spans="1:7" x14ac:dyDescent="0.2">
      <c r="A1036" s="344">
        <v>4</v>
      </c>
      <c r="B1036" s="344">
        <v>3.5</v>
      </c>
      <c r="C1036" s="344">
        <v>723.8017578125</v>
      </c>
      <c r="D1036" s="344">
        <v>19446.251953125</v>
      </c>
      <c r="E1036" s="344">
        <v>0.40421509766019897</v>
      </c>
      <c r="F1036" s="344">
        <v>1.0866582160815601</v>
      </c>
      <c r="G1036" s="262">
        <f t="shared" si="39"/>
        <v>4640.1837666507481</v>
      </c>
    </row>
    <row r="1037" spans="1:7" x14ac:dyDescent="0.2">
      <c r="A1037" s="344">
        <v>4</v>
      </c>
      <c r="B1037" s="344">
        <v>3.5</v>
      </c>
      <c r="C1037" s="344">
        <v>724.1865234375</v>
      </c>
      <c r="D1037" s="344">
        <v>19546.34765625</v>
      </c>
      <c r="E1037" s="344">
        <v>0.40614089812152099</v>
      </c>
      <c r="F1037" s="344">
        <v>1.0904252994805601</v>
      </c>
      <c r="G1037" s="262">
        <f t="shared" si="39"/>
        <v>4677.7297498086873</v>
      </c>
    </row>
    <row r="1038" spans="1:7" x14ac:dyDescent="0.2">
      <c r="A1038" s="344">
        <v>4</v>
      </c>
      <c r="B1038" s="344">
        <v>3.5</v>
      </c>
      <c r="C1038" s="344">
        <v>724.5625</v>
      </c>
      <c r="D1038" s="344">
        <v>19648.18359375</v>
      </c>
      <c r="E1038" s="344">
        <v>0.40807272307574699</v>
      </c>
      <c r="F1038" s="344">
        <v>1.09328632242978</v>
      </c>
      <c r="G1038" s="262">
        <f t="shared" si="39"/>
        <v>4715.5882365776579</v>
      </c>
    </row>
    <row r="1039" spans="1:7" x14ac:dyDescent="0.2">
      <c r="A1039" s="344">
        <v>4</v>
      </c>
      <c r="B1039" s="344">
        <v>3.5</v>
      </c>
      <c r="C1039" s="344">
        <v>725.0244140625</v>
      </c>
      <c r="D1039" s="344">
        <v>19748.4140625</v>
      </c>
      <c r="E1039" s="344">
        <v>0.41038612835109201</v>
      </c>
      <c r="F1039" s="344">
        <v>1.1012017494067601</v>
      </c>
      <c r="G1039" s="262">
        <f t="shared" si="39"/>
        <v>4761.1583850019651</v>
      </c>
    </row>
    <row r="1040" spans="1:7" x14ac:dyDescent="0.2">
      <c r="A1040" s="344">
        <v>4</v>
      </c>
      <c r="B1040" s="344">
        <v>3.5</v>
      </c>
      <c r="C1040" s="344">
        <v>725.525390625</v>
      </c>
      <c r="D1040" s="344">
        <v>19849.705078125</v>
      </c>
      <c r="E1040" s="344">
        <v>0.41290203807875497</v>
      </c>
      <c r="F1040" s="344">
        <v>1.1041552061215001</v>
      </c>
      <c r="G1040" s="262">
        <f t="shared" si="39"/>
        <v>4810.9710315734928</v>
      </c>
    </row>
    <row r="1041" spans="1:7" x14ac:dyDescent="0.2">
      <c r="A1041" s="344">
        <v>4</v>
      </c>
      <c r="B1041" s="344">
        <v>3.5</v>
      </c>
      <c r="C1041" s="344">
        <v>726.0654296875</v>
      </c>
      <c r="D1041" s="344">
        <v>19951.154296875</v>
      </c>
      <c r="E1041" s="344">
        <v>0.41549207526259102</v>
      </c>
      <c r="F1041" s="344">
        <v>1.1070162290707199</v>
      </c>
      <c r="G1041" s="262">
        <f t="shared" si="39"/>
        <v>4862.5138844384328</v>
      </c>
    </row>
    <row r="1042" spans="1:7" x14ac:dyDescent="0.2">
      <c r="A1042" s="344">
        <v>4</v>
      </c>
      <c r="B1042" s="344">
        <v>3.5</v>
      </c>
      <c r="C1042" s="344">
        <v>726.6298828125</v>
      </c>
      <c r="D1042" s="344">
        <v>20040.591796875</v>
      </c>
      <c r="E1042" s="344">
        <v>0.41841214988380698</v>
      </c>
      <c r="F1042" s="344">
        <v>1.1142939329147299</v>
      </c>
      <c r="G1042" s="262">
        <f t="shared" si="39"/>
        <v>4920.9033258516683</v>
      </c>
    </row>
    <row r="1043" spans="1:7" x14ac:dyDescent="0.2">
      <c r="A1043" s="344">
        <v>4</v>
      </c>
      <c r="B1043" s="344">
        <v>3.5</v>
      </c>
      <c r="C1043" s="344">
        <v>726.7158203125</v>
      </c>
      <c r="D1043" s="344">
        <v>20052.431640625</v>
      </c>
      <c r="E1043" s="344">
        <v>0.41873779264278699</v>
      </c>
      <c r="F1043" s="344">
        <v>1.1150271166115999</v>
      </c>
      <c r="G1043" s="262">
        <f t="shared" si="39"/>
        <v>4927.4313272356867</v>
      </c>
    </row>
    <row r="1044" spans="1:7" x14ac:dyDescent="0.2">
      <c r="A1044" s="344">
        <v>4</v>
      </c>
      <c r="B1044" s="344">
        <v>3.5</v>
      </c>
      <c r="C1044" s="344">
        <v>727.3984375</v>
      </c>
      <c r="D1044" s="344">
        <v>20153.849609375</v>
      </c>
      <c r="E1044" s="344">
        <v>0.42219783063046601</v>
      </c>
      <c r="F1044" s="344">
        <v>1.1229396332055299</v>
      </c>
      <c r="G1044" s="262">
        <f t="shared" si="39"/>
        <v>4996.98895746984</v>
      </c>
    </row>
    <row r="1045" spans="1:7" x14ac:dyDescent="0.2">
      <c r="A1045" s="344">
        <v>4</v>
      </c>
      <c r="B1045" s="344">
        <v>3.5</v>
      </c>
      <c r="C1045" s="344">
        <v>728.1455078125</v>
      </c>
      <c r="D1045" s="344">
        <v>20255.224609375</v>
      </c>
      <c r="E1045" s="344">
        <v>0.425907783210278</v>
      </c>
      <c r="F1045" s="344">
        <v>1.12794933374971</v>
      </c>
      <c r="G1045" s="262">
        <f t="shared" si="39"/>
        <v>5071.9468320426731</v>
      </c>
    </row>
    <row r="1046" spans="1:7" x14ac:dyDescent="0.2">
      <c r="A1046" s="344">
        <v>4</v>
      </c>
      <c r="B1046" s="344">
        <v>3.5</v>
      </c>
      <c r="C1046" s="344">
        <v>728.8974609375</v>
      </c>
      <c r="D1046" s="344">
        <v>20357.42578125</v>
      </c>
      <c r="E1046" s="344">
        <v>0.42974177631549498</v>
      </c>
      <c r="F1046" s="344">
        <v>1.1340290075168</v>
      </c>
      <c r="G1046" s="262">
        <f t="shared" si="39"/>
        <v>5149.801142833795</v>
      </c>
    </row>
    <row r="1047" spans="1:7" x14ac:dyDescent="0.2">
      <c r="A1047" s="344">
        <v>4</v>
      </c>
      <c r="B1047" s="344">
        <v>3.5</v>
      </c>
      <c r="C1047" s="344">
        <v>729.685546875</v>
      </c>
      <c r="D1047" s="344">
        <v>20457.873046875</v>
      </c>
      <c r="E1047" s="344">
        <v>0.43362635187804699</v>
      </c>
      <c r="F1047" s="344">
        <v>1.14043056964874</v>
      </c>
      <c r="G1047" s="262">
        <f t="shared" si="39"/>
        <v>5229.076199036791</v>
      </c>
    </row>
    <row r="1048" spans="1:7" x14ac:dyDescent="0.2">
      <c r="A1048" s="344">
        <v>4</v>
      </c>
      <c r="B1048" s="344">
        <v>3.5</v>
      </c>
      <c r="C1048" s="344">
        <v>730.55859375</v>
      </c>
      <c r="D1048" s="344">
        <v>20558.158203125</v>
      </c>
      <c r="E1048" s="344">
        <v>0.43801480205729598</v>
      </c>
      <c r="F1048" s="344">
        <v>1.1498838430270599</v>
      </c>
      <c r="G1048" s="262">
        <f t="shared" si="39"/>
        <v>5319.0746038823636</v>
      </c>
    </row>
    <row r="1049" spans="1:7" x14ac:dyDescent="0.2">
      <c r="A1049" s="344">
        <v>4</v>
      </c>
      <c r="B1049" s="344">
        <v>3.5</v>
      </c>
      <c r="C1049" s="344">
        <v>730.642578125</v>
      </c>
      <c r="D1049" s="344">
        <v>20563.646484375</v>
      </c>
      <c r="E1049" s="344">
        <v>0.43841739534400398</v>
      </c>
      <c r="F1049" s="344">
        <v>1.15045602433383</v>
      </c>
      <c r="G1049" s="262">
        <f t="shared" si="39"/>
        <v>5327.3522851346161</v>
      </c>
    </row>
    <row r="1050" spans="1:7" x14ac:dyDescent="0.2">
      <c r="A1050" s="344">
        <v>4</v>
      </c>
      <c r="B1050" s="344">
        <v>3.5</v>
      </c>
      <c r="C1050" s="344">
        <v>731.4267578125</v>
      </c>
      <c r="D1050" s="344">
        <v>20659.25</v>
      </c>
      <c r="E1050" s="344">
        <v>0.44234583037905401</v>
      </c>
      <c r="F1050" s="344">
        <v>1.1562943691387799</v>
      </c>
      <c r="G1050" s="262">
        <f t="shared" si="39"/>
        <v>5408.3230205323462</v>
      </c>
    </row>
    <row r="1051" spans="1:7" x14ac:dyDescent="0.2">
      <c r="A1051" s="344">
        <v>4</v>
      </c>
      <c r="B1051" s="344">
        <v>3.5</v>
      </c>
      <c r="C1051" s="344">
        <v>732.2373046875</v>
      </c>
      <c r="D1051" s="344">
        <v>20760.716796875</v>
      </c>
      <c r="E1051" s="344">
        <v>0.44640290434472302</v>
      </c>
      <c r="F1051" s="344">
        <v>1.16026098839939</v>
      </c>
      <c r="G1051" s="262">
        <f t="shared" si="39"/>
        <v>5492.3449550075848</v>
      </c>
    </row>
    <row r="1052" spans="1:7" x14ac:dyDescent="0.2">
      <c r="A1052" s="344">
        <v>4</v>
      </c>
      <c r="B1052" s="344">
        <v>3.5</v>
      </c>
      <c r="C1052" s="344">
        <v>733.1513671875</v>
      </c>
      <c r="D1052" s="344">
        <v>20861.00390625</v>
      </c>
      <c r="E1052" s="344">
        <v>0.45098358532413801</v>
      </c>
      <c r="F1052" s="344">
        <v>1.1693000560626401</v>
      </c>
      <c r="G1052" s="262">
        <f t="shared" si="39"/>
        <v>5587.6728671852488</v>
      </c>
    </row>
    <row r="1053" spans="1:7" x14ac:dyDescent="0.2">
      <c r="A1053" s="344">
        <v>4</v>
      </c>
      <c r="B1053" s="344">
        <v>3.5</v>
      </c>
      <c r="C1053" s="344">
        <v>734.060546875</v>
      </c>
      <c r="D1053" s="344">
        <v>20961.375</v>
      </c>
      <c r="E1053" s="344">
        <v>0.45548105845227799</v>
      </c>
      <c r="F1053" s="344">
        <v>1.17634236812592</v>
      </c>
      <c r="G1053" s="262">
        <f t="shared" si="39"/>
        <v>5681.7203798281225</v>
      </c>
    </row>
    <row r="1054" spans="1:7" x14ac:dyDescent="0.2">
      <c r="A1054" s="344">
        <v>4</v>
      </c>
      <c r="B1054" s="344">
        <v>3.5</v>
      </c>
      <c r="C1054" s="344">
        <v>734.640625</v>
      </c>
      <c r="D1054" s="344">
        <v>21022.525390625</v>
      </c>
      <c r="E1054" s="344">
        <v>0.458424416137859</v>
      </c>
      <c r="F1054" s="344">
        <v>1.18212401866913</v>
      </c>
      <c r="G1054" s="262">
        <f t="shared" si="39"/>
        <v>5743.5071977708294</v>
      </c>
    </row>
    <row r="1055" spans="1:7" x14ac:dyDescent="0.2">
      <c r="A1055" s="344">
        <v>4</v>
      </c>
      <c r="B1055" s="344">
        <v>3.5</v>
      </c>
      <c r="C1055" s="344">
        <v>734.96484375</v>
      </c>
      <c r="D1055" s="344">
        <v>21062.3515625</v>
      </c>
      <c r="E1055" s="344">
        <v>0.45994922402314797</v>
      </c>
      <c r="F1055" s="344">
        <v>1.1861413950100499</v>
      </c>
      <c r="G1055" s="262">
        <f t="shared" si="39"/>
        <v>5775.5928738856001</v>
      </c>
    </row>
    <row r="1056" spans="1:7" x14ac:dyDescent="0.2">
      <c r="A1056" s="344">
        <v>4</v>
      </c>
      <c r="B1056" s="344">
        <v>3.5</v>
      </c>
      <c r="C1056" s="344">
        <v>735.8837890625</v>
      </c>
      <c r="D1056" s="344">
        <v>21162.4375</v>
      </c>
      <c r="E1056" s="344">
        <v>0.46464981278404599</v>
      </c>
      <c r="F1056" s="344">
        <v>1.19198265019804</v>
      </c>
      <c r="G1056" s="262">
        <f t="shared" si="39"/>
        <v>5874.8335583348389</v>
      </c>
    </row>
    <row r="1057" spans="1:7" x14ac:dyDescent="0.2">
      <c r="A1057" s="344">
        <v>4</v>
      </c>
      <c r="B1057" s="344">
        <v>3.5</v>
      </c>
      <c r="C1057" s="344">
        <v>736.87109375</v>
      </c>
      <c r="D1057" s="344">
        <v>21263.294921875</v>
      </c>
      <c r="E1057" s="344">
        <v>0.469530117698014</v>
      </c>
      <c r="F1057" s="344">
        <v>1.1982142459601199</v>
      </c>
      <c r="G1057" s="262">
        <f t="shared" si="39"/>
        <v>5978.3588135434229</v>
      </c>
    </row>
    <row r="1058" spans="1:7" x14ac:dyDescent="0.2">
      <c r="A1058" s="344">
        <v>4</v>
      </c>
      <c r="B1058" s="344">
        <v>3.5</v>
      </c>
      <c r="C1058" s="344">
        <v>737.8525390625</v>
      </c>
      <c r="D1058" s="344">
        <v>21364.45703125</v>
      </c>
      <c r="E1058" s="344">
        <v>0.47440381604246801</v>
      </c>
      <c r="F1058" s="344">
        <v>1.20654108468443</v>
      </c>
      <c r="G1058" s="262">
        <f t="shared" si="39"/>
        <v>6082.2362156042936</v>
      </c>
    </row>
    <row r="1059" spans="1:7" x14ac:dyDescent="0.2">
      <c r="A1059" s="344">
        <v>4</v>
      </c>
      <c r="B1059" s="344">
        <v>3.5</v>
      </c>
      <c r="C1059" s="344">
        <v>738.64453125</v>
      </c>
      <c r="D1059" s="344">
        <v>21443.080078125</v>
      </c>
      <c r="E1059" s="344">
        <v>0.478435045806691</v>
      </c>
      <c r="F1059" s="344">
        <v>1.21454894542694</v>
      </c>
      <c r="G1059" s="262">
        <f t="shared" si="39"/>
        <v>6168.5197244684896</v>
      </c>
    </row>
    <row r="1060" spans="1:7" x14ac:dyDescent="0.2">
      <c r="A1060" s="344">
        <v>4</v>
      </c>
      <c r="B1060" s="344">
        <v>3.5</v>
      </c>
      <c r="C1060" s="344">
        <v>738.8251953125</v>
      </c>
      <c r="D1060" s="344">
        <v>21465.75</v>
      </c>
      <c r="E1060" s="344">
        <v>0.47932431334629699</v>
      </c>
      <c r="F1060" s="344">
        <v>1.2157469755038599</v>
      </c>
      <c r="G1060" s="262">
        <f t="shared" si="39"/>
        <v>6187.598439343963</v>
      </c>
    </row>
    <row r="1061" spans="1:7" x14ac:dyDescent="0.2">
      <c r="A1061" s="344">
        <v>4</v>
      </c>
      <c r="B1061" s="344">
        <v>3.5</v>
      </c>
      <c r="C1061" s="344">
        <v>739.8330078125</v>
      </c>
      <c r="D1061" s="344">
        <v>21565.8828125</v>
      </c>
      <c r="E1061" s="344">
        <v>0.48433273332193499</v>
      </c>
      <c r="F1061" s="344">
        <v>1.2229711282998299</v>
      </c>
      <c r="G1061" s="262">
        <f t="shared" si="39"/>
        <v>6295.3586840251855</v>
      </c>
    </row>
    <row r="1062" spans="1:7" x14ac:dyDescent="0.2">
      <c r="A1062" s="344">
        <v>4</v>
      </c>
      <c r="B1062" s="344">
        <v>3.5</v>
      </c>
      <c r="C1062" s="344">
        <v>740.84765625</v>
      </c>
      <c r="D1062" s="344">
        <v>21666.138671875</v>
      </c>
      <c r="E1062" s="344">
        <v>0.48940186388790602</v>
      </c>
      <c r="F1062" s="344">
        <v>1.23187899589539</v>
      </c>
      <c r="G1062" s="262">
        <f t="shared" si="39"/>
        <v>6404.9330647927663</v>
      </c>
    </row>
    <row r="1063" spans="1:7" x14ac:dyDescent="0.2">
      <c r="A1063" s="344">
        <v>4</v>
      </c>
      <c r="B1063" s="344">
        <v>3.5</v>
      </c>
      <c r="C1063" s="344">
        <v>741.8818359375</v>
      </c>
      <c r="D1063" s="344">
        <v>21767.900390625</v>
      </c>
      <c r="E1063" s="344">
        <v>0.49461697926744802</v>
      </c>
      <c r="F1063" s="344">
        <v>1.2383640278130801</v>
      </c>
      <c r="G1063" s="262">
        <f t="shared" si="39"/>
        <v>6518.1898273480019</v>
      </c>
    </row>
    <row r="1064" spans="1:7" x14ac:dyDescent="0.2">
      <c r="A1064" s="344">
        <v>4</v>
      </c>
      <c r="B1064" s="344">
        <v>4</v>
      </c>
      <c r="C1064" s="344">
        <v>742.6591796875</v>
      </c>
      <c r="D1064" s="344">
        <v>21834.509765625</v>
      </c>
      <c r="E1064" s="344">
        <v>0.49843534361571101</v>
      </c>
      <c r="F1064" s="344">
        <v>1.2452572118490901</v>
      </c>
      <c r="G1064" s="262">
        <f t="shared" si="39"/>
        <v>6601.4347715674849</v>
      </c>
    </row>
    <row r="1065" spans="1:7" x14ac:dyDescent="0.2">
      <c r="A1065" s="344">
        <v>4</v>
      </c>
      <c r="B1065" s="344">
        <v>4</v>
      </c>
      <c r="C1065" s="344">
        <v>744.458984375</v>
      </c>
      <c r="D1065" s="344">
        <v>21667.076171875</v>
      </c>
      <c r="E1065" s="344">
        <v>0.498590175993741</v>
      </c>
      <c r="F1065" s="344">
        <v>1.2407690519467001</v>
      </c>
      <c r="G1065" s="262">
        <f t="shared" si="39"/>
        <v>6604.8024985668744</v>
      </c>
    </row>
    <row r="1066" spans="1:7" x14ac:dyDescent="0.2">
      <c r="A1066" s="344">
        <v>4</v>
      </c>
      <c r="B1066" s="344">
        <v>4</v>
      </c>
      <c r="C1066" s="344">
        <v>747.58984375</v>
      </c>
      <c r="D1066" s="344">
        <v>21566.509765625</v>
      </c>
      <c r="E1066" s="344">
        <v>0.49854983808472803</v>
      </c>
      <c r="F1066" s="344">
        <v>1.2385904556140299</v>
      </c>
      <c r="G1066" s="262">
        <f t="shared" si="39"/>
        <v>6603.9305223389483</v>
      </c>
    </row>
    <row r="1067" spans="1:7" x14ac:dyDescent="0.2">
      <c r="A1067" s="344">
        <v>4</v>
      </c>
      <c r="B1067" s="344">
        <v>4</v>
      </c>
      <c r="C1067" s="344">
        <v>754.90625</v>
      </c>
      <c r="D1067" s="344">
        <v>21465.83984375</v>
      </c>
      <c r="E1067" s="344">
        <v>0.49852638039737901</v>
      </c>
      <c r="F1067" s="344">
        <v>1.2375116348266599</v>
      </c>
      <c r="G1067" s="262">
        <f t="shared" si="39"/>
        <v>6603.4258026374328</v>
      </c>
    </row>
    <row r="1068" spans="1:7" x14ac:dyDescent="0.2">
      <c r="A1068" s="344">
        <v>4</v>
      </c>
      <c r="B1068" s="344">
        <v>4</v>
      </c>
      <c r="C1068" s="344">
        <v>772.8505859375</v>
      </c>
      <c r="D1068" s="344">
        <v>21364.365234375</v>
      </c>
      <c r="E1068" s="344">
        <v>0.498559908010066</v>
      </c>
      <c r="F1068" s="344">
        <v>1.23496947344393</v>
      </c>
      <c r="G1068" s="262">
        <f t="shared" si="39"/>
        <v>6604.143799901015</v>
      </c>
    </row>
    <row r="1069" spans="1:7" x14ac:dyDescent="0.2">
      <c r="A1069" s="344">
        <v>4</v>
      </c>
      <c r="B1069" s="344">
        <v>0</v>
      </c>
      <c r="C1069" s="344">
        <v>802.837890625</v>
      </c>
      <c r="D1069" s="344">
        <v>21263.625</v>
      </c>
      <c r="E1069" s="344">
        <v>0.49802043940871998</v>
      </c>
      <c r="F1069" s="344">
        <v>1.2321561807766599</v>
      </c>
      <c r="G1069" s="262">
        <f t="shared" si="39"/>
        <v>6592.64556876605</v>
      </c>
    </row>
    <row r="1070" spans="1:7" x14ac:dyDescent="0.2">
      <c r="A1070" s="344">
        <v>4</v>
      </c>
      <c r="B1070" s="344">
        <v>0</v>
      </c>
      <c r="C1070" s="344">
        <v>803.2294921875</v>
      </c>
      <c r="D1070" s="344">
        <v>21163</v>
      </c>
      <c r="E1070" s="344">
        <v>0.49650686560198698</v>
      </c>
      <c r="F1070" s="344">
        <v>1.22787361033261</v>
      </c>
      <c r="G1070" s="262">
        <f t="shared" si="39"/>
        <v>6560.5376546120078</v>
      </c>
    </row>
    <row r="1071" spans="1:7" x14ac:dyDescent="0.2">
      <c r="A1071" s="344">
        <v>4</v>
      </c>
      <c r="B1071" s="344">
        <v>0</v>
      </c>
      <c r="C1071" s="344">
        <v>803.6298828125</v>
      </c>
      <c r="D1071" s="344">
        <v>21062.458984375</v>
      </c>
      <c r="E1071" s="344">
        <v>0.49493496771901802</v>
      </c>
      <c r="F1071" s="344">
        <v>1.2245804537087699</v>
      </c>
      <c r="G1071" s="262">
        <f t="shared" si="39"/>
        <v>6527.3505998195415</v>
      </c>
    </row>
    <row r="1072" spans="1:7" x14ac:dyDescent="0.2">
      <c r="A1072" s="344">
        <v>4</v>
      </c>
      <c r="B1072" s="344">
        <v>0</v>
      </c>
      <c r="C1072" s="344">
        <v>804.048828125</v>
      </c>
      <c r="D1072" s="344">
        <v>20961.4375</v>
      </c>
      <c r="E1072" s="344">
        <v>0.49328827299177602</v>
      </c>
      <c r="F1072" s="344">
        <v>1.222676015459</v>
      </c>
      <c r="G1072" s="262">
        <f t="shared" si="39"/>
        <v>6492.7503354400496</v>
      </c>
    </row>
    <row r="1073" spans="1:7" x14ac:dyDescent="0.2">
      <c r="A1073" s="344">
        <v>4</v>
      </c>
      <c r="B1073" s="344">
        <v>0</v>
      </c>
      <c r="C1073" s="344">
        <v>804.447265625</v>
      </c>
      <c r="D1073" s="344">
        <v>20860.841796875</v>
      </c>
      <c r="E1073" s="344">
        <v>0.49172207945957802</v>
      </c>
      <c r="F1073" s="344">
        <v>1.2180745834484701</v>
      </c>
      <c r="G1073" s="262">
        <f t="shared" si="39"/>
        <v>6459.9994437717778</v>
      </c>
    </row>
    <row r="1074" spans="1:7" x14ac:dyDescent="0.2">
      <c r="A1074" s="344">
        <v>4</v>
      </c>
      <c r="B1074" s="344">
        <v>0</v>
      </c>
      <c r="C1074" s="344">
        <v>804.8486328125</v>
      </c>
      <c r="D1074" s="344">
        <v>20755.77734375</v>
      </c>
      <c r="E1074" s="344">
        <v>0.49002806190401299</v>
      </c>
      <c r="F1074" s="344">
        <v>1.2125819921493499</v>
      </c>
      <c r="G1074" s="262">
        <f t="shared" si="39"/>
        <v>6424.7498020580369</v>
      </c>
    </row>
    <row r="1075" spans="1:7" x14ac:dyDescent="0.2">
      <c r="A1075" s="344">
        <v>4</v>
      </c>
      <c r="B1075" s="344">
        <v>0</v>
      </c>
      <c r="C1075" s="344">
        <v>805.2763671875</v>
      </c>
      <c r="D1075" s="344">
        <v>20653.466796875</v>
      </c>
      <c r="E1075" s="344">
        <v>0.48841338139027402</v>
      </c>
      <c r="F1075" s="344">
        <v>1.20796263217926</v>
      </c>
      <c r="G1075" s="262">
        <f t="shared" si="39"/>
        <v>6391.3184522567735</v>
      </c>
    </row>
    <row r="1076" spans="1:7" x14ac:dyDescent="0.2">
      <c r="A1076" s="344">
        <v>4</v>
      </c>
      <c r="B1076" s="344">
        <v>0</v>
      </c>
      <c r="C1076" s="344">
        <v>805.6767578125</v>
      </c>
      <c r="D1076" s="344">
        <v>20550.978515625</v>
      </c>
      <c r="E1076" s="344">
        <v>0.48678705934435101</v>
      </c>
      <c r="F1076" s="344">
        <v>1.2052624952048101</v>
      </c>
      <c r="G1076" s="262">
        <f t="shared" si="39"/>
        <v>6357.8126033559001</v>
      </c>
    </row>
    <row r="1077" spans="1:7" x14ac:dyDescent="0.2">
      <c r="A1077" s="344">
        <v>4</v>
      </c>
      <c r="B1077" s="344">
        <v>0</v>
      </c>
      <c r="C1077" s="344">
        <v>806.0869140625</v>
      </c>
      <c r="D1077" s="344">
        <v>20449.83984375</v>
      </c>
      <c r="E1077" s="344">
        <v>0.48515840899199197</v>
      </c>
      <c r="F1077" s="344">
        <v>1.2006759643554701</v>
      </c>
      <c r="G1077" s="262">
        <f t="shared" si="39"/>
        <v>6324.4246047218976</v>
      </c>
    </row>
    <row r="1078" spans="1:7" x14ac:dyDescent="0.2">
      <c r="A1078" s="344">
        <v>4</v>
      </c>
      <c r="B1078" s="344">
        <v>0</v>
      </c>
      <c r="C1078" s="344">
        <v>806.4892578125</v>
      </c>
      <c r="D1078" s="344">
        <v>20348.96484375</v>
      </c>
      <c r="E1078" s="344">
        <v>0.483545300085098</v>
      </c>
      <c r="F1078" s="344">
        <v>1.19730236474425</v>
      </c>
      <c r="G1078" s="262">
        <f t="shared" si="39"/>
        <v>6291.5181471058804</v>
      </c>
    </row>
    <row r="1079" spans="1:7" x14ac:dyDescent="0.2">
      <c r="A1079" s="344">
        <v>4</v>
      </c>
      <c r="B1079" s="344">
        <v>0</v>
      </c>
      <c r="C1079" s="344">
        <v>806.8955078125</v>
      </c>
      <c r="D1079" s="344">
        <v>20247.3984375</v>
      </c>
      <c r="E1079" s="344">
        <v>0.48204028280451899</v>
      </c>
      <c r="F1079" s="344">
        <v>1.1914193164557201</v>
      </c>
      <c r="G1079" s="262">
        <f t="shared" si="39"/>
        <v>6260.9690329724081</v>
      </c>
    </row>
    <row r="1080" spans="1:7" x14ac:dyDescent="0.2">
      <c r="A1080" s="344">
        <v>4</v>
      </c>
      <c r="B1080" s="344">
        <v>0</v>
      </c>
      <c r="C1080" s="344">
        <v>807.3056640625</v>
      </c>
      <c r="D1080" s="344">
        <v>20146.880859375</v>
      </c>
      <c r="E1080" s="344">
        <v>0.48040004912763801</v>
      </c>
      <c r="F1080" s="344">
        <v>1.1878490913659301</v>
      </c>
      <c r="G1080" s="262">
        <f t="shared" si="39"/>
        <v>6227.8410043443728</v>
      </c>
    </row>
    <row r="1081" spans="1:7" x14ac:dyDescent="0.2">
      <c r="A1081" s="344">
        <v>4</v>
      </c>
      <c r="B1081" s="344">
        <v>0</v>
      </c>
      <c r="C1081" s="344">
        <v>807.7080078125</v>
      </c>
      <c r="D1081" s="344">
        <v>20044.97265625</v>
      </c>
      <c r="E1081" s="344">
        <v>0.47872430877760103</v>
      </c>
      <c r="F1081" s="344">
        <v>1.1835515033453701</v>
      </c>
      <c r="G1081" s="262">
        <f t="shared" si="39"/>
        <v>6194.1654490049186</v>
      </c>
    </row>
    <row r="1082" spans="1:7" x14ac:dyDescent="0.2">
      <c r="A1082" s="344">
        <v>4</v>
      </c>
      <c r="B1082" s="344">
        <v>0</v>
      </c>
      <c r="C1082" s="344">
        <v>807.7783203125</v>
      </c>
      <c r="D1082" s="344">
        <v>20031.326171875</v>
      </c>
      <c r="E1082" s="344">
        <v>0.47843126230873201</v>
      </c>
      <c r="F1082" s="344">
        <v>1.18350388947874</v>
      </c>
      <c r="G1082" s="262">
        <f t="shared" si="39"/>
        <v>6188.2933400764578</v>
      </c>
    </row>
    <row r="1083" spans="1:7" x14ac:dyDescent="0.2">
      <c r="A1083" s="344">
        <v>4</v>
      </c>
      <c r="B1083" s="344">
        <v>0</v>
      </c>
      <c r="C1083" s="344">
        <v>808.12109375</v>
      </c>
      <c r="D1083" s="344">
        <v>19943.353515625</v>
      </c>
      <c r="E1083" s="344">
        <v>0.47708759666420503</v>
      </c>
      <c r="F1083" s="344">
        <v>1.17931072600186</v>
      </c>
      <c r="G1083" s="262">
        <f t="shared" si="39"/>
        <v>6161.4370382029256</v>
      </c>
    </row>
    <row r="1084" spans="1:7" x14ac:dyDescent="0.2">
      <c r="A1084" s="344">
        <v>4</v>
      </c>
      <c r="B1084" s="344">
        <v>0</v>
      </c>
      <c r="C1084" s="344">
        <v>808.5185546875</v>
      </c>
      <c r="D1084" s="344">
        <v>19841.283203125</v>
      </c>
      <c r="E1084" s="344">
        <v>0.47548132715746799</v>
      </c>
      <c r="F1084" s="344">
        <v>1.17555260658264</v>
      </c>
      <c r="G1084" s="262">
        <f t="shared" si="39"/>
        <v>6129.4846138039566</v>
      </c>
    </row>
    <row r="1085" spans="1:7" x14ac:dyDescent="0.2">
      <c r="A1085" s="344">
        <v>4</v>
      </c>
      <c r="B1085" s="344">
        <v>0</v>
      </c>
      <c r="C1085" s="344">
        <v>808.9189453125</v>
      </c>
      <c r="D1085" s="344">
        <v>19740.810546875</v>
      </c>
      <c r="E1085" s="344">
        <v>0.47384257777594002</v>
      </c>
      <c r="F1085" s="344">
        <v>1.1722892522811901</v>
      </c>
      <c r="G1085" s="262">
        <f t="shared" si="39"/>
        <v>6097.0520479777597</v>
      </c>
    </row>
    <row r="1086" spans="1:7" x14ac:dyDescent="0.2">
      <c r="A1086" s="344">
        <v>4</v>
      </c>
      <c r="B1086" s="344">
        <v>0</v>
      </c>
      <c r="C1086" s="344">
        <v>809.3291015625</v>
      </c>
      <c r="D1086" s="344">
        <v>19637.4921875</v>
      </c>
      <c r="E1086" s="344">
        <v>0.47221116255968798</v>
      </c>
      <c r="F1086" s="344">
        <v>1.16933882236481</v>
      </c>
      <c r="G1086" s="262">
        <f t="shared" si="39"/>
        <v>6064.93086684224</v>
      </c>
    </row>
    <row r="1087" spans="1:7" x14ac:dyDescent="0.2">
      <c r="A1087" s="344">
        <v>4</v>
      </c>
      <c r="B1087" s="344">
        <v>0</v>
      </c>
      <c r="C1087" s="344">
        <v>809.734375</v>
      </c>
      <c r="D1087" s="344">
        <v>19534.216796875</v>
      </c>
      <c r="E1087" s="344">
        <v>0.470592523925006</v>
      </c>
      <c r="F1087" s="344">
        <v>1.16201932542026</v>
      </c>
      <c r="G1087" s="262">
        <f t="shared" si="39"/>
        <v>6033.2284460679257</v>
      </c>
    </row>
    <row r="1088" spans="1:7" x14ac:dyDescent="0.2">
      <c r="A1088" s="344">
        <v>4</v>
      </c>
      <c r="B1088" s="344">
        <v>0</v>
      </c>
      <c r="C1088" s="344">
        <v>810.1396484375</v>
      </c>
      <c r="D1088" s="344">
        <v>19433.775390625</v>
      </c>
      <c r="E1088" s="344">
        <v>0.46894664410501702</v>
      </c>
      <c r="F1088" s="344">
        <v>1.1587351327762001</v>
      </c>
      <c r="G1088" s="262">
        <f t="shared" si="39"/>
        <v>6001.1601300844786</v>
      </c>
    </row>
    <row r="1089" spans="1:7" x14ac:dyDescent="0.2">
      <c r="A1089" s="344">
        <v>4</v>
      </c>
      <c r="B1089" s="344">
        <v>0</v>
      </c>
      <c r="C1089" s="344">
        <v>810.564453125</v>
      </c>
      <c r="D1089" s="344">
        <v>19333.251953125</v>
      </c>
      <c r="E1089" s="344">
        <v>0.46728455345146402</v>
      </c>
      <c r="F1089" s="344">
        <v>1.1565595632418999</v>
      </c>
      <c r="G1089" s="262">
        <f t="shared" si="39"/>
        <v>5968.9429731774389</v>
      </c>
    </row>
    <row r="1090" spans="1:7" x14ac:dyDescent="0.2">
      <c r="A1090" s="344">
        <v>4</v>
      </c>
      <c r="B1090" s="344">
        <v>0</v>
      </c>
      <c r="C1090" s="344">
        <v>810.9677734375</v>
      </c>
      <c r="D1090" s="344">
        <v>19231.025390625</v>
      </c>
      <c r="E1090" s="344">
        <v>0.46569871483370701</v>
      </c>
      <c r="F1090" s="344">
        <v>1.15214590914547</v>
      </c>
      <c r="G1090" s="262">
        <f t="shared" si="39"/>
        <v>5938.3646130386333</v>
      </c>
    </row>
    <row r="1091" spans="1:7" x14ac:dyDescent="0.2">
      <c r="A1091" s="344">
        <v>4</v>
      </c>
      <c r="B1091" s="344">
        <v>0</v>
      </c>
      <c r="C1091" s="344">
        <v>811.37109375</v>
      </c>
      <c r="D1091" s="344">
        <v>19129.841796875</v>
      </c>
      <c r="E1091" s="344">
        <v>0.46402867883443799</v>
      </c>
      <c r="F1091" s="344">
        <v>1.1464029084891101</v>
      </c>
      <c r="G1091" s="262">
        <f t="shared" si="39"/>
        <v>5906.3325984554822</v>
      </c>
    </row>
    <row r="1092" spans="1:7" x14ac:dyDescent="0.2">
      <c r="A1092" s="344">
        <v>4</v>
      </c>
      <c r="B1092" s="344">
        <v>0</v>
      </c>
      <c r="C1092" s="344">
        <v>811.7802734375</v>
      </c>
      <c r="D1092" s="344">
        <v>19029.49609375</v>
      </c>
      <c r="E1092" s="344">
        <v>0.46247124555520702</v>
      </c>
      <c r="F1092" s="344">
        <v>1.1449784506112299</v>
      </c>
      <c r="G1092" s="262">
        <f t="shared" si="39"/>
        <v>5876.6172870833425</v>
      </c>
    </row>
    <row r="1093" spans="1:7" x14ac:dyDescent="0.2">
      <c r="A1093" s="344">
        <v>4</v>
      </c>
      <c r="B1093" s="344">
        <v>0</v>
      </c>
      <c r="C1093" s="344">
        <v>812.171875</v>
      </c>
      <c r="D1093" s="344">
        <v>18927.880859375</v>
      </c>
      <c r="E1093" s="344">
        <v>0.460833834949881</v>
      </c>
      <c r="F1093" s="344">
        <v>1.1396497720852501</v>
      </c>
      <c r="G1093" s="262">
        <f t="shared" si="39"/>
        <v>5845.5413812966408</v>
      </c>
    </row>
    <row r="1094" spans="1:7" x14ac:dyDescent="0.2">
      <c r="A1094" s="344">
        <v>4</v>
      </c>
      <c r="B1094" s="344">
        <v>0</v>
      </c>
      <c r="C1094" s="344">
        <v>812.5888671875</v>
      </c>
      <c r="D1094" s="344">
        <v>18826.75390625</v>
      </c>
      <c r="E1094" s="344">
        <v>0.45918795512989202</v>
      </c>
      <c r="F1094" s="344">
        <v>1.13515253178775</v>
      </c>
      <c r="G1094" s="262">
        <f t="shared" ref="G1094:G1157" si="40">G1093+(D1094+D1093)/2*(E1094-E1093)</f>
        <v>5814.4715855607428</v>
      </c>
    </row>
    <row r="1095" spans="1:7" x14ac:dyDescent="0.2">
      <c r="A1095" s="344">
        <v>4</v>
      </c>
      <c r="B1095" s="344">
        <v>0</v>
      </c>
      <c r="C1095" s="344">
        <v>812.783203125</v>
      </c>
      <c r="D1095" s="344">
        <v>18782.361328125</v>
      </c>
      <c r="E1095" s="344">
        <v>0.458424416137859</v>
      </c>
      <c r="F1095" s="344">
        <v>1.1332898866385199</v>
      </c>
      <c r="G1095" s="262">
        <f t="shared" si="40"/>
        <v>5800.1135725920885</v>
      </c>
    </row>
    <row r="1096" spans="1:7" x14ac:dyDescent="0.2">
      <c r="A1096" s="344">
        <v>4</v>
      </c>
      <c r="B1096" s="344">
        <v>0</v>
      </c>
      <c r="C1096" s="344">
        <v>812.9921875</v>
      </c>
      <c r="D1096" s="344">
        <v>18726.6171875</v>
      </c>
      <c r="E1096" s="344">
        <v>0.45760153443552598</v>
      </c>
      <c r="F1096" s="344">
        <v>1.12977926619351</v>
      </c>
      <c r="G1096" s="262">
        <f t="shared" si="40"/>
        <v>5784.6808465452332</v>
      </c>
    </row>
    <row r="1097" spans="1:7" x14ac:dyDescent="0.2">
      <c r="A1097" s="344">
        <v>4</v>
      </c>
      <c r="B1097" s="344">
        <v>0</v>
      </c>
      <c r="C1097" s="344">
        <v>813.3935546875</v>
      </c>
      <c r="D1097" s="344">
        <v>18625.50390625</v>
      </c>
      <c r="E1097" s="344">
        <v>0.455991830676794</v>
      </c>
      <c r="F1097" s="344">
        <v>1.1260270839557101</v>
      </c>
      <c r="G1097" s="262">
        <f t="shared" si="40"/>
        <v>5754.6179216846222</v>
      </c>
    </row>
    <row r="1098" spans="1:7" x14ac:dyDescent="0.2">
      <c r="A1098" s="344">
        <v>4</v>
      </c>
      <c r="B1098" s="344">
        <v>0</v>
      </c>
      <c r="C1098" s="344">
        <v>813.791015625</v>
      </c>
      <c r="D1098" s="344">
        <v>18522.62890625</v>
      </c>
      <c r="E1098" s="344">
        <v>0.45442575355991699</v>
      </c>
      <c r="F1098" s="344">
        <v>1.1237442959099999</v>
      </c>
      <c r="G1098" s="262">
        <f t="shared" si="40"/>
        <v>5725.5295013184405</v>
      </c>
    </row>
    <row r="1099" spans="1:7" x14ac:dyDescent="0.2">
      <c r="A1099" s="344">
        <v>4</v>
      </c>
      <c r="B1099" s="344">
        <v>0</v>
      </c>
      <c r="C1099" s="344">
        <v>814.2099609375</v>
      </c>
      <c r="D1099" s="344">
        <v>18420.642578125</v>
      </c>
      <c r="E1099" s="344">
        <v>0.45274832518771302</v>
      </c>
      <c r="F1099" s="344">
        <v>1.1204450856894299</v>
      </c>
      <c r="G1099" s="262">
        <f t="shared" si="40"/>
        <v>5694.5446554434784</v>
      </c>
    </row>
    <row r="1100" spans="1:7" x14ac:dyDescent="0.2">
      <c r="A1100" s="344">
        <v>4</v>
      </c>
      <c r="B1100" s="344">
        <v>0</v>
      </c>
      <c r="C1100" s="344">
        <v>814.6220703125</v>
      </c>
      <c r="D1100" s="344">
        <v>18320.1328125</v>
      </c>
      <c r="E1100" s="344">
        <v>0.451080792117864</v>
      </c>
      <c r="F1100" s="344">
        <v>1.1133730877190799</v>
      </c>
      <c r="G1100" s="262">
        <f t="shared" si="40"/>
        <v>5663.9114264555974</v>
      </c>
    </row>
    <row r="1101" spans="1:7" x14ac:dyDescent="0.2">
      <c r="A1101" s="344">
        <v>4</v>
      </c>
      <c r="B1101" s="344">
        <v>0</v>
      </c>
      <c r="C1101" s="344">
        <v>815.029296875</v>
      </c>
      <c r="D1101" s="344">
        <v>18218.7265625</v>
      </c>
      <c r="E1101" s="344">
        <v>0.44935994083061798</v>
      </c>
      <c r="F1101" s="344">
        <v>1.1105269659310599</v>
      </c>
      <c r="G1101" s="262">
        <f t="shared" si="40"/>
        <v>5632.4724548606118</v>
      </c>
    </row>
    <row r="1102" spans="1:7" x14ac:dyDescent="0.2">
      <c r="A1102" s="344">
        <v>4</v>
      </c>
      <c r="B1102" s="344">
        <v>0</v>
      </c>
      <c r="C1102" s="344">
        <v>815.4033203125</v>
      </c>
      <c r="D1102" s="344">
        <v>18117.5546875</v>
      </c>
      <c r="E1102" s="344">
        <v>0.447822356363758</v>
      </c>
      <c r="F1102" s="344">
        <v>1.1070013279095301</v>
      </c>
      <c r="G1102" s="262">
        <f t="shared" si="40"/>
        <v>5604.5374040438837</v>
      </c>
    </row>
    <row r="1103" spans="1:7" x14ac:dyDescent="0.2">
      <c r="A1103" s="344">
        <v>4</v>
      </c>
      <c r="B1103" s="344">
        <v>0</v>
      </c>
      <c r="C1103" s="344">
        <v>815.8271484375</v>
      </c>
      <c r="D1103" s="344">
        <v>18014.94921875</v>
      </c>
      <c r="E1103" s="344">
        <v>0.44613101636059599</v>
      </c>
      <c r="F1103" s="344">
        <v>1.1020243400707801</v>
      </c>
      <c r="G1103" s="262">
        <f t="shared" si="40"/>
        <v>5573.9812294083595</v>
      </c>
    </row>
    <row r="1104" spans="1:7" x14ac:dyDescent="0.2">
      <c r="A1104" s="344">
        <v>4</v>
      </c>
      <c r="B1104" s="344">
        <v>0</v>
      </c>
      <c r="C1104" s="344">
        <v>816.234375</v>
      </c>
      <c r="D1104" s="344">
        <v>17914.75</v>
      </c>
      <c r="E1104" s="344">
        <v>0.44454273302107999</v>
      </c>
      <c r="F1104" s="344">
        <v>1.0984658729285</v>
      </c>
      <c r="G1104" s="262">
        <f t="shared" si="40"/>
        <v>5545.4479580768784</v>
      </c>
    </row>
    <row r="1105" spans="1:7" x14ac:dyDescent="0.2">
      <c r="A1105" s="344">
        <v>4</v>
      </c>
      <c r="B1105" s="344">
        <v>0</v>
      </c>
      <c r="C1105" s="344">
        <v>816.64453125</v>
      </c>
      <c r="D1105" s="344">
        <v>17814.62890625</v>
      </c>
      <c r="E1105" s="344">
        <v>0.44288567733019601</v>
      </c>
      <c r="F1105" s="344">
        <v>1.09603407327086</v>
      </c>
      <c r="G1105" s="262">
        <f t="shared" si="40"/>
        <v>5515.8451727527026</v>
      </c>
    </row>
    <row r="1106" spans="1:7" x14ac:dyDescent="0.2">
      <c r="A1106" s="344">
        <v>4</v>
      </c>
      <c r="B1106" s="344">
        <v>0</v>
      </c>
      <c r="C1106" s="344">
        <v>817.0439453125</v>
      </c>
      <c r="D1106" s="344">
        <v>17714.037109375</v>
      </c>
      <c r="E1106" s="344">
        <v>0.441226555267349</v>
      </c>
      <c r="F1106" s="344">
        <v>1.0927378898486499</v>
      </c>
      <c r="G1106" s="262">
        <f t="shared" si="40"/>
        <v>5486.3719759276792</v>
      </c>
    </row>
    <row r="1107" spans="1:7" x14ac:dyDescent="0.2">
      <c r="A1107" s="344">
        <v>4</v>
      </c>
      <c r="B1107" s="344">
        <v>0</v>
      </c>
      <c r="C1107" s="344">
        <v>817.4296875</v>
      </c>
      <c r="D1107" s="344">
        <v>17613.5859375</v>
      </c>
      <c r="E1107" s="344">
        <v>0.43964083306491403</v>
      </c>
      <c r="F1107" s="344">
        <v>1.08573434408754</v>
      </c>
      <c r="G1107" s="262">
        <f t="shared" si="40"/>
        <v>5458.3620778153372</v>
      </c>
    </row>
    <row r="1108" spans="1:7" x14ac:dyDescent="0.2">
      <c r="A1108" s="344">
        <v>4</v>
      </c>
      <c r="B1108" s="344">
        <v>0</v>
      </c>
      <c r="C1108" s="344">
        <v>817.7275390625</v>
      </c>
      <c r="D1108" s="344">
        <v>17552.05859375</v>
      </c>
      <c r="E1108" s="344">
        <v>0.43841998558491502</v>
      </c>
      <c r="F1108" s="344">
        <v>1.0843395721167299</v>
      </c>
      <c r="G1108" s="262">
        <f t="shared" si="40"/>
        <v>5436.8961335610784</v>
      </c>
    </row>
    <row r="1109" spans="1:7" x14ac:dyDescent="0.2">
      <c r="A1109" s="344">
        <v>4</v>
      </c>
      <c r="B1109" s="344">
        <v>0</v>
      </c>
      <c r="C1109" s="344">
        <v>817.8349609375</v>
      </c>
      <c r="D1109" s="344">
        <v>17512.994140625</v>
      </c>
      <c r="E1109" s="344">
        <v>0.43802976142615102</v>
      </c>
      <c r="F1109" s="344">
        <v>1.0828733211383199</v>
      </c>
      <c r="G1109" s="262">
        <f t="shared" si="40"/>
        <v>5430.0545182084352</v>
      </c>
    </row>
    <row r="1110" spans="1:7" x14ac:dyDescent="0.2">
      <c r="A1110" s="344">
        <v>4</v>
      </c>
      <c r="B1110" s="344">
        <v>0</v>
      </c>
      <c r="C1110" s="344">
        <v>818.2421875</v>
      </c>
      <c r="D1110" s="344">
        <v>17412.287109375</v>
      </c>
      <c r="E1110" s="344">
        <v>0.43630594154819802</v>
      </c>
      <c r="F1110" s="344">
        <v>1.0786831844598099</v>
      </c>
      <c r="G1110" s="262">
        <f t="shared" si="40"/>
        <v>5399.9520711775103</v>
      </c>
    </row>
    <row r="1111" spans="1:7" x14ac:dyDescent="0.2">
      <c r="A1111" s="344">
        <v>4</v>
      </c>
      <c r="B1111" s="344">
        <v>0</v>
      </c>
      <c r="C1111" s="344">
        <v>818.6455078125</v>
      </c>
      <c r="D1111" s="344">
        <v>17307.359375</v>
      </c>
      <c r="E1111" s="344">
        <v>0.43468966032378398</v>
      </c>
      <c r="F1111" s="344">
        <v>1.0736376279965001</v>
      </c>
      <c r="G1111" s="262">
        <f t="shared" si="40"/>
        <v>5371.8937148120158</v>
      </c>
    </row>
    <row r="1112" spans="1:7" x14ac:dyDescent="0.2">
      <c r="A1112" s="344">
        <v>4</v>
      </c>
      <c r="B1112" s="344">
        <v>0</v>
      </c>
      <c r="C1112" s="344">
        <v>819.0732421875</v>
      </c>
      <c r="D1112" s="344">
        <v>17207.140625</v>
      </c>
      <c r="E1112" s="344">
        <v>0.432970118708909</v>
      </c>
      <c r="F1112" s="344">
        <v>1.06986763421446</v>
      </c>
      <c r="G1112" s="262">
        <f t="shared" si="40"/>
        <v>5342.2191552787144</v>
      </c>
    </row>
    <row r="1113" spans="1:7" x14ac:dyDescent="0.2">
      <c r="A1113" s="344">
        <v>4</v>
      </c>
      <c r="B1113" s="344">
        <v>0</v>
      </c>
      <c r="C1113" s="344">
        <v>819.482421875</v>
      </c>
      <c r="D1113" s="344">
        <v>17106.9140625</v>
      </c>
      <c r="E1113" s="344">
        <v>0.431342865340412</v>
      </c>
      <c r="F1113" s="344">
        <v>1.0637879604473699</v>
      </c>
      <c r="G1113" s="262">
        <f t="shared" si="40"/>
        <v>5314.3003247402021</v>
      </c>
    </row>
    <row r="1114" spans="1:7" x14ac:dyDescent="0.2">
      <c r="A1114" s="344">
        <v>4</v>
      </c>
      <c r="B1114" s="344">
        <v>0.5</v>
      </c>
      <c r="C1114" s="344">
        <v>820.40234375</v>
      </c>
      <c r="D1114" s="344">
        <v>17208.763671875</v>
      </c>
      <c r="E1114" s="344">
        <v>0.43282951810397202</v>
      </c>
      <c r="F1114" s="344">
        <v>1.07111339457333</v>
      </c>
      <c r="G1114" s="262">
        <f t="shared" si="40"/>
        <v>5339.8080733088236</v>
      </c>
    </row>
    <row r="1115" spans="1:7" x14ac:dyDescent="0.2">
      <c r="A1115" s="344">
        <v>4</v>
      </c>
      <c r="B1115" s="344">
        <v>0.5</v>
      </c>
      <c r="C1115" s="344">
        <v>820.8115234375</v>
      </c>
      <c r="D1115" s="344">
        <v>17309.408203125</v>
      </c>
      <c r="E1115" s="344">
        <v>0.43438150896690803</v>
      </c>
      <c r="F1115" s="344">
        <v>1.0741234291344901</v>
      </c>
      <c r="G1115" s="262">
        <f t="shared" si="40"/>
        <v>5366.5940169864507</v>
      </c>
    </row>
    <row r="1116" spans="1:7" x14ac:dyDescent="0.2">
      <c r="A1116" s="344">
        <v>4</v>
      </c>
      <c r="B1116" s="344">
        <v>0.5</v>
      </c>
      <c r="C1116" s="344">
        <v>821.2158203125</v>
      </c>
      <c r="D1116" s="344">
        <v>17409.896484375</v>
      </c>
      <c r="E1116" s="344">
        <v>0.43604601523838898</v>
      </c>
      <c r="F1116" s="344">
        <v>1.07835535891354</v>
      </c>
      <c r="G1116" s="262">
        <f t="shared" si="40"/>
        <v>5395.4892671833513</v>
      </c>
    </row>
    <row r="1117" spans="1:7" x14ac:dyDescent="0.2">
      <c r="A1117" s="344">
        <v>4</v>
      </c>
      <c r="B1117" s="344">
        <v>0.5</v>
      </c>
      <c r="C1117" s="344">
        <v>821.6220703125</v>
      </c>
      <c r="D1117" s="344">
        <v>17510.2890625</v>
      </c>
      <c r="E1117" s="344">
        <v>0.437612383393571</v>
      </c>
      <c r="F1117" s="344">
        <v>1.0820149909704899</v>
      </c>
      <c r="G1117" s="262">
        <f t="shared" si="40"/>
        <v>5422.8382004901878</v>
      </c>
    </row>
    <row r="1118" spans="1:7" x14ac:dyDescent="0.2">
      <c r="A1118" s="344">
        <v>4</v>
      </c>
      <c r="B1118" s="344">
        <v>0.5</v>
      </c>
      <c r="C1118" s="344">
        <v>822.0107421875</v>
      </c>
      <c r="D1118" s="344">
        <v>17611.4375</v>
      </c>
      <c r="E1118" s="344">
        <v>0.439155148342252</v>
      </c>
      <c r="F1118" s="344">
        <v>1.0863125789910599</v>
      </c>
      <c r="G1118" s="262">
        <f t="shared" si="40"/>
        <v>5449.9304848290794</v>
      </c>
    </row>
    <row r="1119" spans="1:7" x14ac:dyDescent="0.2">
      <c r="A1119" s="344">
        <v>4</v>
      </c>
      <c r="B1119" s="344">
        <v>0.5</v>
      </c>
      <c r="C1119" s="344">
        <v>822.4169921875</v>
      </c>
      <c r="D1119" s="344">
        <v>17712.888671875</v>
      </c>
      <c r="E1119" s="344">
        <v>0.44081537635065599</v>
      </c>
      <c r="F1119" s="344">
        <v>1.09093193896115</v>
      </c>
      <c r="G1119" s="262">
        <f t="shared" si="40"/>
        <v>5479.2537026733517</v>
      </c>
    </row>
    <row r="1120" spans="1:7" x14ac:dyDescent="0.2">
      <c r="A1120" s="344">
        <v>4</v>
      </c>
      <c r="B1120" s="344">
        <v>0.5</v>
      </c>
      <c r="C1120" s="344">
        <v>822.8291015625</v>
      </c>
      <c r="D1120" s="344">
        <v>17813.947265625</v>
      </c>
      <c r="E1120" s="344">
        <v>0.44248058111406902</v>
      </c>
      <c r="F1120" s="344">
        <v>1.09350378625095</v>
      </c>
      <c r="G1120" s="262">
        <f t="shared" si="40"/>
        <v>5508.8334308894109</v>
      </c>
    </row>
    <row r="1121" spans="1:7" x14ac:dyDescent="0.2">
      <c r="A1121" s="344">
        <v>4</v>
      </c>
      <c r="B1121" s="344">
        <v>0.5</v>
      </c>
      <c r="C1121" s="344">
        <v>823.2255859375</v>
      </c>
      <c r="D1121" s="344">
        <v>17914.72265625</v>
      </c>
      <c r="E1121" s="344">
        <v>0.44403329957276599</v>
      </c>
      <c r="F1121" s="344">
        <v>1.09639763832092</v>
      </c>
      <c r="G1121" s="262">
        <f t="shared" si="40"/>
        <v>5536.5717135356044</v>
      </c>
    </row>
    <row r="1122" spans="1:7" x14ac:dyDescent="0.2">
      <c r="A1122" s="344">
        <v>4</v>
      </c>
      <c r="B1122" s="344">
        <v>0.5</v>
      </c>
      <c r="C1122" s="344">
        <v>823.64453125</v>
      </c>
      <c r="D1122" s="344">
        <v>18018.205078125</v>
      </c>
      <c r="E1122" s="344">
        <v>0.445704499725252</v>
      </c>
      <c r="F1122" s="344">
        <v>1.1034638155251699</v>
      </c>
      <c r="G1122" s="262">
        <f t="shared" si="40"/>
        <v>5566.597270690083</v>
      </c>
    </row>
    <row r="1123" spans="1:7" x14ac:dyDescent="0.2">
      <c r="A1123" s="344">
        <v>4</v>
      </c>
      <c r="B1123" s="344">
        <v>0.5</v>
      </c>
      <c r="C1123" s="344">
        <v>824.044921875</v>
      </c>
      <c r="D1123" s="344">
        <v>18121.16015625</v>
      </c>
      <c r="E1123" s="344">
        <v>0.44728038483299298</v>
      </c>
      <c r="F1123" s="344">
        <v>1.10717117786407</v>
      </c>
      <c r="G1123" s="262">
        <f t="shared" si="40"/>
        <v>5595.0730144281151</v>
      </c>
    </row>
    <row r="1124" spans="1:7" x14ac:dyDescent="0.2">
      <c r="A1124" s="344">
        <v>4</v>
      </c>
      <c r="B1124" s="344">
        <v>0.5</v>
      </c>
      <c r="C1124" s="344">
        <v>824.46484375</v>
      </c>
      <c r="D1124" s="344">
        <v>18223.666015625</v>
      </c>
      <c r="E1124" s="344">
        <v>0.44898499618284399</v>
      </c>
      <c r="F1124" s="344">
        <v>1.1102706193923999</v>
      </c>
      <c r="G1124" s="262">
        <f t="shared" si="40"/>
        <v>5626.0499160285854</v>
      </c>
    </row>
    <row r="1125" spans="1:7" x14ac:dyDescent="0.2">
      <c r="A1125" s="344">
        <v>4</v>
      </c>
      <c r="B1125" s="344">
        <v>0.5</v>
      </c>
      <c r="C1125" s="344">
        <v>824.873046875</v>
      </c>
      <c r="D1125" s="344">
        <v>18323.91796875</v>
      </c>
      <c r="E1125" s="344">
        <v>0.45056396629661299</v>
      </c>
      <c r="F1125" s="344">
        <v>1.1140287388116099</v>
      </c>
      <c r="G1125" s="262">
        <f t="shared" si="40"/>
        <v>5654.9036874494805</v>
      </c>
    </row>
    <row r="1126" spans="1:7" x14ac:dyDescent="0.2">
      <c r="A1126" s="344">
        <v>4</v>
      </c>
      <c r="B1126" s="344">
        <v>0.5</v>
      </c>
      <c r="C1126" s="344">
        <v>825.2734375</v>
      </c>
      <c r="D1126" s="344">
        <v>18426.0078125</v>
      </c>
      <c r="E1126" s="344">
        <v>0.45219270396046302</v>
      </c>
      <c r="F1126" s="344">
        <v>1.1198788415640599</v>
      </c>
      <c r="G1126" s="262">
        <f t="shared" si="40"/>
        <v>5684.8316815812877</v>
      </c>
    </row>
    <row r="1127" spans="1:7" x14ac:dyDescent="0.2">
      <c r="A1127" s="344">
        <v>4</v>
      </c>
      <c r="B1127" s="344">
        <v>0.5</v>
      </c>
      <c r="C1127" s="344">
        <v>825.6875</v>
      </c>
      <c r="D1127" s="344">
        <v>18527.970703125</v>
      </c>
      <c r="E1127" s="344">
        <v>0.453814369393513</v>
      </c>
      <c r="F1127" s="344">
        <v>1.1225342750549301</v>
      </c>
      <c r="G1127" s="262">
        <f t="shared" si="40"/>
        <v>5714.7951763675183</v>
      </c>
    </row>
    <row r="1128" spans="1:7" x14ac:dyDescent="0.2">
      <c r="A1128" s="344">
        <v>4</v>
      </c>
      <c r="B1128" s="344">
        <v>0.5</v>
      </c>
      <c r="C1128" s="344">
        <v>826.0927734375</v>
      </c>
      <c r="D1128" s="344">
        <v>18628.87109375</v>
      </c>
      <c r="E1128" s="344">
        <v>0.455473986221477</v>
      </c>
      <c r="F1128" s="344">
        <v>1.1267482768744199</v>
      </c>
      <c r="G1128" s="262">
        <f t="shared" si="40"/>
        <v>5745.6282363275632</v>
      </c>
    </row>
    <row r="1129" spans="1:7" x14ac:dyDescent="0.2">
      <c r="A1129" s="344">
        <v>4</v>
      </c>
      <c r="B1129" s="344">
        <v>0.5</v>
      </c>
      <c r="C1129" s="344">
        <v>826.482421875</v>
      </c>
      <c r="D1129" s="344">
        <v>18728.96484375</v>
      </c>
      <c r="E1129" s="344">
        <v>0.45699134352616999</v>
      </c>
      <c r="F1129" s="344">
        <v>1.1303990613669199</v>
      </c>
      <c r="G1129" s="262">
        <f t="shared" si="40"/>
        <v>5773.9708289512073</v>
      </c>
    </row>
    <row r="1130" spans="1:7" x14ac:dyDescent="0.2">
      <c r="A1130" s="344">
        <v>4</v>
      </c>
      <c r="B1130" s="344">
        <v>0.5</v>
      </c>
      <c r="C1130" s="344">
        <v>826.8251953125</v>
      </c>
      <c r="D1130" s="344">
        <v>18810.978515625</v>
      </c>
      <c r="E1130" s="344">
        <v>0.45842168037779601</v>
      </c>
      <c r="F1130" s="344">
        <v>1.1343866353854499</v>
      </c>
      <c r="G1130" s="262">
        <f t="shared" si="40"/>
        <v>5800.8182111486412</v>
      </c>
    </row>
    <row r="1131" spans="1:7" x14ac:dyDescent="0.2">
      <c r="A1131" s="344">
        <v>4</v>
      </c>
      <c r="B1131" s="344">
        <v>0.5</v>
      </c>
      <c r="C1131" s="344">
        <v>826.873046875</v>
      </c>
      <c r="D1131" s="344">
        <v>18830.197265625</v>
      </c>
      <c r="E1131" s="344">
        <v>0.45860273530706802</v>
      </c>
      <c r="F1131" s="344">
        <v>1.1353523004800099</v>
      </c>
      <c r="G1131" s="262">
        <f t="shared" si="40"/>
        <v>5804.2257713580357</v>
      </c>
    </row>
    <row r="1132" spans="1:7" x14ac:dyDescent="0.2">
      <c r="A1132" s="344">
        <v>4</v>
      </c>
      <c r="B1132" s="344">
        <v>0.5</v>
      </c>
      <c r="C1132" s="344">
        <v>827.2939453125</v>
      </c>
      <c r="D1132" s="344">
        <v>18930.32421875</v>
      </c>
      <c r="E1132" s="344">
        <v>0.46025772462599002</v>
      </c>
      <c r="F1132" s="344">
        <v>1.13825802691281</v>
      </c>
      <c r="G1132" s="262">
        <f t="shared" si="40"/>
        <v>5835.472401224818</v>
      </c>
    </row>
    <row r="1133" spans="1:7" x14ac:dyDescent="0.2">
      <c r="A1133" s="344">
        <v>4</v>
      </c>
      <c r="B1133" s="344">
        <v>0.5</v>
      </c>
      <c r="C1133" s="344">
        <v>827.69921875</v>
      </c>
      <c r="D1133" s="344">
        <v>19032.2578125</v>
      </c>
      <c r="E1133" s="344">
        <v>0.46187403495423501</v>
      </c>
      <c r="F1133" s="344">
        <v>1.14236469380558</v>
      </c>
      <c r="G1133" s="262">
        <f t="shared" si="40"/>
        <v>5866.1520579367971</v>
      </c>
    </row>
    <row r="1134" spans="1:7" x14ac:dyDescent="0.2">
      <c r="A1134" s="344">
        <v>4</v>
      </c>
      <c r="B1134" s="344">
        <v>0.5</v>
      </c>
      <c r="C1134" s="344">
        <v>828.1083984375</v>
      </c>
      <c r="D1134" s="344">
        <v>19134.947265625</v>
      </c>
      <c r="E1134" s="344">
        <v>0.46346712042577598</v>
      </c>
      <c r="F1134" s="344">
        <v>1.1466949945315701</v>
      </c>
      <c r="G1134" s="262">
        <f t="shared" si="40"/>
        <v>5896.5538678864395</v>
      </c>
    </row>
    <row r="1135" spans="1:7" x14ac:dyDescent="0.2">
      <c r="A1135" s="344">
        <v>4</v>
      </c>
      <c r="B1135" s="344">
        <v>0.5</v>
      </c>
      <c r="C1135" s="344">
        <v>828.5126953125</v>
      </c>
      <c r="D1135" s="344">
        <v>19234.978515625</v>
      </c>
      <c r="E1135" s="344">
        <v>0.46511692926287701</v>
      </c>
      <c r="F1135" s="344">
        <v>1.1517435777932401</v>
      </c>
      <c r="G1135" s="262">
        <f t="shared" si="40"/>
        <v>5928.205389202848</v>
      </c>
    </row>
    <row r="1136" spans="1:7" x14ac:dyDescent="0.2">
      <c r="A1136" s="344">
        <v>4</v>
      </c>
      <c r="B1136" s="344">
        <v>0.5</v>
      </c>
      <c r="C1136" s="344">
        <v>828.919921875</v>
      </c>
      <c r="D1136" s="344">
        <v>19335.0078125</v>
      </c>
      <c r="E1136" s="344">
        <v>0.46672319876961399</v>
      </c>
      <c r="F1136" s="344">
        <v>1.1568337213247999</v>
      </c>
      <c r="G1136" s="262">
        <f t="shared" si="40"/>
        <v>5959.1822856599128</v>
      </c>
    </row>
    <row r="1137" spans="1:7" x14ac:dyDescent="0.2">
      <c r="A1137" s="344">
        <v>4</v>
      </c>
      <c r="B1137" s="344">
        <v>0.5</v>
      </c>
      <c r="C1137" s="344">
        <v>829.3154296875</v>
      </c>
      <c r="D1137" s="344">
        <v>19435.689453125</v>
      </c>
      <c r="E1137" s="344">
        <v>0.468330079456791</v>
      </c>
      <c r="F1137" s="344">
        <v>1.15914642810822</v>
      </c>
      <c r="G1137" s="262">
        <f t="shared" si="40"/>
        <v>5990.3322279921722</v>
      </c>
    </row>
    <row r="1138" spans="1:7" x14ac:dyDescent="0.2">
      <c r="A1138" s="344">
        <v>4</v>
      </c>
      <c r="B1138" s="344">
        <v>0.5</v>
      </c>
      <c r="C1138" s="344">
        <v>829.7216796875</v>
      </c>
      <c r="D1138" s="344">
        <v>19536.732421875</v>
      </c>
      <c r="E1138" s="344">
        <v>0.46993646537885098</v>
      </c>
      <c r="F1138" s="344">
        <v>1.16360187530518</v>
      </c>
      <c r="G1138" s="262">
        <f t="shared" si="40"/>
        <v>6021.6346029164633</v>
      </c>
    </row>
    <row r="1139" spans="1:7" x14ac:dyDescent="0.2">
      <c r="A1139" s="344">
        <v>4</v>
      </c>
      <c r="B1139" s="344">
        <v>0.5</v>
      </c>
      <c r="C1139" s="344">
        <v>830.1201171875</v>
      </c>
      <c r="D1139" s="344">
        <v>19639.845703125</v>
      </c>
      <c r="E1139" s="344">
        <v>0.47158496454358101</v>
      </c>
      <c r="F1139" s="344">
        <v>1.1660456657409699</v>
      </c>
      <c r="G1139" s="262">
        <f t="shared" si="40"/>
        <v>6053.925881074485</v>
      </c>
    </row>
    <row r="1140" spans="1:7" x14ac:dyDescent="0.2">
      <c r="A1140" s="344">
        <v>4</v>
      </c>
      <c r="B1140" s="344">
        <v>0.5</v>
      </c>
      <c r="C1140" s="344">
        <v>830.533203125</v>
      </c>
      <c r="D1140" s="344">
        <v>19739.84765625</v>
      </c>
      <c r="E1140" s="344">
        <v>0.47322703176177999</v>
      </c>
      <c r="F1140" s="344">
        <v>1.16972031537443</v>
      </c>
      <c r="G1140" s="262">
        <f t="shared" si="40"/>
        <v>6086.2579328385636</v>
      </c>
    </row>
    <row r="1141" spans="1:7" x14ac:dyDescent="0.2">
      <c r="A1141" s="344">
        <v>4</v>
      </c>
      <c r="B1141" s="344">
        <v>0.5</v>
      </c>
      <c r="C1141" s="344">
        <v>830.935546875</v>
      </c>
      <c r="D1141" s="344">
        <v>19839.94140625</v>
      </c>
      <c r="E1141" s="344">
        <v>0.47482724767178303</v>
      </c>
      <c r="F1141" s="344">
        <v>1.1740059126168501</v>
      </c>
      <c r="G1141" s="262">
        <f t="shared" si="40"/>
        <v>6117.9260369247522</v>
      </c>
    </row>
    <row r="1142" spans="1:7" x14ac:dyDescent="0.2">
      <c r="A1142" s="344">
        <v>4</v>
      </c>
      <c r="B1142" s="344">
        <v>0.5</v>
      </c>
      <c r="C1142" s="344">
        <v>831.3388671875</v>
      </c>
      <c r="D1142" s="344">
        <v>19941.826171875</v>
      </c>
      <c r="E1142" s="344">
        <v>0.476399174658582</v>
      </c>
      <c r="F1142" s="344">
        <v>1.1763304937630901</v>
      </c>
      <c r="G1142" s="262">
        <f t="shared" si="40"/>
        <v>6149.1930539440618</v>
      </c>
    </row>
    <row r="1143" spans="1:7" x14ac:dyDescent="0.2">
      <c r="A1143" s="344">
        <v>4</v>
      </c>
      <c r="B1143" s="344">
        <v>0.5</v>
      </c>
      <c r="C1143" s="344">
        <v>831.751953125</v>
      </c>
      <c r="D1143" s="344">
        <v>20049.841796875</v>
      </c>
      <c r="E1143" s="344">
        <v>0.47813280252739798</v>
      </c>
      <c r="F1143" s="344">
        <v>1.1829674476757599</v>
      </c>
      <c r="G1143" s="262">
        <f t="shared" si="40"/>
        <v>6183.8583889995916</v>
      </c>
    </row>
    <row r="1144" spans="1:7" x14ac:dyDescent="0.2">
      <c r="A1144" s="344">
        <v>4</v>
      </c>
      <c r="B1144" s="344">
        <v>0.5</v>
      </c>
      <c r="C1144" s="344">
        <v>831.826171875</v>
      </c>
      <c r="D1144" s="344">
        <v>20059.935546875</v>
      </c>
      <c r="E1144" s="344">
        <v>0.47842419007793102</v>
      </c>
      <c r="F1144" s="344">
        <v>1.18470494635403</v>
      </c>
      <c r="G1144" s="262">
        <f t="shared" si="40"/>
        <v>6189.7021338859022</v>
      </c>
    </row>
    <row r="1145" spans="1:7" x14ac:dyDescent="0.2">
      <c r="A1145" s="344">
        <v>4</v>
      </c>
      <c r="B1145" s="344">
        <v>0.5</v>
      </c>
      <c r="C1145" s="344">
        <v>832.171875</v>
      </c>
      <c r="D1145" s="344">
        <v>20150.33203125</v>
      </c>
      <c r="E1145" s="344">
        <v>0.47982719843275801</v>
      </c>
      <c r="F1145" s="344">
        <v>1.18767318781465</v>
      </c>
      <c r="G1145" s="262">
        <f t="shared" si="40"/>
        <v>6217.9098045668716</v>
      </c>
    </row>
    <row r="1146" spans="1:7" x14ac:dyDescent="0.2">
      <c r="A1146" s="344">
        <v>4</v>
      </c>
      <c r="B1146" s="344">
        <v>0.5</v>
      </c>
      <c r="C1146" s="344">
        <v>832.58203125</v>
      </c>
      <c r="D1146" s="344">
        <v>20250.9453125</v>
      </c>
      <c r="E1146" s="344">
        <v>0.481505994684994</v>
      </c>
      <c r="F1146" s="344">
        <v>1.19183654896915</v>
      </c>
      <c r="G1146" s="262">
        <f t="shared" si="40"/>
        <v>6251.8225610619884</v>
      </c>
    </row>
    <row r="1147" spans="1:7" x14ac:dyDescent="0.2">
      <c r="A1147" s="344">
        <v>4</v>
      </c>
      <c r="B1147" s="344">
        <v>0.5</v>
      </c>
      <c r="C1147" s="344">
        <v>832.97265625</v>
      </c>
      <c r="D1147" s="344">
        <v>20352.81640625</v>
      </c>
      <c r="E1147" s="344">
        <v>0.48308906843885802</v>
      </c>
      <c r="F1147" s="344">
        <v>1.1949449544772499</v>
      </c>
      <c r="G1147" s="262">
        <f t="shared" si="40"/>
        <v>6283.9619358045393</v>
      </c>
    </row>
    <row r="1148" spans="1:7" x14ac:dyDescent="0.2">
      <c r="A1148" s="344">
        <v>4</v>
      </c>
      <c r="B1148" s="344">
        <v>0.5</v>
      </c>
      <c r="C1148" s="344">
        <v>833.38671875</v>
      </c>
      <c r="D1148" s="344">
        <v>20453.494140625</v>
      </c>
      <c r="E1148" s="344">
        <v>0.484792049974203</v>
      </c>
      <c r="F1148" s="344">
        <v>1.19853916112334</v>
      </c>
      <c r="G1148" s="262">
        <f t="shared" si="40"/>
        <v>6318.7081324979799</v>
      </c>
    </row>
    <row r="1149" spans="1:7" x14ac:dyDescent="0.2">
      <c r="A1149" s="344">
        <v>4</v>
      </c>
      <c r="B1149" s="344">
        <v>0.5</v>
      </c>
      <c r="C1149" s="344">
        <v>833.7998046875</v>
      </c>
      <c r="D1149" s="344">
        <v>20556.8515625</v>
      </c>
      <c r="E1149" s="344">
        <v>0.48634246923029401</v>
      </c>
      <c r="F1149" s="344">
        <v>1.2042403686791701</v>
      </c>
      <c r="G1149" s="262">
        <f t="shared" si="40"/>
        <v>6350.4997473365165</v>
      </c>
    </row>
    <row r="1150" spans="1:7" x14ac:dyDescent="0.2">
      <c r="A1150" s="344">
        <v>4</v>
      </c>
      <c r="B1150" s="344">
        <v>0.5</v>
      </c>
      <c r="C1150" s="344">
        <v>834.208984375</v>
      </c>
      <c r="D1150" s="344">
        <v>20660.3515625</v>
      </c>
      <c r="E1150" s="344">
        <v>0.48805851838551501</v>
      </c>
      <c r="F1150" s="344">
        <v>1.20691361371428</v>
      </c>
      <c r="G1150" s="262">
        <f t="shared" si="40"/>
        <v>6385.865120638131</v>
      </c>
    </row>
    <row r="1151" spans="1:7" x14ac:dyDescent="0.2">
      <c r="A1151" s="344">
        <v>4</v>
      </c>
      <c r="B1151" s="344">
        <v>0.5</v>
      </c>
      <c r="C1151" s="344">
        <v>834.6259765625</v>
      </c>
      <c r="D1151" s="344">
        <v>20761.33984375</v>
      </c>
      <c r="E1151" s="344">
        <v>0.48973434604704402</v>
      </c>
      <c r="F1151" s="344">
        <v>1.2111157411709399</v>
      </c>
      <c r="G1151" s="262">
        <f t="shared" si="40"/>
        <v>6420.5729287610875</v>
      </c>
    </row>
    <row r="1152" spans="1:7" x14ac:dyDescent="0.2">
      <c r="A1152" s="344">
        <v>4</v>
      </c>
      <c r="B1152" s="344">
        <v>0.5</v>
      </c>
      <c r="C1152" s="344">
        <v>835.0224609375</v>
      </c>
      <c r="D1152" s="344">
        <v>20861.6015625</v>
      </c>
      <c r="E1152" s="344">
        <v>0.49140787450596701</v>
      </c>
      <c r="F1152" s="344">
        <v>1.2167841196060201</v>
      </c>
      <c r="G1152" s="262">
        <f t="shared" si="40"/>
        <v>6455.4015172548088</v>
      </c>
    </row>
    <row r="1153" spans="1:7" x14ac:dyDescent="0.2">
      <c r="A1153" s="344">
        <v>4</v>
      </c>
      <c r="B1153" s="344">
        <v>0.5</v>
      </c>
      <c r="C1153" s="344">
        <v>835.41796875</v>
      </c>
      <c r="D1153" s="344">
        <v>20962.2421875</v>
      </c>
      <c r="E1153" s="344">
        <v>0.49302447587251702</v>
      </c>
      <c r="F1153" s="344">
        <v>1.21975538786501</v>
      </c>
      <c r="G1153" s="262">
        <f t="shared" si="40"/>
        <v>6489.2077587351205</v>
      </c>
    </row>
    <row r="1154" spans="1:7" x14ac:dyDescent="0.2">
      <c r="A1154" s="344">
        <v>4</v>
      </c>
      <c r="B1154" s="344">
        <v>0.5</v>
      </c>
      <c r="C1154" s="344">
        <v>835.82421875</v>
      </c>
      <c r="D1154" s="344">
        <v>21063.2578125</v>
      </c>
      <c r="E1154" s="344">
        <v>0.49471808597445499</v>
      </c>
      <c r="F1154" s="344">
        <v>1.2265145778655999</v>
      </c>
      <c r="G1154" s="262">
        <f t="shared" si="40"/>
        <v>6524.7951644046179</v>
      </c>
    </row>
    <row r="1155" spans="1:7" x14ac:dyDescent="0.2">
      <c r="A1155" s="344">
        <v>4</v>
      </c>
      <c r="B1155" s="344">
        <v>0.5</v>
      </c>
      <c r="C1155" s="344">
        <v>836.2333984375</v>
      </c>
      <c r="D1155" s="344">
        <v>21163.744140625</v>
      </c>
      <c r="E1155" s="344">
        <v>0.496367574669421</v>
      </c>
      <c r="F1155" s="344">
        <v>1.22841889970005</v>
      </c>
      <c r="G1155" s="262">
        <f t="shared" si="40"/>
        <v>6559.6216455766116</v>
      </c>
    </row>
    <row r="1156" spans="1:7" x14ac:dyDescent="0.2">
      <c r="A1156" s="344">
        <v>4</v>
      </c>
      <c r="B1156" s="344">
        <v>0.5</v>
      </c>
      <c r="C1156" s="344">
        <v>836.6279296875</v>
      </c>
      <c r="D1156" s="344">
        <v>21264.4921875</v>
      </c>
      <c r="E1156" s="344">
        <v>0.498032837640494</v>
      </c>
      <c r="F1156" s="344">
        <v>1.23161380179226</v>
      </c>
      <c r="G1156" s="262">
        <f t="shared" si="40"/>
        <v>6594.9487310191917</v>
      </c>
    </row>
    <row r="1157" spans="1:7" x14ac:dyDescent="0.2">
      <c r="A1157" s="344">
        <v>4</v>
      </c>
      <c r="B1157" s="344">
        <v>0.5</v>
      </c>
      <c r="C1157" s="344">
        <v>836.7216796875</v>
      </c>
      <c r="D1157" s="344">
        <v>21281.255859375</v>
      </c>
      <c r="E1157" s="344">
        <v>0.49843150191009</v>
      </c>
      <c r="F1157" s="344">
        <v>1.23308901675045</v>
      </c>
      <c r="G1157" s="262">
        <f t="shared" si="40"/>
        <v>6603.4294658039535</v>
      </c>
    </row>
    <row r="1158" spans="1:7" x14ac:dyDescent="0.2">
      <c r="A1158" s="344">
        <v>4</v>
      </c>
      <c r="B1158" s="344">
        <v>1</v>
      </c>
      <c r="C1158" s="344">
        <v>837.32421875</v>
      </c>
      <c r="D1158" s="344">
        <v>21163.796875</v>
      </c>
      <c r="E1158" s="344">
        <v>0.49666658742353298</v>
      </c>
      <c r="F1158" s="344">
        <v>1.2278705835342401</v>
      </c>
      <c r="G1158" s="262">
        <f t="shared" ref="G1158:G1221" si="41">G1157+(D1158+D1157)/2*(E1158-E1157)</f>
        <v>6565.9735215771661</v>
      </c>
    </row>
    <row r="1159" spans="1:7" x14ac:dyDescent="0.2">
      <c r="A1159" s="344">
        <v>4</v>
      </c>
      <c r="B1159" s="344">
        <v>1</v>
      </c>
      <c r="C1159" s="344">
        <v>837.7021484375</v>
      </c>
      <c r="D1159" s="344">
        <v>21062.53515625</v>
      </c>
      <c r="E1159" s="344">
        <v>0.495129788760096</v>
      </c>
      <c r="F1159" s="344">
        <v>1.2245594989508399</v>
      </c>
      <c r="G1159" s="262">
        <f t="shared" si="41"/>
        <v>6533.5268362634306</v>
      </c>
    </row>
    <row r="1160" spans="1:7" x14ac:dyDescent="0.2">
      <c r="A1160" s="344">
        <v>4</v>
      </c>
      <c r="B1160" s="344">
        <v>1</v>
      </c>
      <c r="C1160" s="344">
        <v>838.1201171875</v>
      </c>
      <c r="D1160" s="344">
        <v>20961.09765625</v>
      </c>
      <c r="E1160" s="344">
        <v>0.49357814714312598</v>
      </c>
      <c r="F1160" s="344">
        <v>1.22083723545074</v>
      </c>
      <c r="G1160" s="262">
        <f t="shared" si="41"/>
        <v>6500.9240274793592</v>
      </c>
    </row>
    <row r="1161" spans="1:7" x14ac:dyDescent="0.2">
      <c r="A1161" s="344">
        <v>4</v>
      </c>
      <c r="B1161" s="344">
        <v>1</v>
      </c>
      <c r="C1161" s="344">
        <v>838.5244140625</v>
      </c>
      <c r="D1161" s="344">
        <v>20859.044921875</v>
      </c>
      <c r="E1161" s="344">
        <v>0.49190857680514499</v>
      </c>
      <c r="F1161" s="344">
        <v>1.2158036697655901</v>
      </c>
      <c r="G1161" s="262">
        <f t="shared" si="41"/>
        <v>6466.0131926900722</v>
      </c>
    </row>
    <row r="1162" spans="1:7" x14ac:dyDescent="0.2">
      <c r="A1162" s="344">
        <v>4</v>
      </c>
      <c r="B1162" s="344">
        <v>1</v>
      </c>
      <c r="C1162" s="344">
        <v>838.9453125</v>
      </c>
      <c r="D1162" s="344">
        <v>20757.86328125</v>
      </c>
      <c r="E1162" s="344">
        <v>0.49025734188035103</v>
      </c>
      <c r="F1162" s="344">
        <v>1.2127965455874801</v>
      </c>
      <c r="G1162" s="262">
        <f t="shared" si="41"/>
        <v>6431.6535465465995</v>
      </c>
    </row>
    <row r="1163" spans="1:7" x14ac:dyDescent="0.2">
      <c r="A1163" s="344">
        <v>4</v>
      </c>
      <c r="B1163" s="344">
        <v>1</v>
      </c>
      <c r="C1163" s="344">
        <v>839.3466796875</v>
      </c>
      <c r="D1163" s="344">
        <v>20656.76171875</v>
      </c>
      <c r="E1163" s="344">
        <v>0.488689111080021</v>
      </c>
      <c r="F1163" s="344">
        <v>1.20894610881805</v>
      </c>
      <c r="G1163" s="262">
        <f t="shared" si="41"/>
        <v>6399.1797012920406</v>
      </c>
    </row>
    <row r="1164" spans="1:7" x14ac:dyDescent="0.2">
      <c r="A1164" s="344">
        <v>4</v>
      </c>
      <c r="B1164" s="344">
        <v>1</v>
      </c>
      <c r="C1164" s="344">
        <v>839.7548828125</v>
      </c>
      <c r="D1164" s="344">
        <v>20555.548828125</v>
      </c>
      <c r="E1164" s="344">
        <v>0.48706689267419301</v>
      </c>
      <c r="F1164" s="344">
        <v>1.2047558557242199</v>
      </c>
      <c r="G1164" s="262">
        <f t="shared" si="41"/>
        <v>6365.7520169341205</v>
      </c>
    </row>
    <row r="1165" spans="1:7" x14ac:dyDescent="0.2">
      <c r="A1165" s="344">
        <v>4</v>
      </c>
      <c r="B1165" s="344">
        <v>1</v>
      </c>
      <c r="C1165" s="344">
        <v>840.138671875</v>
      </c>
      <c r="D1165" s="344">
        <v>20455.2421875</v>
      </c>
      <c r="E1165" s="344">
        <v>0.485517928609625</v>
      </c>
      <c r="F1165" s="344">
        <v>1.20011274702847</v>
      </c>
      <c r="G1165" s="262">
        <f t="shared" si="41"/>
        <v>6333.989896162765</v>
      </c>
    </row>
    <row r="1166" spans="1:7" x14ac:dyDescent="0.2">
      <c r="A1166" s="344">
        <v>4</v>
      </c>
      <c r="B1166" s="344">
        <v>1</v>
      </c>
      <c r="C1166" s="344">
        <v>840.5634765625</v>
      </c>
      <c r="D1166" s="344">
        <v>20355.0859375</v>
      </c>
      <c r="E1166" s="344">
        <v>0.48389504081569601</v>
      </c>
      <c r="F1166" s="344">
        <v>1.19623239152133</v>
      </c>
      <c r="G1166" s="262">
        <f t="shared" si="41"/>
        <v>6300.8746044726149</v>
      </c>
    </row>
    <row r="1167" spans="1:7" x14ac:dyDescent="0.2">
      <c r="A1167" s="344">
        <v>4</v>
      </c>
      <c r="B1167" s="344">
        <v>1</v>
      </c>
      <c r="C1167" s="344">
        <v>840.9580078125</v>
      </c>
      <c r="D1167" s="344">
        <v>20254.91796875</v>
      </c>
      <c r="E1167" s="344">
        <v>0.48231723485514499</v>
      </c>
      <c r="F1167" s="344">
        <v>1.19403307326138</v>
      </c>
      <c r="G1167" s="262">
        <f t="shared" si="41"/>
        <v>6268.8372513619743</v>
      </c>
    </row>
    <row r="1168" spans="1:7" x14ac:dyDescent="0.2">
      <c r="A1168" s="344">
        <v>4</v>
      </c>
      <c r="B1168" s="344">
        <v>1</v>
      </c>
      <c r="C1168" s="344">
        <v>841.35546875</v>
      </c>
      <c r="D1168" s="344">
        <v>20154.40625</v>
      </c>
      <c r="E1168" s="344">
        <v>0.48075459199026199</v>
      </c>
      <c r="F1168" s="344">
        <v>1.1857866775244501</v>
      </c>
      <c r="G1168" s="262">
        <f t="shared" si="41"/>
        <v>6237.2645802793877</v>
      </c>
    </row>
    <row r="1169" spans="1:7" x14ac:dyDescent="0.2">
      <c r="A1169" s="344">
        <v>4</v>
      </c>
      <c r="B1169" s="344">
        <v>1</v>
      </c>
      <c r="C1169" s="344">
        <v>841.7392578125</v>
      </c>
      <c r="D1169" s="344">
        <v>20051.927734375</v>
      </c>
      <c r="E1169" s="344">
        <v>0.47923033707775198</v>
      </c>
      <c r="F1169" s="344">
        <v>1.18552742060274</v>
      </c>
      <c r="G1169" s="262">
        <f t="shared" si="41"/>
        <v>6206.6222292345365</v>
      </c>
    </row>
    <row r="1170" spans="1:7" x14ac:dyDescent="0.2">
      <c r="A1170" s="344">
        <v>4</v>
      </c>
      <c r="B1170" s="344">
        <v>1</v>
      </c>
      <c r="C1170" s="344">
        <v>841.939453125</v>
      </c>
      <c r="D1170" s="344">
        <v>20011.458984375</v>
      </c>
      <c r="E1170" s="344">
        <v>0.478424655739218</v>
      </c>
      <c r="F1170" s="344">
        <v>1.1831999290734501</v>
      </c>
      <c r="G1170" s="262">
        <f t="shared" si="41"/>
        <v>6190.4830677156533</v>
      </c>
    </row>
    <row r="1171" spans="1:7" x14ac:dyDescent="0.2">
      <c r="A1171" s="344">
        <v>4</v>
      </c>
      <c r="B1171" s="344">
        <v>1</v>
      </c>
      <c r="C1171" s="344">
        <v>842.177734375</v>
      </c>
      <c r="D1171" s="344">
        <v>19951.05859375</v>
      </c>
      <c r="E1171" s="344">
        <v>0.477484340080991</v>
      </c>
      <c r="F1171" s="344">
        <v>1.1831432348117199</v>
      </c>
      <c r="G1171" s="262">
        <f t="shared" si="41"/>
        <v>6171.6943772052118</v>
      </c>
    </row>
    <row r="1172" spans="1:7" x14ac:dyDescent="0.2">
      <c r="A1172" s="344">
        <v>4</v>
      </c>
      <c r="B1172" s="344">
        <v>1</v>
      </c>
      <c r="C1172" s="344">
        <v>842.5791015625</v>
      </c>
      <c r="D1172" s="344">
        <v>19846.40625</v>
      </c>
      <c r="E1172" s="344">
        <v>0.47586785512976298</v>
      </c>
      <c r="F1172" s="344">
        <v>1.1753470171242999</v>
      </c>
      <c r="G1172" s="262">
        <f t="shared" si="41"/>
        <v>6139.5283756967383</v>
      </c>
    </row>
    <row r="1173" spans="1:7" x14ac:dyDescent="0.2">
      <c r="A1173" s="344">
        <v>4</v>
      </c>
      <c r="B1173" s="344">
        <v>1</v>
      </c>
      <c r="C1173" s="344">
        <v>843.0009765625</v>
      </c>
      <c r="D1173" s="344">
        <v>19744</v>
      </c>
      <c r="E1173" s="344">
        <v>0.47421109047718302</v>
      </c>
      <c r="F1173" s="344">
        <v>1.1710524559021001</v>
      </c>
      <c r="G1173" s="262">
        <f t="shared" si="41"/>
        <v>6106.7323828685976</v>
      </c>
    </row>
    <row r="1174" spans="1:7" x14ac:dyDescent="0.2">
      <c r="A1174" s="344">
        <v>4</v>
      </c>
      <c r="B1174" s="344">
        <v>1</v>
      </c>
      <c r="C1174" s="344">
        <v>843.4052734375</v>
      </c>
      <c r="D1174" s="344">
        <v>19641.3203125</v>
      </c>
      <c r="E1174" s="344">
        <v>0.47256523976102499</v>
      </c>
      <c r="F1174" s="344">
        <v>1.1680989991873501</v>
      </c>
      <c r="G1174" s="262">
        <f t="shared" si="41"/>
        <v>6074.3212040473773</v>
      </c>
    </row>
    <row r="1175" spans="1:7" x14ac:dyDescent="0.2">
      <c r="A1175" s="344">
        <v>4</v>
      </c>
      <c r="B1175" s="344">
        <v>1</v>
      </c>
      <c r="C1175" s="344">
        <v>843.8193359375</v>
      </c>
      <c r="D1175" s="344">
        <v>19540.4453125</v>
      </c>
      <c r="E1175" s="344">
        <v>0.47093161265365802</v>
      </c>
      <c r="F1175" s="344">
        <v>1.1648356448859001</v>
      </c>
      <c r="G1175" s="262">
        <f t="shared" si="41"/>
        <v>6042.3170068276277</v>
      </c>
    </row>
    <row r="1176" spans="1:7" x14ac:dyDescent="0.2">
      <c r="A1176" s="344">
        <v>4</v>
      </c>
      <c r="B1176" s="344">
        <v>1</v>
      </c>
      <c r="C1176" s="344">
        <v>844.2060546875</v>
      </c>
      <c r="D1176" s="344">
        <v>19438.095703125</v>
      </c>
      <c r="E1176" s="344">
        <v>0.46938256127759798</v>
      </c>
      <c r="F1176" s="344">
        <v>1.1590004432946399</v>
      </c>
      <c r="G1176" s="262">
        <f t="shared" si="41"/>
        <v>6012.127125529094</v>
      </c>
    </row>
    <row r="1177" spans="1:7" x14ac:dyDescent="0.2">
      <c r="A1177" s="344">
        <v>4</v>
      </c>
      <c r="B1177" s="344">
        <v>1</v>
      </c>
      <c r="C1177" s="344">
        <v>844.6298828125</v>
      </c>
      <c r="D1177" s="344">
        <v>19335.53515625</v>
      </c>
      <c r="E1177" s="344">
        <v>0.46773199574090502</v>
      </c>
      <c r="F1177" s="344">
        <v>1.15658040158451</v>
      </c>
      <c r="G1177" s="262">
        <f t="shared" si="41"/>
        <v>5980.1279161146249</v>
      </c>
    </row>
    <row r="1178" spans="1:7" x14ac:dyDescent="0.2">
      <c r="A1178" s="344">
        <v>4</v>
      </c>
      <c r="B1178" s="344">
        <v>1</v>
      </c>
      <c r="C1178" s="344">
        <v>845.0361328125</v>
      </c>
      <c r="D1178" s="344">
        <v>19233.431640625</v>
      </c>
      <c r="E1178" s="344">
        <v>0.466064724605531</v>
      </c>
      <c r="F1178" s="344">
        <v>1.1526972521096499</v>
      </c>
      <c r="G1178" s="262">
        <f t="shared" si="41"/>
        <v>5947.975453583811</v>
      </c>
    </row>
    <row r="1179" spans="1:7" x14ac:dyDescent="0.2">
      <c r="A1179" s="344">
        <v>4</v>
      </c>
      <c r="B1179" s="344">
        <v>1</v>
      </c>
      <c r="C1179" s="344">
        <v>845.4892578125</v>
      </c>
      <c r="D1179" s="344">
        <v>19132.771484375</v>
      </c>
      <c r="E1179" s="344">
        <v>0.46445013140328201</v>
      </c>
      <c r="F1179" s="344">
        <v>1.1475086212158201</v>
      </c>
      <c r="G1179" s="262">
        <f t="shared" si="41"/>
        <v>5917.0025482029469</v>
      </c>
    </row>
    <row r="1180" spans="1:7" x14ac:dyDescent="0.2">
      <c r="A1180" s="344">
        <v>4</v>
      </c>
      <c r="B1180" s="344">
        <v>1</v>
      </c>
      <c r="C1180" s="344">
        <v>845.8466796875</v>
      </c>
      <c r="D1180" s="344">
        <v>19031.091796875</v>
      </c>
      <c r="E1180" s="344">
        <v>0.462848140159622</v>
      </c>
      <c r="F1180" s="344">
        <v>1.14428403321654</v>
      </c>
      <c r="G1180" s="262">
        <f t="shared" si="41"/>
        <v>5886.4334608025465</v>
      </c>
    </row>
    <row r="1181" spans="1:7" x14ac:dyDescent="0.2">
      <c r="A1181" s="344">
        <v>4</v>
      </c>
      <c r="B1181" s="344">
        <v>1</v>
      </c>
      <c r="C1181" s="344">
        <v>846.259765625</v>
      </c>
      <c r="D1181" s="344">
        <v>18930.564453125</v>
      </c>
      <c r="E1181" s="344">
        <v>0.46125517110340303</v>
      </c>
      <c r="F1181" s="344">
        <v>1.1396228801459101</v>
      </c>
      <c r="G1181" s="262">
        <f t="shared" si="41"/>
        <v>5856.197588938011</v>
      </c>
    </row>
    <row r="1182" spans="1:7" x14ac:dyDescent="0.2">
      <c r="A1182" s="344">
        <v>4</v>
      </c>
      <c r="B1182" s="344">
        <v>1</v>
      </c>
      <c r="C1182" s="344">
        <v>846.6572265625</v>
      </c>
      <c r="D1182" s="344">
        <v>18828.732421875</v>
      </c>
      <c r="E1182" s="344">
        <v>0.45965478057041798</v>
      </c>
      <c r="F1182" s="344">
        <v>1.1363595258444501</v>
      </c>
      <c r="G1182" s="262">
        <f t="shared" si="41"/>
        <v>5825.9827783125502</v>
      </c>
    </row>
    <row r="1183" spans="1:7" x14ac:dyDescent="0.2">
      <c r="A1183" s="344">
        <v>4</v>
      </c>
      <c r="B1183" s="344">
        <v>1</v>
      </c>
      <c r="C1183" s="344">
        <v>846.966796875</v>
      </c>
      <c r="D1183" s="344">
        <v>18756.45703125</v>
      </c>
      <c r="E1183" s="344">
        <v>0.458414142485708</v>
      </c>
      <c r="F1183" s="344">
        <v>1.1320740450173601</v>
      </c>
      <c r="G1183" s="262">
        <f t="shared" si="41"/>
        <v>5802.6679695842568</v>
      </c>
    </row>
    <row r="1184" spans="1:7" x14ac:dyDescent="0.2">
      <c r="A1184" s="344">
        <v>4</v>
      </c>
      <c r="B1184" s="344">
        <v>1</v>
      </c>
      <c r="C1184" s="344">
        <v>847.0673828125</v>
      </c>
      <c r="D1184" s="344">
        <v>18727.85546875</v>
      </c>
      <c r="E1184" s="344">
        <v>0.45803957618773</v>
      </c>
      <c r="F1184" s="344">
        <v>1.13172235433012</v>
      </c>
      <c r="G1184" s="262">
        <f t="shared" si="41"/>
        <v>5795.6477895015687</v>
      </c>
    </row>
    <row r="1185" spans="1:7" x14ac:dyDescent="0.2">
      <c r="A1185" s="344">
        <v>4</v>
      </c>
      <c r="B1185" s="344">
        <v>1</v>
      </c>
      <c r="C1185" s="344">
        <v>847.4716796875</v>
      </c>
      <c r="D1185" s="344">
        <v>18626.470703125</v>
      </c>
      <c r="E1185" s="344">
        <v>0.45635082642547797</v>
      </c>
      <c r="F1185" s="344">
        <v>1.1265665525570501</v>
      </c>
      <c r="G1185" s="262">
        <f t="shared" si="41"/>
        <v>5764.1067347806493</v>
      </c>
    </row>
    <row r="1186" spans="1:7" x14ac:dyDescent="0.2">
      <c r="A1186" s="344">
        <v>4</v>
      </c>
      <c r="B1186" s="344">
        <v>1</v>
      </c>
      <c r="C1186" s="344">
        <v>847.8798828125</v>
      </c>
      <c r="D1186" s="344">
        <v>18526.02734375</v>
      </c>
      <c r="E1186" s="344">
        <v>0.45482511632144501</v>
      </c>
      <c r="F1186" s="344">
        <v>1.12543697468936</v>
      </c>
      <c r="G1186" s="262">
        <f t="shared" si="41"/>
        <v>5735.7647639505585</v>
      </c>
    </row>
    <row r="1187" spans="1:7" x14ac:dyDescent="0.2">
      <c r="A1187" s="344">
        <v>4</v>
      </c>
      <c r="B1187" s="344">
        <v>1</v>
      </c>
      <c r="C1187" s="344">
        <v>848.2880859375</v>
      </c>
      <c r="D1187" s="344">
        <v>18425.126953125</v>
      </c>
      <c r="E1187" s="344">
        <v>0.45315816532820502</v>
      </c>
      <c r="F1187" s="344">
        <v>1.1206954950466801</v>
      </c>
      <c r="G1187" s="262">
        <f t="shared" si="41"/>
        <v>5704.9668822722888</v>
      </c>
    </row>
    <row r="1188" spans="1:7" x14ac:dyDescent="0.2">
      <c r="A1188" s="344">
        <v>4</v>
      </c>
      <c r="B1188" s="344">
        <v>1</v>
      </c>
      <c r="C1188" s="344">
        <v>848.685546875</v>
      </c>
      <c r="D1188" s="344">
        <v>18324.994140625</v>
      </c>
      <c r="E1188" s="344">
        <v>0.451579166110605</v>
      </c>
      <c r="F1188" s="344">
        <v>1.11702084541321</v>
      </c>
      <c r="G1188" s="262">
        <f t="shared" si="41"/>
        <v>5675.95267604542</v>
      </c>
    </row>
    <row r="1189" spans="1:7" x14ac:dyDescent="0.2">
      <c r="A1189" s="344">
        <v>4</v>
      </c>
      <c r="B1189" s="344">
        <v>1</v>
      </c>
      <c r="C1189" s="344">
        <v>849.0908203125</v>
      </c>
      <c r="D1189" s="344">
        <v>18223.0078125</v>
      </c>
      <c r="E1189" s="344">
        <v>0.44992068433202798</v>
      </c>
      <c r="F1189" s="344">
        <v>1.1115163797512699</v>
      </c>
      <c r="G1189" s="262">
        <f t="shared" si="41"/>
        <v>5645.6455784040927</v>
      </c>
    </row>
    <row r="1190" spans="1:7" x14ac:dyDescent="0.2">
      <c r="A1190" s="344">
        <v>4</v>
      </c>
      <c r="B1190" s="344">
        <v>1</v>
      </c>
      <c r="C1190" s="344">
        <v>849.4931640625</v>
      </c>
      <c r="D1190" s="344">
        <v>18118.923828125</v>
      </c>
      <c r="E1190" s="344">
        <v>0.44826685916632403</v>
      </c>
      <c r="F1190" s="344">
        <v>1.1090934276580799</v>
      </c>
      <c r="G1190" s="262">
        <f t="shared" si="41"/>
        <v>5615.5939778453139</v>
      </c>
    </row>
    <row r="1191" spans="1:7" x14ac:dyDescent="0.2">
      <c r="A1191" s="344">
        <v>4</v>
      </c>
      <c r="B1191" s="344">
        <v>1</v>
      </c>
      <c r="C1191" s="344">
        <v>849.921875</v>
      </c>
      <c r="D1191" s="344">
        <v>18016.732421875</v>
      </c>
      <c r="E1191" s="344">
        <v>0.44652490760199698</v>
      </c>
      <c r="F1191" s="344">
        <v>1.10114214476198</v>
      </c>
      <c r="G1191" s="262">
        <f t="shared" si="41"/>
        <v>5584.1206963789782</v>
      </c>
    </row>
    <row r="1192" spans="1:7" x14ac:dyDescent="0.2">
      <c r="A1192" s="344">
        <v>4</v>
      </c>
      <c r="B1192" s="344">
        <v>1</v>
      </c>
      <c r="C1192" s="344">
        <v>850.3212890625</v>
      </c>
      <c r="D1192" s="344">
        <v>17916.201171875</v>
      </c>
      <c r="E1192" s="344">
        <v>0.44501211959868697</v>
      </c>
      <c r="F1192" s="344">
        <v>1.10051629599184</v>
      </c>
      <c r="G1192" s="262">
        <f t="shared" si="41"/>
        <v>5556.9412409467977</v>
      </c>
    </row>
    <row r="1193" spans="1:7" x14ac:dyDescent="0.2">
      <c r="A1193" s="344">
        <v>4</v>
      </c>
      <c r="B1193" s="344">
        <v>1</v>
      </c>
      <c r="C1193" s="344">
        <v>850.73046875</v>
      </c>
      <c r="D1193" s="344">
        <v>17815.84765625</v>
      </c>
      <c r="E1193" s="344">
        <v>0.44334161793813098</v>
      </c>
      <c r="F1193" s="344">
        <v>1.0959744686260799</v>
      </c>
      <c r="G1193" s="262">
        <f t="shared" si="41"/>
        <v>5527.0960174955726</v>
      </c>
    </row>
    <row r="1194" spans="1:7" x14ac:dyDescent="0.2">
      <c r="A1194" s="344">
        <v>4</v>
      </c>
      <c r="B1194" s="344">
        <v>1</v>
      </c>
      <c r="C1194" s="344">
        <v>851.111328125</v>
      </c>
      <c r="D1194" s="344">
        <v>17715.40625</v>
      </c>
      <c r="E1194" s="344">
        <v>0.44176861410960599</v>
      </c>
      <c r="F1194" s="344">
        <v>1.09005568083376</v>
      </c>
      <c r="G1194" s="262">
        <f t="shared" si="41"/>
        <v>5499.1506182821604</v>
      </c>
    </row>
    <row r="1195" spans="1:7" x14ac:dyDescent="0.2">
      <c r="A1195" s="344">
        <v>4</v>
      </c>
      <c r="B1195" s="344">
        <v>1</v>
      </c>
      <c r="C1195" s="344">
        <v>851.525390625</v>
      </c>
      <c r="D1195" s="344">
        <v>17614.1796875</v>
      </c>
      <c r="E1195" s="344">
        <v>0.44014820014126599</v>
      </c>
      <c r="F1195" s="344">
        <v>1.0873824357986499</v>
      </c>
      <c r="G1195" s="262">
        <f t="shared" si="41"/>
        <v>5470.5263410077632</v>
      </c>
    </row>
    <row r="1196" spans="1:7" x14ac:dyDescent="0.2">
      <c r="A1196" s="344">
        <v>4</v>
      </c>
      <c r="B1196" s="344">
        <v>1</v>
      </c>
      <c r="C1196" s="344">
        <v>851.9345703125</v>
      </c>
      <c r="D1196" s="344">
        <v>17513.966796875</v>
      </c>
      <c r="E1196" s="344">
        <v>0.43847251799888898</v>
      </c>
      <c r="F1196" s="344">
        <v>1.08413398265839</v>
      </c>
      <c r="G1196" s="262">
        <f t="shared" si="41"/>
        <v>5441.0945371284279</v>
      </c>
    </row>
    <row r="1197" spans="1:7" x14ac:dyDescent="0.2">
      <c r="A1197" s="344">
        <v>4</v>
      </c>
      <c r="B1197" s="344">
        <v>1</v>
      </c>
      <c r="C1197" s="344">
        <v>851.9521484375</v>
      </c>
      <c r="D1197" s="344">
        <v>17509.556640625</v>
      </c>
      <c r="E1197" s="344">
        <v>0.438405346358195</v>
      </c>
      <c r="F1197" s="344">
        <v>1.08384492341429</v>
      </c>
      <c r="G1197" s="262">
        <f t="shared" si="41"/>
        <v>5439.9182433623373</v>
      </c>
    </row>
    <row r="1198" spans="1:7" x14ac:dyDescent="0.2">
      <c r="A1198" s="344">
        <v>4</v>
      </c>
      <c r="B1198" s="344">
        <v>1</v>
      </c>
      <c r="C1198" s="344">
        <v>852.333984375</v>
      </c>
      <c r="D1198" s="344">
        <v>17411.90625</v>
      </c>
      <c r="E1198" s="344">
        <v>0.436847709352151</v>
      </c>
      <c r="F1198" s="344">
        <v>1.0808438528329101</v>
      </c>
      <c r="G1198" s="262">
        <f t="shared" si="41"/>
        <v>5412.720761910522</v>
      </c>
    </row>
    <row r="1199" spans="1:7" x14ac:dyDescent="0.2">
      <c r="A1199" s="344">
        <v>4</v>
      </c>
      <c r="B1199" s="344">
        <v>1</v>
      </c>
      <c r="C1199" s="344">
        <v>852.740234375</v>
      </c>
      <c r="D1199" s="344">
        <v>17311.630859375</v>
      </c>
      <c r="E1199" s="344">
        <v>0.43519845348782799</v>
      </c>
      <c r="F1199" s="344">
        <v>1.07502040918916</v>
      </c>
      <c r="G1199" s="262">
        <f t="shared" si="41"/>
        <v>5384.0867633066846</v>
      </c>
    </row>
    <row r="1200" spans="1:7" x14ac:dyDescent="0.2">
      <c r="A1200" s="344">
        <v>4</v>
      </c>
      <c r="B1200" s="344">
        <v>1</v>
      </c>
      <c r="C1200" s="344">
        <v>853.1357421875</v>
      </c>
      <c r="D1200" s="344">
        <v>17210.71875</v>
      </c>
      <c r="E1200" s="344">
        <v>0.43360772542655501</v>
      </c>
      <c r="F1200" s="344">
        <v>1.0710090864449699</v>
      </c>
      <c r="G1200" s="262">
        <f t="shared" si="41"/>
        <v>5356.6289281743302</v>
      </c>
    </row>
    <row r="1201" spans="1:7" x14ac:dyDescent="0.2">
      <c r="A1201" s="344">
        <v>4</v>
      </c>
      <c r="B1201" s="344">
        <v>1</v>
      </c>
      <c r="C1201" s="344">
        <v>853.5400390625</v>
      </c>
      <c r="D1201" s="344">
        <v>17110.642578125</v>
      </c>
      <c r="E1201" s="344">
        <v>0.431921129347757</v>
      </c>
      <c r="F1201" s="344">
        <v>1.06613337993622</v>
      </c>
      <c r="G1201" s="262">
        <f t="shared" si="41"/>
        <v>5327.6857914568172</v>
      </c>
    </row>
    <row r="1202" spans="1:7" x14ac:dyDescent="0.2">
      <c r="A1202" s="344">
        <v>4</v>
      </c>
      <c r="B1202" s="344">
        <v>1.5</v>
      </c>
      <c r="C1202" s="344">
        <v>854.490234375</v>
      </c>
      <c r="D1202" s="344">
        <v>17210.984375</v>
      </c>
      <c r="E1202" s="344">
        <v>0.43339133844710898</v>
      </c>
      <c r="F1202" s="344">
        <v>1.0713726514950399</v>
      </c>
      <c r="G1202" s="262">
        <f t="shared" si="41"/>
        <v>5352.9157755823417</v>
      </c>
    </row>
    <row r="1203" spans="1:7" x14ac:dyDescent="0.2">
      <c r="A1203" s="344">
        <v>4</v>
      </c>
      <c r="B1203" s="344">
        <v>1.5</v>
      </c>
      <c r="C1203" s="344">
        <v>854.8974609375</v>
      </c>
      <c r="D1203" s="344">
        <v>17311.69140625</v>
      </c>
      <c r="E1203" s="344">
        <v>0.43498308514244899</v>
      </c>
      <c r="F1203" s="344">
        <v>1.0751634836196899</v>
      </c>
      <c r="G1203" s="262">
        <f t="shared" si="41"/>
        <v>5380.3914531268911</v>
      </c>
    </row>
    <row r="1204" spans="1:7" x14ac:dyDescent="0.2">
      <c r="A1204" s="344">
        <v>5</v>
      </c>
      <c r="B1204" s="344">
        <v>1.5</v>
      </c>
      <c r="C1204" s="344">
        <v>855.296875</v>
      </c>
      <c r="D1204" s="344">
        <v>17412.060546875</v>
      </c>
      <c r="E1204" s="344">
        <v>0.43662867392413302</v>
      </c>
      <c r="F1204" s="344">
        <v>1.08127889689058</v>
      </c>
      <c r="G1204" s="262">
        <f t="shared" si="41"/>
        <v>5408.9619614629119</v>
      </c>
    </row>
    <row r="1205" spans="1:7" x14ac:dyDescent="0.2">
      <c r="A1205" s="344">
        <v>5</v>
      </c>
      <c r="B1205" s="344">
        <v>1.5</v>
      </c>
      <c r="C1205" s="344">
        <v>855.6923828125</v>
      </c>
      <c r="D1205" s="344">
        <v>17512.16015625</v>
      </c>
      <c r="E1205" s="344">
        <v>0.43821678264066599</v>
      </c>
      <c r="F1205" s="344">
        <v>1.0795861016959001</v>
      </c>
      <c r="G1205" s="262">
        <f t="shared" si="41"/>
        <v>5436.6936911212888</v>
      </c>
    </row>
    <row r="1206" spans="1:7" x14ac:dyDescent="0.2">
      <c r="A1206" s="344">
        <v>5</v>
      </c>
      <c r="B1206" s="344">
        <v>1.5</v>
      </c>
      <c r="C1206" s="344">
        <v>856.0927734375</v>
      </c>
      <c r="D1206" s="344">
        <v>17612.48828125</v>
      </c>
      <c r="E1206" s="344">
        <v>0.43981394264847001</v>
      </c>
      <c r="F1206" s="344">
        <v>1.08601746615022</v>
      </c>
      <c r="G1206" s="262">
        <f t="shared" si="41"/>
        <v>5464.7435330075641</v>
      </c>
    </row>
    <row r="1207" spans="1:7" x14ac:dyDescent="0.2">
      <c r="A1207" s="344">
        <v>5</v>
      </c>
      <c r="B1207" s="344">
        <v>1.5</v>
      </c>
      <c r="C1207" s="344">
        <v>856.4912109375</v>
      </c>
      <c r="D1207" s="344">
        <v>17716.73828125</v>
      </c>
      <c r="E1207" s="344">
        <v>0.44138336670584999</v>
      </c>
      <c r="F1207" s="344">
        <v>1.0911852587014399</v>
      </c>
      <c r="G1207" s="262">
        <f t="shared" si="41"/>
        <v>5492.4668020554718</v>
      </c>
    </row>
    <row r="1208" spans="1:7" x14ac:dyDescent="0.2">
      <c r="A1208" s="344">
        <v>5</v>
      </c>
      <c r="B1208" s="344">
        <v>1.5</v>
      </c>
      <c r="C1208" s="344">
        <v>856.9150390625</v>
      </c>
      <c r="D1208" s="344">
        <v>17820.16015625</v>
      </c>
      <c r="E1208" s="344">
        <v>0.44304793118499203</v>
      </c>
      <c r="F1208" s="344">
        <v>1.0935276513919201</v>
      </c>
      <c r="G1208" s="262">
        <f t="shared" si="41"/>
        <v>5522.0435314744418</v>
      </c>
    </row>
    <row r="1209" spans="1:7" x14ac:dyDescent="0.2">
      <c r="A1209" s="344">
        <v>5</v>
      </c>
      <c r="B1209" s="344">
        <v>1.5</v>
      </c>
      <c r="C1209" s="344">
        <v>857.3330078125</v>
      </c>
      <c r="D1209" s="344">
        <v>17922.30859375</v>
      </c>
      <c r="E1209" s="344">
        <v>0.44470833381637898</v>
      </c>
      <c r="F1209" s="344">
        <v>1.0970055591315</v>
      </c>
      <c r="G1209" s="262">
        <f t="shared" si="41"/>
        <v>5551.7169760568249</v>
      </c>
    </row>
    <row r="1210" spans="1:7" x14ac:dyDescent="0.2">
      <c r="A1210" s="344">
        <v>5</v>
      </c>
      <c r="B1210" s="344">
        <v>1.5</v>
      </c>
      <c r="C1210" s="344">
        <v>857.7294921875</v>
      </c>
      <c r="D1210" s="344">
        <v>18023.271484375</v>
      </c>
      <c r="E1210" s="344">
        <v>0.44626172166317701</v>
      </c>
      <c r="F1210" s="344">
        <v>1.1034458875656099</v>
      </c>
      <c r="G1210" s="262">
        <f t="shared" si="41"/>
        <v>5579.6356896765574</v>
      </c>
    </row>
    <row r="1211" spans="1:7" x14ac:dyDescent="0.2">
      <c r="A1211" s="344">
        <v>5</v>
      </c>
      <c r="B1211" s="344">
        <v>1.5</v>
      </c>
      <c r="C1211" s="344">
        <v>858.134765625</v>
      </c>
      <c r="D1211" s="344">
        <v>18124.615234375</v>
      </c>
      <c r="E1211" s="344">
        <v>0.447890895884484</v>
      </c>
      <c r="F1211" s="344">
        <v>1.1079102987423499</v>
      </c>
      <c r="G1211" s="262">
        <f t="shared" si="41"/>
        <v>5609.0812922750138</v>
      </c>
    </row>
    <row r="1212" spans="1:7" x14ac:dyDescent="0.2">
      <c r="A1212" s="344">
        <v>5</v>
      </c>
      <c r="B1212" s="344">
        <v>1.5</v>
      </c>
      <c r="C1212" s="344">
        <v>858.5498046875</v>
      </c>
      <c r="D1212" s="344">
        <v>18224.619140625</v>
      </c>
      <c r="E1212" s="344">
        <v>0.44949332368560102</v>
      </c>
      <c r="F1212" s="344">
        <v>1.11082196235657</v>
      </c>
      <c r="G1212" s="262">
        <f t="shared" si="41"/>
        <v>5638.2048041309226</v>
      </c>
    </row>
    <row r="1213" spans="1:7" x14ac:dyDescent="0.2">
      <c r="A1213" s="344">
        <v>5</v>
      </c>
      <c r="B1213" s="344">
        <v>1.5</v>
      </c>
      <c r="C1213" s="344">
        <v>858.9404296875</v>
      </c>
      <c r="D1213" s="344">
        <v>18325.181640625</v>
      </c>
      <c r="E1213" s="344">
        <v>0.45110395876690701</v>
      </c>
      <c r="F1213" s="344">
        <v>1.1142014991492</v>
      </c>
      <c r="G1213" s="262">
        <f t="shared" si="41"/>
        <v>5667.6389998074355</v>
      </c>
    </row>
    <row r="1214" spans="1:7" x14ac:dyDescent="0.2">
      <c r="A1214" s="344">
        <v>5</v>
      </c>
      <c r="B1214" s="344">
        <v>1.5</v>
      </c>
      <c r="C1214" s="344">
        <v>859.3525390625</v>
      </c>
      <c r="D1214" s="344">
        <v>18425.96875</v>
      </c>
      <c r="E1214" s="344">
        <v>0.45268246321938899</v>
      </c>
      <c r="F1214" s="344">
        <v>1.1200339067727301</v>
      </c>
      <c r="G1214" s="262">
        <f t="shared" si="41"/>
        <v>5696.6449270701532</v>
      </c>
    </row>
    <row r="1215" spans="1:7" x14ac:dyDescent="0.2">
      <c r="A1215" s="344">
        <v>5</v>
      </c>
      <c r="B1215" s="344">
        <v>1.5</v>
      </c>
      <c r="C1215" s="344">
        <v>859.755859375</v>
      </c>
      <c r="D1215" s="344">
        <v>18526.521484375</v>
      </c>
      <c r="E1215" s="344">
        <v>0.45436085201799897</v>
      </c>
      <c r="F1215" s="344">
        <v>1.1247337097302099</v>
      </c>
      <c r="G1215" s="262">
        <f t="shared" si="41"/>
        <v>5727.6552499152131</v>
      </c>
    </row>
    <row r="1216" spans="1:7" x14ac:dyDescent="0.2">
      <c r="A1216" s="344">
        <v>5</v>
      </c>
      <c r="B1216" s="344">
        <v>1.5</v>
      </c>
      <c r="C1216" s="344">
        <v>860.1552734375</v>
      </c>
      <c r="D1216" s="344">
        <v>18628.140625</v>
      </c>
      <c r="E1216" s="344">
        <v>0.45601639430969998</v>
      </c>
      <c r="F1216" s="344">
        <v>1.12906098365784</v>
      </c>
      <c r="G1216" s="262">
        <f t="shared" si="41"/>
        <v>5758.4108071431783</v>
      </c>
    </row>
    <row r="1217" spans="1:7" x14ac:dyDescent="0.2">
      <c r="A1217" s="344">
        <v>5</v>
      </c>
      <c r="B1217" s="344">
        <v>1.5</v>
      </c>
      <c r="C1217" s="344">
        <v>860.5556640625</v>
      </c>
      <c r="D1217" s="344">
        <v>18728.8203125</v>
      </c>
      <c r="E1217" s="344">
        <v>0.45753130689263299</v>
      </c>
      <c r="F1217" s="344">
        <v>1.13099813461304</v>
      </c>
      <c r="G1217" s="262">
        <f t="shared" si="41"/>
        <v>5786.7070722353565</v>
      </c>
    </row>
    <row r="1218" spans="1:7" x14ac:dyDescent="0.2">
      <c r="A1218" s="344">
        <v>5</v>
      </c>
      <c r="B1218" s="344">
        <v>1.5</v>
      </c>
      <c r="C1218" s="344">
        <v>860.7646484375</v>
      </c>
      <c r="D1218" s="344">
        <v>18777.669921875</v>
      </c>
      <c r="E1218" s="344">
        <v>0.45840675011277199</v>
      </c>
      <c r="F1218" s="344">
        <v>1.13210384733975</v>
      </c>
      <c r="G1218" s="262">
        <f t="shared" si="41"/>
        <v>5803.1244735288028</v>
      </c>
    </row>
    <row r="1219" spans="1:7" x14ac:dyDescent="0.2">
      <c r="A1219" s="344">
        <v>5</v>
      </c>
      <c r="B1219" s="344">
        <v>1.5</v>
      </c>
      <c r="C1219" s="344">
        <v>860.96875</v>
      </c>
      <c r="D1219" s="344">
        <v>18829.060546875</v>
      </c>
      <c r="E1219" s="344">
        <v>0.45919642434455499</v>
      </c>
      <c r="F1219" s="344">
        <v>1.1366785038262599</v>
      </c>
      <c r="G1219" s="262">
        <f t="shared" si="41"/>
        <v>5817.9730065251933</v>
      </c>
    </row>
    <row r="1220" spans="1:7" x14ac:dyDescent="0.2">
      <c r="A1220" s="344">
        <v>5</v>
      </c>
      <c r="B1220" s="344">
        <v>1.5</v>
      </c>
      <c r="C1220" s="344">
        <v>861.3681640625</v>
      </c>
      <c r="D1220" s="344">
        <v>18929.958984375</v>
      </c>
      <c r="E1220" s="344">
        <v>0.460791459772736</v>
      </c>
      <c r="F1220" s="344">
        <v>1.1406571138650199</v>
      </c>
      <c r="G1220" s="262">
        <f t="shared" si="41"/>
        <v>5848.0864934680549</v>
      </c>
    </row>
    <row r="1221" spans="1:7" x14ac:dyDescent="0.2">
      <c r="A1221" s="344">
        <v>5</v>
      </c>
      <c r="B1221" s="344">
        <v>1.5</v>
      </c>
      <c r="C1221" s="344">
        <v>861.767578125</v>
      </c>
      <c r="D1221" s="344">
        <v>19030.4296875</v>
      </c>
      <c r="E1221" s="344">
        <v>0.46236376510933003</v>
      </c>
      <c r="F1221" s="344">
        <v>1.1424928670749099</v>
      </c>
      <c r="G1221" s="262">
        <f t="shared" si="41"/>
        <v>5877.9291543120407</v>
      </c>
    </row>
    <row r="1222" spans="1:7" x14ac:dyDescent="0.2">
      <c r="A1222" s="344">
        <v>5</v>
      </c>
      <c r="B1222" s="344">
        <v>1.5</v>
      </c>
      <c r="C1222" s="344">
        <v>862.1533203125</v>
      </c>
      <c r="D1222" s="344">
        <v>19131.166015625</v>
      </c>
      <c r="E1222" s="344">
        <v>0.46391092473640999</v>
      </c>
      <c r="F1222" s="344">
        <v>1.14688579924405</v>
      </c>
      <c r="G1222" s="262">
        <f t="shared" ref="G1222:G1285" si="42">G1221+(D1222+D1221)/2*(E1222-E1221)</f>
        <v>5907.4501944004523</v>
      </c>
    </row>
    <row r="1223" spans="1:7" x14ac:dyDescent="0.2">
      <c r="A1223" s="344">
        <v>5</v>
      </c>
      <c r="B1223" s="344">
        <v>1.5</v>
      </c>
      <c r="C1223" s="344">
        <v>862.56640625</v>
      </c>
      <c r="D1223" s="344">
        <v>19231.7578125</v>
      </c>
      <c r="E1223" s="344">
        <v>0.465561082819477</v>
      </c>
      <c r="F1223" s="344">
        <v>1.1530757183209099</v>
      </c>
      <c r="G1223" s="262">
        <f t="shared" si="42"/>
        <v>5939.1026388229848</v>
      </c>
    </row>
    <row r="1224" spans="1:7" x14ac:dyDescent="0.2">
      <c r="A1224" s="344">
        <v>5</v>
      </c>
      <c r="B1224" s="344">
        <v>1.5</v>
      </c>
      <c r="C1224" s="344">
        <v>862.978515625</v>
      </c>
      <c r="D1224" s="344">
        <v>19334.5</v>
      </c>
      <c r="E1224" s="344">
        <v>0.46724814455956198</v>
      </c>
      <c r="F1224" s="344">
        <v>1.1557132238522201</v>
      </c>
      <c r="G1224" s="262">
        <f t="shared" si="42"/>
        <v>5971.6344678298456</v>
      </c>
    </row>
    <row r="1225" spans="1:7" x14ac:dyDescent="0.2">
      <c r="A1225" s="344">
        <v>5</v>
      </c>
      <c r="B1225" s="344">
        <v>1.5</v>
      </c>
      <c r="C1225" s="344">
        <v>863.3955078125</v>
      </c>
      <c r="D1225" s="344">
        <v>19434.794921875</v>
      </c>
      <c r="E1225" s="344">
        <v>0.468890037154779</v>
      </c>
      <c r="F1225" s="344">
        <v>1.160231186077</v>
      </c>
      <c r="G1225" s="262">
        <f t="shared" si="42"/>
        <v>6003.4619769568517</v>
      </c>
    </row>
    <row r="1226" spans="1:7" x14ac:dyDescent="0.2">
      <c r="A1226" s="344">
        <v>5</v>
      </c>
      <c r="B1226" s="344">
        <v>1.5</v>
      </c>
      <c r="C1226" s="344">
        <v>863.7841796875</v>
      </c>
      <c r="D1226" s="344">
        <v>19535.427734375</v>
      </c>
      <c r="E1226" s="344">
        <v>0.47049846034497</v>
      </c>
      <c r="F1226" s="344">
        <v>1.16384332068264</v>
      </c>
      <c r="G1226" s="262">
        <f t="shared" si="42"/>
        <v>6034.8022818804611</v>
      </c>
    </row>
    <row r="1227" spans="1:7" x14ac:dyDescent="0.2">
      <c r="A1227" s="344">
        <v>5</v>
      </c>
      <c r="B1227" s="344">
        <v>1.5</v>
      </c>
      <c r="C1227" s="344">
        <v>864.189453125</v>
      </c>
      <c r="D1227" s="344">
        <v>19635.634765625</v>
      </c>
      <c r="E1227" s="344">
        <v>0.47208071919158101</v>
      </c>
      <c r="F1227" s="344">
        <v>1.16860563866794</v>
      </c>
      <c r="G1227" s="262">
        <f t="shared" si="42"/>
        <v>6065.7916619663501</v>
      </c>
    </row>
    <row r="1228" spans="1:7" x14ac:dyDescent="0.2">
      <c r="A1228" s="344">
        <v>5</v>
      </c>
      <c r="B1228" s="344">
        <v>1.5</v>
      </c>
      <c r="C1228" s="344">
        <v>864.59765625</v>
      </c>
      <c r="D1228" s="344">
        <v>19736.029296875</v>
      </c>
      <c r="E1228" s="344">
        <v>0.47368832747452</v>
      </c>
      <c r="F1228" s="344">
        <v>1.17172603495419</v>
      </c>
      <c r="G1228" s="262">
        <f t="shared" si="42"/>
        <v>6097.4387685963329</v>
      </c>
    </row>
    <row r="1229" spans="1:7" x14ac:dyDescent="0.2">
      <c r="A1229" s="344">
        <v>5</v>
      </c>
      <c r="B1229" s="344">
        <v>1.5</v>
      </c>
      <c r="C1229" s="344">
        <v>865.0009765625</v>
      </c>
      <c r="D1229" s="344">
        <v>19836.142578125</v>
      </c>
      <c r="E1229" s="344">
        <v>0.47533994074910901</v>
      </c>
      <c r="F1229" s="344">
        <v>1.17537681944668</v>
      </c>
      <c r="G1229" s="262">
        <f t="shared" si="42"/>
        <v>6130.1177307828666</v>
      </c>
    </row>
    <row r="1230" spans="1:7" x14ac:dyDescent="0.2">
      <c r="A1230" s="344">
        <v>5</v>
      </c>
      <c r="B1230" s="344">
        <v>1.5</v>
      </c>
      <c r="C1230" s="344">
        <v>865.4033203125</v>
      </c>
      <c r="D1230" s="344">
        <v>19938.154296875</v>
      </c>
      <c r="E1230" s="344">
        <v>0.47692650696262701</v>
      </c>
      <c r="F1230" s="344">
        <v>1.17923016659915</v>
      </c>
      <c r="G1230" s="262">
        <f t="shared" si="42"/>
        <v>6161.6700085770217</v>
      </c>
    </row>
    <row r="1231" spans="1:7" x14ac:dyDescent="0.2">
      <c r="A1231" s="344">
        <v>5</v>
      </c>
      <c r="B1231" s="344">
        <v>1.5</v>
      </c>
      <c r="C1231" s="344">
        <v>865.7685546875</v>
      </c>
      <c r="D1231" s="344">
        <v>20025.931640625</v>
      </c>
      <c r="E1231" s="344">
        <v>0.47842832282185599</v>
      </c>
      <c r="F1231" s="344">
        <v>1.1847078567370799</v>
      </c>
      <c r="G1231" s="262">
        <f t="shared" si="42"/>
        <v>6191.6793576072851</v>
      </c>
    </row>
    <row r="1232" spans="1:7" x14ac:dyDescent="0.2">
      <c r="A1232" s="344">
        <v>5</v>
      </c>
      <c r="B1232" s="344">
        <v>1.5</v>
      </c>
      <c r="C1232" s="344">
        <v>865.81640625</v>
      </c>
      <c r="D1232" s="344">
        <v>20038.58203125</v>
      </c>
      <c r="E1232" s="344">
        <v>0.47860157792456398</v>
      </c>
      <c r="F1232" s="344">
        <v>1.18322973139584</v>
      </c>
      <c r="G1232" s="262">
        <f t="shared" si="42"/>
        <v>6195.1500483228683</v>
      </c>
    </row>
    <row r="1233" spans="1:7" x14ac:dyDescent="0.2">
      <c r="A1233" s="344">
        <v>5</v>
      </c>
      <c r="B1233" s="344">
        <v>1.5</v>
      </c>
      <c r="C1233" s="344">
        <v>866.1845703125</v>
      </c>
      <c r="D1233" s="344">
        <v>20139.517578125</v>
      </c>
      <c r="E1233" s="344">
        <v>0.48011797480285201</v>
      </c>
      <c r="F1233" s="344">
        <v>1.18928554002196</v>
      </c>
      <c r="G1233" s="262">
        <f t="shared" si="42"/>
        <v>6225.6130207344695</v>
      </c>
    </row>
    <row r="1234" spans="1:7" x14ac:dyDescent="0.2">
      <c r="A1234" s="344">
        <v>5</v>
      </c>
      <c r="B1234" s="344">
        <v>1.5</v>
      </c>
      <c r="C1234" s="344">
        <v>866.6044921875</v>
      </c>
      <c r="D1234" s="344">
        <v>20241.712890625</v>
      </c>
      <c r="E1234" s="344">
        <v>0.48184351180680102</v>
      </c>
      <c r="F1234" s="344">
        <v>1.1926919687539299</v>
      </c>
      <c r="G1234" s="262">
        <f t="shared" si="42"/>
        <v>6260.4526744538798</v>
      </c>
    </row>
    <row r="1235" spans="1:7" x14ac:dyDescent="0.2">
      <c r="A1235" s="344">
        <v>5</v>
      </c>
      <c r="B1235" s="344">
        <v>1.5</v>
      </c>
      <c r="C1235" s="344">
        <v>867.0205078125</v>
      </c>
      <c r="D1235" s="344">
        <v>20342.857421875</v>
      </c>
      <c r="E1235" s="344">
        <v>0.483476760564372</v>
      </c>
      <c r="F1235" s="344">
        <v>1.1957138776779199</v>
      </c>
      <c r="G1235" s="262">
        <f t="shared" si="42"/>
        <v>6293.5950239736012</v>
      </c>
    </row>
    <row r="1236" spans="1:7" x14ac:dyDescent="0.2">
      <c r="A1236" s="344">
        <v>5</v>
      </c>
      <c r="B1236" s="344">
        <v>1.5</v>
      </c>
      <c r="C1236" s="344">
        <v>867.4248046875</v>
      </c>
      <c r="D1236" s="344">
        <v>20444.939453125</v>
      </c>
      <c r="E1236" s="344">
        <v>0.48508660984225599</v>
      </c>
      <c r="F1236" s="344">
        <v>1.2005865573883101</v>
      </c>
      <c r="G1236" s="262">
        <f t="shared" si="42"/>
        <v>6326.42612664645</v>
      </c>
    </row>
    <row r="1237" spans="1:7" x14ac:dyDescent="0.2">
      <c r="A1237" s="344">
        <v>5</v>
      </c>
      <c r="B1237" s="344">
        <v>1.5</v>
      </c>
      <c r="C1237" s="344">
        <v>867.833984375</v>
      </c>
      <c r="D1237" s="344">
        <v>20547.111328125</v>
      </c>
      <c r="E1237" s="344">
        <v>0.48676814185455403</v>
      </c>
      <c r="F1237" s="344">
        <v>1.2056499253958499</v>
      </c>
      <c r="G1237" s="262">
        <f t="shared" si="42"/>
        <v>6360.8908494656589</v>
      </c>
    </row>
    <row r="1238" spans="1:7" x14ac:dyDescent="0.2">
      <c r="A1238" s="344">
        <v>5</v>
      </c>
      <c r="B1238" s="344">
        <v>1.5</v>
      </c>
      <c r="C1238" s="344">
        <v>868.2412109375</v>
      </c>
      <c r="D1238" s="344">
        <v>20647.6640625</v>
      </c>
      <c r="E1238" s="344">
        <v>0.48836565110832503</v>
      </c>
      <c r="F1238" s="344">
        <v>1.2096941936761101</v>
      </c>
      <c r="G1238" s="262">
        <f t="shared" si="42"/>
        <v>6393.7953669124299</v>
      </c>
    </row>
    <row r="1239" spans="1:7" x14ac:dyDescent="0.2">
      <c r="A1239" s="344">
        <v>5</v>
      </c>
      <c r="B1239" s="344">
        <v>1.5</v>
      </c>
      <c r="C1239" s="344">
        <v>868.638671875</v>
      </c>
      <c r="D1239" s="344">
        <v>20748.28125</v>
      </c>
      <c r="E1239" s="344">
        <v>0.49000605940818798</v>
      </c>
      <c r="F1239" s="344">
        <v>1.2148112291470201</v>
      </c>
      <c r="G1239" s="262">
        <f t="shared" si="42"/>
        <v>6427.7484930480787</v>
      </c>
    </row>
    <row r="1240" spans="1:7" x14ac:dyDescent="0.2">
      <c r="A1240" s="344">
        <v>5</v>
      </c>
      <c r="B1240" s="344">
        <v>1.5</v>
      </c>
      <c r="C1240" s="344">
        <v>869.0400390625</v>
      </c>
      <c r="D1240" s="344">
        <v>20850.345703125</v>
      </c>
      <c r="E1240" s="344">
        <v>0.49165409291163098</v>
      </c>
      <c r="F1240" s="344">
        <v>1.2154995929449799</v>
      </c>
      <c r="G1240" s="262">
        <f t="shared" si="42"/>
        <v>6462.0264585060668</v>
      </c>
    </row>
    <row r="1241" spans="1:7" x14ac:dyDescent="0.2">
      <c r="A1241" s="344">
        <v>5</v>
      </c>
      <c r="B1241" s="344">
        <v>1.5</v>
      </c>
      <c r="C1241" s="344">
        <v>869.4482421875</v>
      </c>
      <c r="D1241" s="344">
        <v>20950.681640625</v>
      </c>
      <c r="E1241" s="344">
        <v>0.493281113449484</v>
      </c>
      <c r="F1241" s="344">
        <v>1.2198298936709799</v>
      </c>
      <c r="G1241" s="262">
        <f t="shared" si="42"/>
        <v>6496.0320235018853</v>
      </c>
    </row>
    <row r="1242" spans="1:7" x14ac:dyDescent="0.2">
      <c r="A1242" s="344">
        <v>5</v>
      </c>
      <c r="B1242" s="344">
        <v>1.5</v>
      </c>
      <c r="C1242" s="344">
        <v>869.8623046875</v>
      </c>
      <c r="D1242" s="344">
        <v>21053.037109375</v>
      </c>
      <c r="E1242" s="344">
        <v>0.494915060698986</v>
      </c>
      <c r="F1242" s="344">
        <v>1.2249856954440499</v>
      </c>
      <c r="G1242" s="262">
        <f t="shared" si="42"/>
        <v>6530.3479538620941</v>
      </c>
    </row>
    <row r="1243" spans="1:7" x14ac:dyDescent="0.2">
      <c r="A1243" s="344">
        <v>5</v>
      </c>
      <c r="B1243" s="344">
        <v>1.5</v>
      </c>
      <c r="C1243" s="344">
        <v>870.2626953125</v>
      </c>
      <c r="D1243" s="344">
        <v>21155.072265625</v>
      </c>
      <c r="E1243" s="344">
        <v>0.49663567915558798</v>
      </c>
      <c r="F1243" s="344">
        <v>1.2279481161385799</v>
      </c>
      <c r="G1243" s="262">
        <f t="shared" si="42"/>
        <v>6566.6599798665438</v>
      </c>
    </row>
    <row r="1244" spans="1:7" x14ac:dyDescent="0.2">
      <c r="A1244" s="344">
        <v>5</v>
      </c>
      <c r="B1244" s="344">
        <v>1.5</v>
      </c>
      <c r="C1244" s="344">
        <v>870.673828125</v>
      </c>
      <c r="D1244" s="344">
        <v>21258.162109375</v>
      </c>
      <c r="E1244" s="344">
        <v>0.49833214143291099</v>
      </c>
      <c r="F1244" s="344">
        <v>1.23370590154082</v>
      </c>
      <c r="G1244" s="262">
        <f t="shared" si="42"/>
        <v>6602.6362059547673</v>
      </c>
    </row>
    <row r="1245" spans="1:7" x14ac:dyDescent="0.2">
      <c r="A1245" s="344">
        <v>5</v>
      </c>
      <c r="B1245" s="344">
        <v>1.5</v>
      </c>
      <c r="C1245" s="344">
        <v>870.6943359375</v>
      </c>
      <c r="D1245" s="344">
        <v>21257.787109375</v>
      </c>
      <c r="E1245" s="344">
        <v>0.498431094456464</v>
      </c>
      <c r="F1245" s="344">
        <v>1.2326330179348599</v>
      </c>
      <c r="G1245" s="262">
        <f t="shared" si="42"/>
        <v>6604.7397468169784</v>
      </c>
    </row>
    <row r="1246" spans="1:7" x14ac:dyDescent="0.2">
      <c r="A1246" s="344">
        <v>5</v>
      </c>
      <c r="B1246" s="344">
        <v>2</v>
      </c>
      <c r="C1246" s="344">
        <v>871.416015625</v>
      </c>
      <c r="D1246" s="344">
        <v>21155.41015625</v>
      </c>
      <c r="E1246" s="344">
        <v>0.496930966619402</v>
      </c>
      <c r="F1246" s="344">
        <v>1.22719106730074</v>
      </c>
      <c r="G1246" s="262">
        <f t="shared" si="42"/>
        <v>6572.9271378784952</v>
      </c>
    </row>
    <row r="1247" spans="1:7" x14ac:dyDescent="0.2">
      <c r="A1247" s="344">
        <v>5</v>
      </c>
      <c r="B1247" s="344">
        <v>2</v>
      </c>
      <c r="C1247" s="344">
        <v>871.8447265625</v>
      </c>
      <c r="D1247" s="344">
        <v>21053.3671875</v>
      </c>
      <c r="E1247" s="344">
        <v>0.49531063996255398</v>
      </c>
      <c r="F1247" s="344">
        <v>1.2236774200573599</v>
      </c>
      <c r="G1247" s="262">
        <f t="shared" si="42"/>
        <v>6538.7311343369747</v>
      </c>
    </row>
    <row r="1248" spans="1:7" x14ac:dyDescent="0.2">
      <c r="A1248" s="344">
        <v>5</v>
      </c>
      <c r="B1248" s="344">
        <v>2</v>
      </c>
      <c r="C1248" s="344">
        <v>872.2490234375</v>
      </c>
      <c r="D1248" s="344">
        <v>20952.83984375</v>
      </c>
      <c r="E1248" s="344">
        <v>0.493769766762853</v>
      </c>
      <c r="F1248" s="344">
        <v>1.22210080735385</v>
      </c>
      <c r="G1248" s="262">
        <f t="shared" si="42"/>
        <v>6506.3680150192031</v>
      </c>
    </row>
    <row r="1249" spans="1:7" x14ac:dyDescent="0.2">
      <c r="A1249" s="344">
        <v>5</v>
      </c>
      <c r="B1249" s="344">
        <v>2</v>
      </c>
      <c r="C1249" s="344">
        <v>872.65234375</v>
      </c>
      <c r="D1249" s="344">
        <v>20852.521484375</v>
      </c>
      <c r="E1249" s="344">
        <v>0.49210281576961301</v>
      </c>
      <c r="F1249" s="344">
        <v>1.2171805137768399</v>
      </c>
      <c r="G1249" s="262">
        <f t="shared" si="42"/>
        <v>6471.5242707248653</v>
      </c>
    </row>
    <row r="1250" spans="1:7" x14ac:dyDescent="0.2">
      <c r="A1250" s="344">
        <v>5</v>
      </c>
      <c r="B1250" s="344">
        <v>2</v>
      </c>
      <c r="C1250" s="344">
        <v>873.046875</v>
      </c>
      <c r="D1250" s="344">
        <v>20752.0546875</v>
      </c>
      <c r="E1250" s="344">
        <v>0.49055943964049198</v>
      </c>
      <c r="F1250" s="344">
        <v>1.2107432121410999</v>
      </c>
      <c r="G1250" s="262">
        <f t="shared" si="42"/>
        <v>6439.4185158619302</v>
      </c>
    </row>
    <row r="1251" spans="1:7" x14ac:dyDescent="0.2">
      <c r="A1251" s="344">
        <v>5</v>
      </c>
      <c r="B1251" s="344">
        <v>2</v>
      </c>
      <c r="C1251" s="344">
        <v>873.451171875</v>
      </c>
      <c r="D1251" s="344">
        <v>20651.28125</v>
      </c>
      <c r="E1251" s="344">
        <v>0.48889807658270001</v>
      </c>
      <c r="F1251" s="344">
        <v>1.2077748542651501</v>
      </c>
      <c r="G1251" s="262">
        <f t="shared" si="42"/>
        <v>6405.0255294639737</v>
      </c>
    </row>
    <row r="1252" spans="1:7" x14ac:dyDescent="0.2">
      <c r="A1252" s="344">
        <v>5</v>
      </c>
      <c r="B1252" s="344">
        <v>2</v>
      </c>
      <c r="C1252" s="344">
        <v>873.8427734375</v>
      </c>
      <c r="D1252" s="344">
        <v>20551.0703125</v>
      </c>
      <c r="E1252" s="344">
        <v>0.48741727368906101</v>
      </c>
      <c r="F1252" s="344">
        <v>1.2050003279000501</v>
      </c>
      <c r="G1252" s="262">
        <f t="shared" si="42"/>
        <v>6374.5192487547329</v>
      </c>
    </row>
    <row r="1253" spans="1:7" x14ac:dyDescent="0.2">
      <c r="A1253" s="344">
        <v>5</v>
      </c>
      <c r="B1253" s="344">
        <v>2</v>
      </c>
      <c r="C1253" s="344">
        <v>874.251953125</v>
      </c>
      <c r="D1253" s="344">
        <v>20450.365234375</v>
      </c>
      <c r="E1253" s="344">
        <v>0.48580861766822597</v>
      </c>
      <c r="F1253" s="344">
        <v>1.2008041376248</v>
      </c>
      <c r="G1253" s="262">
        <f t="shared" si="42"/>
        <v>6341.5406456770525</v>
      </c>
    </row>
    <row r="1254" spans="1:7" x14ac:dyDescent="0.2">
      <c r="A1254" s="344">
        <v>5</v>
      </c>
      <c r="B1254" s="344">
        <v>2</v>
      </c>
      <c r="C1254" s="344">
        <v>874.65625</v>
      </c>
      <c r="D1254" s="344">
        <v>20350.203125</v>
      </c>
      <c r="E1254" s="344">
        <v>0.48420429811812898</v>
      </c>
      <c r="F1254" s="344">
        <v>1.19729340076447</v>
      </c>
      <c r="G1254" s="262">
        <f t="shared" si="42"/>
        <v>6308.8120709400455</v>
      </c>
    </row>
    <row r="1255" spans="1:7" x14ac:dyDescent="0.2">
      <c r="A1255" s="344">
        <v>5</v>
      </c>
      <c r="B1255" s="344">
        <v>2</v>
      </c>
      <c r="C1255" s="344">
        <v>875.0556640625</v>
      </c>
      <c r="D1255" s="344">
        <v>20249.578125</v>
      </c>
      <c r="E1255" s="344">
        <v>0.482609204482287</v>
      </c>
      <c r="F1255" s="344">
        <v>1.19333271868527</v>
      </c>
      <c r="G1255" s="262">
        <f t="shared" si="42"/>
        <v>6276.4318445958197</v>
      </c>
    </row>
    <row r="1256" spans="1:7" x14ac:dyDescent="0.2">
      <c r="A1256" s="344">
        <v>5</v>
      </c>
      <c r="B1256" s="344">
        <v>2</v>
      </c>
      <c r="C1256" s="344">
        <v>875.4736328125</v>
      </c>
      <c r="D1256" s="344">
        <v>20149.427734375</v>
      </c>
      <c r="E1256" s="344">
        <v>0.48096114187501399</v>
      </c>
      <c r="F1256" s="344">
        <v>1.1887758737430001</v>
      </c>
      <c r="G1256" s="262">
        <f t="shared" si="42"/>
        <v>6243.1417991319004</v>
      </c>
    </row>
    <row r="1257" spans="1:7" x14ac:dyDescent="0.2">
      <c r="A1257" s="344">
        <v>5</v>
      </c>
      <c r="B1257" s="344">
        <v>2</v>
      </c>
      <c r="C1257" s="344">
        <v>875.85546875</v>
      </c>
      <c r="D1257" s="344">
        <v>20049.40625</v>
      </c>
      <c r="E1257" s="344">
        <v>0.479422480566427</v>
      </c>
      <c r="F1257" s="344">
        <v>1.18525023572147</v>
      </c>
      <c r="G1257" s="262">
        <f t="shared" si="42"/>
        <v>6212.2156038808653</v>
      </c>
    </row>
    <row r="1258" spans="1:7" x14ac:dyDescent="0.2">
      <c r="A1258" s="344">
        <v>5</v>
      </c>
      <c r="B1258" s="344">
        <v>2</v>
      </c>
      <c r="C1258" s="344">
        <v>876.109375</v>
      </c>
      <c r="D1258" s="344">
        <v>19989.421875</v>
      </c>
      <c r="E1258" s="344">
        <v>0.47842916683293901</v>
      </c>
      <c r="F1258" s="344">
        <v>1.18137896060944</v>
      </c>
      <c r="G1258" s="262">
        <f t="shared" si="42"/>
        <v>6192.3300449562012</v>
      </c>
    </row>
    <row r="1259" spans="1:7" x14ac:dyDescent="0.2">
      <c r="A1259" s="344">
        <v>5</v>
      </c>
      <c r="B1259" s="344">
        <v>2</v>
      </c>
      <c r="C1259" s="344">
        <v>876.259765625</v>
      </c>
      <c r="D1259" s="344">
        <v>19948.669921875</v>
      </c>
      <c r="E1259" s="344">
        <v>0.47785197966732101</v>
      </c>
      <c r="F1259" s="344">
        <v>1.18052063044161</v>
      </c>
      <c r="G1259" s="262">
        <f t="shared" si="42"/>
        <v>6180.8041679539865</v>
      </c>
    </row>
    <row r="1260" spans="1:7" x14ac:dyDescent="0.2">
      <c r="A1260" s="344">
        <v>5</v>
      </c>
      <c r="B1260" s="344">
        <v>2</v>
      </c>
      <c r="C1260" s="344">
        <v>876.6748046875</v>
      </c>
      <c r="D1260" s="344">
        <v>19848.47265625</v>
      </c>
      <c r="E1260" s="344">
        <v>0.47616381198167801</v>
      </c>
      <c r="F1260" s="344">
        <v>1.17604131810367</v>
      </c>
      <c r="G1260" s="262">
        <f t="shared" si="42"/>
        <v>6147.2120429133274</v>
      </c>
    </row>
    <row r="1261" spans="1:7" x14ac:dyDescent="0.2">
      <c r="A1261" s="344">
        <v>5</v>
      </c>
      <c r="B1261" s="344">
        <v>2</v>
      </c>
      <c r="C1261" s="344">
        <v>877.0673828125</v>
      </c>
      <c r="D1261" s="344">
        <v>19747.4296875</v>
      </c>
      <c r="E1261" s="344">
        <v>0.47461807844228998</v>
      </c>
      <c r="F1261" s="344">
        <v>1.1721492046490301</v>
      </c>
      <c r="G1261" s="262">
        <f t="shared" si="42"/>
        <v>6116.6096857757939</v>
      </c>
    </row>
    <row r="1262" spans="1:7" x14ac:dyDescent="0.2">
      <c r="A1262" s="344">
        <v>5</v>
      </c>
      <c r="B1262" s="344">
        <v>2</v>
      </c>
      <c r="C1262" s="344">
        <v>877.4677734375</v>
      </c>
      <c r="D1262" s="344">
        <v>19647.173828125</v>
      </c>
      <c r="E1262" s="344">
        <v>0.47295761760324201</v>
      </c>
      <c r="F1262" s="344">
        <v>1.16985139902681</v>
      </c>
      <c r="G1262" s="262">
        <f t="shared" si="42"/>
        <v>6083.9030875720355</v>
      </c>
    </row>
    <row r="1263" spans="1:7" x14ac:dyDescent="0.2">
      <c r="A1263" s="344">
        <v>5</v>
      </c>
      <c r="B1263" s="344">
        <v>2</v>
      </c>
      <c r="C1263" s="344">
        <v>877.86328125</v>
      </c>
      <c r="D1263" s="344">
        <v>19545.685546875</v>
      </c>
      <c r="E1263" s="344">
        <v>0.47138886293396398</v>
      </c>
      <c r="F1263" s="344">
        <v>1.1662065517157301</v>
      </c>
      <c r="G1263" s="262">
        <f t="shared" si="42"/>
        <v>6053.1610969985913</v>
      </c>
    </row>
    <row r="1264" spans="1:7" x14ac:dyDescent="0.2">
      <c r="A1264" s="344">
        <v>5</v>
      </c>
      <c r="B1264" s="344">
        <v>2</v>
      </c>
      <c r="C1264" s="344">
        <v>878.2890625</v>
      </c>
      <c r="D1264" s="344">
        <v>19444.845703125</v>
      </c>
      <c r="E1264" s="344">
        <v>0.46974097494967298</v>
      </c>
      <c r="F1264" s="344">
        <v>1.1611760128289501</v>
      </c>
      <c r="G1264" s="262">
        <f t="shared" si="42"/>
        <v>6021.0350830245925</v>
      </c>
    </row>
    <row r="1265" spans="1:18" x14ac:dyDescent="0.2">
      <c r="A1265" s="344">
        <v>5</v>
      </c>
      <c r="B1265" s="344">
        <v>2</v>
      </c>
      <c r="C1265" s="344">
        <v>878.6875</v>
      </c>
      <c r="D1265" s="344">
        <v>19343.330078125</v>
      </c>
      <c r="E1265" s="344">
        <v>0.46815079986117802</v>
      </c>
      <c r="F1265" s="344">
        <v>1.1572956573218101</v>
      </c>
      <c r="G1265" s="262">
        <f t="shared" si="42"/>
        <v>5990.1950875968387</v>
      </c>
    </row>
    <row r="1266" spans="1:18" x14ac:dyDescent="0.2">
      <c r="A1266" s="344">
        <v>5</v>
      </c>
      <c r="B1266" s="344">
        <v>2</v>
      </c>
      <c r="C1266" s="344">
        <v>879.0888671875</v>
      </c>
      <c r="D1266" s="344">
        <v>19241.048828125</v>
      </c>
      <c r="E1266" s="344">
        <v>0.46652078162878802</v>
      </c>
      <c r="F1266" s="344">
        <v>1.15347211249173</v>
      </c>
      <c r="G1266" s="262">
        <f t="shared" si="42"/>
        <v>5958.7484670455224</v>
      </c>
    </row>
    <row r="1267" spans="1:18" x14ac:dyDescent="0.2">
      <c r="A1267" s="344">
        <v>5</v>
      </c>
      <c r="B1267" s="344">
        <v>2</v>
      </c>
      <c r="C1267" s="344">
        <v>879.4990234375</v>
      </c>
      <c r="D1267" s="344">
        <v>19140.318359375</v>
      </c>
      <c r="E1267" s="344">
        <v>0.46486643259413502</v>
      </c>
      <c r="F1267" s="344">
        <v>1.15051865577698</v>
      </c>
      <c r="G1267" s="262">
        <f t="shared" si="42"/>
        <v>5927.0003781678706</v>
      </c>
    </row>
    <row r="1268" spans="1:18" x14ac:dyDescent="0.2">
      <c r="A1268" s="344">
        <v>5</v>
      </c>
      <c r="B1268" s="344">
        <v>2</v>
      </c>
      <c r="C1268" s="344">
        <v>879.9072265625</v>
      </c>
      <c r="D1268" s="344">
        <v>19040.109375</v>
      </c>
      <c r="E1268" s="344">
        <v>0.46329610631801199</v>
      </c>
      <c r="F1268" s="344">
        <v>1.14560127258301</v>
      </c>
      <c r="G1268" s="262">
        <f t="shared" si="42"/>
        <v>5897.0225137154175</v>
      </c>
    </row>
    <row r="1269" spans="1:18" x14ac:dyDescent="0.2">
      <c r="A1269" s="344">
        <v>5</v>
      </c>
      <c r="B1269" s="344">
        <v>2</v>
      </c>
      <c r="C1269" s="344">
        <v>880.30859375</v>
      </c>
      <c r="D1269" s="344">
        <v>18939</v>
      </c>
      <c r="E1269" s="344">
        <v>0.46168666449375501</v>
      </c>
      <c r="F1269" s="344">
        <v>1.1412918101996199</v>
      </c>
      <c r="G1269" s="262">
        <f t="shared" si="42"/>
        <v>5866.4599301773396</v>
      </c>
    </row>
    <row r="1270" spans="1:18" x14ac:dyDescent="0.2">
      <c r="A1270" s="344">
        <v>5</v>
      </c>
      <c r="B1270" s="344">
        <v>2</v>
      </c>
      <c r="C1270" s="344">
        <v>880.70703125</v>
      </c>
      <c r="D1270" s="344">
        <v>18837.96484375</v>
      </c>
      <c r="E1270" s="344">
        <v>0.46004049363546101</v>
      </c>
      <c r="F1270" s="344">
        <v>1.1371314758434901</v>
      </c>
      <c r="G1270" s="262">
        <f t="shared" si="42"/>
        <v>5835.3662608570503</v>
      </c>
    </row>
    <row r="1271" spans="1:18" s="113" customFormat="1" x14ac:dyDescent="0.2">
      <c r="A1271" s="344">
        <v>5</v>
      </c>
      <c r="B1271" s="344">
        <v>2</v>
      </c>
      <c r="C1271" s="344">
        <v>881.1015625</v>
      </c>
      <c r="D1271" s="344">
        <v>18736.44140625</v>
      </c>
      <c r="E1271" s="344">
        <v>0.45846620923839498</v>
      </c>
      <c r="F1271" s="344">
        <v>1.1348128318786599</v>
      </c>
      <c r="G1271" s="262">
        <f t="shared" si="42"/>
        <v>5805.7898601128527</v>
      </c>
      <c r="H1271" s="270"/>
      <c r="I1271" s="271"/>
      <c r="J1271" s="271"/>
      <c r="K1271" s="270"/>
      <c r="L1271" s="271"/>
      <c r="M1271" s="271"/>
      <c r="N1271" s="271"/>
      <c r="O1271" s="271"/>
      <c r="P1271" s="271"/>
      <c r="Q1271" s="283"/>
      <c r="R1271" s="286"/>
    </row>
    <row r="1272" spans="1:18" x14ac:dyDescent="0.2">
      <c r="A1272" s="344">
        <v>5</v>
      </c>
      <c r="B1272" s="344">
        <v>2</v>
      </c>
      <c r="C1272" s="344">
        <v>881.107421875</v>
      </c>
      <c r="D1272" s="344">
        <v>18737.291015625</v>
      </c>
      <c r="E1272" s="344">
        <v>0.458414549939334</v>
      </c>
      <c r="F1272" s="344">
        <v>1.1331110727042</v>
      </c>
      <c r="G1272" s="262">
        <f t="shared" si="42"/>
        <v>5804.8219267377963</v>
      </c>
    </row>
    <row r="1273" spans="1:18" x14ac:dyDescent="0.2">
      <c r="A1273" s="344">
        <v>5</v>
      </c>
      <c r="B1273" s="344">
        <v>2</v>
      </c>
      <c r="C1273" s="344">
        <v>881.515625</v>
      </c>
      <c r="D1273" s="344">
        <v>18634.59765625</v>
      </c>
      <c r="E1273" s="344">
        <v>0.45681159826926898</v>
      </c>
      <c r="F1273" s="344">
        <v>1.1290371185168599</v>
      </c>
      <c r="G1273" s="262">
        <f t="shared" si="42"/>
        <v>5774.8692610577637</v>
      </c>
    </row>
    <row r="1274" spans="1:18" x14ac:dyDescent="0.2">
      <c r="A1274" s="344">
        <v>5</v>
      </c>
      <c r="B1274" s="344">
        <v>2</v>
      </c>
      <c r="C1274" s="344">
        <v>881.921875</v>
      </c>
      <c r="D1274" s="344">
        <v>18533.771484375</v>
      </c>
      <c r="E1274" s="344">
        <v>0.45521600986830901</v>
      </c>
      <c r="F1274" s="344">
        <v>1.1243522167205799</v>
      </c>
      <c r="G1274" s="262">
        <f t="shared" si="42"/>
        <v>5745.2165517160738</v>
      </c>
    </row>
    <row r="1275" spans="1:18" x14ac:dyDescent="0.2">
      <c r="A1275" s="344">
        <v>5</v>
      </c>
      <c r="B1275" s="344">
        <v>2</v>
      </c>
      <c r="C1275" s="344">
        <v>882.318359375</v>
      </c>
      <c r="D1275" s="344">
        <v>18432.958984375</v>
      </c>
      <c r="E1275" s="344">
        <v>0.45361314550973503</v>
      </c>
      <c r="F1275" s="344">
        <v>1.12166104372591</v>
      </c>
      <c r="G1275" s="262">
        <f t="shared" si="42"/>
        <v>5715.5902243553883</v>
      </c>
    </row>
    <row r="1276" spans="1:18" x14ac:dyDescent="0.2">
      <c r="A1276" s="344">
        <v>5</v>
      </c>
      <c r="B1276" s="344">
        <v>2</v>
      </c>
      <c r="C1276" s="344">
        <v>882.73046875</v>
      </c>
      <c r="D1276" s="344">
        <v>18331.27734375</v>
      </c>
      <c r="E1276" s="344">
        <v>0.45192235847935103</v>
      </c>
      <c r="F1276" s="344">
        <v>1.1164068710058901</v>
      </c>
      <c r="G1276" s="262">
        <f t="shared" si="42"/>
        <v>5684.5099773726051</v>
      </c>
    </row>
    <row r="1277" spans="1:18" x14ac:dyDescent="0.2">
      <c r="A1277" s="344">
        <v>5</v>
      </c>
      <c r="B1277" s="344">
        <v>2</v>
      </c>
      <c r="C1277" s="344">
        <v>883.1357421875</v>
      </c>
      <c r="D1277" s="344">
        <v>18231.107421875</v>
      </c>
      <c r="E1277" s="344">
        <v>0.45034039067104498</v>
      </c>
      <c r="F1277" s="344">
        <v>1.11227331217378</v>
      </c>
      <c r="G1277" s="262">
        <f t="shared" si="42"/>
        <v>5655.5897195255457</v>
      </c>
    </row>
    <row r="1278" spans="1:18" x14ac:dyDescent="0.2">
      <c r="A1278" s="344">
        <v>5</v>
      </c>
      <c r="B1278" s="344">
        <v>2</v>
      </c>
      <c r="C1278" s="344">
        <v>883.548828125</v>
      </c>
      <c r="D1278" s="344">
        <v>18127.041015625</v>
      </c>
      <c r="E1278" s="344">
        <v>0.44864666415378501</v>
      </c>
      <c r="F1278" s="344">
        <v>1.10906362533569</v>
      </c>
      <c r="G1278" s="262">
        <f t="shared" si="42"/>
        <v>5624.7993394620116</v>
      </c>
    </row>
    <row r="1279" spans="1:18" x14ac:dyDescent="0.2">
      <c r="A1279" s="344">
        <v>5</v>
      </c>
      <c r="B1279" s="344">
        <v>2</v>
      </c>
      <c r="C1279" s="344">
        <v>883.9482421875</v>
      </c>
      <c r="D1279" s="344">
        <v>18025.8828125</v>
      </c>
      <c r="E1279" s="344">
        <v>0.44703792082145799</v>
      </c>
      <c r="F1279" s="344">
        <v>1.10385718289763</v>
      </c>
      <c r="G1279" s="262">
        <f t="shared" si="42"/>
        <v>5595.7189518857003</v>
      </c>
    </row>
    <row r="1280" spans="1:18" x14ac:dyDescent="0.2">
      <c r="A1280" s="344">
        <v>5</v>
      </c>
      <c r="B1280" s="344">
        <v>2</v>
      </c>
      <c r="C1280" s="344">
        <v>884.353515625</v>
      </c>
      <c r="D1280" s="344">
        <v>17925.513671875</v>
      </c>
      <c r="E1280" s="344">
        <v>0.44545889250002801</v>
      </c>
      <c r="F1280" s="344">
        <v>1.0993272298947001</v>
      </c>
      <c r="G1280" s="262">
        <f t="shared" si="42"/>
        <v>5567.3348152638073</v>
      </c>
    </row>
    <row r="1281" spans="1:7" x14ac:dyDescent="0.2">
      <c r="A1281" s="344">
        <v>5</v>
      </c>
      <c r="B1281" s="344">
        <v>2</v>
      </c>
      <c r="C1281" s="344">
        <v>884.755859375</v>
      </c>
      <c r="D1281" s="344">
        <v>17822.1015625</v>
      </c>
      <c r="E1281" s="344">
        <v>0.44381440966390101</v>
      </c>
      <c r="F1281" s="344">
        <v>1.0965407127514499</v>
      </c>
      <c r="G1281" s="262">
        <f t="shared" si="42"/>
        <v>5537.9416454211059</v>
      </c>
    </row>
    <row r="1282" spans="1:7" x14ac:dyDescent="0.2">
      <c r="A1282" s="344">
        <v>5</v>
      </c>
      <c r="B1282" s="344">
        <v>2</v>
      </c>
      <c r="C1282" s="344">
        <v>885.177734375</v>
      </c>
      <c r="D1282" s="344">
        <v>17721.646484375</v>
      </c>
      <c r="E1282" s="344">
        <v>0.44215901289135201</v>
      </c>
      <c r="F1282" s="344">
        <v>1.0930418502539401</v>
      </c>
      <c r="G1282" s="262">
        <f t="shared" si="42"/>
        <v>5508.52214252056</v>
      </c>
    </row>
    <row r="1283" spans="1:7" x14ac:dyDescent="0.2">
      <c r="A1283" s="344">
        <v>5</v>
      </c>
      <c r="B1283" s="344">
        <v>2</v>
      </c>
      <c r="C1283" s="344">
        <v>885.572265625</v>
      </c>
      <c r="D1283" s="344">
        <v>17621.626953125</v>
      </c>
      <c r="E1283" s="344">
        <v>0.44058435014449099</v>
      </c>
      <c r="F1283" s="344">
        <v>1.0888397227972699</v>
      </c>
      <c r="G1283" s="262">
        <f t="shared" si="42"/>
        <v>5480.6952745034832</v>
      </c>
    </row>
    <row r="1284" spans="1:7" x14ac:dyDescent="0.2">
      <c r="A1284" s="344">
        <v>5</v>
      </c>
      <c r="B1284" s="344">
        <v>2</v>
      </c>
      <c r="C1284" s="344">
        <v>885.9853515625</v>
      </c>
      <c r="D1284" s="344">
        <v>17521.130859375</v>
      </c>
      <c r="E1284" s="344">
        <v>0.43892167741432803</v>
      </c>
      <c r="F1284" s="344">
        <v>1.08323397580534</v>
      </c>
      <c r="G1284" s="262">
        <f t="shared" si="42"/>
        <v>5451.4798219647009</v>
      </c>
    </row>
    <row r="1285" spans="1:7" x14ac:dyDescent="0.2">
      <c r="A1285" s="344">
        <v>5</v>
      </c>
      <c r="B1285" s="344">
        <v>2</v>
      </c>
      <c r="C1285" s="344">
        <v>886.103515625</v>
      </c>
      <c r="D1285" s="344">
        <v>17492.93359375</v>
      </c>
      <c r="E1285" s="344">
        <v>0.43840697617270102</v>
      </c>
      <c r="F1285" s="344">
        <v>1.0857194429263499</v>
      </c>
      <c r="G1285" s="262">
        <f t="shared" si="42"/>
        <v>5442.4689307404851</v>
      </c>
    </row>
    <row r="1286" spans="1:7" x14ac:dyDescent="0.2">
      <c r="A1286" s="344">
        <v>5</v>
      </c>
      <c r="B1286" s="344">
        <v>2</v>
      </c>
      <c r="C1286" s="344">
        <v>886.375</v>
      </c>
      <c r="D1286" s="344">
        <v>17421.083984375</v>
      </c>
      <c r="E1286" s="344">
        <v>0.43727090815082198</v>
      </c>
      <c r="F1286" s="344">
        <v>1.08035805169493</v>
      </c>
      <c r="G1286" s="262">
        <f t="shared" ref="G1286:G1349" si="43">G1285+(D1286+D1285)/2*(E1286-E1285)</f>
        <v>5422.63658129757</v>
      </c>
    </row>
    <row r="1287" spans="1:7" x14ac:dyDescent="0.2">
      <c r="A1287" s="344">
        <v>5</v>
      </c>
      <c r="B1287" s="344">
        <v>2</v>
      </c>
      <c r="C1287" s="344">
        <v>886.7705078125</v>
      </c>
      <c r="D1287" s="344">
        <v>17320.55078125</v>
      </c>
      <c r="E1287" s="344">
        <v>0.43566021486185502</v>
      </c>
      <c r="F1287" s="344">
        <v>1.07485055923462</v>
      </c>
      <c r="G1287" s="262">
        <f t="shared" si="43"/>
        <v>5394.6575223152031</v>
      </c>
    </row>
    <row r="1288" spans="1:7" x14ac:dyDescent="0.2">
      <c r="A1288" s="344">
        <v>5</v>
      </c>
      <c r="B1288" s="344">
        <v>2</v>
      </c>
      <c r="C1288" s="344">
        <v>887.17578125</v>
      </c>
      <c r="D1288" s="344">
        <v>17220.341796875</v>
      </c>
      <c r="E1288" s="344">
        <v>0.434040295658633</v>
      </c>
      <c r="F1288" s="344">
        <v>1.07085704803467</v>
      </c>
      <c r="G1288" s="262">
        <f t="shared" si="43"/>
        <v>5366.6807947233365</v>
      </c>
    </row>
    <row r="1289" spans="1:7" x14ac:dyDescent="0.2">
      <c r="A1289" s="344">
        <v>5</v>
      </c>
      <c r="B1289" s="344">
        <v>2</v>
      </c>
      <c r="C1289" s="344">
        <v>887.5771484375</v>
      </c>
      <c r="D1289" s="344">
        <v>17118.71875</v>
      </c>
      <c r="E1289" s="344">
        <v>0.43242625542916402</v>
      </c>
      <c r="F1289" s="344">
        <v>1.06696784496307</v>
      </c>
      <c r="G1289" s="262">
        <f t="shared" si="43"/>
        <v>5338.9684821409228</v>
      </c>
    </row>
    <row r="1290" spans="1:7" x14ac:dyDescent="0.2">
      <c r="A1290" s="344">
        <v>5</v>
      </c>
      <c r="B1290" s="344">
        <v>2.5</v>
      </c>
      <c r="C1290" s="344">
        <v>888.615234375</v>
      </c>
      <c r="D1290" s="344">
        <v>17220.41015625</v>
      </c>
      <c r="E1290" s="344">
        <v>0.43385598110035101</v>
      </c>
      <c r="F1290" s="344">
        <v>1.07219815254211</v>
      </c>
      <c r="G1290" s="262">
        <f t="shared" si="43"/>
        <v>5363.5162492026548</v>
      </c>
    </row>
    <row r="1291" spans="1:7" x14ac:dyDescent="0.2">
      <c r="A1291" s="344">
        <v>5</v>
      </c>
      <c r="B1291" s="344">
        <v>2.5</v>
      </c>
      <c r="C1291" s="344">
        <v>889.0107421875</v>
      </c>
      <c r="D1291" s="344">
        <v>17324.142578125</v>
      </c>
      <c r="E1291" s="344">
        <v>0.43543943320401002</v>
      </c>
      <c r="F1291" s="344">
        <v>1.0760038858279599</v>
      </c>
      <c r="G1291" s="262">
        <f t="shared" si="43"/>
        <v>5390.8660715512578</v>
      </c>
    </row>
    <row r="1292" spans="1:7" x14ac:dyDescent="0.2">
      <c r="A1292" s="344">
        <v>5</v>
      </c>
      <c r="B1292" s="344">
        <v>2.5</v>
      </c>
      <c r="C1292" s="344">
        <v>889.4267578125</v>
      </c>
      <c r="D1292" s="344">
        <v>17424.576171875</v>
      </c>
      <c r="E1292" s="344">
        <v>0.43708115117624402</v>
      </c>
      <c r="F1292" s="344">
        <v>1.0787009960040499</v>
      </c>
      <c r="G1292" s="262">
        <f t="shared" si="43"/>
        <v>5419.3898695932476</v>
      </c>
    </row>
    <row r="1293" spans="1:7" x14ac:dyDescent="0.2">
      <c r="A1293" s="344">
        <v>5</v>
      </c>
      <c r="B1293" s="344">
        <v>2.5</v>
      </c>
      <c r="C1293" s="344">
        <v>889.8232421875</v>
      </c>
      <c r="D1293" s="344">
        <v>17526.068359375</v>
      </c>
      <c r="E1293" s="344">
        <v>0.4387000517454</v>
      </c>
      <c r="F1293" s="344">
        <v>1.08481349889189</v>
      </c>
      <c r="G1293" s="262">
        <f t="shared" si="43"/>
        <v>5447.6806787552523</v>
      </c>
    </row>
    <row r="1294" spans="1:7" x14ac:dyDescent="0.2">
      <c r="A1294" s="344">
        <v>5</v>
      </c>
      <c r="B1294" s="344">
        <v>2.5</v>
      </c>
      <c r="C1294" s="344">
        <v>890.2333984375</v>
      </c>
      <c r="D1294" s="344">
        <v>17626.525390625</v>
      </c>
      <c r="E1294" s="344">
        <v>0.44033274753019203</v>
      </c>
      <c r="F1294" s="344">
        <v>1.0868251556530599</v>
      </c>
      <c r="G1294" s="262">
        <f t="shared" si="43"/>
        <v>5476.3774245753184</v>
      </c>
    </row>
    <row r="1295" spans="1:7" x14ac:dyDescent="0.2">
      <c r="A1295" s="344">
        <v>5</v>
      </c>
      <c r="B1295" s="344">
        <v>2.5</v>
      </c>
      <c r="C1295" s="344">
        <v>890.6240234375</v>
      </c>
      <c r="D1295" s="344">
        <v>17729.4375</v>
      </c>
      <c r="E1295" s="344">
        <v>0.44184937723912299</v>
      </c>
      <c r="F1295" s="344">
        <v>1.09118816908449</v>
      </c>
      <c r="G1295" s="262">
        <f t="shared" si="43"/>
        <v>5503.1883764292097</v>
      </c>
    </row>
    <row r="1296" spans="1:7" x14ac:dyDescent="0.2">
      <c r="A1296" s="344">
        <v>5</v>
      </c>
      <c r="B1296" s="344">
        <v>2.5</v>
      </c>
      <c r="C1296" s="344">
        <v>891.0458984375</v>
      </c>
      <c r="D1296" s="344">
        <v>17830.037109375</v>
      </c>
      <c r="E1296" s="344">
        <v>0.44357369188219298</v>
      </c>
      <c r="F1296" s="344">
        <v>1.0976672638207701</v>
      </c>
      <c r="G1296" s="262">
        <f t="shared" si="43"/>
        <v>5533.8462378136201</v>
      </c>
    </row>
    <row r="1297" spans="1:7" x14ac:dyDescent="0.2">
      <c r="A1297" s="344">
        <v>5</v>
      </c>
      <c r="B1297" s="344">
        <v>2.5</v>
      </c>
      <c r="C1297" s="344">
        <v>891.4501953125</v>
      </c>
      <c r="D1297" s="344">
        <v>17932.00390625</v>
      </c>
      <c r="E1297" s="344">
        <v>0.44517274363897702</v>
      </c>
      <c r="F1297" s="344">
        <v>1.10115110874176</v>
      </c>
      <c r="G1297" s="262">
        <f t="shared" si="43"/>
        <v>5562.4389150697289</v>
      </c>
    </row>
    <row r="1298" spans="1:7" x14ac:dyDescent="0.2">
      <c r="A1298" s="344">
        <v>5</v>
      </c>
      <c r="B1298" s="344">
        <v>2.5</v>
      </c>
      <c r="C1298" s="344">
        <v>891.8583984375</v>
      </c>
      <c r="D1298" s="344">
        <v>18032.0703125</v>
      </c>
      <c r="E1298" s="344">
        <v>0.44673978118225899</v>
      </c>
      <c r="F1298" s="344">
        <v>1.1044830316677701</v>
      </c>
      <c r="G1298" s="262">
        <f t="shared" si="43"/>
        <v>5590.6174423248094</v>
      </c>
    </row>
    <row r="1299" spans="1:7" x14ac:dyDescent="0.2">
      <c r="A1299" s="344">
        <v>5</v>
      </c>
      <c r="B1299" s="344">
        <v>2.5</v>
      </c>
      <c r="C1299" s="344">
        <v>892.2724609375</v>
      </c>
      <c r="D1299" s="344">
        <v>18134.580078125</v>
      </c>
      <c r="E1299" s="344">
        <v>0.44841144699603303</v>
      </c>
      <c r="F1299" s="344">
        <v>1.10909040085971</v>
      </c>
      <c r="G1299" s="262">
        <f t="shared" si="43"/>
        <v>5620.8467188531722</v>
      </c>
    </row>
    <row r="1300" spans="1:7" x14ac:dyDescent="0.2">
      <c r="A1300" s="344">
        <v>5</v>
      </c>
      <c r="B1300" s="344">
        <v>2.5</v>
      </c>
      <c r="C1300" s="344">
        <v>892.6806640625</v>
      </c>
      <c r="D1300" s="344">
        <v>18235.056640625</v>
      </c>
      <c r="E1300" s="344">
        <v>0.44997551594860902</v>
      </c>
      <c r="F1300" s="344">
        <v>1.1144876480102499</v>
      </c>
      <c r="G1300" s="262">
        <f t="shared" si="43"/>
        <v>5649.2890286573047</v>
      </c>
    </row>
    <row r="1301" spans="1:7" x14ac:dyDescent="0.2">
      <c r="A1301" s="344">
        <v>5</v>
      </c>
      <c r="B1301" s="344">
        <v>2.5</v>
      </c>
      <c r="C1301" s="344">
        <v>893.0654296875</v>
      </c>
      <c r="D1301" s="344">
        <v>18338.900390625</v>
      </c>
      <c r="E1301" s="344">
        <v>0.451576255727559</v>
      </c>
      <c r="F1301" s="344">
        <v>1.11735460814089</v>
      </c>
      <c r="G1301" s="262">
        <f t="shared" si="43"/>
        <v>5678.5617226040695</v>
      </c>
    </row>
    <row r="1302" spans="1:7" x14ac:dyDescent="0.2">
      <c r="A1302" s="344">
        <v>5</v>
      </c>
      <c r="B1302" s="344">
        <v>2.5</v>
      </c>
      <c r="C1302" s="344">
        <v>893.4892578125</v>
      </c>
      <c r="D1302" s="344">
        <v>18439.875</v>
      </c>
      <c r="E1302" s="344">
        <v>0.45325688552111398</v>
      </c>
      <c r="F1302" s="344">
        <v>1.12014112528414</v>
      </c>
      <c r="G1302" s="262">
        <f t="shared" si="43"/>
        <v>5709.4674754500447</v>
      </c>
    </row>
    <row r="1303" spans="1:7" x14ac:dyDescent="0.2">
      <c r="A1303" s="344">
        <v>5</v>
      </c>
      <c r="B1303" s="344">
        <v>2.5</v>
      </c>
      <c r="C1303" s="344">
        <v>893.8994140625</v>
      </c>
      <c r="D1303" s="344">
        <v>18542.958984375</v>
      </c>
      <c r="E1303" s="344">
        <v>0.45495660742744798</v>
      </c>
      <c r="F1303" s="344">
        <v>1.12408702261746</v>
      </c>
      <c r="G1303" s="262">
        <f t="shared" si="43"/>
        <v>5740.8977419908224</v>
      </c>
    </row>
    <row r="1304" spans="1:7" x14ac:dyDescent="0.2">
      <c r="A1304" s="344">
        <v>5</v>
      </c>
      <c r="B1304" s="344">
        <v>2.5</v>
      </c>
      <c r="C1304" s="344">
        <v>894.3095703125</v>
      </c>
      <c r="D1304" s="344">
        <v>18644.947265625</v>
      </c>
      <c r="E1304" s="344">
        <v>0.45653191045857999</v>
      </c>
      <c r="F1304" s="344">
        <v>1.1281638871878401</v>
      </c>
      <c r="G1304" s="262">
        <f t="shared" si="43"/>
        <v>5770.1888527093615</v>
      </c>
    </row>
    <row r="1305" spans="1:7" x14ac:dyDescent="0.2">
      <c r="A1305" s="344">
        <v>5</v>
      </c>
      <c r="B1305" s="344">
        <v>2.5</v>
      </c>
      <c r="C1305" s="344">
        <v>894.712890625</v>
      </c>
      <c r="D1305" s="344">
        <v>18745.3515625</v>
      </c>
      <c r="E1305" s="344">
        <v>0.45814400073140898</v>
      </c>
      <c r="F1305" s="344">
        <v>1.13195483572781</v>
      </c>
      <c r="G1305" s="262">
        <f t="shared" si="43"/>
        <v>5800.3271212288564</v>
      </c>
    </row>
    <row r="1306" spans="1:7" x14ac:dyDescent="0.2">
      <c r="A1306" s="344">
        <v>5</v>
      </c>
      <c r="B1306" s="344">
        <v>2.5</v>
      </c>
      <c r="C1306" s="344">
        <v>894.7734375</v>
      </c>
      <c r="D1306" s="344">
        <v>18755.666015625</v>
      </c>
      <c r="E1306" s="344">
        <v>0.45841748942621102</v>
      </c>
      <c r="F1306" s="344">
        <v>1.1333823204040501</v>
      </c>
      <c r="G1306" s="262">
        <f t="shared" si="43"/>
        <v>5805.4551734044517</v>
      </c>
    </row>
    <row r="1307" spans="1:7" x14ac:dyDescent="0.2">
      <c r="A1307" s="344">
        <v>5</v>
      </c>
      <c r="B1307" s="344">
        <v>2.5</v>
      </c>
      <c r="C1307" s="344">
        <v>895.1044921875</v>
      </c>
      <c r="D1307" s="344">
        <v>18845.39453125</v>
      </c>
      <c r="E1307" s="344">
        <v>0.45973158557899302</v>
      </c>
      <c r="F1307" s="344">
        <v>1.13800761755556</v>
      </c>
      <c r="G1307" s="262">
        <f t="shared" si="43"/>
        <v>5830.1608779070375</v>
      </c>
    </row>
    <row r="1308" spans="1:7" x14ac:dyDescent="0.2">
      <c r="A1308" s="344">
        <v>5</v>
      </c>
      <c r="B1308" s="344">
        <v>2.5</v>
      </c>
      <c r="C1308" s="344">
        <v>895.513671875</v>
      </c>
      <c r="D1308" s="344">
        <v>18947.697265625</v>
      </c>
      <c r="E1308" s="344">
        <v>0.46134999138303101</v>
      </c>
      <c r="F1308" s="344">
        <v>1.1404812103137401</v>
      </c>
      <c r="G1308" s="262">
        <f t="shared" si="43"/>
        <v>5860.7431574653392</v>
      </c>
    </row>
    <row r="1309" spans="1:7" x14ac:dyDescent="0.2">
      <c r="A1309" s="344">
        <v>5</v>
      </c>
      <c r="B1309" s="344">
        <v>2.5</v>
      </c>
      <c r="C1309" s="344">
        <v>895.9345703125</v>
      </c>
      <c r="D1309" s="344">
        <v>19048.40625</v>
      </c>
      <c r="E1309" s="344">
        <v>0.46295675565488598</v>
      </c>
      <c r="F1309" s="344">
        <v>1.1458635563030799</v>
      </c>
      <c r="G1309" s="262">
        <f t="shared" si="43"/>
        <v>5891.2685482646439</v>
      </c>
    </row>
    <row r="1310" spans="1:7" x14ac:dyDescent="0.2">
      <c r="A1310" s="344">
        <v>5</v>
      </c>
      <c r="B1310" s="344">
        <v>2.5</v>
      </c>
      <c r="C1310" s="344">
        <v>896.330078125</v>
      </c>
      <c r="D1310" s="344">
        <v>19148.6484375</v>
      </c>
      <c r="E1310" s="344">
        <v>0.46461951569653998</v>
      </c>
      <c r="F1310" s="344">
        <v>1.14836101420224</v>
      </c>
      <c r="G1310" s="262">
        <f t="shared" si="43"/>
        <v>5923.024816386268</v>
      </c>
    </row>
    <row r="1311" spans="1:7" x14ac:dyDescent="0.2">
      <c r="A1311" s="344">
        <v>5</v>
      </c>
      <c r="B1311" s="344">
        <v>2.5</v>
      </c>
      <c r="C1311" s="344">
        <v>896.7158203125</v>
      </c>
      <c r="D1311" s="344">
        <v>19248.6640625</v>
      </c>
      <c r="E1311" s="344">
        <v>0.466162076918408</v>
      </c>
      <c r="F1311" s="344">
        <v>1.1537760728970201</v>
      </c>
      <c r="G1311" s="262">
        <f t="shared" si="43"/>
        <v>5952.6399190294924</v>
      </c>
    </row>
    <row r="1312" spans="1:7" x14ac:dyDescent="0.2">
      <c r="A1312" s="344">
        <v>5</v>
      </c>
      <c r="B1312" s="344">
        <v>2.5</v>
      </c>
      <c r="C1312" s="344">
        <v>897.130859375</v>
      </c>
      <c r="D1312" s="344">
        <v>19349.234375</v>
      </c>
      <c r="E1312" s="344">
        <v>0.46781633864156902</v>
      </c>
      <c r="F1312" s="344">
        <v>1.15632708184421</v>
      </c>
      <c r="G1312" s="262">
        <f t="shared" si="43"/>
        <v>5984.5654320192989</v>
      </c>
    </row>
    <row r="1313" spans="1:7" x14ac:dyDescent="0.2">
      <c r="A1313" s="344">
        <v>5</v>
      </c>
      <c r="B1313" s="344">
        <v>2.5</v>
      </c>
      <c r="C1313" s="344">
        <v>897.53125</v>
      </c>
      <c r="D1313" s="344">
        <v>19449.697265625</v>
      </c>
      <c r="E1313" s="344">
        <v>0.46940930769778799</v>
      </c>
      <c r="F1313" s="344">
        <v>1.16067531052977</v>
      </c>
      <c r="G1313" s="262">
        <f t="shared" si="43"/>
        <v>6015.4681807782345</v>
      </c>
    </row>
    <row r="1314" spans="1:7" x14ac:dyDescent="0.2">
      <c r="A1314" s="344">
        <v>5</v>
      </c>
      <c r="B1314" s="344">
        <v>2.5</v>
      </c>
      <c r="C1314" s="344">
        <v>897.9248046875</v>
      </c>
      <c r="D1314" s="344">
        <v>19550.177734375</v>
      </c>
      <c r="E1314" s="344">
        <v>0.47101094969548302</v>
      </c>
      <c r="F1314" s="344">
        <v>1.1653124820441001</v>
      </c>
      <c r="G1314" s="262">
        <f t="shared" si="43"/>
        <v>6046.7000996306624</v>
      </c>
    </row>
    <row r="1315" spans="1:7" x14ac:dyDescent="0.2">
      <c r="A1315" s="344">
        <v>5</v>
      </c>
      <c r="B1315" s="344">
        <v>2.5</v>
      </c>
      <c r="C1315" s="344">
        <v>898.3359375</v>
      </c>
      <c r="D1315" s="344">
        <v>19652.34375</v>
      </c>
      <c r="E1315" s="344">
        <v>0.47263750457204901</v>
      </c>
      <c r="F1315" s="344">
        <v>1.16815266665071</v>
      </c>
      <c r="G1315" s="262">
        <f t="shared" si="43"/>
        <v>6078.5826258777088</v>
      </c>
    </row>
    <row r="1316" spans="1:7" x14ac:dyDescent="0.2">
      <c r="A1316" s="344">
        <v>5</v>
      </c>
      <c r="B1316" s="344">
        <v>2.5</v>
      </c>
      <c r="C1316" s="344">
        <v>898.751953125</v>
      </c>
      <c r="D1316" s="344">
        <v>19755.400390625</v>
      </c>
      <c r="E1316" s="344">
        <v>0.47429310507141098</v>
      </c>
      <c r="F1316" s="344">
        <v>1.17261114064604</v>
      </c>
      <c r="G1316" s="262">
        <f t="shared" si="43"/>
        <v>6111.2043663166824</v>
      </c>
    </row>
    <row r="1317" spans="1:7" x14ac:dyDescent="0.2">
      <c r="A1317" s="344">
        <v>5</v>
      </c>
      <c r="B1317" s="344">
        <v>2.5</v>
      </c>
      <c r="C1317" s="344">
        <v>899.146484375</v>
      </c>
      <c r="D1317" s="344">
        <v>19856.201171875</v>
      </c>
      <c r="E1317" s="344">
        <v>0.475896173156798</v>
      </c>
      <c r="F1317" s="344">
        <v>1.1781782377511301</v>
      </c>
      <c r="G1317" s="262">
        <f t="shared" si="43"/>
        <v>6142.9544134546377</v>
      </c>
    </row>
    <row r="1318" spans="1:7" x14ac:dyDescent="0.2">
      <c r="A1318" s="344">
        <v>5</v>
      </c>
      <c r="B1318" s="344">
        <v>2.5</v>
      </c>
      <c r="C1318" s="344">
        <v>899.5537109375</v>
      </c>
      <c r="D1318" s="344">
        <v>19956.81640625</v>
      </c>
      <c r="E1318" s="344">
        <v>0.47752022510394498</v>
      </c>
      <c r="F1318" s="344">
        <v>1.18226406630129</v>
      </c>
      <c r="G1318" s="262">
        <f t="shared" si="43"/>
        <v>6175.2836178144134</v>
      </c>
    </row>
    <row r="1319" spans="1:7" x14ac:dyDescent="0.2">
      <c r="A1319" s="344">
        <v>5</v>
      </c>
      <c r="B1319" s="344">
        <v>2.5</v>
      </c>
      <c r="C1319" s="344">
        <v>899.76953125</v>
      </c>
      <c r="D1319" s="344">
        <v>20008.63671875</v>
      </c>
      <c r="E1319" s="344">
        <v>0.47843641368672302</v>
      </c>
      <c r="F1319" s="344">
        <v>1.1834293836727701</v>
      </c>
      <c r="G1319" s="262">
        <f t="shared" si="43"/>
        <v>6193.5915637437511</v>
      </c>
    </row>
    <row r="1320" spans="1:7" x14ac:dyDescent="0.2">
      <c r="A1320" s="344">
        <v>5</v>
      </c>
      <c r="B1320" s="344">
        <v>2.5</v>
      </c>
      <c r="C1320" s="344">
        <v>899.966796875</v>
      </c>
      <c r="D1320" s="344">
        <v>20059.171875</v>
      </c>
      <c r="E1320" s="344">
        <v>0.47919611097313503</v>
      </c>
      <c r="F1320" s="344">
        <v>1.1858403449878101</v>
      </c>
      <c r="G1320" s="262">
        <f t="shared" si="43"/>
        <v>6208.8112664743248</v>
      </c>
    </row>
    <row r="1321" spans="1:7" x14ac:dyDescent="0.2">
      <c r="A1321" s="344">
        <v>5</v>
      </c>
      <c r="B1321" s="344">
        <v>2.5</v>
      </c>
      <c r="C1321" s="344">
        <v>900.3740234375</v>
      </c>
      <c r="D1321" s="344">
        <v>20161.142578125</v>
      </c>
      <c r="E1321" s="344">
        <v>0.48083340516313899</v>
      </c>
      <c r="F1321" s="344">
        <v>1.18959252722561</v>
      </c>
      <c r="G1321" s="262">
        <f t="shared" si="43"/>
        <v>6241.7375100614418</v>
      </c>
    </row>
    <row r="1322" spans="1:7" x14ac:dyDescent="0.2">
      <c r="A1322" s="344">
        <v>5</v>
      </c>
      <c r="B1322" s="344">
        <v>2.5</v>
      </c>
      <c r="C1322" s="344">
        <v>900.7939453125</v>
      </c>
      <c r="D1322" s="344">
        <v>20263.212890625</v>
      </c>
      <c r="E1322" s="344">
        <v>0.48251613043248698</v>
      </c>
      <c r="F1322" s="344">
        <v>1.19311804883182</v>
      </c>
      <c r="G1322" s="262">
        <f t="shared" si="43"/>
        <v>6275.749052283627</v>
      </c>
    </row>
    <row r="1323" spans="1:7" x14ac:dyDescent="0.2">
      <c r="A1323" s="344">
        <v>5</v>
      </c>
      <c r="B1323" s="344">
        <v>2.5</v>
      </c>
      <c r="C1323" s="344">
        <v>901.1953125</v>
      </c>
      <c r="D1323" s="344">
        <v>20366.123046875</v>
      </c>
      <c r="E1323" s="344">
        <v>0.48411719035357198</v>
      </c>
      <c r="F1323" s="344">
        <v>1.1975795496255199</v>
      </c>
      <c r="G1323" s="262">
        <f t="shared" si="43"/>
        <v>6308.2740529785415</v>
      </c>
    </row>
    <row r="1324" spans="1:7" x14ac:dyDescent="0.2">
      <c r="A1324" s="344">
        <v>5</v>
      </c>
      <c r="B1324" s="344">
        <v>2.5</v>
      </c>
      <c r="C1324" s="344">
        <v>901.6064453125</v>
      </c>
      <c r="D1324" s="344">
        <v>20466.5546875</v>
      </c>
      <c r="E1324" s="344">
        <v>0.48570442595519098</v>
      </c>
      <c r="F1324" s="344">
        <v>1.2031078804284301</v>
      </c>
      <c r="G1324" s="262">
        <f t="shared" si="43"/>
        <v>6340.6795928832589</v>
      </c>
    </row>
    <row r="1325" spans="1:7" x14ac:dyDescent="0.2">
      <c r="A1325" s="344">
        <v>5</v>
      </c>
      <c r="B1325" s="344">
        <v>2.5</v>
      </c>
      <c r="C1325" s="344">
        <v>902.0078125</v>
      </c>
      <c r="D1325" s="344">
        <v>20569.611328125</v>
      </c>
      <c r="E1325" s="344">
        <v>0.487404089653865</v>
      </c>
      <c r="F1325" s="344">
        <v>1.2047082418575901</v>
      </c>
      <c r="G1325" s="262">
        <f t="shared" si="43"/>
        <v>6375.5534337380186</v>
      </c>
    </row>
    <row r="1326" spans="1:7" x14ac:dyDescent="0.2">
      <c r="A1326" s="344">
        <v>5</v>
      </c>
      <c r="B1326" s="344">
        <v>2.5</v>
      </c>
      <c r="C1326" s="344">
        <v>902.41796875</v>
      </c>
      <c r="D1326" s="344">
        <v>20671.435546875</v>
      </c>
      <c r="E1326" s="344">
        <v>0.48908032476902003</v>
      </c>
      <c r="F1326" s="344">
        <v>1.2093007098883399</v>
      </c>
      <c r="G1326" s="262">
        <f t="shared" si="43"/>
        <v>6410.1182792168329</v>
      </c>
    </row>
    <row r="1327" spans="1:7" x14ac:dyDescent="0.2">
      <c r="A1327" s="344">
        <v>5</v>
      </c>
      <c r="B1327" s="344">
        <v>2.5</v>
      </c>
      <c r="C1327" s="344">
        <v>902.833984375</v>
      </c>
      <c r="D1327" s="344">
        <v>20771.908203125</v>
      </c>
      <c r="E1327" s="344">
        <v>0.49070786917582199</v>
      </c>
      <c r="F1327" s="344">
        <v>1.2114613782614501</v>
      </c>
      <c r="G1327" s="262">
        <f t="shared" si="43"/>
        <v>6443.8437203765743</v>
      </c>
    </row>
    <row r="1328" spans="1:7" x14ac:dyDescent="0.2">
      <c r="A1328" s="344">
        <v>5</v>
      </c>
      <c r="B1328" s="344">
        <v>2.5</v>
      </c>
      <c r="C1328" s="344">
        <v>903.2294921875</v>
      </c>
      <c r="D1328" s="344">
        <v>20872.8359375</v>
      </c>
      <c r="E1328" s="344">
        <v>0.492347637191415</v>
      </c>
      <c r="F1328" s="344">
        <v>1.2188494438305499</v>
      </c>
      <c r="G1328" s="262">
        <f t="shared" si="43"/>
        <v>6477.9875801062499</v>
      </c>
    </row>
    <row r="1329" spans="1:7" x14ac:dyDescent="0.2">
      <c r="A1329" s="344">
        <v>5</v>
      </c>
      <c r="B1329" s="344">
        <v>2.5</v>
      </c>
      <c r="C1329" s="344">
        <v>903.6201171875</v>
      </c>
      <c r="D1329" s="344">
        <v>20974.0703125</v>
      </c>
      <c r="E1329" s="344">
        <v>0.49392983783036498</v>
      </c>
      <c r="F1329" s="344">
        <v>1.2215375900268599</v>
      </c>
      <c r="G1329" s="262">
        <f t="shared" si="43"/>
        <v>6511.0926810096653</v>
      </c>
    </row>
    <row r="1330" spans="1:7" x14ac:dyDescent="0.2">
      <c r="A1330" s="344">
        <v>5</v>
      </c>
      <c r="B1330" s="344">
        <v>2.5</v>
      </c>
      <c r="C1330" s="344">
        <v>904.033203125</v>
      </c>
      <c r="D1330" s="344">
        <v>21076.943359375</v>
      </c>
      <c r="E1330" s="344">
        <v>0.49563049105927298</v>
      </c>
      <c r="F1330" s="344">
        <v>1.22597219888121</v>
      </c>
      <c r="G1330" s="262">
        <f t="shared" si="43"/>
        <v>6546.84977709963</v>
      </c>
    </row>
    <row r="1331" spans="1:7" x14ac:dyDescent="0.2">
      <c r="A1331" s="344">
        <v>5</v>
      </c>
      <c r="B1331" s="344">
        <v>2.5</v>
      </c>
      <c r="C1331" s="344">
        <v>904.443359375</v>
      </c>
      <c r="D1331" s="344">
        <v>21177.404296875</v>
      </c>
      <c r="E1331" s="344">
        <v>0.49732218030840197</v>
      </c>
      <c r="F1331" s="344">
        <v>1.2280971277505199</v>
      </c>
      <c r="G1331" s="262">
        <f t="shared" si="43"/>
        <v>6582.5903899291488</v>
      </c>
    </row>
    <row r="1332" spans="1:7" x14ac:dyDescent="0.2">
      <c r="A1332" s="344">
        <v>5</v>
      </c>
      <c r="B1332" s="344">
        <v>2.5</v>
      </c>
      <c r="C1332" s="344">
        <v>904.7109375</v>
      </c>
      <c r="D1332" s="344">
        <v>21241.02734375</v>
      </c>
      <c r="E1332" s="344">
        <v>0.49845629837364003</v>
      </c>
      <c r="F1332" s="344">
        <v>1.23222474940121</v>
      </c>
      <c r="G1332" s="262">
        <f t="shared" si="43"/>
        <v>6606.6441447404977</v>
      </c>
    </row>
    <row r="1333" spans="1:7" x14ac:dyDescent="0.2">
      <c r="A1333" s="344">
        <v>5</v>
      </c>
      <c r="B1333" s="344">
        <v>2.5</v>
      </c>
      <c r="C1333" s="344">
        <v>904.8466796875</v>
      </c>
      <c r="D1333" s="344">
        <v>21281.677734375</v>
      </c>
      <c r="E1333" s="344">
        <v>0.49895478878170302</v>
      </c>
      <c r="F1333" s="344">
        <v>1.2332797050476101</v>
      </c>
      <c r="G1333" s="262">
        <f t="shared" si="43"/>
        <v>6617.2427250436658</v>
      </c>
    </row>
    <row r="1334" spans="1:7" x14ac:dyDescent="0.2">
      <c r="A1334" s="344">
        <v>5</v>
      </c>
      <c r="B1334" s="344">
        <v>3.5</v>
      </c>
      <c r="C1334" s="344">
        <v>905.7353515625</v>
      </c>
      <c r="D1334" s="344">
        <v>21383.90625</v>
      </c>
      <c r="E1334" s="344">
        <v>0.50081440713256598</v>
      </c>
      <c r="F1334" s="344">
        <v>1.23781862203032</v>
      </c>
      <c r="G1334" s="262">
        <f t="shared" si="43"/>
        <v>6656.9135765074798</v>
      </c>
    </row>
    <row r="1335" spans="1:7" x14ac:dyDescent="0.2">
      <c r="A1335" s="344">
        <v>5</v>
      </c>
      <c r="B1335" s="344">
        <v>3.5</v>
      </c>
      <c r="C1335" s="344">
        <v>906.0927734375</v>
      </c>
      <c r="D1335" s="344">
        <v>21485.388671875</v>
      </c>
      <c r="E1335" s="344">
        <v>0.50260516582056902</v>
      </c>
      <c r="F1335" s="344">
        <v>1.2415021192282401</v>
      </c>
      <c r="G1335" s="262">
        <f t="shared" si="43"/>
        <v>6695.2978576724363</v>
      </c>
    </row>
    <row r="1336" spans="1:7" x14ac:dyDescent="0.2">
      <c r="A1336" s="344">
        <v>5</v>
      </c>
      <c r="B1336" s="344">
        <v>3.5</v>
      </c>
      <c r="C1336" s="344">
        <v>906.458984375</v>
      </c>
      <c r="D1336" s="344">
        <v>21586.056640625</v>
      </c>
      <c r="E1336" s="344">
        <v>0.50440570339560498</v>
      </c>
      <c r="F1336" s="344">
        <v>1.24707515351474</v>
      </c>
      <c r="G1336" s="262">
        <f t="shared" si="43"/>
        <v>6734.0737355205674</v>
      </c>
    </row>
    <row r="1337" spans="1:7" x14ac:dyDescent="0.2">
      <c r="A1337" s="344">
        <v>5</v>
      </c>
      <c r="B1337" s="344">
        <v>3.5</v>
      </c>
      <c r="C1337" s="344">
        <v>906.8388671875</v>
      </c>
      <c r="D1337" s="344">
        <v>21688.0625</v>
      </c>
      <c r="E1337" s="344">
        <v>0.50634198123589202</v>
      </c>
      <c r="F1337" s="344">
        <v>1.25087494961917</v>
      </c>
      <c r="G1337" s="262">
        <f t="shared" si="43"/>
        <v>6775.9690944955346</v>
      </c>
    </row>
    <row r="1338" spans="1:7" x14ac:dyDescent="0.2">
      <c r="A1338" s="344">
        <v>5</v>
      </c>
      <c r="B1338" s="344">
        <v>3.5</v>
      </c>
      <c r="C1338" s="344">
        <v>907.26171875</v>
      </c>
      <c r="D1338" s="344">
        <v>21789.283203125</v>
      </c>
      <c r="E1338" s="344">
        <v>0.50846760859713003</v>
      </c>
      <c r="F1338" s="344">
        <v>1.25392677728087</v>
      </c>
      <c r="G1338" s="262">
        <f t="shared" si="43"/>
        <v>6822.1774123058176</v>
      </c>
    </row>
    <row r="1339" spans="1:7" x14ac:dyDescent="0.2">
      <c r="A1339" s="344">
        <v>5</v>
      </c>
      <c r="B1339" s="344">
        <v>3.5</v>
      </c>
      <c r="C1339" s="344">
        <v>907.732421875</v>
      </c>
      <c r="D1339" s="344">
        <v>21889.642578125</v>
      </c>
      <c r="E1339" s="344">
        <v>0.51078549586236499</v>
      </c>
      <c r="F1339" s="344">
        <v>1.26067106612027</v>
      </c>
      <c r="G1339" s="262">
        <f t="shared" si="43"/>
        <v>6872.7988252195692</v>
      </c>
    </row>
    <row r="1340" spans="1:7" x14ac:dyDescent="0.2">
      <c r="A1340" s="344">
        <v>5</v>
      </c>
      <c r="B1340" s="344">
        <v>3.5</v>
      </c>
      <c r="C1340" s="344">
        <v>908.265625</v>
      </c>
      <c r="D1340" s="344">
        <v>21992.423828125</v>
      </c>
      <c r="E1340" s="344">
        <v>0.513455306645483</v>
      </c>
      <c r="F1340" s="344">
        <v>1.26610998995602</v>
      </c>
      <c r="G1340" s="262">
        <f t="shared" si="43"/>
        <v>6931.3772322580226</v>
      </c>
    </row>
    <row r="1341" spans="1:7" x14ac:dyDescent="0.2">
      <c r="A1341" s="344">
        <v>5</v>
      </c>
      <c r="B1341" s="344">
        <v>3.5</v>
      </c>
      <c r="C1341" s="344">
        <v>908.908203125</v>
      </c>
      <c r="D1341" s="344">
        <v>22092.439453125</v>
      </c>
      <c r="E1341" s="344">
        <v>0.51670370157808099</v>
      </c>
      <c r="F1341" s="344">
        <v>1.2706399429589501</v>
      </c>
      <c r="G1341" s="262">
        <f t="shared" si="43"/>
        <v>7002.9797555015666</v>
      </c>
    </row>
    <row r="1342" spans="1:7" x14ac:dyDescent="0.2">
      <c r="A1342" s="344">
        <v>5</v>
      </c>
      <c r="B1342" s="344">
        <v>3.5</v>
      </c>
      <c r="C1342" s="344">
        <v>909.2529296875</v>
      </c>
      <c r="D1342" s="344">
        <v>22134.0390625</v>
      </c>
      <c r="E1342" s="344">
        <v>0.51846186397597205</v>
      </c>
      <c r="F1342" s="344">
        <v>1.27289001829922</v>
      </c>
      <c r="G1342" s="262">
        <f t="shared" si="43"/>
        <v>7041.8584212602209</v>
      </c>
    </row>
    <row r="1343" spans="1:7" x14ac:dyDescent="0.2">
      <c r="A1343" s="344">
        <v>5</v>
      </c>
      <c r="B1343" s="344">
        <v>3.5</v>
      </c>
      <c r="C1343" s="344">
        <v>909.681640625</v>
      </c>
      <c r="D1343" s="344">
        <v>22192.6171875</v>
      </c>
      <c r="E1343" s="344">
        <v>0.52056100685149398</v>
      </c>
      <c r="F1343" s="344">
        <v>1.2772530317306501</v>
      </c>
      <c r="G1343" s="262">
        <f t="shared" si="43"/>
        <v>7088.3824135916693</v>
      </c>
    </row>
    <row r="1344" spans="1:7" x14ac:dyDescent="0.2">
      <c r="A1344" s="344">
        <v>5</v>
      </c>
      <c r="B1344" s="344">
        <v>3.5</v>
      </c>
      <c r="C1344" s="344">
        <v>910.6064453125</v>
      </c>
      <c r="D1344" s="344">
        <v>22292.92578125</v>
      </c>
      <c r="E1344" s="344">
        <v>0.52515632705763005</v>
      </c>
      <c r="F1344" s="344">
        <v>1.2861639261245701</v>
      </c>
      <c r="G1344" s="262">
        <f t="shared" si="43"/>
        <v>7190.5950708342853</v>
      </c>
    </row>
    <row r="1345" spans="1:7" x14ac:dyDescent="0.2">
      <c r="A1345" s="344">
        <v>5</v>
      </c>
      <c r="B1345" s="344">
        <v>3.5</v>
      </c>
      <c r="C1345" s="344">
        <v>911.654296875</v>
      </c>
      <c r="D1345" s="344">
        <v>22394.98828125</v>
      </c>
      <c r="E1345" s="344">
        <v>0.53040665807202503</v>
      </c>
      <c r="F1345" s="344">
        <v>1.29401683807373</v>
      </c>
      <c r="G1345" s="262">
        <f t="shared" si="43"/>
        <v>7307.9082414197655</v>
      </c>
    </row>
    <row r="1346" spans="1:7" x14ac:dyDescent="0.2">
      <c r="A1346" s="344">
        <v>5</v>
      </c>
      <c r="B1346" s="344">
        <v>3.5</v>
      </c>
      <c r="C1346" s="344">
        <v>912.7978515625</v>
      </c>
      <c r="D1346" s="344">
        <v>22495.494140625</v>
      </c>
      <c r="E1346" s="344">
        <v>0.53621135884895899</v>
      </c>
      <c r="F1346" s="344">
        <v>1.3016968732699801</v>
      </c>
      <c r="G1346" s="262">
        <f t="shared" si="43"/>
        <v>7438.1961505153649</v>
      </c>
    </row>
    <row r="1347" spans="1:7" x14ac:dyDescent="0.2">
      <c r="A1347" s="344">
        <v>5</v>
      </c>
      <c r="B1347" s="344">
        <v>3.5</v>
      </c>
      <c r="C1347" s="344">
        <v>913.2587890625</v>
      </c>
      <c r="D1347" s="344">
        <v>22528.203125</v>
      </c>
      <c r="E1347" s="344">
        <v>0.53846853552386198</v>
      </c>
      <c r="F1347" s="344">
        <v>1.3044119114056201</v>
      </c>
      <c r="G1347" s="262">
        <f t="shared" si="43"/>
        <v>7489.0093701582964</v>
      </c>
    </row>
    <row r="1348" spans="1:7" x14ac:dyDescent="0.2">
      <c r="A1348" s="344">
        <v>5</v>
      </c>
      <c r="B1348" s="344">
        <v>3.5</v>
      </c>
      <c r="C1348" s="344">
        <v>914.009765625</v>
      </c>
      <c r="D1348" s="344">
        <v>22595.529296875</v>
      </c>
      <c r="E1348" s="344">
        <v>0.54219202138483502</v>
      </c>
      <c r="F1348" s="344">
        <v>1.30988657474518</v>
      </c>
      <c r="G1348" s="262">
        <f t="shared" si="43"/>
        <v>7573.0181599918878</v>
      </c>
    </row>
    <row r="1349" spans="1:7" x14ac:dyDescent="0.2">
      <c r="A1349" s="344">
        <v>5</v>
      </c>
      <c r="B1349" s="344">
        <v>3.5</v>
      </c>
      <c r="C1349" s="344">
        <v>915.2900390625</v>
      </c>
      <c r="D1349" s="344">
        <v>22695.541015625</v>
      </c>
      <c r="E1349" s="344">
        <v>0.54860219825059198</v>
      </c>
      <c r="F1349" s="344">
        <v>1.3181387912482001</v>
      </c>
      <c r="G1349" s="262">
        <f t="shared" si="43"/>
        <v>7718.1800455631674</v>
      </c>
    </row>
    <row r="1350" spans="1:7" x14ac:dyDescent="0.2">
      <c r="A1350" s="344">
        <v>5</v>
      </c>
      <c r="B1350" s="344">
        <v>3.5</v>
      </c>
      <c r="C1350" s="344">
        <v>916.5185546875</v>
      </c>
      <c r="D1350" s="344">
        <v>22795.640625</v>
      </c>
      <c r="E1350" s="344">
        <v>0.55476004490628805</v>
      </c>
      <c r="F1350" s="344">
        <v>1.32774410303682</v>
      </c>
      <c r="G1350" s="262">
        <f t="shared" ref="G1350:G1413" si="44">G1349+(D1350+D1349)/2*(E1350-E1349)</f>
        <v>7858.2439059278604</v>
      </c>
    </row>
    <row r="1351" spans="1:7" x14ac:dyDescent="0.2">
      <c r="A1351" s="344">
        <v>5</v>
      </c>
      <c r="B1351" s="344">
        <v>3.5</v>
      </c>
      <c r="C1351" s="344">
        <v>917.2568359375</v>
      </c>
      <c r="D1351" s="344">
        <v>22846.396484375</v>
      </c>
      <c r="E1351" s="344">
        <v>0.55847899056971095</v>
      </c>
      <c r="F1351" s="344">
        <v>1.33477454073727</v>
      </c>
      <c r="G1351" s="262">
        <f t="shared" si="44"/>
        <v>7943.1140339167086</v>
      </c>
    </row>
    <row r="1352" spans="1:7" x14ac:dyDescent="0.2">
      <c r="A1352" s="344">
        <v>5</v>
      </c>
      <c r="B1352" s="344">
        <v>3.5</v>
      </c>
      <c r="C1352" s="344">
        <v>917.830078125</v>
      </c>
      <c r="D1352" s="344">
        <v>22895.978515625</v>
      </c>
      <c r="E1352" s="344">
        <v>0.56134135229513005</v>
      </c>
      <c r="F1352" s="344">
        <v>1.3384282356128101</v>
      </c>
      <c r="G1352" s="262">
        <f t="shared" si="44"/>
        <v>8008.579645631592</v>
      </c>
    </row>
    <row r="1353" spans="1:7" x14ac:dyDescent="0.2">
      <c r="A1353" s="344">
        <v>5</v>
      </c>
      <c r="B1353" s="344">
        <v>3.5</v>
      </c>
      <c r="C1353" s="344">
        <v>919.234375</v>
      </c>
      <c r="D1353" s="344">
        <v>22996.130859375</v>
      </c>
      <c r="E1353" s="344">
        <v>0.56828552624210704</v>
      </c>
      <c r="F1353" s="344">
        <v>1.3467192184179999</v>
      </c>
      <c r="G1353" s="262">
        <f t="shared" si="44"/>
        <v>8167.9210407784385</v>
      </c>
    </row>
    <row r="1354" spans="1:7" x14ac:dyDescent="0.2">
      <c r="A1354" s="344">
        <v>5</v>
      </c>
      <c r="B1354" s="344">
        <v>3.5</v>
      </c>
      <c r="C1354" s="344">
        <v>920.529296875</v>
      </c>
      <c r="D1354" s="344">
        <v>23098.0234375</v>
      </c>
      <c r="E1354" s="344">
        <v>0.57480478426441595</v>
      </c>
      <c r="F1354" s="344">
        <v>1.35575234889984</v>
      </c>
      <c r="G1354" s="262">
        <f t="shared" si="44"/>
        <v>8318.1708833691628</v>
      </c>
    </row>
    <row r="1355" spans="1:7" x14ac:dyDescent="0.2">
      <c r="A1355" s="344">
        <v>5</v>
      </c>
      <c r="B1355" s="344">
        <v>3.5</v>
      </c>
      <c r="C1355" s="344">
        <v>921.263671875</v>
      </c>
      <c r="D1355" s="344">
        <v>23145.953125</v>
      </c>
      <c r="E1355" s="344">
        <v>0.57848758297041103</v>
      </c>
      <c r="F1355" s="344">
        <v>1.36131350882351</v>
      </c>
      <c r="G1355" s="262">
        <f t="shared" si="44"/>
        <v>8403.3245118913837</v>
      </c>
    </row>
    <row r="1356" spans="1:7" x14ac:dyDescent="0.2">
      <c r="A1356" s="344">
        <v>5</v>
      </c>
      <c r="B1356" s="344">
        <v>3.5</v>
      </c>
      <c r="C1356" s="344">
        <v>921.9912109375</v>
      </c>
      <c r="D1356" s="344">
        <v>23199.359375</v>
      </c>
      <c r="E1356" s="344">
        <v>0.58215897297486696</v>
      </c>
      <c r="F1356" s="344">
        <v>1.3665587175637499</v>
      </c>
      <c r="G1356" s="262">
        <f t="shared" si="44"/>
        <v>8488.4003704243278</v>
      </c>
    </row>
    <row r="1357" spans="1:7" x14ac:dyDescent="0.2">
      <c r="A1357" s="344">
        <v>5</v>
      </c>
      <c r="B1357" s="344">
        <v>3.5</v>
      </c>
      <c r="C1357" s="344">
        <v>923.51953125</v>
      </c>
      <c r="D1357" s="344">
        <v>23300.97265625</v>
      </c>
      <c r="E1357" s="344">
        <v>0.589736620895565</v>
      </c>
      <c r="F1357" s="344">
        <v>1.3769477372989101</v>
      </c>
      <c r="G1357" s="262">
        <f t="shared" si="44"/>
        <v>8664.5819425885129</v>
      </c>
    </row>
    <row r="1358" spans="1:7" x14ac:dyDescent="0.2">
      <c r="A1358" s="344">
        <v>5</v>
      </c>
      <c r="B1358" s="344">
        <v>3.5</v>
      </c>
      <c r="C1358" s="344">
        <v>925.05078125</v>
      </c>
      <c r="D1358" s="344">
        <v>23401.06640625</v>
      </c>
      <c r="E1358" s="344">
        <v>0.59745478210970804</v>
      </c>
      <c r="F1358" s="344">
        <v>1.38669309671968</v>
      </c>
      <c r="G1358" s="262">
        <f t="shared" si="44"/>
        <v>8844.8088758453032</v>
      </c>
    </row>
    <row r="1359" spans="1:7" x14ac:dyDescent="0.2">
      <c r="A1359" s="344">
        <v>5</v>
      </c>
      <c r="B1359" s="344">
        <v>4</v>
      </c>
      <c r="C1359" s="344">
        <v>925.935546875</v>
      </c>
      <c r="D1359" s="344">
        <v>23295.19921875</v>
      </c>
      <c r="E1359" s="344">
        <v>0.59832463739439801</v>
      </c>
      <c r="F1359" s="344">
        <v>1.3852476840838801</v>
      </c>
      <c r="G1359" s="262">
        <f t="shared" si="44"/>
        <v>8865.1183725599003</v>
      </c>
    </row>
    <row r="1360" spans="1:7" x14ac:dyDescent="0.2">
      <c r="A1360" s="344">
        <v>5</v>
      </c>
      <c r="B1360" s="344">
        <v>4</v>
      </c>
      <c r="C1360" s="344">
        <v>927.345703125</v>
      </c>
      <c r="D1360" s="344">
        <v>23194.990234375</v>
      </c>
      <c r="E1360" s="344">
        <v>0.598293845541775</v>
      </c>
      <c r="F1360" s="344">
        <v>1.3823688495904201</v>
      </c>
      <c r="G1360" s="262">
        <f t="shared" si="44"/>
        <v>8864.402613028873</v>
      </c>
    </row>
    <row r="1361" spans="1:7" x14ac:dyDescent="0.2">
      <c r="A1361" s="344">
        <v>5</v>
      </c>
      <c r="B1361" s="344">
        <v>4</v>
      </c>
      <c r="C1361" s="344">
        <v>930.24609375</v>
      </c>
      <c r="D1361" s="344">
        <v>23090.986328125</v>
      </c>
      <c r="E1361" s="344">
        <v>0.59824844356626306</v>
      </c>
      <c r="F1361" s="344">
        <v>1.3793886173516501</v>
      </c>
      <c r="G1361" s="262">
        <f t="shared" si="44"/>
        <v>8863.3518756416543</v>
      </c>
    </row>
    <row r="1362" spans="1:7" x14ac:dyDescent="0.2">
      <c r="A1362" s="344">
        <v>5</v>
      </c>
      <c r="B1362" s="344">
        <v>4</v>
      </c>
      <c r="C1362" s="344">
        <v>936.5234375</v>
      </c>
      <c r="D1362" s="344">
        <v>22990.884765625</v>
      </c>
      <c r="E1362" s="344">
        <v>0.59828470693901203</v>
      </c>
      <c r="F1362" s="344">
        <v>1.3773471582680901</v>
      </c>
      <c r="G1362" s="262">
        <f t="shared" si="44"/>
        <v>8864.1874176758756</v>
      </c>
    </row>
    <row r="1363" spans="1:7" x14ac:dyDescent="0.2">
      <c r="A1363" s="344">
        <v>5</v>
      </c>
      <c r="B1363" s="344">
        <v>4</v>
      </c>
      <c r="C1363" s="344">
        <v>949.67578125</v>
      </c>
      <c r="D1363" s="344">
        <v>22890.60546875</v>
      </c>
      <c r="E1363" s="344">
        <v>0.59828720986843098</v>
      </c>
      <c r="F1363" s="344">
        <v>1.3768642675131599</v>
      </c>
      <c r="G1363" s="262">
        <f t="shared" si="44"/>
        <v>8864.2448367417219</v>
      </c>
    </row>
    <row r="1364" spans="1:7" x14ac:dyDescent="0.2">
      <c r="A1364" s="344">
        <v>5</v>
      </c>
      <c r="B1364" s="344">
        <v>4</v>
      </c>
      <c r="C1364" s="344">
        <v>979.544921875</v>
      </c>
      <c r="D1364" s="344">
        <v>22789.912109375</v>
      </c>
      <c r="E1364" s="344">
        <v>0.5982635775581</v>
      </c>
      <c r="F1364" s="344">
        <v>1.37315096799284</v>
      </c>
      <c r="G1364" s="262">
        <f t="shared" si="44"/>
        <v>8863.7050686579787</v>
      </c>
    </row>
    <row r="1365" spans="1:7" x14ac:dyDescent="0.2">
      <c r="A1365" s="344">
        <v>5</v>
      </c>
      <c r="B1365" s="344">
        <v>0</v>
      </c>
      <c r="C1365" s="344">
        <v>985.6318359375</v>
      </c>
      <c r="D1365" s="344">
        <v>22689.384765625</v>
      </c>
      <c r="E1365" s="344">
        <v>0.59683847939595602</v>
      </c>
      <c r="F1365" s="344">
        <v>1.3708829646930101</v>
      </c>
      <c r="G1365" s="262">
        <f t="shared" si="44"/>
        <v>8831.2988374618981</v>
      </c>
    </row>
    <row r="1366" spans="1:7" x14ac:dyDescent="0.2">
      <c r="A1366" s="344">
        <v>5</v>
      </c>
      <c r="B1366" s="344">
        <v>0</v>
      </c>
      <c r="C1366" s="344">
        <v>986.03515625</v>
      </c>
      <c r="D1366" s="344">
        <v>22588.125</v>
      </c>
      <c r="E1366" s="344">
        <v>0.59527042321860801</v>
      </c>
      <c r="F1366" s="344">
        <v>1.3674885267391801</v>
      </c>
      <c r="G1366" s="262">
        <f t="shared" si="44"/>
        <v>8795.7999980204368</v>
      </c>
    </row>
    <row r="1367" spans="1:7" x14ac:dyDescent="0.2">
      <c r="A1367" s="344">
        <v>5</v>
      </c>
      <c r="B1367" s="344">
        <v>0</v>
      </c>
      <c r="C1367" s="344">
        <v>986.4296875</v>
      </c>
      <c r="D1367" s="344">
        <v>22487.3125</v>
      </c>
      <c r="E1367" s="344">
        <v>0.59365434572100595</v>
      </c>
      <c r="F1367" s="344">
        <v>1.36220455169678</v>
      </c>
      <c r="G1367" s="262">
        <f t="shared" si="44"/>
        <v>8759.3772979012774</v>
      </c>
    </row>
    <row r="1368" spans="1:7" x14ac:dyDescent="0.2">
      <c r="A1368" s="344">
        <v>5</v>
      </c>
      <c r="B1368" s="344">
        <v>0</v>
      </c>
      <c r="C1368" s="344">
        <v>986.837890625</v>
      </c>
      <c r="D1368" s="344">
        <v>22387.23046875</v>
      </c>
      <c r="E1368" s="344">
        <v>0.59202616102993499</v>
      </c>
      <c r="F1368" s="344">
        <v>1.3583630789071299</v>
      </c>
      <c r="G1368" s="262">
        <f t="shared" si="44"/>
        <v>8722.8452759610154</v>
      </c>
    </row>
    <row r="1369" spans="1:7" x14ac:dyDescent="0.2">
      <c r="A1369" s="344">
        <v>5</v>
      </c>
      <c r="B1369" s="344">
        <v>0</v>
      </c>
      <c r="C1369" s="344">
        <v>987.248046875</v>
      </c>
      <c r="D1369" s="344">
        <v>22285.693359375</v>
      </c>
      <c r="E1369" s="344">
        <v>0.59038109611719802</v>
      </c>
      <c r="F1369" s="344">
        <v>1.3557404745370201</v>
      </c>
      <c r="G1369" s="262">
        <f t="shared" si="44"/>
        <v>8686.1003461915061</v>
      </c>
    </row>
    <row r="1370" spans="1:7" x14ac:dyDescent="0.2">
      <c r="A1370" s="344">
        <v>5</v>
      </c>
      <c r="B1370" s="344">
        <v>0</v>
      </c>
      <c r="C1370" s="344">
        <v>987.646484375</v>
      </c>
      <c r="D1370" s="344">
        <v>22183.017578125</v>
      </c>
      <c r="E1370" s="344">
        <v>0.58883719611912999</v>
      </c>
      <c r="F1370" s="344">
        <v>1.3513236772268999</v>
      </c>
      <c r="G1370" s="262">
        <f t="shared" si="44"/>
        <v>8651.7727248262599</v>
      </c>
    </row>
    <row r="1371" spans="1:7" x14ac:dyDescent="0.2">
      <c r="A1371" s="344">
        <v>5</v>
      </c>
      <c r="B1371" s="344">
        <v>0</v>
      </c>
      <c r="C1371" s="344">
        <v>988.076171875</v>
      </c>
      <c r="D1371" s="344">
        <v>22079.2421875</v>
      </c>
      <c r="E1371" s="344">
        <v>0.58710225857794296</v>
      </c>
      <c r="F1371" s="344">
        <v>1.3472258578985901</v>
      </c>
      <c r="G1371" s="262">
        <f t="shared" si="44"/>
        <v>8613.3765967636828</v>
      </c>
    </row>
    <row r="1372" spans="1:7" x14ac:dyDescent="0.2">
      <c r="A1372" s="344">
        <v>5</v>
      </c>
      <c r="B1372" s="344">
        <v>0</v>
      </c>
      <c r="C1372" s="344">
        <v>988.48046875</v>
      </c>
      <c r="D1372" s="344">
        <v>21978.734375</v>
      </c>
      <c r="E1372" s="344">
        <v>0.58547081425785996</v>
      </c>
      <c r="F1372" s="344">
        <v>1.34214758872986</v>
      </c>
      <c r="G1372" s="262">
        <f t="shared" si="44"/>
        <v>8577.4375289550626</v>
      </c>
    </row>
    <row r="1373" spans="1:7" x14ac:dyDescent="0.2">
      <c r="A1373" s="344">
        <v>5</v>
      </c>
      <c r="B1373" s="344">
        <v>0</v>
      </c>
      <c r="C1373" s="344">
        <v>988.8837890625</v>
      </c>
      <c r="D1373" s="344">
        <v>21878.275390625</v>
      </c>
      <c r="E1373" s="344">
        <v>0.58383838040754199</v>
      </c>
      <c r="F1373" s="344">
        <v>1.3410091632977099</v>
      </c>
      <c r="G1373" s="262">
        <f t="shared" si="44"/>
        <v>8541.6406952974958</v>
      </c>
    </row>
    <row r="1374" spans="1:7" x14ac:dyDescent="0.2">
      <c r="A1374" s="344">
        <v>5</v>
      </c>
      <c r="B1374" s="344">
        <v>0</v>
      </c>
      <c r="C1374" s="344">
        <v>989.2880859375</v>
      </c>
      <c r="D1374" s="344">
        <v>21777.203125</v>
      </c>
      <c r="E1374" s="344">
        <v>0.58226706460118305</v>
      </c>
      <c r="F1374" s="344">
        <v>1.3348280917853099</v>
      </c>
      <c r="G1374" s="262">
        <f t="shared" si="44"/>
        <v>8507.3424235846142</v>
      </c>
    </row>
    <row r="1375" spans="1:7" x14ac:dyDescent="0.2">
      <c r="A1375" s="344">
        <v>5</v>
      </c>
      <c r="B1375" s="344">
        <v>0</v>
      </c>
      <c r="C1375" s="344">
        <v>989.6787109375</v>
      </c>
      <c r="D1375" s="344">
        <v>21674.197265625</v>
      </c>
      <c r="E1375" s="344">
        <v>0.58070808881893798</v>
      </c>
      <c r="F1375" s="344">
        <v>1.3316988479345999</v>
      </c>
      <c r="G1375" s="262">
        <f t="shared" si="44"/>
        <v>8473.4725831278047</v>
      </c>
    </row>
    <row r="1376" spans="1:7" x14ac:dyDescent="0.2">
      <c r="A1376" s="344">
        <v>5</v>
      </c>
      <c r="B1376" s="344">
        <v>0</v>
      </c>
      <c r="C1376" s="344">
        <v>990.099609375</v>
      </c>
      <c r="D1376" s="344">
        <v>21572.65625</v>
      </c>
      <c r="E1376" s="344">
        <v>0.57901634136214897</v>
      </c>
      <c r="F1376" s="344">
        <v>1.3286799658089901</v>
      </c>
      <c r="G1376" s="262">
        <f t="shared" si="44"/>
        <v>8436.8912059032118</v>
      </c>
    </row>
    <row r="1377" spans="1:7" x14ac:dyDescent="0.2">
      <c r="A1377" s="344">
        <v>5</v>
      </c>
      <c r="B1377" s="344">
        <v>0</v>
      </c>
      <c r="C1377" s="344">
        <v>990.498046875</v>
      </c>
      <c r="D1377" s="344">
        <v>21472.052734375</v>
      </c>
      <c r="E1377" s="344">
        <v>0.57745957747101795</v>
      </c>
      <c r="F1377" s="344">
        <v>1.3256013626232701</v>
      </c>
      <c r="G1377" s="262">
        <f t="shared" si="44"/>
        <v>8403.3859815776523</v>
      </c>
    </row>
    <row r="1378" spans="1:7" x14ac:dyDescent="0.2">
      <c r="A1378" s="344">
        <v>5</v>
      </c>
      <c r="B1378" s="344">
        <v>0</v>
      </c>
      <c r="C1378" s="344">
        <v>990.9150390625</v>
      </c>
      <c r="D1378" s="344">
        <v>21371.41796875</v>
      </c>
      <c r="E1378" s="344">
        <v>0.57578808628022704</v>
      </c>
      <c r="F1378" s="344">
        <v>1.32181344088167</v>
      </c>
      <c r="G1378" s="262">
        <f t="shared" si="44"/>
        <v>8367.5797396460621</v>
      </c>
    </row>
    <row r="1379" spans="1:7" x14ac:dyDescent="0.2">
      <c r="A1379" s="344">
        <v>5</v>
      </c>
      <c r="B1379" s="344">
        <v>0</v>
      </c>
      <c r="C1379" s="344">
        <v>991.3037109375</v>
      </c>
      <c r="D1379" s="344">
        <v>21271.388671875</v>
      </c>
      <c r="E1379" s="344">
        <v>0.57422334793955099</v>
      </c>
      <c r="F1379" s="344">
        <v>1.31587090436369</v>
      </c>
      <c r="G1379" s="262">
        <f t="shared" si="44"/>
        <v>8334.2173223937516</v>
      </c>
    </row>
    <row r="1380" spans="1:7" x14ac:dyDescent="0.2">
      <c r="A1380" s="344">
        <v>5</v>
      </c>
      <c r="B1380" s="344">
        <v>0</v>
      </c>
      <c r="C1380" s="344">
        <v>991.7119140625</v>
      </c>
      <c r="D1380" s="344">
        <v>21169.419921875</v>
      </c>
      <c r="E1380" s="344">
        <v>0.57257019216194704</v>
      </c>
      <c r="F1380" s="344">
        <v>1.3115108013153101</v>
      </c>
      <c r="G1380" s="262">
        <f t="shared" si="44"/>
        <v>8299.1366884272811</v>
      </c>
    </row>
    <row r="1381" spans="1:7" x14ac:dyDescent="0.2">
      <c r="A1381" s="344">
        <v>5</v>
      </c>
      <c r="B1381" s="344">
        <v>0</v>
      </c>
      <c r="C1381" s="344">
        <v>992.1181640625</v>
      </c>
      <c r="D1381" s="344">
        <v>21068.75390625</v>
      </c>
      <c r="E1381" s="344">
        <v>0.57102279970422398</v>
      </c>
      <c r="F1381" s="344">
        <v>1.30723416805267</v>
      </c>
      <c r="G1381" s="262">
        <f t="shared" si="44"/>
        <v>8266.4571726224622</v>
      </c>
    </row>
    <row r="1382" spans="1:7" x14ac:dyDescent="0.2">
      <c r="A1382" s="344">
        <v>5</v>
      </c>
      <c r="B1382" s="344">
        <v>0</v>
      </c>
      <c r="C1382" s="344">
        <v>992.5244140625</v>
      </c>
      <c r="D1382" s="344">
        <v>20966.802734375</v>
      </c>
      <c r="E1382" s="344">
        <v>0.56934391614049695</v>
      </c>
      <c r="F1382" s="344">
        <v>1.3032406568527199</v>
      </c>
      <c r="G1382" s="262">
        <f t="shared" si="44"/>
        <v>8231.1707700544321</v>
      </c>
    </row>
    <row r="1383" spans="1:7" x14ac:dyDescent="0.2">
      <c r="A1383" s="344">
        <v>5</v>
      </c>
      <c r="B1383" s="344">
        <v>0</v>
      </c>
      <c r="C1383" s="344">
        <v>992.9404296875</v>
      </c>
      <c r="D1383" s="344">
        <v>20862.37890625</v>
      </c>
      <c r="E1383" s="344">
        <v>0.56765961926430497</v>
      </c>
      <c r="F1383" s="344">
        <v>1.2992471456527701</v>
      </c>
      <c r="G1383" s="262">
        <f t="shared" si="44"/>
        <v>8195.9443900689457</v>
      </c>
    </row>
    <row r="1384" spans="1:7" x14ac:dyDescent="0.2">
      <c r="A1384" s="344">
        <v>5</v>
      </c>
      <c r="B1384" s="344">
        <v>0</v>
      </c>
      <c r="C1384" s="344">
        <v>993.3515625</v>
      </c>
      <c r="D1384" s="344">
        <v>20761.81640625</v>
      </c>
      <c r="E1384" s="344">
        <v>0.56600826792419001</v>
      </c>
      <c r="F1384" s="344">
        <v>1.29424931947142</v>
      </c>
      <c r="G1384" s="262">
        <f t="shared" si="44"/>
        <v>8161.5763047136943</v>
      </c>
    </row>
    <row r="1385" spans="1:7" x14ac:dyDescent="0.2">
      <c r="A1385" s="344">
        <v>5</v>
      </c>
      <c r="B1385" s="344">
        <v>0</v>
      </c>
      <c r="C1385" s="344">
        <v>993.748046875</v>
      </c>
      <c r="D1385" s="344">
        <v>20661.75</v>
      </c>
      <c r="E1385" s="344">
        <v>0.56442403001710795</v>
      </c>
      <c r="F1385" s="344">
        <v>1.29267270676792</v>
      </c>
      <c r="G1385" s="262">
        <f t="shared" si="44"/>
        <v>8128.7639126400381</v>
      </c>
    </row>
    <row r="1386" spans="1:7" x14ac:dyDescent="0.2">
      <c r="A1386" s="344">
        <v>5</v>
      </c>
      <c r="B1386" s="344">
        <v>0</v>
      </c>
      <c r="C1386" s="344">
        <v>994.1474609375</v>
      </c>
      <c r="D1386" s="344">
        <v>20559.748046875</v>
      </c>
      <c r="E1386" s="344">
        <v>0.56280969874933395</v>
      </c>
      <c r="F1386" s="344">
        <v>1.28956441767514</v>
      </c>
      <c r="G1386" s="262">
        <f t="shared" si="44"/>
        <v>8095.4913360392611</v>
      </c>
    </row>
    <row r="1387" spans="1:7" x14ac:dyDescent="0.2">
      <c r="A1387" s="344">
        <v>5</v>
      </c>
      <c r="B1387" s="344">
        <v>0</v>
      </c>
      <c r="C1387" s="344">
        <v>994.5615234375</v>
      </c>
      <c r="D1387" s="344">
        <v>20456.060546875</v>
      </c>
      <c r="E1387" s="344">
        <v>0.56110438890755199</v>
      </c>
      <c r="F1387" s="344">
        <v>1.28434598445892</v>
      </c>
      <c r="G1387" s="262">
        <f t="shared" si="44"/>
        <v>8060.519005007478</v>
      </c>
    </row>
    <row r="1388" spans="1:7" x14ac:dyDescent="0.2">
      <c r="A1388" s="344">
        <v>5</v>
      </c>
      <c r="B1388" s="344">
        <v>0</v>
      </c>
      <c r="C1388" s="344">
        <v>994.9580078125</v>
      </c>
      <c r="D1388" s="344">
        <v>20355.45703125</v>
      </c>
      <c r="E1388" s="344">
        <v>0.55961834732443105</v>
      </c>
      <c r="F1388" s="344">
        <v>1.2816101079806701</v>
      </c>
      <c r="G1388" s="262">
        <f t="shared" si="44"/>
        <v>8030.1951989117961</v>
      </c>
    </row>
    <row r="1389" spans="1:7" x14ac:dyDescent="0.2">
      <c r="A1389" s="344">
        <v>5</v>
      </c>
      <c r="B1389" s="344">
        <v>0</v>
      </c>
      <c r="C1389" s="344">
        <v>995.2197265625</v>
      </c>
      <c r="D1389" s="344">
        <v>20295.923828125</v>
      </c>
      <c r="E1389" s="344">
        <v>0.55848178453743502</v>
      </c>
      <c r="F1389" s="344">
        <v>1.2771456968039301</v>
      </c>
      <c r="G1389" s="262">
        <f t="shared" si="44"/>
        <v>8007.0937755494115</v>
      </c>
    </row>
    <row r="1390" spans="1:7" x14ac:dyDescent="0.2">
      <c r="A1390" s="344">
        <v>5</v>
      </c>
      <c r="B1390" s="344">
        <v>0</v>
      </c>
      <c r="C1390" s="344">
        <v>995.3798828125</v>
      </c>
      <c r="D1390" s="344">
        <v>20254.55859375</v>
      </c>
      <c r="E1390" s="344">
        <v>0.55787211749702703</v>
      </c>
      <c r="F1390" s="344">
        <v>1.27539341337979</v>
      </c>
      <c r="G1390" s="262">
        <f t="shared" si="44"/>
        <v>7994.7326292467815</v>
      </c>
    </row>
    <row r="1391" spans="1:7" x14ac:dyDescent="0.2">
      <c r="A1391" s="344">
        <v>5</v>
      </c>
      <c r="B1391" s="344">
        <v>0</v>
      </c>
      <c r="C1391" s="344">
        <v>995.7783203125</v>
      </c>
      <c r="D1391" s="344">
        <v>20154.07421875</v>
      </c>
      <c r="E1391" s="344">
        <v>0.55626995163038395</v>
      </c>
      <c r="F1391" s="344">
        <v>1.27087230794132</v>
      </c>
      <c r="G1391" s="262">
        <f t="shared" si="44"/>
        <v>7962.3619631418305</v>
      </c>
    </row>
    <row r="1392" spans="1:7" x14ac:dyDescent="0.2">
      <c r="A1392" s="344">
        <v>5</v>
      </c>
      <c r="B1392" s="344">
        <v>0</v>
      </c>
      <c r="C1392" s="344">
        <v>996.1728515625</v>
      </c>
      <c r="D1392" s="344">
        <v>20052.9453125</v>
      </c>
      <c r="E1392" s="344">
        <v>0.554616504814476</v>
      </c>
      <c r="F1392" s="344">
        <v>1.26754934899509</v>
      </c>
      <c r="G1392" s="262">
        <f t="shared" si="44"/>
        <v>7929.1218789312834</v>
      </c>
    </row>
    <row r="1393" spans="1:7" x14ac:dyDescent="0.2">
      <c r="A1393" s="344">
        <v>5</v>
      </c>
      <c r="B1393" s="344">
        <v>0</v>
      </c>
      <c r="C1393" s="344">
        <v>996.5859375</v>
      </c>
      <c r="D1393" s="344">
        <v>19952.7421875</v>
      </c>
      <c r="E1393" s="344">
        <v>0.55303750559687603</v>
      </c>
      <c r="F1393" s="344">
        <v>1.26321916468441</v>
      </c>
      <c r="G1393" s="262">
        <f t="shared" si="44"/>
        <v>7897.5374043002594</v>
      </c>
    </row>
    <row r="1394" spans="1:7" x14ac:dyDescent="0.2">
      <c r="A1394" s="344">
        <v>5</v>
      </c>
      <c r="B1394" s="344">
        <v>0</v>
      </c>
      <c r="C1394" s="344">
        <v>996.9755859375</v>
      </c>
      <c r="D1394" s="344">
        <v>19852.03125</v>
      </c>
      <c r="E1394" s="344">
        <v>0.551488075871021</v>
      </c>
      <c r="F1394" s="344">
        <v>1.2598454486578701</v>
      </c>
      <c r="G1394" s="262">
        <f t="shared" si="44"/>
        <v>7866.7000547027656</v>
      </c>
    </row>
    <row r="1395" spans="1:7" x14ac:dyDescent="0.2">
      <c r="A1395" s="344">
        <v>5</v>
      </c>
      <c r="B1395" s="344">
        <v>0</v>
      </c>
      <c r="C1395" s="344">
        <v>997.3818359375</v>
      </c>
      <c r="D1395" s="344">
        <v>19751.466796875</v>
      </c>
      <c r="E1395" s="344">
        <v>0.54983678273856595</v>
      </c>
      <c r="F1395" s="344">
        <v>1.25637650489807</v>
      </c>
      <c r="G1395" s="262">
        <f t="shared" si="44"/>
        <v>7834.0015625297647</v>
      </c>
    </row>
    <row r="1396" spans="1:7" x14ac:dyDescent="0.2">
      <c r="A1396" s="344">
        <v>5</v>
      </c>
      <c r="B1396" s="344">
        <v>0</v>
      </c>
      <c r="C1396" s="344">
        <v>997.7841796875</v>
      </c>
      <c r="D1396" s="344">
        <v>19650.9609375</v>
      </c>
      <c r="E1396" s="344">
        <v>0.54819678189232901</v>
      </c>
      <c r="F1396" s="344">
        <v>1.2499332660809199</v>
      </c>
      <c r="G1396" s="262">
        <f t="shared" si="44"/>
        <v>7801.6915551156817</v>
      </c>
    </row>
    <row r="1397" spans="1:7" x14ac:dyDescent="0.2">
      <c r="A1397" s="344">
        <v>5</v>
      </c>
      <c r="B1397" s="344">
        <v>0</v>
      </c>
      <c r="C1397" s="344">
        <v>998.2041015625</v>
      </c>
      <c r="D1397" s="344">
        <v>19549.974609375</v>
      </c>
      <c r="E1397" s="344">
        <v>0.546559516806155</v>
      </c>
      <c r="F1397" s="344">
        <v>1.2458593118935799</v>
      </c>
      <c r="G1397" s="262">
        <f t="shared" si="44"/>
        <v>7769.6003935575536</v>
      </c>
    </row>
    <row r="1398" spans="1:7" x14ac:dyDescent="0.2">
      <c r="A1398" s="344">
        <v>5</v>
      </c>
      <c r="B1398" s="344">
        <v>0</v>
      </c>
      <c r="C1398" s="344">
        <v>998.6005859375</v>
      </c>
      <c r="D1398" s="344">
        <v>19447.83984375</v>
      </c>
      <c r="E1398" s="344">
        <v>0.54490525508299503</v>
      </c>
      <c r="F1398" s="344">
        <v>1.24194624368101</v>
      </c>
      <c r="G1398" s="262">
        <f t="shared" si="44"/>
        <v>7737.3440976892043</v>
      </c>
    </row>
    <row r="1399" spans="1:7" x14ac:dyDescent="0.2">
      <c r="A1399" s="344">
        <v>5</v>
      </c>
      <c r="B1399" s="344">
        <v>0</v>
      </c>
      <c r="C1399" s="344">
        <v>999.0146484375</v>
      </c>
      <c r="D1399" s="344">
        <v>19344.576171875</v>
      </c>
      <c r="E1399" s="344">
        <v>0.54325128439813897</v>
      </c>
      <c r="F1399" s="344">
        <v>1.23870372772217</v>
      </c>
      <c r="G1399" s="262">
        <f t="shared" si="44"/>
        <v>7705.2633382469121</v>
      </c>
    </row>
    <row r="1400" spans="1:7" x14ac:dyDescent="0.2">
      <c r="A1400" s="344">
        <v>5</v>
      </c>
      <c r="B1400" s="344">
        <v>0</v>
      </c>
      <c r="C1400" s="344">
        <v>999.41796875</v>
      </c>
      <c r="D1400" s="344">
        <v>19241.77734375</v>
      </c>
      <c r="E1400" s="344">
        <v>0.54152234224602602</v>
      </c>
      <c r="F1400" s="344">
        <v>1.2340307002887101</v>
      </c>
      <c r="G1400" s="262">
        <f t="shared" si="44"/>
        <v>7671.9065517021645</v>
      </c>
    </row>
    <row r="1401" spans="1:7" x14ac:dyDescent="0.2">
      <c r="A1401" s="344">
        <v>5</v>
      </c>
      <c r="B1401" s="344">
        <v>0</v>
      </c>
      <c r="C1401" s="344">
        <v>999.8359375</v>
      </c>
      <c r="D1401" s="344">
        <v>19138.96875</v>
      </c>
      <c r="E1401" s="344">
        <v>0.53987686987966299</v>
      </c>
      <c r="F1401" s="344">
        <v>1.2302935356274201</v>
      </c>
      <c r="G1401" s="262">
        <f t="shared" si="44"/>
        <v>7640.3293231533335</v>
      </c>
    </row>
    <row r="1402" spans="1:7" x14ac:dyDescent="0.2">
      <c r="A1402" s="344">
        <v>5</v>
      </c>
      <c r="B1402" s="344">
        <v>0</v>
      </c>
      <c r="C1402" s="344">
        <v>1000.169921875</v>
      </c>
      <c r="D1402" s="344">
        <v>19057.7265625</v>
      </c>
      <c r="E1402" s="344">
        <v>0.53847057279199395</v>
      </c>
      <c r="F1402" s="344">
        <v>1.2275784974917801</v>
      </c>
      <c r="G1402" s="262">
        <f t="shared" si="44"/>
        <v>7613.4713724650583</v>
      </c>
    </row>
    <row r="1403" spans="1:7" x14ac:dyDescent="0.2">
      <c r="A1403" s="344">
        <v>5</v>
      </c>
      <c r="B1403" s="344">
        <v>0</v>
      </c>
      <c r="C1403" s="344">
        <v>1000.2412109375</v>
      </c>
      <c r="D1403" s="344">
        <v>19037.66015625</v>
      </c>
      <c r="E1403" s="344">
        <v>0.53822546033188701</v>
      </c>
      <c r="F1403" s="344">
        <v>1.2280732626095401</v>
      </c>
      <c r="G1403" s="262">
        <f t="shared" si="44"/>
        <v>7608.8025454863791</v>
      </c>
    </row>
    <row r="1404" spans="1:7" x14ac:dyDescent="0.2">
      <c r="A1404" s="344">
        <v>5</v>
      </c>
      <c r="B1404" s="344">
        <v>0</v>
      </c>
      <c r="C1404" s="344">
        <v>1000.654296875</v>
      </c>
      <c r="D1404" s="344">
        <v>18933.171875</v>
      </c>
      <c r="E1404" s="344">
        <v>0.53651159396395098</v>
      </c>
      <c r="F1404" s="344">
        <v>1.2224912643432599</v>
      </c>
      <c r="G1404" s="262">
        <f t="shared" si="44"/>
        <v>7576.2640794959252</v>
      </c>
    </row>
    <row r="1405" spans="1:7" x14ac:dyDescent="0.2">
      <c r="A1405" s="344">
        <v>5</v>
      </c>
      <c r="B1405" s="344">
        <v>0</v>
      </c>
      <c r="C1405" s="344">
        <v>1001.0693359375</v>
      </c>
      <c r="D1405" s="344">
        <v>18832.77734375</v>
      </c>
      <c r="E1405" s="344">
        <v>0.53485686657950304</v>
      </c>
      <c r="F1405" s="344">
        <v>1.21928751468658</v>
      </c>
      <c r="G1405" s="262">
        <f t="shared" si="44"/>
        <v>7545.017904309957</v>
      </c>
    </row>
    <row r="1406" spans="1:7" x14ac:dyDescent="0.2">
      <c r="A1406" s="344">
        <v>5</v>
      </c>
      <c r="B1406" s="344">
        <v>0</v>
      </c>
      <c r="C1406" s="344">
        <v>1001.46875</v>
      </c>
      <c r="D1406" s="344">
        <v>18730.783203125</v>
      </c>
      <c r="E1406" s="344">
        <v>0.53318589925766002</v>
      </c>
      <c r="F1406" s="344">
        <v>1.2133627897128501</v>
      </c>
      <c r="G1406" s="262">
        <f t="shared" si="44"/>
        <v>7513.6341632270069</v>
      </c>
    </row>
    <row r="1407" spans="1:7" x14ac:dyDescent="0.2">
      <c r="A1407" s="344">
        <v>5</v>
      </c>
      <c r="B1407" s="344">
        <v>0</v>
      </c>
      <c r="C1407" s="344">
        <v>1001.8818359375</v>
      </c>
      <c r="D1407" s="344">
        <v>18627.359375</v>
      </c>
      <c r="E1407" s="344">
        <v>0.53155753994360599</v>
      </c>
      <c r="F1407" s="344">
        <v>1.2108504306525001</v>
      </c>
      <c r="G1407" s="262">
        <f t="shared" si="44"/>
        <v>7483.2179235155827</v>
      </c>
    </row>
    <row r="1408" spans="1:7" x14ac:dyDescent="0.2">
      <c r="A1408" s="344">
        <v>5</v>
      </c>
      <c r="B1408" s="344">
        <v>0</v>
      </c>
      <c r="C1408" s="344">
        <v>1002.296875</v>
      </c>
      <c r="D1408" s="344">
        <v>18524.326171875</v>
      </c>
      <c r="E1408" s="344">
        <v>0.52982120541855704</v>
      </c>
      <c r="F1408" s="344">
        <v>1.20463967323303</v>
      </c>
      <c r="G1408" s="262">
        <f t="shared" si="44"/>
        <v>7450.9640463761816</v>
      </c>
    </row>
    <row r="1409" spans="1:7" x14ac:dyDescent="0.2">
      <c r="A1409" s="344">
        <v>5</v>
      </c>
      <c r="B1409" s="344">
        <v>0</v>
      </c>
      <c r="C1409" s="344">
        <v>1002.7099609375</v>
      </c>
      <c r="D1409" s="344">
        <v>18423.251953125</v>
      </c>
      <c r="E1409" s="344">
        <v>0.52816420793533303</v>
      </c>
      <c r="F1409" s="344">
        <v>1.20151042938232</v>
      </c>
      <c r="G1409" s="262">
        <f t="shared" si="44"/>
        <v>7420.3530243940077</v>
      </c>
    </row>
    <row r="1410" spans="1:7" x14ac:dyDescent="0.2">
      <c r="A1410" s="344">
        <v>5</v>
      </c>
      <c r="B1410" s="344">
        <v>0</v>
      </c>
      <c r="C1410" s="344">
        <v>1003.119140625</v>
      </c>
      <c r="D1410" s="344">
        <v>18322.021484375</v>
      </c>
      <c r="E1410" s="344">
        <v>0.52652653539553296</v>
      </c>
      <c r="F1410" s="344">
        <v>1.19873287621886</v>
      </c>
      <c r="G1410" s="262">
        <f t="shared" si="44"/>
        <v>7390.2646617559885</v>
      </c>
    </row>
    <row r="1411" spans="1:7" x14ac:dyDescent="0.2">
      <c r="A1411" s="344">
        <v>5</v>
      </c>
      <c r="B1411" s="344">
        <v>0.5</v>
      </c>
      <c r="C1411" s="344">
        <v>1004.2490234375</v>
      </c>
      <c r="D1411" s="344">
        <v>18422.99609375</v>
      </c>
      <c r="E1411" s="344">
        <v>0.52799721015617296</v>
      </c>
      <c r="F1411" s="344">
        <v>1.20226142462343</v>
      </c>
      <c r="G1411" s="262">
        <f t="shared" si="44"/>
        <v>7417.2846467216996</v>
      </c>
    </row>
    <row r="1412" spans="1:7" x14ac:dyDescent="0.2">
      <c r="A1412" s="344">
        <v>5</v>
      </c>
      <c r="B1412" s="344">
        <v>0.5</v>
      </c>
      <c r="C1412" s="344">
        <v>1004.65234375</v>
      </c>
      <c r="D1412" s="344">
        <v>18523.3125</v>
      </c>
      <c r="E1412" s="344">
        <v>0.52960193715989601</v>
      </c>
      <c r="F1412" s="344">
        <v>1.20747089385986</v>
      </c>
      <c r="G1412" s="262">
        <f t="shared" si="44"/>
        <v>7446.9290162658372</v>
      </c>
    </row>
    <row r="1413" spans="1:7" x14ac:dyDescent="0.2">
      <c r="A1413" s="344">
        <v>5</v>
      </c>
      <c r="B1413" s="344">
        <v>0.5</v>
      </c>
      <c r="C1413" s="344">
        <v>1005.04296875</v>
      </c>
      <c r="D1413" s="344">
        <v>18624.712890625</v>
      </c>
      <c r="E1413" s="344">
        <v>0.53113239118829403</v>
      </c>
      <c r="F1413" s="344">
        <v>1.2106895446777299</v>
      </c>
      <c r="G1413" s="262">
        <f t="shared" si="44"/>
        <v>7475.3556888188941</v>
      </c>
    </row>
    <row r="1414" spans="1:7" x14ac:dyDescent="0.2">
      <c r="A1414" s="344">
        <v>5</v>
      </c>
      <c r="B1414" s="344">
        <v>0.5</v>
      </c>
      <c r="C1414" s="344">
        <v>1005.44921875</v>
      </c>
      <c r="D1414" s="344">
        <v>18726.1875</v>
      </c>
      <c r="E1414" s="344">
        <v>0.53279369603842497</v>
      </c>
      <c r="F1414" s="344">
        <v>1.2146353255957401</v>
      </c>
      <c r="G1414" s="262">
        <f t="shared" ref="G1414:G1477" si="45">G1413+(D1414+D1413)/2*(E1414-E1413)</f>
        <v>7506.3813048067459</v>
      </c>
    </row>
    <row r="1415" spans="1:7" x14ac:dyDescent="0.2">
      <c r="A1415" s="344">
        <v>5</v>
      </c>
      <c r="B1415" s="344">
        <v>0.5</v>
      </c>
      <c r="C1415" s="344">
        <v>1005.861328125</v>
      </c>
      <c r="D1415" s="344">
        <v>18828.216796875</v>
      </c>
      <c r="E1415" s="344">
        <v>0.534427585080266</v>
      </c>
      <c r="F1415" s="344">
        <v>1.2165099615231201</v>
      </c>
      <c r="G1415" s="262">
        <f t="shared" si="45"/>
        <v>7537.0611696335118</v>
      </c>
    </row>
    <row r="1416" spans="1:7" x14ac:dyDescent="0.2">
      <c r="A1416" s="344">
        <v>5</v>
      </c>
      <c r="B1416" s="344">
        <v>0.5</v>
      </c>
      <c r="C1416" s="344">
        <v>1006.26171875</v>
      </c>
      <c r="D1416" s="344">
        <v>18931.546875</v>
      </c>
      <c r="E1416" s="344">
        <v>0.53602847037836898</v>
      </c>
      <c r="F1416" s="344">
        <v>1.2233048910275099</v>
      </c>
      <c r="G1416" s="262">
        <f t="shared" si="45"/>
        <v>7567.2856948945855</v>
      </c>
    </row>
    <row r="1417" spans="1:7" x14ac:dyDescent="0.2">
      <c r="A1417" s="344">
        <v>5</v>
      </c>
      <c r="B1417" s="344">
        <v>0.5</v>
      </c>
      <c r="C1417" s="344">
        <v>1006.6826171875</v>
      </c>
      <c r="D1417" s="344">
        <v>19031.939453125</v>
      </c>
      <c r="E1417" s="344">
        <v>0.53769542137160897</v>
      </c>
      <c r="F1417" s="344">
        <v>1.2275755871087299</v>
      </c>
      <c r="G1417" s="262">
        <f t="shared" si="45"/>
        <v>7598.9273305153456</v>
      </c>
    </row>
    <row r="1418" spans="1:7" x14ac:dyDescent="0.2">
      <c r="A1418" s="344">
        <v>5</v>
      </c>
      <c r="B1418" s="344">
        <v>0.5</v>
      </c>
      <c r="C1418" s="344">
        <v>1007.0859375</v>
      </c>
      <c r="D1418" s="344">
        <v>19132.80859375</v>
      </c>
      <c r="E1418" s="344">
        <v>0.53931662114337098</v>
      </c>
      <c r="F1418" s="344">
        <v>1.23103556688875</v>
      </c>
      <c r="G1418" s="262">
        <f t="shared" si="45"/>
        <v>7629.8636709268194</v>
      </c>
    </row>
    <row r="1419" spans="1:7" x14ac:dyDescent="0.2">
      <c r="A1419" s="344">
        <v>5</v>
      </c>
      <c r="B1419" s="344">
        <v>0.5</v>
      </c>
      <c r="C1419" s="344">
        <v>1007.4892578125</v>
      </c>
      <c r="D1419" s="344">
        <v>19233.66015625</v>
      </c>
      <c r="E1419" s="344">
        <v>0.54092280333861698</v>
      </c>
      <c r="F1419" s="344">
        <v>1.23549404088408</v>
      </c>
      <c r="G1419" s="262">
        <f t="shared" si="45"/>
        <v>7660.6754404271751</v>
      </c>
    </row>
    <row r="1420" spans="1:7" x14ac:dyDescent="0.2">
      <c r="A1420" s="344">
        <v>5</v>
      </c>
      <c r="B1420" s="344">
        <v>0.5</v>
      </c>
      <c r="C1420" s="344">
        <v>1007.8828125</v>
      </c>
      <c r="D1420" s="344">
        <v>19333.98046875</v>
      </c>
      <c r="E1420" s="344">
        <v>0.54243876365944699</v>
      </c>
      <c r="F1420" s="344">
        <v>1.23657879885286</v>
      </c>
      <c r="G1420" s="262">
        <f t="shared" si="45"/>
        <v>7689.908946854941</v>
      </c>
    </row>
    <row r="1421" spans="1:7" x14ac:dyDescent="0.2">
      <c r="A1421" s="344">
        <v>5</v>
      </c>
      <c r="B1421" s="344">
        <v>0.5</v>
      </c>
      <c r="C1421" s="344">
        <v>1008.2998046875</v>
      </c>
      <c r="D1421" s="344">
        <v>19434.701171875</v>
      </c>
      <c r="E1421" s="344">
        <v>0.54411875316873204</v>
      </c>
      <c r="F1421" s="344">
        <v>1.2442141305655201</v>
      </c>
      <c r="G1421" s="262">
        <f t="shared" si="45"/>
        <v>7722.4744360774721</v>
      </c>
    </row>
    <row r="1422" spans="1:7" x14ac:dyDescent="0.2">
      <c r="A1422" s="344">
        <v>5</v>
      </c>
      <c r="B1422" s="344">
        <v>0.5</v>
      </c>
      <c r="C1422" s="344">
        <v>1008.697265625</v>
      </c>
      <c r="D1422" s="344">
        <v>19536.2890625</v>
      </c>
      <c r="E1422" s="344">
        <v>0.54573104716837395</v>
      </c>
      <c r="F1422" s="344">
        <v>1.24711100943387</v>
      </c>
      <c r="G1422" s="262">
        <f t="shared" si="45"/>
        <v>7753.8907829349655</v>
      </c>
    </row>
    <row r="1423" spans="1:7" x14ac:dyDescent="0.2">
      <c r="A1423" s="344">
        <v>5</v>
      </c>
      <c r="B1423" s="344">
        <v>0.5</v>
      </c>
      <c r="C1423" s="344">
        <v>1009.0830078125</v>
      </c>
      <c r="D1423" s="344">
        <v>19637.08203125</v>
      </c>
      <c r="E1423" s="344">
        <v>0.54730608826503202</v>
      </c>
      <c r="F1423" s="344">
        <v>1.2498199939727801</v>
      </c>
      <c r="G1423" s="262">
        <f t="shared" si="45"/>
        <v>7784.7406176186123</v>
      </c>
    </row>
    <row r="1424" spans="1:7" x14ac:dyDescent="0.2">
      <c r="A1424" s="344">
        <v>5</v>
      </c>
      <c r="B1424" s="344">
        <v>0.5</v>
      </c>
      <c r="C1424" s="344">
        <v>1009.5048828125</v>
      </c>
      <c r="D1424" s="344">
        <v>19737.451171875</v>
      </c>
      <c r="E1424" s="344">
        <v>0.54896983783692099</v>
      </c>
      <c r="F1424" s="344">
        <v>1.25269894488156</v>
      </c>
      <c r="G1424" s="262">
        <f t="shared" si="45"/>
        <v>7817.4952989986259</v>
      </c>
    </row>
    <row r="1425" spans="1:7" x14ac:dyDescent="0.2">
      <c r="A1425" s="344">
        <v>5</v>
      </c>
      <c r="B1425" s="344">
        <v>0.5</v>
      </c>
      <c r="C1425" s="344">
        <v>1009.904296875</v>
      </c>
      <c r="D1425" s="344">
        <v>19837.845703125</v>
      </c>
      <c r="E1425" s="344">
        <v>0.55054586846381404</v>
      </c>
      <c r="F1425" s="344">
        <v>1.25917792320251</v>
      </c>
      <c r="G1425" s="262">
        <f t="shared" si="45"/>
        <v>7848.6812389703182</v>
      </c>
    </row>
    <row r="1426" spans="1:7" x14ac:dyDescent="0.2">
      <c r="A1426" s="344">
        <v>5</v>
      </c>
      <c r="B1426" s="344">
        <v>0.5</v>
      </c>
      <c r="C1426" s="344">
        <v>1010.306640625</v>
      </c>
      <c r="D1426" s="344">
        <v>19938.521484375</v>
      </c>
      <c r="E1426" s="344">
        <v>0.552179873920977</v>
      </c>
      <c r="F1426" s="344">
        <v>1.26229820307344</v>
      </c>
      <c r="G1426" s="262">
        <f t="shared" si="45"/>
        <v>7881.1786394955643</v>
      </c>
    </row>
    <row r="1427" spans="1:7" x14ac:dyDescent="0.2">
      <c r="A1427" s="344">
        <v>5</v>
      </c>
      <c r="B1427" s="344">
        <v>0.5</v>
      </c>
      <c r="C1427" s="344">
        <v>1010.705078125</v>
      </c>
      <c r="D1427" s="344">
        <v>20039.306640625</v>
      </c>
      <c r="E1427" s="344">
        <v>0.55371824419125903</v>
      </c>
      <c r="F1427" s="344">
        <v>1.26732583157718</v>
      </c>
      <c r="G1427" s="262">
        <f t="shared" si="45"/>
        <v>7911.9289906245367</v>
      </c>
    </row>
    <row r="1428" spans="1:7" x14ac:dyDescent="0.2">
      <c r="A1428" s="344">
        <v>5</v>
      </c>
      <c r="B1428" s="344">
        <v>0.5</v>
      </c>
      <c r="C1428" s="344">
        <v>1011.1123046875</v>
      </c>
      <c r="D1428" s="344">
        <v>20140.091796875</v>
      </c>
      <c r="E1428" s="344">
        <v>0.55539584718644597</v>
      </c>
      <c r="F1428" s="344">
        <v>1.2702137464657399</v>
      </c>
      <c r="G1428" s="262">
        <f t="shared" si="45"/>
        <v>7945.6315302063167</v>
      </c>
    </row>
    <row r="1429" spans="1:7" x14ac:dyDescent="0.2">
      <c r="A1429" s="344">
        <v>5</v>
      </c>
      <c r="B1429" s="344">
        <v>0.5</v>
      </c>
      <c r="C1429" s="344">
        <v>1011.5234375</v>
      </c>
      <c r="D1429" s="344">
        <v>20241.642578125</v>
      </c>
      <c r="E1429" s="344">
        <v>0.55699050426483199</v>
      </c>
      <c r="F1429" s="344">
        <v>1.27282436005771</v>
      </c>
      <c r="G1429" s="262">
        <f t="shared" si="45"/>
        <v>7977.8290394856158</v>
      </c>
    </row>
    <row r="1430" spans="1:7" x14ac:dyDescent="0.2">
      <c r="A1430" s="344">
        <v>5</v>
      </c>
      <c r="B1430" s="344">
        <v>0.5</v>
      </c>
      <c r="C1430" s="344">
        <v>1011.88671875</v>
      </c>
      <c r="D1430" s="344">
        <v>20333.4296875</v>
      </c>
      <c r="E1430" s="344">
        <v>0.55847229668870602</v>
      </c>
      <c r="F1430" s="344">
        <v>1.27779541071504</v>
      </c>
      <c r="G1430" s="262">
        <f t="shared" si="45"/>
        <v>8007.8909568262879</v>
      </c>
    </row>
    <row r="1431" spans="1:7" x14ac:dyDescent="0.2">
      <c r="A1431" s="344">
        <v>5</v>
      </c>
      <c r="B1431" s="344">
        <v>0.5</v>
      </c>
      <c r="C1431" s="344">
        <v>1011.93359375</v>
      </c>
      <c r="D1431" s="344">
        <v>20341.966796875</v>
      </c>
      <c r="E1431" s="344">
        <v>0.55861094733700201</v>
      </c>
      <c r="F1431" s="344">
        <v>1.27917225472629</v>
      </c>
      <c r="G1431" s="262">
        <f t="shared" si="45"/>
        <v>8010.710791872415</v>
      </c>
    </row>
    <row r="1432" spans="1:7" x14ac:dyDescent="0.2">
      <c r="A1432" s="344">
        <v>5</v>
      </c>
      <c r="B1432" s="344">
        <v>0.5</v>
      </c>
      <c r="C1432" s="344">
        <v>1012.322265625</v>
      </c>
      <c r="D1432" s="344">
        <v>20443.818359375</v>
      </c>
      <c r="E1432" s="344">
        <v>0.560242391657084</v>
      </c>
      <c r="F1432" s="344">
        <v>1.28239393234253</v>
      </c>
      <c r="G1432" s="262">
        <f t="shared" si="45"/>
        <v>8043.9806606390393</v>
      </c>
    </row>
    <row r="1433" spans="1:7" x14ac:dyDescent="0.2">
      <c r="A1433" s="344">
        <v>5</v>
      </c>
      <c r="B1433" s="344">
        <v>0.5</v>
      </c>
      <c r="C1433" s="344">
        <v>1012.7275390625</v>
      </c>
      <c r="D1433" s="344">
        <v>20546.376953125</v>
      </c>
      <c r="E1433" s="344">
        <v>0.56188245071098197</v>
      </c>
      <c r="F1433" s="344">
        <v>1.2856393586844199</v>
      </c>
      <c r="G1433" s="262">
        <f t="shared" si="45"/>
        <v>8077.5938311106947</v>
      </c>
    </row>
    <row r="1434" spans="1:7" x14ac:dyDescent="0.2">
      <c r="A1434" s="344">
        <v>5</v>
      </c>
      <c r="B1434" s="344">
        <v>0.5</v>
      </c>
      <c r="C1434" s="344">
        <v>1013.146484375</v>
      </c>
      <c r="D1434" s="344">
        <v>20647.068359375</v>
      </c>
      <c r="E1434" s="344">
        <v>0.56351034436374903</v>
      </c>
      <c r="F1434" s="344">
        <v>1.2913286918774201</v>
      </c>
      <c r="G1434" s="262">
        <f t="shared" si="45"/>
        <v>8111.1231051906079</v>
      </c>
    </row>
    <row r="1435" spans="1:7" x14ac:dyDescent="0.2">
      <c r="A1435" s="344">
        <v>5</v>
      </c>
      <c r="B1435" s="344">
        <v>0.5</v>
      </c>
      <c r="C1435" s="344">
        <v>1013.5556640625</v>
      </c>
      <c r="D1435" s="344">
        <v>20749.275390625</v>
      </c>
      <c r="E1435" s="344">
        <v>0.56516076438128904</v>
      </c>
      <c r="F1435" s="344">
        <v>1.29103066865355</v>
      </c>
      <c r="G1435" s="262">
        <f t="shared" si="45"/>
        <v>8145.2837823795917</v>
      </c>
    </row>
    <row r="1436" spans="1:7" x14ac:dyDescent="0.2">
      <c r="A1436" s="344">
        <v>5</v>
      </c>
      <c r="B1436" s="344">
        <v>0.5</v>
      </c>
      <c r="C1436" s="344">
        <v>1013.955078125</v>
      </c>
      <c r="D1436" s="344">
        <v>20849.603515625</v>
      </c>
      <c r="E1436" s="344">
        <v>0.56673394283279799</v>
      </c>
      <c r="F1436" s="344">
        <v>1.2974500423297299</v>
      </c>
      <c r="G1436" s="262">
        <f t="shared" si="45"/>
        <v>8178.0050123307128</v>
      </c>
    </row>
    <row r="1437" spans="1:7" x14ac:dyDescent="0.2">
      <c r="A1437" s="344">
        <v>5</v>
      </c>
      <c r="B1437" s="344">
        <v>0.5</v>
      </c>
      <c r="C1437" s="344">
        <v>1014.3525390625</v>
      </c>
      <c r="D1437" s="344">
        <v>20950.478515625</v>
      </c>
      <c r="E1437" s="344">
        <v>0.56837173178792</v>
      </c>
      <c r="F1437" s="344">
        <v>1.30226614419371</v>
      </c>
      <c r="G1437" s="262">
        <f t="shared" si="45"/>
        <v>8212.2348686676996</v>
      </c>
    </row>
    <row r="1438" spans="1:7" x14ac:dyDescent="0.2">
      <c r="A1438" s="344">
        <v>5</v>
      </c>
      <c r="B1438" s="344">
        <v>0.5</v>
      </c>
      <c r="C1438" s="344">
        <v>1014.748046875</v>
      </c>
      <c r="D1438" s="344">
        <v>21051.390625</v>
      </c>
      <c r="E1438" s="344">
        <v>0.56996563216671303</v>
      </c>
      <c r="F1438" s="344">
        <v>1.3055860763415701</v>
      </c>
      <c r="G1438" s="262">
        <f t="shared" si="45"/>
        <v>8245.7082662343291</v>
      </c>
    </row>
    <row r="1439" spans="1:7" x14ac:dyDescent="0.2">
      <c r="A1439" s="344">
        <v>5</v>
      </c>
      <c r="B1439" s="344">
        <v>0.5</v>
      </c>
      <c r="C1439" s="344">
        <v>1015.158203125</v>
      </c>
      <c r="D1439" s="344">
        <v>21153.880859375</v>
      </c>
      <c r="E1439" s="344">
        <v>0.57162664597853996</v>
      </c>
      <c r="F1439" s="344">
        <v>1.3095885515212999</v>
      </c>
      <c r="G1439" s="262">
        <f t="shared" si="45"/>
        <v>8280.7600356680559</v>
      </c>
    </row>
    <row r="1440" spans="1:7" x14ac:dyDescent="0.2">
      <c r="A1440" s="344">
        <v>5</v>
      </c>
      <c r="B1440" s="344">
        <v>0.5</v>
      </c>
      <c r="C1440" s="344">
        <v>1015.578125</v>
      </c>
      <c r="D1440" s="344">
        <v>21258.724609375</v>
      </c>
      <c r="E1440" s="344">
        <v>0.57334324810653903</v>
      </c>
      <c r="F1440" s="344">
        <v>1.3156116474419799</v>
      </c>
      <c r="G1440" s="262">
        <f t="shared" si="45"/>
        <v>8317.1628200688756</v>
      </c>
    </row>
    <row r="1441" spans="1:7" x14ac:dyDescent="0.2">
      <c r="A1441" s="344">
        <v>5</v>
      </c>
      <c r="B1441" s="344">
        <v>0.5</v>
      </c>
      <c r="C1441" s="344">
        <v>1015.9853515625</v>
      </c>
      <c r="D1441" s="344">
        <v>21359.908203125</v>
      </c>
      <c r="E1441" s="344">
        <v>0.57495350483804897</v>
      </c>
      <c r="F1441" s="344">
        <v>1.3166010612621899</v>
      </c>
      <c r="G1441" s="262">
        <f t="shared" si="45"/>
        <v>8351.4762902559141</v>
      </c>
    </row>
    <row r="1442" spans="1:7" x14ac:dyDescent="0.2">
      <c r="A1442" s="344">
        <v>5</v>
      </c>
      <c r="B1442" s="344">
        <v>0.5</v>
      </c>
      <c r="C1442" s="344">
        <v>1016.3837890625</v>
      </c>
      <c r="D1442" s="344">
        <v>21463.58203125</v>
      </c>
      <c r="E1442" s="344">
        <v>0.57662453036755301</v>
      </c>
      <c r="F1442" s="344">
        <v>1.32177770137787</v>
      </c>
      <c r="G1442" s="262">
        <f t="shared" si="45"/>
        <v>8387.2558629779687</v>
      </c>
    </row>
    <row r="1443" spans="1:7" x14ac:dyDescent="0.2">
      <c r="A1443" s="344">
        <v>5</v>
      </c>
      <c r="B1443" s="344">
        <v>0.5</v>
      </c>
      <c r="C1443" s="344">
        <v>1016.81640625</v>
      </c>
      <c r="D1443" s="344">
        <v>21565.13671875</v>
      </c>
      <c r="E1443" s="344">
        <v>0.57829084107652295</v>
      </c>
      <c r="F1443" s="344">
        <v>1.32595899049193</v>
      </c>
      <c r="G1443" s="262">
        <f t="shared" si="45"/>
        <v>8423.1054704011585</v>
      </c>
    </row>
    <row r="1444" spans="1:7" x14ac:dyDescent="0.2">
      <c r="A1444" s="344">
        <v>5</v>
      </c>
      <c r="B1444" s="344">
        <v>0.5</v>
      </c>
      <c r="C1444" s="344">
        <v>1016.849609375</v>
      </c>
      <c r="D1444" s="344">
        <v>21573.9453125</v>
      </c>
      <c r="E1444" s="344">
        <v>0.57849969016388103</v>
      </c>
      <c r="F1444" s="344">
        <v>1.32883188780397</v>
      </c>
      <c r="G1444" s="262">
        <f t="shared" si="45"/>
        <v>8427.6102493570052</v>
      </c>
    </row>
    <row r="1445" spans="1:7" x14ac:dyDescent="0.2">
      <c r="A1445" s="344">
        <v>5</v>
      </c>
      <c r="B1445" s="344">
        <v>0.5</v>
      </c>
      <c r="C1445" s="344">
        <v>1017.205078125</v>
      </c>
      <c r="D1445" s="344">
        <v>21665.46875</v>
      </c>
      <c r="E1445" s="344">
        <v>0.57993741938844301</v>
      </c>
      <c r="F1445" s="344">
        <v>1.3316929107531901</v>
      </c>
      <c r="G1445" s="262">
        <f t="shared" si="45"/>
        <v>8458.6935339823012</v>
      </c>
    </row>
    <row r="1446" spans="1:7" x14ac:dyDescent="0.2">
      <c r="A1446" s="344">
        <v>5</v>
      </c>
      <c r="B1446" s="344">
        <v>0.5</v>
      </c>
      <c r="C1446" s="344">
        <v>1017.6103515625</v>
      </c>
      <c r="D1446" s="344">
        <v>21767.095703125</v>
      </c>
      <c r="E1446" s="344">
        <v>0.58154755970463201</v>
      </c>
      <c r="F1446" s="344">
        <v>1.33376417215914</v>
      </c>
      <c r="G1446" s="262">
        <f t="shared" si="45"/>
        <v>8493.6597955130273</v>
      </c>
    </row>
    <row r="1447" spans="1:7" x14ac:dyDescent="0.2">
      <c r="A1447" s="344">
        <v>5</v>
      </c>
      <c r="B1447" s="344">
        <v>0.5</v>
      </c>
      <c r="C1447" s="344">
        <v>1018.0283203125</v>
      </c>
      <c r="D1447" s="344">
        <v>21867.36328125</v>
      </c>
      <c r="E1447" s="344">
        <v>0.58322335826232996</v>
      </c>
      <c r="F1447" s="344">
        <v>1.3379066949710301</v>
      </c>
      <c r="G1447" s="262">
        <f t="shared" si="45"/>
        <v>8530.221077229</v>
      </c>
    </row>
    <row r="1448" spans="1:7" x14ac:dyDescent="0.2">
      <c r="A1448" s="344">
        <v>5</v>
      </c>
      <c r="B1448" s="344">
        <v>0.5</v>
      </c>
      <c r="C1448" s="344">
        <v>1018.4248046875</v>
      </c>
      <c r="D1448" s="344">
        <v>21968.013671875</v>
      </c>
      <c r="E1448" s="344">
        <v>0.58484717737883296</v>
      </c>
      <c r="F1448" s="344">
        <v>1.3433098793029801</v>
      </c>
      <c r="G1448" s="262">
        <f t="shared" si="45"/>
        <v>8565.8114387667993</v>
      </c>
    </row>
    <row r="1449" spans="1:7" x14ac:dyDescent="0.2">
      <c r="A1449" s="344">
        <v>5</v>
      </c>
      <c r="B1449" s="344">
        <v>0.5</v>
      </c>
      <c r="C1449" s="344">
        <v>1018.83203125</v>
      </c>
      <c r="D1449" s="344">
        <v>22068.162109375</v>
      </c>
      <c r="E1449" s="344">
        <v>0.58654317399486899</v>
      </c>
      <c r="F1449" s="344">
        <v>1.34703516960144</v>
      </c>
      <c r="G1449" s="262">
        <f t="shared" si="45"/>
        <v>8603.1540413208841</v>
      </c>
    </row>
    <row r="1450" spans="1:7" x14ac:dyDescent="0.2">
      <c r="A1450" s="344">
        <v>5</v>
      </c>
      <c r="B1450" s="344">
        <v>0.5</v>
      </c>
      <c r="C1450" s="344">
        <v>1019.2294921875</v>
      </c>
      <c r="D1450" s="344">
        <v>22171.0078125</v>
      </c>
      <c r="E1450" s="344">
        <v>0.58824341977015104</v>
      </c>
      <c r="F1450" s="344">
        <v>1.3493150472641</v>
      </c>
      <c r="G1450" s="262">
        <f t="shared" si="45"/>
        <v>8640.7627722017096</v>
      </c>
    </row>
    <row r="1451" spans="1:7" x14ac:dyDescent="0.2">
      <c r="A1451" s="344">
        <v>5</v>
      </c>
      <c r="B1451" s="344">
        <v>0.5</v>
      </c>
      <c r="C1451" s="344">
        <v>1019.646484375</v>
      </c>
      <c r="D1451" s="344">
        <v>22271.3984375</v>
      </c>
      <c r="E1451" s="344">
        <v>0.58992812409996997</v>
      </c>
      <c r="F1451" s="344">
        <v>1.3542443048209001</v>
      </c>
      <c r="G1451" s="262">
        <f t="shared" si="45"/>
        <v>8678.1989293201823</v>
      </c>
    </row>
    <row r="1452" spans="1:7" x14ac:dyDescent="0.2">
      <c r="A1452" s="344">
        <v>5</v>
      </c>
      <c r="B1452" s="344">
        <v>0.5</v>
      </c>
      <c r="C1452" s="344">
        <v>1020.044921875</v>
      </c>
      <c r="D1452" s="344">
        <v>22372.943359375</v>
      </c>
      <c r="E1452" s="344">
        <v>0.59156079078093204</v>
      </c>
      <c r="F1452" s="344">
        <v>1.3585388660430899</v>
      </c>
      <c r="G1452" s="262">
        <f t="shared" si="45"/>
        <v>8714.6435939928015</v>
      </c>
    </row>
    <row r="1453" spans="1:7" x14ac:dyDescent="0.2">
      <c r="A1453" s="344">
        <v>5</v>
      </c>
      <c r="B1453" s="344">
        <v>0.5</v>
      </c>
      <c r="C1453" s="344">
        <v>1020.4248046875</v>
      </c>
      <c r="D1453" s="344">
        <v>22476.890625</v>
      </c>
      <c r="E1453" s="344">
        <v>0.59318554122000899</v>
      </c>
      <c r="F1453" s="344">
        <v>1.3609707821160599</v>
      </c>
      <c r="G1453" s="262">
        <f t="shared" si="45"/>
        <v>8751.0784877221231</v>
      </c>
    </row>
    <row r="1454" spans="1:7" x14ac:dyDescent="0.2">
      <c r="A1454" s="344">
        <v>5</v>
      </c>
      <c r="B1454" s="344">
        <v>0.5</v>
      </c>
      <c r="C1454" s="344">
        <v>1020.8740234375</v>
      </c>
      <c r="D1454" s="344">
        <v>22578.87890625</v>
      </c>
      <c r="E1454" s="344">
        <v>0.59497810434550003</v>
      </c>
      <c r="F1454" s="344">
        <v>1.3668000465259</v>
      </c>
      <c r="G1454" s="262">
        <f t="shared" si="45"/>
        <v>8791.4611432482943</v>
      </c>
    </row>
    <row r="1455" spans="1:7" x14ac:dyDescent="0.2">
      <c r="A1455" s="344">
        <v>5</v>
      </c>
      <c r="B1455" s="344">
        <v>0.5</v>
      </c>
      <c r="C1455" s="344">
        <v>1021.27734375</v>
      </c>
      <c r="D1455" s="344">
        <v>22679.48046875</v>
      </c>
      <c r="E1455" s="344">
        <v>0.59668748872354604</v>
      </c>
      <c r="F1455" s="344">
        <v>1.3712346553802499</v>
      </c>
      <c r="G1455" s="262">
        <f t="shared" si="45"/>
        <v>8830.1431094941036</v>
      </c>
    </row>
    <row r="1456" spans="1:7" x14ac:dyDescent="0.2">
      <c r="A1456" s="344">
        <v>5</v>
      </c>
      <c r="B1456" s="344">
        <v>0.5</v>
      </c>
      <c r="C1456" s="344">
        <v>1021.6650390625</v>
      </c>
      <c r="D1456" s="344">
        <v>22779.83984375</v>
      </c>
      <c r="E1456" s="344">
        <v>0.59837423032149695</v>
      </c>
      <c r="F1456" s="344">
        <v>1.37595238629729</v>
      </c>
      <c r="G1456" s="262">
        <f t="shared" si="45"/>
        <v>8868.4821727869385</v>
      </c>
    </row>
    <row r="1457" spans="1:7" x14ac:dyDescent="0.2">
      <c r="A1457" s="344">
        <v>5</v>
      </c>
      <c r="B1457" s="344">
        <v>0.5</v>
      </c>
      <c r="C1457" s="344">
        <v>1021.6962890625</v>
      </c>
      <c r="D1457" s="344">
        <v>22785.3125</v>
      </c>
      <c r="E1457" s="344">
        <v>0.59850281104445502</v>
      </c>
      <c r="F1457" s="344">
        <v>1.3751357328146701</v>
      </c>
      <c r="G1457" s="262">
        <f t="shared" si="45"/>
        <v>8871.411572901965</v>
      </c>
    </row>
    <row r="1458" spans="1:7" x14ac:dyDescent="0.2">
      <c r="A1458" s="344">
        <v>5</v>
      </c>
      <c r="B1458" s="344">
        <v>1</v>
      </c>
      <c r="C1458" s="344">
        <v>1022.13671875</v>
      </c>
      <c r="D1458" s="344">
        <v>22678.091796875</v>
      </c>
      <c r="E1458" s="344">
        <v>0.59699465055018697</v>
      </c>
      <c r="F1458" s="344">
        <v>1.37069227639586</v>
      </c>
      <c r="G1458" s="262">
        <f t="shared" si="45"/>
        <v>8837.1285177542231</v>
      </c>
    </row>
    <row r="1459" spans="1:7" x14ac:dyDescent="0.2">
      <c r="A1459" s="344">
        <v>5</v>
      </c>
      <c r="B1459" s="344">
        <v>1</v>
      </c>
      <c r="C1459" s="344">
        <v>1022.55078125</v>
      </c>
      <c r="D1459" s="344">
        <v>22576.892578125</v>
      </c>
      <c r="E1459" s="344">
        <v>0.59532758314162504</v>
      </c>
      <c r="F1459" s="344">
        <v>1.3674318324774499</v>
      </c>
      <c r="G1459" s="262">
        <f t="shared" si="45"/>
        <v>8799.4069629909518</v>
      </c>
    </row>
    <row r="1460" spans="1:7" x14ac:dyDescent="0.2">
      <c r="A1460" s="344">
        <v>5</v>
      </c>
      <c r="B1460" s="344">
        <v>1</v>
      </c>
      <c r="C1460" s="344">
        <v>1022.9443359375</v>
      </c>
      <c r="D1460" s="344">
        <v>22476.576171875</v>
      </c>
      <c r="E1460" s="344">
        <v>0.59380196034908295</v>
      </c>
      <c r="F1460" s="344">
        <v>1.3628989690914799</v>
      </c>
      <c r="G1460" s="262">
        <f t="shared" si="45"/>
        <v>8765.039663586911</v>
      </c>
    </row>
    <row r="1461" spans="1:7" x14ac:dyDescent="0.2">
      <c r="A1461" s="344">
        <v>5</v>
      </c>
      <c r="B1461" s="344">
        <v>1</v>
      </c>
      <c r="C1461" s="344">
        <v>1023.3515625</v>
      </c>
      <c r="D1461" s="344">
        <v>22375.51953125</v>
      </c>
      <c r="E1461" s="344">
        <v>0.59226388111710504</v>
      </c>
      <c r="F1461" s="344">
        <v>1.3595580821856901</v>
      </c>
      <c r="G1461" s="262">
        <f t="shared" si="45"/>
        <v>8730.5466251310809</v>
      </c>
    </row>
    <row r="1462" spans="1:7" x14ac:dyDescent="0.2">
      <c r="A1462" s="344">
        <v>5</v>
      </c>
      <c r="B1462" s="344">
        <v>1</v>
      </c>
      <c r="C1462" s="344">
        <v>1023.740234375</v>
      </c>
      <c r="D1462" s="344">
        <v>22275.06640625</v>
      </c>
      <c r="E1462" s="344">
        <v>0.59073447482660402</v>
      </c>
      <c r="F1462" s="344">
        <v>1.3541311491280801</v>
      </c>
      <c r="G1462" s="262">
        <f t="shared" si="45"/>
        <v>8696.4021816273962</v>
      </c>
    </row>
    <row r="1463" spans="1:7" x14ac:dyDescent="0.2">
      <c r="A1463" s="344">
        <v>5</v>
      </c>
      <c r="B1463" s="344">
        <v>1</v>
      </c>
      <c r="C1463" s="344">
        <v>1024.1513671875</v>
      </c>
      <c r="D1463" s="344">
        <v>22174.3125</v>
      </c>
      <c r="E1463" s="344">
        <v>0.58909785002470005</v>
      </c>
      <c r="F1463" s="344">
        <v>1.3503998052328801</v>
      </c>
      <c r="G1463" s="262">
        <f t="shared" si="45"/>
        <v>8660.0287036537993</v>
      </c>
    </row>
    <row r="1464" spans="1:7" x14ac:dyDescent="0.2">
      <c r="A1464" s="344">
        <v>5</v>
      </c>
      <c r="B1464" s="344">
        <v>1</v>
      </c>
      <c r="C1464" s="344">
        <v>1024.5546875</v>
      </c>
      <c r="D1464" s="344">
        <v>22073.580078125</v>
      </c>
      <c r="E1464" s="344">
        <v>0.58745226124301597</v>
      </c>
      <c r="F1464" s="344">
        <v>1.3444721698761</v>
      </c>
      <c r="G1464" s="262">
        <f t="shared" si="45"/>
        <v>8623.6217858339369</v>
      </c>
    </row>
    <row r="1465" spans="1:7" x14ac:dyDescent="0.2">
      <c r="A1465" s="344">
        <v>5</v>
      </c>
      <c r="B1465" s="344">
        <v>1</v>
      </c>
      <c r="C1465" s="344">
        <v>1024.966796875</v>
      </c>
      <c r="D1465" s="344">
        <v>21972.818359375</v>
      </c>
      <c r="E1465" s="344">
        <v>0.58583094505593203</v>
      </c>
      <c r="F1465" s="344">
        <v>1.3430506223812699</v>
      </c>
      <c r="G1465" s="262">
        <f t="shared" si="45"/>
        <v>8587.9152164492025</v>
      </c>
    </row>
    <row r="1466" spans="1:7" x14ac:dyDescent="0.2">
      <c r="A1466" s="344">
        <v>5</v>
      </c>
      <c r="B1466" s="344">
        <v>1</v>
      </c>
      <c r="C1466" s="344">
        <v>1025.369140625</v>
      </c>
      <c r="D1466" s="344">
        <v>21872.140625</v>
      </c>
      <c r="E1466" s="344">
        <v>0.58418716071173504</v>
      </c>
      <c r="F1466" s="344">
        <v>1.3394117122516001</v>
      </c>
      <c r="G1466" s="262">
        <f t="shared" si="45"/>
        <v>8551.8793878739652</v>
      </c>
    </row>
    <row r="1467" spans="1:7" x14ac:dyDescent="0.2">
      <c r="A1467" s="344">
        <v>5</v>
      </c>
      <c r="B1467" s="344">
        <v>1</v>
      </c>
      <c r="C1467" s="344">
        <v>1025.7626953125</v>
      </c>
      <c r="D1467" s="344">
        <v>21770.408203125</v>
      </c>
      <c r="E1467" s="344">
        <v>0.58261002413928498</v>
      </c>
      <c r="F1467" s="344">
        <v>1.3352453242987401</v>
      </c>
      <c r="G1467" s="262">
        <f t="shared" si="45"/>
        <v>8517.4642579380779</v>
      </c>
    </row>
    <row r="1468" spans="1:7" x14ac:dyDescent="0.2">
      <c r="A1468" s="344">
        <v>5</v>
      </c>
      <c r="B1468" s="344">
        <v>1</v>
      </c>
      <c r="C1468" s="344">
        <v>1026.18359375</v>
      </c>
      <c r="D1468" s="344">
        <v>21669.61328125</v>
      </c>
      <c r="E1468" s="344">
        <v>0.58095407439395796</v>
      </c>
      <c r="F1468" s="344">
        <v>1.33125483989716</v>
      </c>
      <c r="G1468" s="262">
        <f t="shared" si="45"/>
        <v>8481.4970116810528</v>
      </c>
    </row>
    <row r="1469" spans="1:7" x14ac:dyDescent="0.2">
      <c r="A1469" s="344">
        <v>5</v>
      </c>
      <c r="B1469" s="344">
        <v>1</v>
      </c>
      <c r="C1469" s="344">
        <v>1026.5771484375</v>
      </c>
      <c r="D1469" s="344">
        <v>21567.654296875</v>
      </c>
      <c r="E1469" s="344">
        <v>0.57940772967413101</v>
      </c>
      <c r="F1469" s="344">
        <v>1.3284921878948801</v>
      </c>
      <c r="G1469" s="262">
        <f t="shared" si="45"/>
        <v>8448.0671514714631</v>
      </c>
    </row>
    <row r="1470" spans="1:7" x14ac:dyDescent="0.2">
      <c r="A1470" s="344">
        <v>5</v>
      </c>
      <c r="B1470" s="344">
        <v>1</v>
      </c>
      <c r="C1470" s="344">
        <v>1026.7958984375</v>
      </c>
      <c r="D1470" s="344">
        <v>21520.671875</v>
      </c>
      <c r="E1470" s="344">
        <v>0.57849934091791499</v>
      </c>
      <c r="F1470" s="344">
        <v>1.32511858828366</v>
      </c>
      <c r="G1470" s="262">
        <f t="shared" si="45"/>
        <v>8428.4966759621129</v>
      </c>
    </row>
    <row r="1471" spans="1:7" x14ac:dyDescent="0.2">
      <c r="A1471" s="344">
        <v>5</v>
      </c>
      <c r="B1471" s="344">
        <v>1</v>
      </c>
      <c r="C1471" s="344">
        <v>1026.9873046875</v>
      </c>
      <c r="D1471" s="344">
        <v>21464.0859375</v>
      </c>
      <c r="E1471" s="344">
        <v>0.57773583102971304</v>
      </c>
      <c r="F1471" s="344">
        <v>1.3236135710030801</v>
      </c>
      <c r="G1471" s="262">
        <f t="shared" si="45"/>
        <v>8412.087032146208</v>
      </c>
    </row>
    <row r="1472" spans="1:7" x14ac:dyDescent="0.2">
      <c r="A1472" s="344">
        <v>5</v>
      </c>
      <c r="B1472" s="344">
        <v>1</v>
      </c>
      <c r="C1472" s="344">
        <v>1027.4013671875</v>
      </c>
      <c r="D1472" s="344">
        <v>21362.943359375</v>
      </c>
      <c r="E1472" s="344">
        <v>0.57605351321399201</v>
      </c>
      <c r="F1472" s="344">
        <v>1.31986732594669</v>
      </c>
      <c r="G1472" s="262">
        <f t="shared" si="45"/>
        <v>8376.0626949559373</v>
      </c>
    </row>
    <row r="1473" spans="1:7" x14ac:dyDescent="0.2">
      <c r="A1473" s="344">
        <v>5</v>
      </c>
      <c r="B1473" s="344">
        <v>1</v>
      </c>
      <c r="C1473" s="344">
        <v>1027.8173828125</v>
      </c>
      <c r="D1473" s="344">
        <v>21260.89453125</v>
      </c>
      <c r="E1473" s="344">
        <v>0.57442154502496101</v>
      </c>
      <c r="F1473" s="344">
        <v>1.3152569299563801</v>
      </c>
      <c r="G1473" s="262">
        <f t="shared" si="45"/>
        <v>8341.2823211899795</v>
      </c>
    </row>
    <row r="1474" spans="1:7" x14ac:dyDescent="0.2">
      <c r="A1474" s="344">
        <v>5</v>
      </c>
      <c r="B1474" s="344">
        <v>1</v>
      </c>
      <c r="C1474" s="344">
        <v>1028.2099609375</v>
      </c>
      <c r="D1474" s="344">
        <v>21160.154296875</v>
      </c>
      <c r="E1474" s="344">
        <v>0.572880322579294</v>
      </c>
      <c r="F1474" s="344">
        <v>1.31076271645725</v>
      </c>
      <c r="G1474" s="262">
        <f t="shared" si="45"/>
        <v>8308.5921848786584</v>
      </c>
    </row>
    <row r="1475" spans="1:7" x14ac:dyDescent="0.2">
      <c r="A1475" s="344">
        <v>5</v>
      </c>
      <c r="B1475" s="344">
        <v>1</v>
      </c>
      <c r="C1475" s="344">
        <v>1028.6142578125</v>
      </c>
      <c r="D1475" s="344">
        <v>21059.837890625</v>
      </c>
      <c r="E1475" s="344">
        <v>0.57127041509374998</v>
      </c>
      <c r="F1475" s="344">
        <v>1.3076156610623</v>
      </c>
      <c r="G1475" s="262">
        <f t="shared" si="45"/>
        <v>8274.6070441475258</v>
      </c>
    </row>
    <row r="1476" spans="1:7" x14ac:dyDescent="0.2">
      <c r="A1476" s="344">
        <v>5</v>
      </c>
      <c r="B1476" s="344">
        <v>1</v>
      </c>
      <c r="C1476" s="344">
        <v>1029.02734375</v>
      </c>
      <c r="D1476" s="344">
        <v>20959.75390625</v>
      </c>
      <c r="E1476" s="344">
        <v>0.56959624635055695</v>
      </c>
      <c r="F1476" s="344">
        <v>1.30431656725705</v>
      </c>
      <c r="G1476" s="262">
        <f t="shared" si="45"/>
        <v>8239.4331005534968</v>
      </c>
    </row>
    <row r="1477" spans="1:7" x14ac:dyDescent="0.2">
      <c r="A1477" s="344">
        <v>5</v>
      </c>
      <c r="B1477" s="344">
        <v>1</v>
      </c>
      <c r="C1477" s="344">
        <v>1029.4287109375</v>
      </c>
      <c r="D1477" s="344">
        <v>20858.380859375</v>
      </c>
      <c r="E1477" s="344">
        <v>0.56799489539116599</v>
      </c>
      <c r="F1477" s="344">
        <v>1.30227510817349</v>
      </c>
      <c r="G1477" s="262">
        <f t="shared" si="45"/>
        <v>8205.9503454400601</v>
      </c>
    </row>
    <row r="1478" spans="1:7" x14ac:dyDescent="0.2">
      <c r="A1478" s="344">
        <v>5</v>
      </c>
      <c r="B1478" s="344">
        <v>1</v>
      </c>
      <c r="C1478" s="344">
        <v>1029.828125</v>
      </c>
      <c r="D1478" s="344">
        <v>20757.703125</v>
      </c>
      <c r="E1478" s="344">
        <v>0.56636868976056598</v>
      </c>
      <c r="F1478" s="344">
        <v>1.296317554079</v>
      </c>
      <c r="G1478" s="262">
        <f t="shared" ref="G1478:G1541" si="46">G1477+(D1478+D1477)/2*(E1478-E1477)</f>
        <v>8172.1121903906032</v>
      </c>
    </row>
    <row r="1479" spans="1:7" x14ac:dyDescent="0.2">
      <c r="A1479" s="344">
        <v>5</v>
      </c>
      <c r="B1479" s="344">
        <v>1</v>
      </c>
      <c r="C1479" s="344">
        <v>1030.2275390625</v>
      </c>
      <c r="D1479" s="344">
        <v>20656.75</v>
      </c>
      <c r="E1479" s="344">
        <v>0.56481442879885402</v>
      </c>
      <c r="F1479" s="344">
        <v>1.2915730476379399</v>
      </c>
      <c r="G1479" s="262">
        <f t="shared" si="46"/>
        <v>8139.9277565191842</v>
      </c>
    </row>
    <row r="1480" spans="1:7" x14ac:dyDescent="0.2">
      <c r="A1480" s="344">
        <v>5</v>
      </c>
      <c r="B1480" s="344">
        <v>1</v>
      </c>
      <c r="C1480" s="344">
        <v>1030.6220703125</v>
      </c>
      <c r="D1480" s="344">
        <v>20555.65625</v>
      </c>
      <c r="E1480" s="344">
        <v>0.56326336925849296</v>
      </c>
      <c r="F1480" s="344">
        <v>1.28917989786714</v>
      </c>
      <c r="G1480" s="262">
        <f t="shared" si="46"/>
        <v>8107.9663085715356</v>
      </c>
    </row>
    <row r="1481" spans="1:7" x14ac:dyDescent="0.2">
      <c r="A1481" s="344">
        <v>5</v>
      </c>
      <c r="B1481" s="344">
        <v>1</v>
      </c>
      <c r="C1481" s="344">
        <v>1031.037109375</v>
      </c>
      <c r="D1481" s="344">
        <v>20454.587890625</v>
      </c>
      <c r="E1481" s="344">
        <v>0.56158239021897305</v>
      </c>
      <c r="F1481" s="344">
        <v>1.28231348935515</v>
      </c>
      <c r="G1481" s="262">
        <f t="shared" si="46"/>
        <v>8073.4976281685431</v>
      </c>
    </row>
    <row r="1482" spans="1:7" x14ac:dyDescent="0.2">
      <c r="A1482" s="344">
        <v>5</v>
      </c>
      <c r="B1482" s="344">
        <v>1</v>
      </c>
      <c r="C1482" s="344">
        <v>1031.439453125</v>
      </c>
      <c r="D1482" s="344">
        <v>20353.111328125</v>
      </c>
      <c r="E1482" s="344">
        <v>0.56002958444878503</v>
      </c>
      <c r="F1482" s="344">
        <v>1.2779354583472</v>
      </c>
      <c r="G1482" s="262">
        <f t="shared" si="46"/>
        <v>8041.8144127610567</v>
      </c>
    </row>
    <row r="1483" spans="1:7" x14ac:dyDescent="0.2">
      <c r="A1483" s="344">
        <v>5</v>
      </c>
      <c r="B1483" s="344">
        <v>1</v>
      </c>
      <c r="C1483" s="344">
        <v>1031.810546875</v>
      </c>
      <c r="D1483" s="344">
        <v>20261.107421875</v>
      </c>
      <c r="E1483" s="344">
        <v>0.55849913042038701</v>
      </c>
      <c r="F1483" s="344">
        <v>1.2757331132888801</v>
      </c>
      <c r="G1483" s="262">
        <f t="shared" si="46"/>
        <v>8010.7353154129687</v>
      </c>
    </row>
    <row r="1484" spans="1:7" x14ac:dyDescent="0.2">
      <c r="A1484" s="344">
        <v>5</v>
      </c>
      <c r="B1484" s="344">
        <v>1</v>
      </c>
      <c r="C1484" s="344">
        <v>1031.8603515625</v>
      </c>
      <c r="D1484" s="344">
        <v>20252.7421875</v>
      </c>
      <c r="E1484" s="344">
        <v>0.55834127124398902</v>
      </c>
      <c r="F1484" s="344">
        <v>1.27586128655821</v>
      </c>
      <c r="G1484" s="262">
        <f t="shared" si="46"/>
        <v>8007.5375739469446</v>
      </c>
    </row>
    <row r="1485" spans="1:7" x14ac:dyDescent="0.2">
      <c r="A1485" s="344">
        <v>5</v>
      </c>
      <c r="B1485" s="344">
        <v>1</v>
      </c>
      <c r="C1485" s="344">
        <v>1032.248046875</v>
      </c>
      <c r="D1485" s="344">
        <v>20151.89453125</v>
      </c>
      <c r="E1485" s="344">
        <v>0.55679073557257697</v>
      </c>
      <c r="F1485" s="344">
        <v>1.2720196973532401</v>
      </c>
      <c r="G1485" s="262">
        <f t="shared" si="46"/>
        <v>7976.2131586855112</v>
      </c>
    </row>
    <row r="1486" spans="1:7" x14ac:dyDescent="0.2">
      <c r="A1486" s="344">
        <v>5</v>
      </c>
      <c r="B1486" s="344">
        <v>1</v>
      </c>
      <c r="C1486" s="344">
        <v>1032.6484375</v>
      </c>
      <c r="D1486" s="344">
        <v>20050.91015625</v>
      </c>
      <c r="E1486" s="344">
        <v>0.55514683481305804</v>
      </c>
      <c r="F1486" s="344">
        <v>1.26761791761965</v>
      </c>
      <c r="G1486" s="262">
        <f t="shared" si="46"/>
        <v>7943.1684481052253</v>
      </c>
    </row>
    <row r="1487" spans="1:7" x14ac:dyDescent="0.2">
      <c r="A1487" s="344">
        <v>5</v>
      </c>
      <c r="B1487" s="344">
        <v>1</v>
      </c>
      <c r="C1487" s="344">
        <v>1033.05859375</v>
      </c>
      <c r="D1487" s="344">
        <v>19949.421875</v>
      </c>
      <c r="E1487" s="344">
        <v>0.55348745081573703</v>
      </c>
      <c r="F1487" s="344">
        <v>1.2656539911404301</v>
      </c>
      <c r="G1487" s="262">
        <f t="shared" si="46"/>
        <v>7909.9804926751331</v>
      </c>
    </row>
    <row r="1488" spans="1:7" x14ac:dyDescent="0.2">
      <c r="A1488" s="344">
        <v>5</v>
      </c>
      <c r="B1488" s="344">
        <v>1</v>
      </c>
      <c r="C1488" s="344">
        <v>1033.4765625</v>
      </c>
      <c r="D1488" s="344">
        <v>19847.958984375</v>
      </c>
      <c r="E1488" s="344">
        <v>0.551863049622625</v>
      </c>
      <c r="F1488" s="344">
        <v>1.2585551012307401</v>
      </c>
      <c r="G1488" s="262">
        <f t="shared" si="46"/>
        <v>7877.6570361997819</v>
      </c>
    </row>
    <row r="1489" spans="1:7" x14ac:dyDescent="0.2">
      <c r="A1489" s="344">
        <v>5</v>
      </c>
      <c r="B1489" s="344">
        <v>1</v>
      </c>
      <c r="C1489" s="344">
        <v>1033.865234375</v>
      </c>
      <c r="D1489" s="344">
        <v>19745.99609375</v>
      </c>
      <c r="E1489" s="344">
        <v>0.55021798470988903</v>
      </c>
      <c r="F1489" s="344">
        <v>1.25656719319522</v>
      </c>
      <c r="G1489" s="262">
        <f t="shared" si="46"/>
        <v>7845.0897230720484</v>
      </c>
    </row>
    <row r="1490" spans="1:7" x14ac:dyDescent="0.2">
      <c r="A1490" s="344">
        <v>5</v>
      </c>
      <c r="B1490" s="344">
        <v>1</v>
      </c>
      <c r="C1490" s="344">
        <v>1034.28125</v>
      </c>
      <c r="D1490" s="344">
        <v>19643.501953125</v>
      </c>
      <c r="E1490" s="344">
        <v>0.54859695956110999</v>
      </c>
      <c r="F1490" s="344">
        <v>1.2517094146460299</v>
      </c>
      <c r="G1490" s="262">
        <f t="shared" si="46"/>
        <v>7813.1640396061648</v>
      </c>
    </row>
    <row r="1491" spans="1:7" x14ac:dyDescent="0.2">
      <c r="A1491" s="344">
        <v>5</v>
      </c>
      <c r="B1491" s="344">
        <v>1</v>
      </c>
      <c r="C1491" s="344">
        <v>1034.693359375</v>
      </c>
      <c r="D1491" s="344">
        <v>19542.93359375</v>
      </c>
      <c r="E1491" s="344">
        <v>0.54696056758984901</v>
      </c>
      <c r="F1491" s="344">
        <v>1.24902720563114</v>
      </c>
      <c r="G1491" s="262">
        <f t="shared" si="46"/>
        <v>7781.1018553505437</v>
      </c>
    </row>
    <row r="1492" spans="1:7" x14ac:dyDescent="0.2">
      <c r="A1492" s="344">
        <v>5</v>
      </c>
      <c r="B1492" s="344">
        <v>1</v>
      </c>
      <c r="C1492" s="344">
        <v>1035.0966796875</v>
      </c>
      <c r="D1492" s="344">
        <v>19442.060546875</v>
      </c>
      <c r="E1492" s="344">
        <v>0.54532266221940495</v>
      </c>
      <c r="F1492" s="344">
        <v>1.24407710973173</v>
      </c>
      <c r="G1492" s="262">
        <f t="shared" si="46"/>
        <v>7749.1749897157133</v>
      </c>
    </row>
    <row r="1493" spans="1:7" x14ac:dyDescent="0.2">
      <c r="A1493" s="344">
        <v>5</v>
      </c>
      <c r="B1493" s="344">
        <v>1</v>
      </c>
      <c r="C1493" s="344">
        <v>1035.4892578125</v>
      </c>
      <c r="D1493" s="344">
        <v>19341.3359375</v>
      </c>
      <c r="E1493" s="344">
        <v>0.543725793249905</v>
      </c>
      <c r="F1493" s="344">
        <v>1.2407780159264801</v>
      </c>
      <c r="G1493" s="262">
        <f t="shared" si="46"/>
        <v>7718.208988526857</v>
      </c>
    </row>
    <row r="1494" spans="1:7" x14ac:dyDescent="0.2">
      <c r="A1494" s="344">
        <v>5</v>
      </c>
      <c r="B1494" s="344">
        <v>1</v>
      </c>
      <c r="C1494" s="344">
        <v>1035.8935546875</v>
      </c>
      <c r="D1494" s="344">
        <v>19240.681640625</v>
      </c>
      <c r="E1494" s="344">
        <v>0.542121706530452</v>
      </c>
      <c r="F1494" s="344">
        <v>1.2360482942313</v>
      </c>
      <c r="G1494" s="262">
        <f t="shared" si="46"/>
        <v>7687.2645375234706</v>
      </c>
    </row>
    <row r="1495" spans="1:7" x14ac:dyDescent="0.2">
      <c r="A1495" s="344">
        <v>5</v>
      </c>
      <c r="B1495" s="344">
        <v>1</v>
      </c>
      <c r="C1495" s="344">
        <v>1036.30078125</v>
      </c>
      <c r="D1495" s="344">
        <v>19139.8671875</v>
      </c>
      <c r="E1495" s="344">
        <v>0.54045655997469999</v>
      </c>
      <c r="F1495" s="344">
        <v>1.2302815448492801</v>
      </c>
      <c r="G1495" s="262">
        <f t="shared" si="46"/>
        <v>7655.3099181789585</v>
      </c>
    </row>
    <row r="1496" spans="1:7" x14ac:dyDescent="0.2">
      <c r="A1496" s="344">
        <v>5</v>
      </c>
      <c r="B1496" s="344">
        <v>1</v>
      </c>
      <c r="C1496" s="344">
        <v>1036.7021484375</v>
      </c>
      <c r="D1496" s="344">
        <v>19038.306640625</v>
      </c>
      <c r="E1496" s="344">
        <v>0.53881946951150905</v>
      </c>
      <c r="F1496" s="344">
        <v>1.22734007891268</v>
      </c>
      <c r="G1496" s="262">
        <f t="shared" si="46"/>
        <v>7624.0593560409234</v>
      </c>
    </row>
    <row r="1497" spans="1:7" x14ac:dyDescent="0.2">
      <c r="A1497" s="344">
        <v>5</v>
      </c>
      <c r="B1497" s="344">
        <v>1</v>
      </c>
      <c r="C1497" s="344">
        <v>1036.7841796875</v>
      </c>
      <c r="D1497" s="344">
        <v>19017.44140625</v>
      </c>
      <c r="E1497" s="344">
        <v>0.53845578804612204</v>
      </c>
      <c r="F1497" s="344">
        <v>1.2264639372006101</v>
      </c>
      <c r="G1497" s="262">
        <f t="shared" si="46"/>
        <v>7617.1392709328802</v>
      </c>
    </row>
    <row r="1498" spans="1:7" x14ac:dyDescent="0.2">
      <c r="A1498" s="344">
        <v>5</v>
      </c>
      <c r="B1498" s="344">
        <v>1</v>
      </c>
      <c r="C1498" s="344">
        <v>1037.115234375</v>
      </c>
      <c r="D1498" s="344">
        <v>18936.259765625</v>
      </c>
      <c r="E1498" s="344">
        <v>0.53722521988674998</v>
      </c>
      <c r="F1498" s="344">
        <v>1.2239158386364599</v>
      </c>
      <c r="G1498" s="262">
        <f t="shared" si="46"/>
        <v>7593.7869628366643</v>
      </c>
    </row>
    <row r="1499" spans="1:7" x14ac:dyDescent="0.2">
      <c r="A1499" s="344">
        <v>5</v>
      </c>
      <c r="B1499" s="344">
        <v>1</v>
      </c>
      <c r="C1499" s="344">
        <v>1037.5224609375</v>
      </c>
      <c r="D1499" s="344">
        <v>18835.6328125</v>
      </c>
      <c r="E1499" s="344">
        <v>0.53556420607492305</v>
      </c>
      <c r="F1499" s="344">
        <v>1.2202740181237499</v>
      </c>
      <c r="G1499" s="262">
        <f t="shared" si="46"/>
        <v>7562.4171452011096</v>
      </c>
    </row>
    <row r="1500" spans="1:7" x14ac:dyDescent="0.2">
      <c r="A1500" s="344">
        <v>5</v>
      </c>
      <c r="B1500" s="344">
        <v>1</v>
      </c>
      <c r="C1500" s="344">
        <v>1037.908203125</v>
      </c>
      <c r="D1500" s="344">
        <v>18734.6953125</v>
      </c>
      <c r="E1500" s="344">
        <v>0.53396454313769903</v>
      </c>
      <c r="F1500" s="344">
        <v>1.2162864441052099</v>
      </c>
      <c r="G1500" s="262">
        <f t="shared" si="46"/>
        <v>7532.367214480656</v>
      </c>
    </row>
    <row r="1501" spans="1:7" x14ac:dyDescent="0.2">
      <c r="A1501" s="344">
        <v>5</v>
      </c>
      <c r="B1501" s="344">
        <v>1</v>
      </c>
      <c r="C1501" s="344">
        <v>1038.326171875</v>
      </c>
      <c r="D1501" s="344">
        <v>18634.669921875</v>
      </c>
      <c r="E1501" s="344">
        <v>0.53233571816235803</v>
      </c>
      <c r="F1501" s="344">
        <v>1.2111425166949601</v>
      </c>
      <c r="G1501" s="262">
        <f t="shared" si="46"/>
        <v>7501.9331367774612</v>
      </c>
    </row>
    <row r="1502" spans="1:7" x14ac:dyDescent="0.2">
      <c r="A1502" s="344">
        <v>5</v>
      </c>
      <c r="B1502" s="344">
        <v>1</v>
      </c>
      <c r="C1502" s="344">
        <v>1038.73046875</v>
      </c>
      <c r="D1502" s="344">
        <v>18532.677734375</v>
      </c>
      <c r="E1502" s="344">
        <v>0.53063925588503502</v>
      </c>
      <c r="F1502" s="344">
        <v>1.20606424752623</v>
      </c>
      <c r="G1502" s="262">
        <f t="shared" si="46"/>
        <v>7470.4066351539723</v>
      </c>
    </row>
    <row r="1503" spans="1:7" x14ac:dyDescent="0.2">
      <c r="A1503" s="344">
        <v>5</v>
      </c>
      <c r="B1503" s="344">
        <v>1</v>
      </c>
      <c r="C1503" s="344">
        <v>1039.1396484375</v>
      </c>
      <c r="D1503" s="344">
        <v>18432.337890625</v>
      </c>
      <c r="E1503" s="344">
        <v>0.52895443513989404</v>
      </c>
      <c r="F1503" s="344">
        <v>1.2031852966174501</v>
      </c>
      <c r="G1503" s="262">
        <f t="shared" si="46"/>
        <v>7439.2669225692416</v>
      </c>
    </row>
    <row r="1504" spans="1:7" x14ac:dyDescent="0.2">
      <c r="A1504" s="344">
        <v>5</v>
      </c>
      <c r="B1504" s="344">
        <v>1</v>
      </c>
      <c r="C1504" s="344">
        <v>1039.529296875</v>
      </c>
      <c r="D1504" s="344">
        <v>18331.90234375</v>
      </c>
      <c r="E1504" s="344">
        <v>0.52735465578734897</v>
      </c>
      <c r="F1504" s="344">
        <v>1.19849445763975</v>
      </c>
      <c r="G1504" s="262">
        <f t="shared" si="46"/>
        <v>7409.8595863497612</v>
      </c>
    </row>
    <row r="1505" spans="1:7" x14ac:dyDescent="0.2">
      <c r="A1505" s="344">
        <v>5</v>
      </c>
      <c r="B1505" s="344">
        <v>1.5</v>
      </c>
      <c r="C1505" s="344">
        <v>1039.9345703125</v>
      </c>
      <c r="D1505" s="344">
        <v>18228.8828125</v>
      </c>
      <c r="E1505" s="344">
        <v>0.52572856657207001</v>
      </c>
      <c r="F1505" s="344">
        <v>1.19543669279665</v>
      </c>
      <c r="G1505" s="262">
        <f t="shared" si="46"/>
        <v>7380.1340371274064</v>
      </c>
    </row>
    <row r="1506" spans="1:7" x14ac:dyDescent="0.2">
      <c r="A1506" s="344">
        <v>5</v>
      </c>
      <c r="B1506" s="344">
        <v>1.5</v>
      </c>
      <c r="C1506" s="344">
        <v>1040.3349609375</v>
      </c>
      <c r="D1506" s="344">
        <v>18329.556640625</v>
      </c>
      <c r="E1506" s="344">
        <v>0.52721268730238102</v>
      </c>
      <c r="F1506" s="344">
        <v>1.1992275249213</v>
      </c>
      <c r="G1506" s="262">
        <f t="shared" si="46"/>
        <v>7407.2626060575076</v>
      </c>
    </row>
    <row r="1507" spans="1:7" x14ac:dyDescent="0.2">
      <c r="A1507" s="344">
        <v>5</v>
      </c>
      <c r="B1507" s="344">
        <v>1.5</v>
      </c>
      <c r="C1507" s="344">
        <v>1040.720703125</v>
      </c>
      <c r="D1507" s="344">
        <v>18430.265625</v>
      </c>
      <c r="E1507" s="344">
        <v>0.52871735533699404</v>
      </c>
      <c r="F1507" s="344">
        <v>1.2052893871441499</v>
      </c>
      <c r="G1507" s="262">
        <f t="shared" si="46"/>
        <v>7434.9182708180788</v>
      </c>
    </row>
    <row r="1508" spans="1:7" x14ac:dyDescent="0.2">
      <c r="A1508" s="344">
        <v>5</v>
      </c>
      <c r="B1508" s="344">
        <v>1.5</v>
      </c>
      <c r="C1508" s="344">
        <v>1041.1337890625</v>
      </c>
      <c r="D1508" s="344">
        <v>18531.283203125</v>
      </c>
      <c r="E1508" s="344">
        <v>0.53034140728414103</v>
      </c>
      <c r="F1508" s="344">
        <v>1.2081206077709801</v>
      </c>
      <c r="G1508" s="262">
        <f t="shared" si="46"/>
        <v>7464.932008490021</v>
      </c>
    </row>
    <row r="1509" spans="1:7" x14ac:dyDescent="0.2">
      <c r="A1509" s="344">
        <v>5</v>
      </c>
      <c r="B1509" s="344">
        <v>1.5</v>
      </c>
      <c r="C1509" s="344">
        <v>1041.529296875</v>
      </c>
      <c r="D1509" s="344">
        <v>18633.099609375</v>
      </c>
      <c r="E1509" s="344">
        <v>0.53196575026959203</v>
      </c>
      <c r="F1509" s="344">
        <v>1.21199490968138</v>
      </c>
      <c r="G1509" s="262">
        <f t="shared" si="46"/>
        <v>7495.1158607550706</v>
      </c>
    </row>
    <row r="1510" spans="1:7" x14ac:dyDescent="0.2">
      <c r="A1510" s="344">
        <v>5</v>
      </c>
      <c r="B1510" s="344">
        <v>1.5</v>
      </c>
      <c r="C1510" s="344">
        <v>1041.9453125</v>
      </c>
      <c r="D1510" s="344">
        <v>18733.2265625</v>
      </c>
      <c r="E1510" s="344">
        <v>0.53362757898867097</v>
      </c>
      <c r="F1510" s="344">
        <v>1.21610763017088</v>
      </c>
      <c r="G1510" s="262">
        <f t="shared" si="46"/>
        <v>7526.1640777345174</v>
      </c>
    </row>
    <row r="1511" spans="1:7" x14ac:dyDescent="0.2">
      <c r="A1511" s="344">
        <v>5</v>
      </c>
      <c r="B1511" s="344">
        <v>1.5</v>
      </c>
      <c r="C1511" s="344">
        <v>1042.349609375</v>
      </c>
      <c r="D1511" s="344">
        <v>18835.4765625</v>
      </c>
      <c r="E1511" s="344">
        <v>0.53521018708124801</v>
      </c>
      <c r="F1511" s="344">
        <v>1.22154352720827</v>
      </c>
      <c r="G1511" s="262">
        <f t="shared" si="46"/>
        <v>7555.892344531142</v>
      </c>
    </row>
    <row r="1512" spans="1:7" x14ac:dyDescent="0.2">
      <c r="A1512" s="344">
        <v>5</v>
      </c>
      <c r="B1512" s="344">
        <v>1.5</v>
      </c>
      <c r="C1512" s="344">
        <v>1042.7412109375</v>
      </c>
      <c r="D1512" s="344">
        <v>18936.212890625</v>
      </c>
      <c r="E1512" s="344">
        <v>0.53681526333093599</v>
      </c>
      <c r="F1512" s="344">
        <v>1.2236803304404</v>
      </c>
      <c r="G1512" s="262">
        <f t="shared" si="46"/>
        <v>7586.2055653570424</v>
      </c>
    </row>
    <row r="1513" spans="1:7" x14ac:dyDescent="0.2">
      <c r="A1513" s="344">
        <v>5</v>
      </c>
      <c r="B1513" s="344">
        <v>1.5</v>
      </c>
      <c r="C1513" s="344">
        <v>1043.1533203125</v>
      </c>
      <c r="D1513" s="344">
        <v>19037.3203125</v>
      </c>
      <c r="E1513" s="344">
        <v>0.53840561304241397</v>
      </c>
      <c r="F1513" s="344">
        <v>1.2264281976968101</v>
      </c>
      <c r="G1513" s="262">
        <f t="shared" si="46"/>
        <v>7616.4011641437373</v>
      </c>
    </row>
    <row r="1514" spans="1:7" x14ac:dyDescent="0.2">
      <c r="A1514" s="344">
        <v>5</v>
      </c>
      <c r="B1514" s="344">
        <v>1.5</v>
      </c>
      <c r="C1514" s="344">
        <v>1043.5654296875</v>
      </c>
      <c r="D1514" s="344">
        <v>19137.359375</v>
      </c>
      <c r="E1514" s="344">
        <v>0.54006202844902895</v>
      </c>
      <c r="F1514" s="344">
        <v>1.2305199634283801</v>
      </c>
      <c r="G1514" s="262">
        <f t="shared" si="46"/>
        <v>7648.0177279322206</v>
      </c>
    </row>
    <row r="1515" spans="1:7" x14ac:dyDescent="0.2">
      <c r="A1515" s="344">
        <v>5</v>
      </c>
      <c r="B1515" s="344">
        <v>1.5</v>
      </c>
      <c r="C1515" s="344">
        <v>1043.9677734375</v>
      </c>
      <c r="D1515" s="344">
        <v>19238.673828125</v>
      </c>
      <c r="E1515" s="344">
        <v>0.54164690664038095</v>
      </c>
      <c r="F1515" s="344">
        <v>1.23626296408474</v>
      </c>
      <c r="G1515" s="262">
        <f t="shared" si="46"/>
        <v>7678.4283969793369</v>
      </c>
    </row>
    <row r="1516" spans="1:7" x14ac:dyDescent="0.2">
      <c r="A1516" s="344">
        <v>5</v>
      </c>
      <c r="B1516" s="344">
        <v>1.5</v>
      </c>
      <c r="C1516" s="344">
        <v>1044.3681640625</v>
      </c>
      <c r="D1516" s="344">
        <v>19341.294921875</v>
      </c>
      <c r="E1516" s="344">
        <v>0.54328201804310094</v>
      </c>
      <c r="F1516" s="344">
        <v>1.24164519365877</v>
      </c>
      <c r="G1516" s="262">
        <f t="shared" si="46"/>
        <v>7709.9696703891896</v>
      </c>
    </row>
    <row r="1517" spans="1:7" x14ac:dyDescent="0.2">
      <c r="A1517" s="344">
        <v>5</v>
      </c>
      <c r="B1517" s="344">
        <v>1.5</v>
      </c>
      <c r="C1517" s="344">
        <v>1044.7880859375</v>
      </c>
      <c r="D1517" s="344">
        <v>19443.4140625</v>
      </c>
      <c r="E1517" s="344">
        <v>0.54496375378221296</v>
      </c>
      <c r="F1517" s="344">
        <v>1.2425452005118101</v>
      </c>
      <c r="G1517" s="262">
        <f t="shared" si="46"/>
        <v>7742.5824860042303</v>
      </c>
    </row>
    <row r="1518" spans="1:7" x14ac:dyDescent="0.2">
      <c r="A1518" s="344">
        <v>5</v>
      </c>
      <c r="B1518" s="344">
        <v>1.5</v>
      </c>
      <c r="C1518" s="344">
        <v>1045.1923828125</v>
      </c>
      <c r="D1518" s="344">
        <v>19544.849609375</v>
      </c>
      <c r="E1518" s="344">
        <v>0.54658076260238897</v>
      </c>
      <c r="F1518" s="344">
        <v>1.24862196389586</v>
      </c>
      <c r="G1518" s="262">
        <f t="shared" si="46"/>
        <v>7774.1046691246156</v>
      </c>
    </row>
    <row r="1519" spans="1:7" x14ac:dyDescent="0.2">
      <c r="A1519" s="344">
        <v>5</v>
      </c>
      <c r="B1519" s="344">
        <v>1.5</v>
      </c>
      <c r="C1519" s="344">
        <v>1045.59765625</v>
      </c>
      <c r="D1519" s="344">
        <v>19645.689453125</v>
      </c>
      <c r="E1519" s="344">
        <v>0.54815283510834001</v>
      </c>
      <c r="F1519" s="344">
        <v>1.2517303694039601</v>
      </c>
      <c r="G1519" s="262">
        <f t="shared" si="46"/>
        <v>7804.9098536013935</v>
      </c>
    </row>
    <row r="1520" spans="1:7" x14ac:dyDescent="0.2">
      <c r="A1520" s="344">
        <v>5</v>
      </c>
      <c r="B1520" s="344">
        <v>1.5</v>
      </c>
      <c r="C1520" s="344">
        <v>1046</v>
      </c>
      <c r="D1520" s="344">
        <v>19747.439453125</v>
      </c>
      <c r="E1520" s="344">
        <v>0.54978876141831301</v>
      </c>
      <c r="F1520" s="344">
        <v>1.2545645004138399</v>
      </c>
      <c r="G1520" s="262">
        <f t="shared" si="46"/>
        <v>7837.1319816063397</v>
      </c>
    </row>
    <row r="1521" spans="1:7" x14ac:dyDescent="0.2">
      <c r="A1521" s="344">
        <v>5</v>
      </c>
      <c r="B1521" s="344">
        <v>1.5</v>
      </c>
      <c r="C1521" s="344">
        <v>1046.40234375</v>
      </c>
      <c r="D1521" s="344">
        <v>19847.744140625</v>
      </c>
      <c r="E1521" s="344">
        <v>0.55143662029877305</v>
      </c>
      <c r="F1521" s="344">
        <v>1.2597918976098299</v>
      </c>
      <c r="G1521" s="262">
        <f t="shared" si="46"/>
        <v>7869.7556190605428</v>
      </c>
    </row>
    <row r="1522" spans="1:7" x14ac:dyDescent="0.2">
      <c r="A1522" s="344">
        <v>5</v>
      </c>
      <c r="B1522" s="344">
        <v>1.5</v>
      </c>
      <c r="C1522" s="344">
        <v>1046.796875</v>
      </c>
      <c r="D1522" s="344">
        <v>19948.248046875</v>
      </c>
      <c r="E1522" s="344">
        <v>0.552953744772822</v>
      </c>
      <c r="F1522" s="344">
        <v>1.2635856401175301</v>
      </c>
      <c r="G1522" s="262">
        <f t="shared" si="46"/>
        <v>7899.943355918901</v>
      </c>
    </row>
    <row r="1523" spans="1:7" x14ac:dyDescent="0.2">
      <c r="A1523" s="344">
        <v>5</v>
      </c>
      <c r="B1523" s="344">
        <v>1.5</v>
      </c>
      <c r="C1523" s="344">
        <v>1047.21484375</v>
      </c>
      <c r="D1523" s="344">
        <v>20048.78515625</v>
      </c>
      <c r="E1523" s="344">
        <v>0.55457628332078501</v>
      </c>
      <c r="F1523" s="344">
        <v>1.26635434571654</v>
      </c>
      <c r="G1523" s="262">
        <f t="shared" si="46"/>
        <v>7932.3917200070146</v>
      </c>
    </row>
    <row r="1524" spans="1:7" x14ac:dyDescent="0.2">
      <c r="A1524" s="344">
        <v>5</v>
      </c>
      <c r="B1524" s="344">
        <v>1.5</v>
      </c>
      <c r="C1524" s="344">
        <v>1047.6123046875</v>
      </c>
      <c r="D1524" s="344">
        <v>20151.77734375</v>
      </c>
      <c r="E1524" s="344">
        <v>0.55619515478611004</v>
      </c>
      <c r="F1524" s="344">
        <v>1.27266941126436</v>
      </c>
      <c r="G1524" s="262">
        <f t="shared" si="46"/>
        <v>7964.9314917676475</v>
      </c>
    </row>
    <row r="1525" spans="1:7" x14ac:dyDescent="0.2">
      <c r="A1525" s="344">
        <v>5</v>
      </c>
      <c r="B1525" s="344">
        <v>1.5</v>
      </c>
      <c r="C1525" s="344">
        <v>1048.02734375</v>
      </c>
      <c r="D1525" s="344">
        <v>20252.330078125</v>
      </c>
      <c r="E1525" s="344">
        <v>0.55787077872082602</v>
      </c>
      <c r="F1525" s="344">
        <v>1.2775510549545299</v>
      </c>
      <c r="G1525" s="262">
        <f t="shared" si="46"/>
        <v>7998.7825364961118</v>
      </c>
    </row>
    <row r="1526" spans="1:7" x14ac:dyDescent="0.2">
      <c r="A1526" s="344">
        <v>5</v>
      </c>
      <c r="B1526" s="344">
        <v>1.5</v>
      </c>
      <c r="C1526" s="344">
        <v>1048.16796875</v>
      </c>
      <c r="D1526" s="344">
        <v>20286.3515625</v>
      </c>
      <c r="E1526" s="344">
        <v>0.55846368195489005</v>
      </c>
      <c r="F1526" s="344">
        <v>1.2780099641531699</v>
      </c>
      <c r="G1526" s="262">
        <f t="shared" si="46"/>
        <v>8010.8002942208213</v>
      </c>
    </row>
    <row r="1527" spans="1:7" x14ac:dyDescent="0.2">
      <c r="A1527" s="344">
        <v>5</v>
      </c>
      <c r="B1527" s="344">
        <v>1.5</v>
      </c>
      <c r="C1527" s="344">
        <v>1048.4287109375</v>
      </c>
      <c r="D1527" s="344">
        <v>20356.0625</v>
      </c>
      <c r="E1527" s="344">
        <v>0.55956287542357996</v>
      </c>
      <c r="F1527" s="344">
        <v>1.2795835500583099</v>
      </c>
      <c r="G1527" s="262">
        <f t="shared" si="46"/>
        <v>8033.137232265467</v>
      </c>
    </row>
    <row r="1528" spans="1:7" x14ac:dyDescent="0.2">
      <c r="A1528" s="344">
        <v>5</v>
      </c>
      <c r="B1528" s="344">
        <v>1.5</v>
      </c>
      <c r="C1528" s="344">
        <v>1048.8388671875</v>
      </c>
      <c r="D1528" s="344">
        <v>20457.072265625</v>
      </c>
      <c r="E1528" s="344">
        <v>0.56114391190931201</v>
      </c>
      <c r="F1528" s="344">
        <v>1.2850820785388399</v>
      </c>
      <c r="G1528" s="262">
        <f t="shared" si="46"/>
        <v>8065.4007598462431</v>
      </c>
    </row>
    <row r="1529" spans="1:7" x14ac:dyDescent="0.2">
      <c r="A1529" s="344">
        <v>5</v>
      </c>
      <c r="B1529" s="344">
        <v>1.5</v>
      </c>
      <c r="C1529" s="344">
        <v>1049.2333984375</v>
      </c>
      <c r="D1529" s="344">
        <v>20557.087890625</v>
      </c>
      <c r="E1529" s="344">
        <v>0.56275248061865601</v>
      </c>
      <c r="F1529" s="344">
        <v>1.28867034800351</v>
      </c>
      <c r="G1529" s="262">
        <f t="shared" si="46"/>
        <v>8098.3878071799272</v>
      </c>
    </row>
    <row r="1530" spans="1:7" x14ac:dyDescent="0.2">
      <c r="A1530" s="344">
        <v>5</v>
      </c>
      <c r="B1530" s="344">
        <v>1.5</v>
      </c>
      <c r="C1530" s="344">
        <v>1049.63671875</v>
      </c>
      <c r="D1530" s="344">
        <v>20658.244140625</v>
      </c>
      <c r="E1530" s="344">
        <v>0.564344692975283</v>
      </c>
      <c r="F1530" s="344">
        <v>1.29246118012816</v>
      </c>
      <c r="G1530" s="262">
        <f t="shared" si="46"/>
        <v>8131.1995876512474</v>
      </c>
    </row>
    <row r="1531" spans="1:7" x14ac:dyDescent="0.2">
      <c r="A1531" s="344">
        <v>5</v>
      </c>
      <c r="B1531" s="344">
        <v>1.5</v>
      </c>
      <c r="C1531" s="344">
        <v>1050.0390625</v>
      </c>
      <c r="D1531" s="344">
        <v>20758.5625</v>
      </c>
      <c r="E1531" s="344">
        <v>0.56593870976939797</v>
      </c>
      <c r="F1531" s="344">
        <v>1.2969374656677199</v>
      </c>
      <c r="G1531" s="262">
        <f t="shared" si="46"/>
        <v>8164.2091303231318</v>
      </c>
    </row>
    <row r="1532" spans="1:7" x14ac:dyDescent="0.2">
      <c r="A1532" s="344">
        <v>5</v>
      </c>
      <c r="B1532" s="344">
        <v>1.5</v>
      </c>
      <c r="C1532" s="344">
        <v>1050.4384765625</v>
      </c>
      <c r="D1532" s="344">
        <v>20858.912109375</v>
      </c>
      <c r="E1532" s="344">
        <v>0.56750775547698096</v>
      </c>
      <c r="F1532" s="344">
        <v>1.2984573841095</v>
      </c>
      <c r="G1532" s="262">
        <f t="shared" si="46"/>
        <v>8196.8589902712738</v>
      </c>
    </row>
    <row r="1533" spans="1:7" x14ac:dyDescent="0.2">
      <c r="A1533" s="344">
        <v>5</v>
      </c>
      <c r="B1533" s="344">
        <v>1.5</v>
      </c>
      <c r="C1533" s="344">
        <v>1050.853515625</v>
      </c>
      <c r="D1533" s="344">
        <v>20959.240234375</v>
      </c>
      <c r="E1533" s="344">
        <v>0.569218245800585</v>
      </c>
      <c r="F1533" s="344">
        <v>1.3049244880676301</v>
      </c>
      <c r="G1533" s="262">
        <f t="shared" si="46"/>
        <v>8232.6237627387654</v>
      </c>
    </row>
    <row r="1534" spans="1:7" x14ac:dyDescent="0.2">
      <c r="A1534" s="344">
        <v>5</v>
      </c>
      <c r="B1534" s="344">
        <v>1.5</v>
      </c>
      <c r="C1534" s="344">
        <v>1051.255859375</v>
      </c>
      <c r="D1534" s="344">
        <v>21060.837890625</v>
      </c>
      <c r="E1534" s="344">
        <v>0.57081150589510798</v>
      </c>
      <c r="F1534" s="344">
        <v>1.3087779516354201</v>
      </c>
      <c r="G1534" s="262">
        <f t="shared" si="46"/>
        <v>8266.098219561416</v>
      </c>
    </row>
    <row r="1535" spans="1:7" x14ac:dyDescent="0.2">
      <c r="A1535" s="344">
        <v>5</v>
      </c>
      <c r="B1535" s="344">
        <v>1.5</v>
      </c>
      <c r="C1535" s="344">
        <v>1051.6572265625</v>
      </c>
      <c r="D1535" s="344">
        <v>21162.5546875</v>
      </c>
      <c r="E1535" s="344">
        <v>0.572428514715284</v>
      </c>
      <c r="F1535" s="344">
        <v>1.31101906299591</v>
      </c>
      <c r="G1535" s="262">
        <f t="shared" si="46"/>
        <v>8300.2360186697078</v>
      </c>
    </row>
    <row r="1536" spans="1:7" x14ac:dyDescent="0.2">
      <c r="A1536" s="344">
        <v>5</v>
      </c>
      <c r="B1536" s="344">
        <v>1.5</v>
      </c>
      <c r="C1536" s="344">
        <v>1052.0693359375</v>
      </c>
      <c r="D1536" s="344">
        <v>21262.576171875</v>
      </c>
      <c r="E1536" s="344">
        <v>0.57405588449910305</v>
      </c>
      <c r="F1536" s="344">
        <v>1.31506030447781</v>
      </c>
      <c r="G1536" s="262">
        <f t="shared" si="46"/>
        <v>8334.7567066872653</v>
      </c>
    </row>
    <row r="1537" spans="1:7" x14ac:dyDescent="0.2">
      <c r="A1537" s="344">
        <v>5</v>
      </c>
      <c r="B1537" s="344">
        <v>1.5</v>
      </c>
      <c r="C1537" s="344">
        <v>1052.478515625</v>
      </c>
      <c r="D1537" s="344">
        <v>21362.84375</v>
      </c>
      <c r="E1537" s="344">
        <v>0.57575380196794901</v>
      </c>
      <c r="F1537" s="344">
        <v>1.31807324942201</v>
      </c>
      <c r="G1537" s="262">
        <f t="shared" si="46"/>
        <v>8370.9439292383886</v>
      </c>
    </row>
    <row r="1538" spans="1:7" x14ac:dyDescent="0.2">
      <c r="A1538" s="344">
        <v>5</v>
      </c>
      <c r="B1538" s="344">
        <v>1.5</v>
      </c>
      <c r="C1538" s="344">
        <v>1052.8564453125</v>
      </c>
      <c r="D1538" s="344">
        <v>21464.6875</v>
      </c>
      <c r="E1538" s="344">
        <v>0.57730625849217199</v>
      </c>
      <c r="F1538" s="344">
        <v>1.3227462768554701</v>
      </c>
      <c r="G1538" s="262">
        <f t="shared" si="46"/>
        <v>8404.1878693911021</v>
      </c>
    </row>
    <row r="1539" spans="1:7" x14ac:dyDescent="0.2">
      <c r="A1539" s="344">
        <v>5</v>
      </c>
      <c r="B1539" s="344">
        <v>1.5</v>
      </c>
      <c r="C1539" s="344">
        <v>1053.1552734375</v>
      </c>
      <c r="D1539" s="344">
        <v>21532.623046875</v>
      </c>
      <c r="E1539" s="344">
        <v>0.57849375298246697</v>
      </c>
      <c r="F1539" s="344">
        <v>1.32740731351078</v>
      </c>
      <c r="G1539" s="262">
        <f t="shared" si="46"/>
        <v>8429.7174040770606</v>
      </c>
    </row>
    <row r="1540" spans="1:7" x14ac:dyDescent="0.2">
      <c r="A1540" s="344">
        <v>5</v>
      </c>
      <c r="B1540" s="344">
        <v>1.5</v>
      </c>
      <c r="C1540" s="344">
        <v>1053.2705078125</v>
      </c>
      <c r="D1540" s="344">
        <v>21566.1875</v>
      </c>
      <c r="E1540" s="344">
        <v>0.57895021745935105</v>
      </c>
      <c r="F1540" s="344">
        <v>1.32591428700835</v>
      </c>
      <c r="G1540" s="262">
        <f t="shared" si="46"/>
        <v>8439.5539420823625</v>
      </c>
    </row>
    <row r="1541" spans="1:7" x14ac:dyDescent="0.2">
      <c r="A1541" s="344">
        <v>5</v>
      </c>
      <c r="B1541" s="344">
        <v>1.5</v>
      </c>
      <c r="C1541" s="344">
        <v>1053.6943359375</v>
      </c>
      <c r="D1541" s="344">
        <v>21667.560546875</v>
      </c>
      <c r="E1541" s="344">
        <v>0.58065995108336199</v>
      </c>
      <c r="F1541" s="344">
        <v>1.3335853582248101</v>
      </c>
      <c r="G1541" s="262">
        <f t="shared" si="46"/>
        <v>8476.5130384462427</v>
      </c>
    </row>
    <row r="1542" spans="1:7" x14ac:dyDescent="0.2">
      <c r="A1542" s="344">
        <v>5</v>
      </c>
      <c r="B1542" s="344">
        <v>1.5</v>
      </c>
      <c r="C1542" s="344">
        <v>1054.0888671875</v>
      </c>
      <c r="D1542" s="344">
        <v>21767.955078125</v>
      </c>
      <c r="E1542" s="344">
        <v>0.58220257051289104</v>
      </c>
      <c r="F1542" s="344">
        <v>1.3361662859097101</v>
      </c>
      <c r="G1542" s="262">
        <f t="shared" ref="G1542:G1605" si="47">G1541+(D1542+D1541)/2*(E1542-E1541)</f>
        <v>8510.0152736136115</v>
      </c>
    </row>
    <row r="1543" spans="1:7" x14ac:dyDescent="0.2">
      <c r="A1543" s="344">
        <v>5</v>
      </c>
      <c r="B1543" s="344">
        <v>1.5</v>
      </c>
      <c r="C1543" s="344">
        <v>1054.498046875</v>
      </c>
      <c r="D1543" s="344">
        <v>21870.76953125</v>
      </c>
      <c r="E1543" s="344">
        <v>0.58392382925376296</v>
      </c>
      <c r="F1543" s="344">
        <v>1.33981113322079</v>
      </c>
      <c r="G1543" s="262">
        <f t="shared" si="47"/>
        <v>8547.5720417008069</v>
      </c>
    </row>
    <row r="1544" spans="1:7" x14ac:dyDescent="0.2">
      <c r="A1544" s="344">
        <v>5</v>
      </c>
      <c r="B1544" s="344">
        <v>1.5</v>
      </c>
      <c r="C1544" s="344">
        <v>1054.904296875</v>
      </c>
      <c r="D1544" s="344">
        <v>21970.966796875</v>
      </c>
      <c r="E1544" s="344">
        <v>0.58553100097924504</v>
      </c>
      <c r="F1544" s="344">
        <v>1.34334864560515</v>
      </c>
      <c r="G1544" s="262">
        <f t="shared" si="47"/>
        <v>8582.8026412121089</v>
      </c>
    </row>
    <row r="1545" spans="1:7" x14ac:dyDescent="0.2">
      <c r="A1545" s="344">
        <v>5</v>
      </c>
      <c r="B1545" s="344">
        <v>1.5</v>
      </c>
      <c r="C1545" s="344">
        <v>1055.3017578125</v>
      </c>
      <c r="D1545" s="344">
        <v>22071.0390625</v>
      </c>
      <c r="E1545" s="344">
        <v>0.58718491345643997</v>
      </c>
      <c r="F1545" s="344">
        <v>1.3485252857208301</v>
      </c>
      <c r="G1545" s="262">
        <f t="shared" si="47"/>
        <v>8619.2234527178643</v>
      </c>
    </row>
    <row r="1546" spans="1:7" x14ac:dyDescent="0.2">
      <c r="A1546" s="344">
        <v>5</v>
      </c>
      <c r="B1546" s="344">
        <v>1.5</v>
      </c>
      <c r="C1546" s="344">
        <v>1055.712890625</v>
      </c>
      <c r="D1546" s="344">
        <v>22173</v>
      </c>
      <c r="E1546" s="344">
        <v>0.58885518228635203</v>
      </c>
      <c r="F1546" s="344">
        <v>1.3517290353775</v>
      </c>
      <c r="G1546" s="262">
        <f t="shared" si="47"/>
        <v>8656.1731723956163</v>
      </c>
    </row>
    <row r="1547" spans="1:7" x14ac:dyDescent="0.2">
      <c r="A1547" s="344">
        <v>5</v>
      </c>
      <c r="B1547" s="344">
        <v>1.5</v>
      </c>
      <c r="C1547" s="344">
        <v>1056.1142578125</v>
      </c>
      <c r="D1547" s="344">
        <v>22274.845703125</v>
      </c>
      <c r="E1547" s="344">
        <v>0.59048132970929101</v>
      </c>
      <c r="F1547" s="344">
        <v>1.35546026285738</v>
      </c>
      <c r="G1547" s="262">
        <f t="shared" si="47"/>
        <v>8692.3125472682786</v>
      </c>
    </row>
    <row r="1548" spans="1:7" x14ac:dyDescent="0.2">
      <c r="A1548" s="344">
        <v>5</v>
      </c>
      <c r="B1548" s="344">
        <v>1.5</v>
      </c>
      <c r="C1548" s="344">
        <v>1056.51953125</v>
      </c>
      <c r="D1548" s="344">
        <v>22378.21484375</v>
      </c>
      <c r="E1548" s="344">
        <v>0.592195894569159</v>
      </c>
      <c r="F1548" s="344">
        <v>1.35987997055054</v>
      </c>
      <c r="G1548" s="262">
        <f t="shared" si="47"/>
        <v>8730.5928315178935</v>
      </c>
    </row>
    <row r="1549" spans="1:7" x14ac:dyDescent="0.2">
      <c r="A1549" s="344">
        <v>5</v>
      </c>
      <c r="B1549" s="344">
        <v>1.5</v>
      </c>
      <c r="C1549" s="344">
        <v>1056.935546875</v>
      </c>
      <c r="D1549" s="344">
        <v>22481.88671875</v>
      </c>
      <c r="E1549" s="344">
        <v>0.59382955078035604</v>
      </c>
      <c r="F1549" s="344">
        <v>1.3626783620566101</v>
      </c>
      <c r="G1549" s="262">
        <f t="shared" si="47"/>
        <v>8767.2358232941478</v>
      </c>
    </row>
    <row r="1550" spans="1:7" x14ac:dyDescent="0.2">
      <c r="A1550" s="344">
        <v>5</v>
      </c>
      <c r="B1550" s="344">
        <v>1.5</v>
      </c>
      <c r="C1550" s="344">
        <v>1057.353515625</v>
      </c>
      <c r="D1550" s="344">
        <v>22583.65625</v>
      </c>
      <c r="E1550" s="344">
        <v>0.59558323118835699</v>
      </c>
      <c r="F1550" s="344">
        <v>1.3664156431332199</v>
      </c>
      <c r="G1550" s="262">
        <f t="shared" si="47"/>
        <v>8806.7511031842587</v>
      </c>
    </row>
    <row r="1551" spans="1:7" x14ac:dyDescent="0.2">
      <c r="A1551" s="344">
        <v>5</v>
      </c>
      <c r="B1551" s="344">
        <v>1.5</v>
      </c>
      <c r="C1551" s="344">
        <v>1057.7529296875</v>
      </c>
      <c r="D1551" s="344">
        <v>22683.7265625</v>
      </c>
      <c r="E1551" s="344">
        <v>0.59727270854637005</v>
      </c>
      <c r="F1551" s="344">
        <v>1.3723314041271799</v>
      </c>
      <c r="G1551" s="262">
        <f t="shared" si="47"/>
        <v>8844.9902123433731</v>
      </c>
    </row>
    <row r="1552" spans="1:7" x14ac:dyDescent="0.2">
      <c r="A1552" s="344">
        <v>5</v>
      </c>
      <c r="B1552" s="344">
        <v>1.5</v>
      </c>
      <c r="C1552" s="344">
        <v>1058.04296875</v>
      </c>
      <c r="D1552" s="344">
        <v>22750.3359375</v>
      </c>
      <c r="E1552" s="344">
        <v>0.59849681565538004</v>
      </c>
      <c r="F1552" s="344">
        <v>1.37731432914734</v>
      </c>
      <c r="G1552" s="262">
        <f t="shared" si="47"/>
        <v>8872.7982917920999</v>
      </c>
    </row>
    <row r="1553" spans="1:7" x14ac:dyDescent="0.2">
      <c r="A1553" s="344">
        <v>5</v>
      </c>
      <c r="B1553" s="344">
        <v>1.5</v>
      </c>
      <c r="C1553" s="344">
        <v>1058.1572265625</v>
      </c>
      <c r="D1553" s="344">
        <v>22787.791015625</v>
      </c>
      <c r="E1553" s="344">
        <v>0.59898645849898502</v>
      </c>
      <c r="F1553" s="344">
        <v>1.37534143868834</v>
      </c>
      <c r="G1553" s="262">
        <f t="shared" si="47"/>
        <v>8883.947000778986</v>
      </c>
    </row>
    <row r="1554" spans="1:7" x14ac:dyDescent="0.2">
      <c r="A1554" s="344">
        <v>5</v>
      </c>
      <c r="B1554" s="344">
        <v>2</v>
      </c>
      <c r="C1554" s="344">
        <v>1058.5751953125</v>
      </c>
      <c r="D1554" s="344">
        <v>22687.482421875</v>
      </c>
      <c r="E1554" s="344">
        <v>0.59756595874205198</v>
      </c>
      <c r="F1554" s="344">
        <v>1.371267484501</v>
      </c>
      <c r="G1554" s="262">
        <f t="shared" si="47"/>
        <v>8851.6481933467694</v>
      </c>
    </row>
    <row r="1555" spans="1:7" x14ac:dyDescent="0.2">
      <c r="A1555" s="344">
        <v>5</v>
      </c>
      <c r="B1555" s="344">
        <v>2</v>
      </c>
      <c r="C1555" s="344">
        <v>1058.9580078125</v>
      </c>
      <c r="D1555" s="344">
        <v>22586.814453125</v>
      </c>
      <c r="E1555" s="344">
        <v>0.59602345572784499</v>
      </c>
      <c r="F1555" s="344">
        <v>1.36832299176604</v>
      </c>
      <c r="G1555" s="262">
        <f t="shared" si="47"/>
        <v>8816.7303236488751</v>
      </c>
    </row>
    <row r="1556" spans="1:7" x14ac:dyDescent="0.2">
      <c r="A1556" s="344">
        <v>5</v>
      </c>
      <c r="B1556" s="344">
        <v>2</v>
      </c>
      <c r="C1556" s="344">
        <v>1059.3671875</v>
      </c>
      <c r="D1556" s="344">
        <v>22486.60546875</v>
      </c>
      <c r="E1556" s="344">
        <v>0.59445563238114096</v>
      </c>
      <c r="F1556" s="344">
        <v>1.36330130044371</v>
      </c>
      <c r="G1556" s="262">
        <f t="shared" si="47"/>
        <v>8781.3967436142193</v>
      </c>
    </row>
    <row r="1557" spans="1:7" x14ac:dyDescent="0.2">
      <c r="A1557" s="344">
        <v>5</v>
      </c>
      <c r="B1557" s="344">
        <v>2</v>
      </c>
      <c r="C1557" s="344">
        <v>1059.7744140625</v>
      </c>
      <c r="D1557" s="344">
        <v>22385.396484375</v>
      </c>
      <c r="E1557" s="344">
        <v>0.59285445604473397</v>
      </c>
      <c r="F1557" s="344">
        <v>1.35940010659397</v>
      </c>
      <c r="G1557" s="262">
        <f t="shared" si="47"/>
        <v>8745.4727497669428</v>
      </c>
    </row>
    <row r="1558" spans="1:7" x14ac:dyDescent="0.2">
      <c r="A1558" s="344">
        <v>5</v>
      </c>
      <c r="B1558" s="344">
        <v>2</v>
      </c>
      <c r="C1558" s="344">
        <v>1060.1767578125</v>
      </c>
      <c r="D1558" s="344">
        <v>22283.640625</v>
      </c>
      <c r="E1558" s="344">
        <v>0.59125031111761905</v>
      </c>
      <c r="F1558" s="344">
        <v>1.3568073045462401</v>
      </c>
      <c r="G1558" s="262">
        <f t="shared" si="47"/>
        <v>8709.6449451278877</v>
      </c>
    </row>
    <row r="1559" spans="1:7" x14ac:dyDescent="0.2">
      <c r="A1559" s="344">
        <v>5</v>
      </c>
      <c r="B1559" s="344">
        <v>2</v>
      </c>
      <c r="C1559" s="344">
        <v>1060.583984375</v>
      </c>
      <c r="D1559" s="344">
        <v>22183.60546875</v>
      </c>
      <c r="E1559" s="344">
        <v>0.58964721392840103</v>
      </c>
      <c r="F1559" s="344">
        <v>1.3513714075088501</v>
      </c>
      <c r="G1559" s="262">
        <f t="shared" si="47"/>
        <v>8674.0022865153096</v>
      </c>
    </row>
    <row r="1560" spans="1:7" x14ac:dyDescent="0.2">
      <c r="A1560" s="344">
        <v>5</v>
      </c>
      <c r="B1560" s="344">
        <v>2</v>
      </c>
      <c r="C1560" s="344">
        <v>1060.9853515625</v>
      </c>
      <c r="D1560" s="344">
        <v>22082.11328125</v>
      </c>
      <c r="E1560" s="344">
        <v>0.58804906439036098</v>
      </c>
      <c r="F1560" s="344">
        <v>1.3486922252923299</v>
      </c>
      <c r="G1560" s="262">
        <f t="shared" si="47"/>
        <v>8638.6306675296473</v>
      </c>
    </row>
    <row r="1561" spans="1:7" x14ac:dyDescent="0.2">
      <c r="A1561" s="344">
        <v>5</v>
      </c>
      <c r="B1561" s="344">
        <v>2</v>
      </c>
      <c r="C1561" s="344">
        <v>1061.40234375</v>
      </c>
      <c r="D1561" s="344">
        <v>21981.666015625</v>
      </c>
      <c r="E1561" s="344">
        <v>0.58639177586883295</v>
      </c>
      <c r="F1561" s="344">
        <v>1.3454497093334801</v>
      </c>
      <c r="G1561" s="262">
        <f t="shared" si="47"/>
        <v>8602.1174697077204</v>
      </c>
    </row>
    <row r="1562" spans="1:7" x14ac:dyDescent="0.2">
      <c r="A1562" s="344">
        <v>5</v>
      </c>
      <c r="B1562" s="344">
        <v>2</v>
      </c>
      <c r="C1562" s="344">
        <v>1061.7939453125</v>
      </c>
      <c r="D1562" s="344">
        <v>21880.181640625</v>
      </c>
      <c r="E1562" s="344">
        <v>0.58480282314121701</v>
      </c>
      <c r="F1562" s="344">
        <v>1.34140253067017</v>
      </c>
      <c r="G1562" s="262">
        <f t="shared" si="47"/>
        <v>8567.2702684718843</v>
      </c>
    </row>
    <row r="1563" spans="1:7" x14ac:dyDescent="0.2">
      <c r="A1563" s="344">
        <v>5</v>
      </c>
      <c r="B1563" s="344">
        <v>2</v>
      </c>
      <c r="C1563" s="344">
        <v>1062.1943359375</v>
      </c>
      <c r="D1563" s="344">
        <v>21779.17578125</v>
      </c>
      <c r="E1563" s="344">
        <v>0.58318400988355301</v>
      </c>
      <c r="F1563" s="344">
        <v>1.3370573287829799</v>
      </c>
      <c r="G1563" s="262">
        <f t="shared" si="47"/>
        <v>8531.932095164073</v>
      </c>
    </row>
    <row r="1564" spans="1:7" x14ac:dyDescent="0.2">
      <c r="A1564" s="344">
        <v>5</v>
      </c>
      <c r="B1564" s="344">
        <v>2</v>
      </c>
      <c r="C1564" s="344">
        <v>1062.603515625</v>
      </c>
      <c r="D1564" s="344">
        <v>21678.69140625</v>
      </c>
      <c r="E1564" s="344">
        <v>0.58152852579951297</v>
      </c>
      <c r="F1564" s="344">
        <v>1.3317137490958</v>
      </c>
      <c r="G1564" s="262">
        <f t="shared" si="47"/>
        <v>8495.9601914364575</v>
      </c>
    </row>
    <row r="1565" spans="1:7" x14ac:dyDescent="0.2">
      <c r="A1565" s="344">
        <v>5</v>
      </c>
      <c r="B1565" s="344">
        <v>2</v>
      </c>
      <c r="C1565" s="344">
        <v>1063.00390625</v>
      </c>
      <c r="D1565" s="344">
        <v>21578.515625</v>
      </c>
      <c r="E1565" s="344">
        <v>0.57994446251541398</v>
      </c>
      <c r="F1565" s="344">
        <v>1.3271837960928701</v>
      </c>
      <c r="G1565" s="262">
        <f t="shared" si="47"/>
        <v>8461.699114721021</v>
      </c>
    </row>
    <row r="1566" spans="1:7" x14ac:dyDescent="0.2">
      <c r="A1566" s="344">
        <v>5</v>
      </c>
      <c r="B1566" s="344">
        <v>2</v>
      </c>
      <c r="C1566" s="344">
        <v>1063.3662109375</v>
      </c>
      <c r="D1566" s="344">
        <v>21488.77734375</v>
      </c>
      <c r="E1566" s="344">
        <v>0.57849491713568602</v>
      </c>
      <c r="F1566" s="344">
        <v>1.32458214648068</v>
      </c>
      <c r="G1566" s="262">
        <f t="shared" si="47"/>
        <v>8430.4851169509002</v>
      </c>
    </row>
    <row r="1567" spans="1:7" x14ac:dyDescent="0.2">
      <c r="A1567" s="344">
        <v>5</v>
      </c>
      <c r="B1567" s="344">
        <v>2</v>
      </c>
      <c r="C1567" s="344">
        <v>1063.41015625</v>
      </c>
      <c r="D1567" s="344">
        <v>21477.7109375</v>
      </c>
      <c r="E1567" s="344">
        <v>0.57839701185002901</v>
      </c>
      <c r="F1567" s="344">
        <v>1.32428703363985</v>
      </c>
      <c r="G1567" s="262">
        <f t="shared" si="47"/>
        <v>8428.3817937964723</v>
      </c>
    </row>
    <row r="1568" spans="1:7" x14ac:dyDescent="0.2">
      <c r="A1568" s="344">
        <v>5</v>
      </c>
      <c r="B1568" s="344">
        <v>2</v>
      </c>
      <c r="C1568" s="344">
        <v>1063.8095703125</v>
      </c>
      <c r="D1568" s="344">
        <v>21376.904296875</v>
      </c>
      <c r="E1568" s="344">
        <v>0.576715799979866</v>
      </c>
      <c r="F1568" s="344">
        <v>1.3204723363742199</v>
      </c>
      <c r="G1568" s="262">
        <f t="shared" si="47"/>
        <v>8392.357949884823</v>
      </c>
    </row>
    <row r="1569" spans="1:18" x14ac:dyDescent="0.2">
      <c r="A1569" s="344">
        <v>5</v>
      </c>
      <c r="B1569" s="344">
        <v>2</v>
      </c>
      <c r="C1569" s="344">
        <v>1064.212890625</v>
      </c>
      <c r="D1569" s="344">
        <v>21276.333984375</v>
      </c>
      <c r="E1569" s="344">
        <v>0.57513010688126098</v>
      </c>
      <c r="F1569" s="344">
        <v>1.31706590764225</v>
      </c>
      <c r="G1569" s="262">
        <f t="shared" si="47"/>
        <v>8358.5404770969562</v>
      </c>
    </row>
    <row r="1570" spans="1:18" s="113" customFormat="1" x14ac:dyDescent="0.2">
      <c r="A1570" s="344">
        <v>5</v>
      </c>
      <c r="B1570" s="344">
        <v>2</v>
      </c>
      <c r="C1570" s="344">
        <v>1064.6171875</v>
      </c>
      <c r="D1570" s="344">
        <v>21175.279296875</v>
      </c>
      <c r="E1570" s="344">
        <v>0.57356141041964304</v>
      </c>
      <c r="F1570" s="344">
        <v>1.3135343324393001</v>
      </c>
      <c r="G1570" s="262">
        <f t="shared" si="47"/>
        <v>8325.2436293248211</v>
      </c>
      <c r="H1570" s="270"/>
      <c r="I1570" s="271"/>
      <c r="J1570" s="271"/>
      <c r="K1570" s="270"/>
      <c r="L1570" s="271"/>
      <c r="M1570" s="271"/>
      <c r="N1570" s="271"/>
      <c r="O1570" s="271"/>
      <c r="P1570" s="271"/>
      <c r="Q1570" s="283"/>
      <c r="R1570" s="286"/>
    </row>
    <row r="1571" spans="1:18" x14ac:dyDescent="0.2">
      <c r="A1571" s="344">
        <v>5</v>
      </c>
      <c r="B1571" s="344">
        <v>2</v>
      </c>
      <c r="C1571" s="344">
        <v>1065.0146484375</v>
      </c>
      <c r="D1571" s="344">
        <v>21074.486328125</v>
      </c>
      <c r="E1571" s="344">
        <v>0.57194550754502405</v>
      </c>
      <c r="F1571" s="344">
        <v>1.3096242910250999</v>
      </c>
      <c r="G1571" s="262">
        <f t="shared" si="47"/>
        <v>8291.1078704621123</v>
      </c>
    </row>
    <row r="1572" spans="1:18" x14ac:dyDescent="0.2">
      <c r="A1572" s="344">
        <v>5</v>
      </c>
      <c r="B1572" s="344">
        <v>2</v>
      </c>
      <c r="C1572" s="344">
        <v>1065.431640625</v>
      </c>
      <c r="D1572" s="344">
        <v>20972.5546875</v>
      </c>
      <c r="E1572" s="344">
        <v>0.57028734590858199</v>
      </c>
      <c r="F1572" s="344">
        <v>1.3061582576483499</v>
      </c>
      <c r="G1572" s="262">
        <f t="shared" si="47"/>
        <v>8256.2474752931048</v>
      </c>
    </row>
    <row r="1573" spans="1:18" x14ac:dyDescent="0.2">
      <c r="A1573" s="344">
        <v>5</v>
      </c>
      <c r="B1573" s="344">
        <v>2</v>
      </c>
      <c r="C1573" s="344">
        <v>1065.8330078125</v>
      </c>
      <c r="D1573" s="344">
        <v>20870.966796875</v>
      </c>
      <c r="E1573" s="344">
        <v>0.56869297986850098</v>
      </c>
      <c r="F1573" s="344">
        <v>1.3005703222006599</v>
      </c>
      <c r="G1573" s="262">
        <f t="shared" si="47"/>
        <v>8222.8905304670607</v>
      </c>
    </row>
    <row r="1574" spans="1:18" x14ac:dyDescent="0.2">
      <c r="A1574" s="344">
        <v>5</v>
      </c>
      <c r="B1574" s="344">
        <v>2</v>
      </c>
      <c r="C1574" s="344">
        <v>1066.2421875</v>
      </c>
      <c r="D1574" s="344">
        <v>20769.490234375</v>
      </c>
      <c r="E1574" s="344">
        <v>0.56707963813096296</v>
      </c>
      <c r="F1574" s="344">
        <v>1.2952417600899899</v>
      </c>
      <c r="G1574" s="262">
        <f t="shared" si="47"/>
        <v>8189.3003868177238</v>
      </c>
    </row>
    <row r="1575" spans="1:18" x14ac:dyDescent="0.2">
      <c r="A1575" s="344">
        <v>5</v>
      </c>
      <c r="B1575" s="344">
        <v>2</v>
      </c>
      <c r="C1575" s="344">
        <v>1066.630859375</v>
      </c>
      <c r="D1575" s="344">
        <v>20669.291015625</v>
      </c>
      <c r="E1575" s="344">
        <v>0.56548556312918696</v>
      </c>
      <c r="F1575" s="344">
        <v>1.2930572265759099</v>
      </c>
      <c r="G1575" s="262">
        <f t="shared" si="47"/>
        <v>8156.2721241703794</v>
      </c>
    </row>
    <row r="1576" spans="1:18" x14ac:dyDescent="0.2">
      <c r="A1576" s="344">
        <v>5</v>
      </c>
      <c r="B1576" s="344">
        <v>2</v>
      </c>
      <c r="C1576" s="344">
        <v>1067.04296875</v>
      </c>
      <c r="D1576" s="344">
        <v>20568.904296875</v>
      </c>
      <c r="E1576" s="344">
        <v>0.56391023099422499</v>
      </c>
      <c r="F1576" s="344">
        <v>1.2908547651022699</v>
      </c>
      <c r="G1576" s="262">
        <f t="shared" si="47"/>
        <v>8123.7901970385701</v>
      </c>
    </row>
    <row r="1577" spans="1:18" x14ac:dyDescent="0.2">
      <c r="A1577" s="344">
        <v>5</v>
      </c>
      <c r="B1577" s="344">
        <v>2</v>
      </c>
      <c r="C1577" s="344">
        <v>1067.44921875</v>
      </c>
      <c r="D1577" s="344">
        <v>20467.76953125</v>
      </c>
      <c r="E1577" s="344">
        <v>0.562259054277092</v>
      </c>
      <c r="F1577" s="344">
        <v>1.2861877912655499</v>
      </c>
      <c r="G1577" s="262">
        <f t="shared" si="47"/>
        <v>8089.9107968517792</v>
      </c>
    </row>
    <row r="1578" spans="1:18" x14ac:dyDescent="0.2">
      <c r="A1578" s="344">
        <v>5</v>
      </c>
      <c r="B1578" s="344">
        <v>2</v>
      </c>
      <c r="C1578" s="344">
        <v>1067.8564453125</v>
      </c>
      <c r="D1578" s="344">
        <v>20366.556640625</v>
      </c>
      <c r="E1578" s="344">
        <v>0.56061666691675804</v>
      </c>
      <c r="F1578" s="344">
        <v>1.2820154661312699</v>
      </c>
      <c r="G1578" s="262">
        <f t="shared" si="47"/>
        <v>8056.3779062655585</v>
      </c>
    </row>
    <row r="1579" spans="1:18" x14ac:dyDescent="0.2">
      <c r="A1579" s="344">
        <v>5</v>
      </c>
      <c r="B1579" s="344">
        <v>2</v>
      </c>
      <c r="C1579" s="344">
        <v>1068.2626953125</v>
      </c>
      <c r="D1579" s="344">
        <v>20264.748046875</v>
      </c>
      <c r="E1579" s="344">
        <v>0.55898289429023895</v>
      </c>
      <c r="F1579" s="344">
        <v>1.27704441547394</v>
      </c>
      <c r="G1579" s="262">
        <f t="shared" si="47"/>
        <v>8023.1867495764609</v>
      </c>
    </row>
    <row r="1580" spans="1:18" x14ac:dyDescent="0.2">
      <c r="A1580" s="344">
        <v>5</v>
      </c>
      <c r="B1580" s="344">
        <v>2</v>
      </c>
      <c r="C1580" s="344">
        <v>1068.3837890625</v>
      </c>
      <c r="D1580" s="344">
        <v>20233.1484375</v>
      </c>
      <c r="E1580" s="344">
        <v>0.55846589384600498</v>
      </c>
      <c r="F1580" s="344">
        <v>1.27634708769619</v>
      </c>
      <c r="G1580" s="262">
        <f t="shared" si="47"/>
        <v>8012.7180343399796</v>
      </c>
    </row>
    <row r="1581" spans="1:18" x14ac:dyDescent="0.2">
      <c r="A1581" s="344">
        <v>5</v>
      </c>
      <c r="B1581" s="344">
        <v>2</v>
      </c>
      <c r="C1581" s="344">
        <v>1068.654296875</v>
      </c>
      <c r="D1581" s="344">
        <v>20164.642578125</v>
      </c>
      <c r="E1581" s="344">
        <v>0.55740633979439702</v>
      </c>
      <c r="F1581" s="344">
        <v>1.2725681299343701</v>
      </c>
      <c r="G1581" s="262">
        <f t="shared" si="47"/>
        <v>7991.316212766671</v>
      </c>
    </row>
    <row r="1582" spans="1:18" x14ac:dyDescent="0.2">
      <c r="A1582" s="344">
        <v>5</v>
      </c>
      <c r="B1582" s="344">
        <v>2</v>
      </c>
      <c r="C1582" s="344">
        <v>1069.0517578125</v>
      </c>
      <c r="D1582" s="344">
        <v>20063.314453125</v>
      </c>
      <c r="E1582" s="344">
        <v>0.55580894695594896</v>
      </c>
      <c r="F1582" s="344">
        <v>1.2682884698733701</v>
      </c>
      <c r="G1582" s="262">
        <f t="shared" si="47"/>
        <v>7959.1862875331135</v>
      </c>
    </row>
    <row r="1583" spans="1:18" x14ac:dyDescent="0.2">
      <c r="A1583" s="344">
        <v>5</v>
      </c>
      <c r="B1583" s="344">
        <v>2</v>
      </c>
      <c r="C1583" s="344">
        <v>1069.45703125</v>
      </c>
      <c r="D1583" s="344">
        <v>19963.140625</v>
      </c>
      <c r="E1583" s="344">
        <v>0.55414374219253704</v>
      </c>
      <c r="F1583" s="344">
        <v>1.26495060976595</v>
      </c>
      <c r="G1583" s="262">
        <f t="shared" si="47"/>
        <v>7925.8601657038198</v>
      </c>
    </row>
    <row r="1584" spans="1:18" x14ac:dyDescent="0.2">
      <c r="A1584" s="344">
        <v>5</v>
      </c>
      <c r="B1584" s="344">
        <v>2</v>
      </c>
      <c r="C1584" s="344">
        <v>1069.865234375</v>
      </c>
      <c r="D1584" s="344">
        <v>19862.4296875</v>
      </c>
      <c r="E1584" s="344">
        <v>0.55255176266655304</v>
      </c>
      <c r="F1584" s="344">
        <v>1.2591450940817599</v>
      </c>
      <c r="G1584" s="262">
        <f t="shared" si="47"/>
        <v>7894.1594194297513</v>
      </c>
    </row>
    <row r="1585" spans="1:7" x14ac:dyDescent="0.2">
      <c r="A1585" s="344">
        <v>5</v>
      </c>
      <c r="B1585" s="344">
        <v>2</v>
      </c>
      <c r="C1585" s="344">
        <v>1070.2666015625</v>
      </c>
      <c r="D1585" s="344">
        <v>19762.189453125</v>
      </c>
      <c r="E1585" s="344">
        <v>0.55094773415476095</v>
      </c>
      <c r="F1585" s="344">
        <v>1.2586861848831199</v>
      </c>
      <c r="G1585" s="262">
        <f t="shared" si="47"/>
        <v>7862.379909994519</v>
      </c>
    </row>
    <row r="1586" spans="1:7" x14ac:dyDescent="0.2">
      <c r="A1586" s="344">
        <v>5</v>
      </c>
      <c r="B1586" s="344">
        <v>2</v>
      </c>
      <c r="C1586" s="344">
        <v>1070.6796875</v>
      </c>
      <c r="D1586" s="344">
        <v>19657.095703125</v>
      </c>
      <c r="E1586" s="344">
        <v>0.54932851344347</v>
      </c>
      <c r="F1586" s="344">
        <v>1.25280325300992</v>
      </c>
      <c r="G1586" s="262">
        <f t="shared" si="47"/>
        <v>7830.4656485198775</v>
      </c>
    </row>
    <row r="1587" spans="1:7" x14ac:dyDescent="0.2">
      <c r="A1587" s="344">
        <v>5</v>
      </c>
      <c r="B1587" s="344">
        <v>2</v>
      </c>
      <c r="C1587" s="344">
        <v>1071.0947265625</v>
      </c>
      <c r="D1587" s="344">
        <v>19555.95703125</v>
      </c>
      <c r="E1587" s="344">
        <v>0.547615753021091</v>
      </c>
      <c r="F1587" s="344">
        <v>1.24952499754727</v>
      </c>
      <c r="G1587" s="262">
        <f t="shared" si="47"/>
        <v>7796.8843661378287</v>
      </c>
    </row>
    <row r="1588" spans="1:7" x14ac:dyDescent="0.2">
      <c r="A1588" s="344">
        <v>5</v>
      </c>
      <c r="B1588" s="344">
        <v>2</v>
      </c>
      <c r="C1588" s="344">
        <v>1071.4990234375</v>
      </c>
      <c r="D1588" s="344">
        <v>19455.61328125</v>
      </c>
      <c r="E1588" s="344">
        <v>0.546037976164371</v>
      </c>
      <c r="F1588" s="344">
        <v>1.2459934223443301</v>
      </c>
      <c r="G1588" s="262">
        <f t="shared" si="47"/>
        <v>7766.1085897461453</v>
      </c>
    </row>
    <row r="1589" spans="1:7" x14ac:dyDescent="0.2">
      <c r="A1589" s="344">
        <v>5</v>
      </c>
      <c r="B1589" s="344">
        <v>2</v>
      </c>
      <c r="C1589" s="344">
        <v>1071.908203125</v>
      </c>
      <c r="D1589" s="344">
        <v>19354.37109375</v>
      </c>
      <c r="E1589" s="344">
        <v>0.544394424650818</v>
      </c>
      <c r="F1589" s="344">
        <v>1.2417912948876599</v>
      </c>
      <c r="G1589" s="262">
        <f t="shared" si="47"/>
        <v>7734.2154854658957</v>
      </c>
    </row>
    <row r="1590" spans="1:7" x14ac:dyDescent="0.2">
      <c r="A1590" s="344">
        <v>5</v>
      </c>
      <c r="B1590" s="344">
        <v>2</v>
      </c>
      <c r="C1590" s="344">
        <v>1072.302734375</v>
      </c>
      <c r="D1590" s="344">
        <v>19253.638671875</v>
      </c>
      <c r="E1590" s="344">
        <v>0.54280011681839802</v>
      </c>
      <c r="F1590" s="344">
        <v>1.23754446394742</v>
      </c>
      <c r="G1590" s="262">
        <f t="shared" si="47"/>
        <v>7703.4389592841544</v>
      </c>
    </row>
    <row r="1591" spans="1:7" x14ac:dyDescent="0.2">
      <c r="A1591" s="344">
        <v>5</v>
      </c>
      <c r="B1591" s="344">
        <v>2</v>
      </c>
      <c r="C1591" s="344">
        <v>1072.7080078125</v>
      </c>
      <c r="D1591" s="344">
        <v>19153.244140625</v>
      </c>
      <c r="E1591" s="344">
        <v>0.54112711222842302</v>
      </c>
      <c r="F1591" s="344">
        <v>1.2330502504482901</v>
      </c>
      <c r="G1591" s="262">
        <f t="shared" si="47"/>
        <v>7671.3115136681827</v>
      </c>
    </row>
    <row r="1592" spans="1:7" x14ac:dyDescent="0.2">
      <c r="A1592" s="344">
        <v>5</v>
      </c>
      <c r="B1592" s="344">
        <v>2</v>
      </c>
      <c r="C1592" s="344">
        <v>1073.12109375</v>
      </c>
      <c r="D1592" s="344">
        <v>19053.0546875</v>
      </c>
      <c r="E1592" s="344">
        <v>0.53947226842865303</v>
      </c>
      <c r="F1592" s="344">
        <v>1.22919981367886</v>
      </c>
      <c r="G1592" s="262">
        <f t="shared" si="47"/>
        <v>7639.6987853042419</v>
      </c>
    </row>
    <row r="1593" spans="1:7" x14ac:dyDescent="0.2">
      <c r="A1593" s="344">
        <v>5</v>
      </c>
      <c r="B1593" s="344">
        <v>2</v>
      </c>
      <c r="C1593" s="344">
        <v>1073.3623046875</v>
      </c>
      <c r="D1593" s="344">
        <v>18992.05859375</v>
      </c>
      <c r="E1593" s="344">
        <v>0.53845474030822504</v>
      </c>
      <c r="F1593" s="344">
        <v>1.2252808082848801</v>
      </c>
      <c r="G1593" s="262">
        <f t="shared" si="47"/>
        <v>7620.3427989999718</v>
      </c>
    </row>
    <row r="1594" spans="1:7" x14ac:dyDescent="0.2">
      <c r="A1594" s="344">
        <v>5</v>
      </c>
      <c r="B1594" s="344">
        <v>2</v>
      </c>
      <c r="C1594" s="344">
        <v>1073.5078125</v>
      </c>
      <c r="D1594" s="344">
        <v>18953.001953125</v>
      </c>
      <c r="E1594" s="344">
        <v>0.53787708748132002</v>
      </c>
      <c r="F1594" s="344">
        <v>1.2243926757946599</v>
      </c>
      <c r="G1594" s="262">
        <f t="shared" si="47"/>
        <v>7609.3832632539797</v>
      </c>
    </row>
    <row r="1595" spans="1:7" x14ac:dyDescent="0.2">
      <c r="A1595" s="344">
        <v>5</v>
      </c>
      <c r="B1595" s="344">
        <v>2</v>
      </c>
      <c r="C1595" s="344">
        <v>1073.9111328125</v>
      </c>
      <c r="D1595" s="344">
        <v>18851.369140625</v>
      </c>
      <c r="E1595" s="344">
        <v>0.53630239563062798</v>
      </c>
      <c r="F1595" s="344">
        <v>1.2197822798043501</v>
      </c>
      <c r="G1595" s="262">
        <f t="shared" si="47"/>
        <v>7579.6181457130469</v>
      </c>
    </row>
    <row r="1596" spans="1:7" x14ac:dyDescent="0.2">
      <c r="A1596" s="344">
        <v>5</v>
      </c>
      <c r="B1596" s="344">
        <v>2</v>
      </c>
      <c r="C1596" s="344">
        <v>1074.318359375</v>
      </c>
      <c r="D1596" s="344">
        <v>18750.435546875</v>
      </c>
      <c r="E1596" s="344">
        <v>0.53459027549251903</v>
      </c>
      <c r="F1596" s="344">
        <v>1.2175708543509201</v>
      </c>
      <c r="G1596" s="262">
        <f t="shared" si="47"/>
        <v>7547.4287421956924</v>
      </c>
    </row>
    <row r="1597" spans="1:7" x14ac:dyDescent="0.2">
      <c r="A1597" s="344">
        <v>5</v>
      </c>
      <c r="B1597" s="344">
        <v>2</v>
      </c>
      <c r="C1597" s="344">
        <v>1074.71875</v>
      </c>
      <c r="D1597" s="344">
        <v>18649.8984375</v>
      </c>
      <c r="E1597" s="344">
        <v>0.53297053091227997</v>
      </c>
      <c r="F1597" s="344">
        <v>1.21288001537323</v>
      </c>
      <c r="G1597" s="262">
        <f t="shared" si="47"/>
        <v>7517.1392480605318</v>
      </c>
    </row>
    <row r="1598" spans="1:7" x14ac:dyDescent="0.2">
      <c r="A1598" s="344">
        <v>5</v>
      </c>
      <c r="B1598" s="344">
        <v>2</v>
      </c>
      <c r="C1598" s="344">
        <v>1075.123046875</v>
      </c>
      <c r="D1598" s="344">
        <v>18548.705078125</v>
      </c>
      <c r="E1598" s="344">
        <v>0.53132459288462996</v>
      </c>
      <c r="F1598" s="344">
        <v>1.20875239372253</v>
      </c>
      <c r="G1598" s="262">
        <f t="shared" si="47"/>
        <v>7486.5259500096108</v>
      </c>
    </row>
    <row r="1599" spans="1:7" x14ac:dyDescent="0.2">
      <c r="A1599" s="344">
        <v>5</v>
      </c>
      <c r="B1599" s="344">
        <v>2</v>
      </c>
      <c r="C1599" s="344">
        <v>1075.5302734375</v>
      </c>
      <c r="D1599" s="344">
        <v>18445.720703125</v>
      </c>
      <c r="E1599" s="344">
        <v>0.52964047063142095</v>
      </c>
      <c r="F1599" s="344">
        <v>1.20161473751068</v>
      </c>
      <c r="G1599" s="262">
        <f t="shared" si="47"/>
        <v>7455.3743821581647</v>
      </c>
    </row>
    <row r="1600" spans="1:7" x14ac:dyDescent="0.2">
      <c r="A1600" s="344">
        <v>5</v>
      </c>
      <c r="B1600" s="344">
        <v>2</v>
      </c>
      <c r="C1600" s="344">
        <v>1075.93359375</v>
      </c>
      <c r="D1600" s="344">
        <v>18343.681640625</v>
      </c>
      <c r="E1600" s="344">
        <v>0.52800495177507401</v>
      </c>
      <c r="F1600" s="344">
        <v>1.20013952255249</v>
      </c>
      <c r="G1600" s="262">
        <f t="shared" si="47"/>
        <v>7425.2895015346958</v>
      </c>
    </row>
    <row r="1601" spans="1:7" x14ac:dyDescent="0.2">
      <c r="A1601" s="344">
        <v>5</v>
      </c>
      <c r="B1601" s="344">
        <v>2</v>
      </c>
      <c r="C1601" s="344">
        <v>1076.349609375</v>
      </c>
      <c r="D1601" s="344">
        <v>18241.607421875</v>
      </c>
      <c r="E1601" s="344">
        <v>0.52636873442679599</v>
      </c>
      <c r="F1601" s="344">
        <v>1.1952996719628599</v>
      </c>
      <c r="G1601" s="262">
        <f t="shared" si="47"/>
        <v>7395.3587592067815</v>
      </c>
    </row>
    <row r="1602" spans="1:7" x14ac:dyDescent="0.2">
      <c r="A1602" s="344">
        <v>5</v>
      </c>
      <c r="B1602" s="344">
        <v>2.5</v>
      </c>
      <c r="C1602" s="344">
        <v>1076.84375</v>
      </c>
      <c r="D1602" s="344">
        <v>18342.12109375</v>
      </c>
      <c r="E1602" s="344">
        <v>0.52781531121581804</v>
      </c>
      <c r="F1602" s="344">
        <v>1.20108423288912</v>
      </c>
      <c r="G1602" s="262">
        <f t="shared" si="47"/>
        <v>7421.8193454700749</v>
      </c>
    </row>
    <row r="1603" spans="1:7" x14ac:dyDescent="0.2">
      <c r="A1603" s="344">
        <v>5</v>
      </c>
      <c r="B1603" s="344">
        <v>2.5</v>
      </c>
      <c r="C1603" s="344">
        <v>1077.2431640625</v>
      </c>
      <c r="D1603" s="344">
        <v>18442.16796875</v>
      </c>
      <c r="E1603" s="344">
        <v>0.52942277397960402</v>
      </c>
      <c r="F1603" s="344">
        <v>1.20320916175842</v>
      </c>
      <c r="G1603" s="262">
        <f t="shared" si="47"/>
        <v>7451.3840329502291</v>
      </c>
    </row>
    <row r="1604" spans="1:7" x14ac:dyDescent="0.2">
      <c r="A1604" s="344">
        <v>6</v>
      </c>
      <c r="B1604" s="344">
        <v>2.5</v>
      </c>
      <c r="C1604" s="344">
        <v>1077.6455078125</v>
      </c>
      <c r="D1604" s="344">
        <v>18543.298828125</v>
      </c>
      <c r="E1604" s="344">
        <v>0.53099880460649695</v>
      </c>
      <c r="F1604" s="344">
        <v>1.20968814007938</v>
      </c>
      <c r="G1604" s="262">
        <f t="shared" si="47"/>
        <v>7480.5291471611326</v>
      </c>
    </row>
    <row r="1605" spans="1:7" x14ac:dyDescent="0.2">
      <c r="A1605" s="344">
        <v>6</v>
      </c>
      <c r="B1605" s="344">
        <v>2.5</v>
      </c>
      <c r="C1605" s="344">
        <v>1078.0400390625</v>
      </c>
      <c r="D1605" s="344">
        <v>18644.099609375</v>
      </c>
      <c r="E1605" s="344">
        <v>0.53262262372299995</v>
      </c>
      <c r="F1605" s="344">
        <v>1.2127250665798801</v>
      </c>
      <c r="G1605" s="262">
        <f t="shared" si="47"/>
        <v>7510.7219513990458</v>
      </c>
    </row>
    <row r="1606" spans="1:7" x14ac:dyDescent="0.2">
      <c r="A1606" s="344">
        <v>6</v>
      </c>
      <c r="B1606" s="344">
        <v>2.5</v>
      </c>
      <c r="C1606" s="344">
        <v>1078.44140625</v>
      </c>
      <c r="D1606" s="344">
        <v>18744.74609375</v>
      </c>
      <c r="E1606" s="344">
        <v>0.53418515017256096</v>
      </c>
      <c r="F1606" s="344">
        <v>1.21552939526737</v>
      </c>
      <c r="G1606" s="262">
        <f t="shared" ref="G1606:G1669" si="48">G1605+(D1606+D1605)/2*(E1606-E1605)</f>
        <v>7539.9324815638902</v>
      </c>
    </row>
    <row r="1607" spans="1:7" x14ac:dyDescent="0.2">
      <c r="A1607" s="344">
        <v>6</v>
      </c>
      <c r="B1607" s="344">
        <v>2.5</v>
      </c>
      <c r="C1607" s="344">
        <v>1078.849609375</v>
      </c>
      <c r="D1607" s="344">
        <v>18845.283203125</v>
      </c>
      <c r="E1607" s="344">
        <v>0.53580699022859302</v>
      </c>
      <c r="F1607" s="344">
        <v>1.2202381622046199</v>
      </c>
      <c r="G1607" s="262">
        <f t="shared" si="48"/>
        <v>7570.4149891744355</v>
      </c>
    </row>
    <row r="1608" spans="1:7" x14ac:dyDescent="0.2">
      <c r="A1608" s="344">
        <v>6</v>
      </c>
      <c r="B1608" s="344">
        <v>2.5</v>
      </c>
      <c r="C1608" s="344">
        <v>1079.248046875</v>
      </c>
      <c r="D1608" s="344">
        <v>18946.923828125</v>
      </c>
      <c r="E1608" s="344">
        <v>0.53736008703708604</v>
      </c>
      <c r="F1608" s="344">
        <v>1.2252002488821701</v>
      </c>
      <c r="G1608" s="262">
        <f t="shared" si="48"/>
        <v>7599.7624672375068</v>
      </c>
    </row>
    <row r="1609" spans="1:7" x14ac:dyDescent="0.2">
      <c r="A1609" s="344">
        <v>6</v>
      </c>
      <c r="B1609" s="344">
        <v>2.5</v>
      </c>
      <c r="C1609" s="344">
        <v>1079.66015625</v>
      </c>
      <c r="D1609" s="344">
        <v>19047.173828125</v>
      </c>
      <c r="E1609" s="344">
        <v>0.53897395264357295</v>
      </c>
      <c r="F1609" s="344">
        <v>1.2289315927773701</v>
      </c>
      <c r="G1609" s="262">
        <f t="shared" si="48"/>
        <v>7630.4211509659699</v>
      </c>
    </row>
    <row r="1610" spans="1:7" x14ac:dyDescent="0.2">
      <c r="A1610" s="344">
        <v>6</v>
      </c>
      <c r="B1610" s="344">
        <v>2.5</v>
      </c>
      <c r="C1610" s="344">
        <v>1080.0556640625</v>
      </c>
      <c r="D1610" s="344">
        <v>19148.689453125</v>
      </c>
      <c r="E1610" s="344">
        <v>0.54059590911492705</v>
      </c>
      <c r="F1610" s="344">
        <v>1.23260321561247</v>
      </c>
      <c r="G1610" s="262">
        <f t="shared" si="48"/>
        <v>7661.3971647799599</v>
      </c>
    </row>
    <row r="1611" spans="1:7" x14ac:dyDescent="0.2">
      <c r="A1611" s="344">
        <v>6</v>
      </c>
      <c r="B1611" s="344">
        <v>2.5</v>
      </c>
      <c r="C1611" s="344">
        <v>1080.4765625</v>
      </c>
      <c r="D1611" s="344">
        <v>19250.146484375</v>
      </c>
      <c r="E1611" s="344">
        <v>0.54229749366641</v>
      </c>
      <c r="F1611" s="344">
        <v>1.2371509801596401</v>
      </c>
      <c r="G1611" s="262">
        <f t="shared" si="48"/>
        <v>7694.0665977930494</v>
      </c>
    </row>
    <row r="1612" spans="1:7" x14ac:dyDescent="0.2">
      <c r="A1612" s="344">
        <v>6</v>
      </c>
      <c r="B1612" s="344">
        <v>2.5</v>
      </c>
      <c r="C1612" s="344">
        <v>1080.8681640625</v>
      </c>
      <c r="D1612" s="344">
        <v>19350.26171875</v>
      </c>
      <c r="E1612" s="344">
        <v>0.54381025256589099</v>
      </c>
      <c r="F1612" s="344">
        <v>1.2383013963699301</v>
      </c>
      <c r="G1612" s="262">
        <f t="shared" si="48"/>
        <v>7723.2631533094873</v>
      </c>
    </row>
    <row r="1613" spans="1:7" x14ac:dyDescent="0.2">
      <c r="A1613" s="344">
        <v>6</v>
      </c>
      <c r="B1613" s="344">
        <v>2.5</v>
      </c>
      <c r="C1613" s="344">
        <v>1081.2685546875</v>
      </c>
      <c r="D1613" s="344">
        <v>19451.55078125</v>
      </c>
      <c r="E1613" s="344">
        <v>0.54540898418053996</v>
      </c>
      <c r="F1613" s="344">
        <v>1.2445688480511301</v>
      </c>
      <c r="G1613" s="262">
        <f t="shared" si="48"/>
        <v>7754.279995484203</v>
      </c>
    </row>
    <row r="1614" spans="1:7" x14ac:dyDescent="0.2">
      <c r="A1614" s="344">
        <v>6</v>
      </c>
      <c r="B1614" s="344">
        <v>2.5</v>
      </c>
      <c r="C1614" s="344">
        <v>1081.6845703125</v>
      </c>
      <c r="D1614" s="344">
        <v>19554.005859375</v>
      </c>
      <c r="E1614" s="344">
        <v>0.54712640121579204</v>
      </c>
      <c r="F1614" s="344">
        <v>1.24751625116915</v>
      </c>
      <c r="G1614" s="262">
        <f t="shared" si="48"/>
        <v>7787.7743992062524</v>
      </c>
    </row>
    <row r="1615" spans="1:7" x14ac:dyDescent="0.2">
      <c r="A1615" s="344">
        <v>6</v>
      </c>
      <c r="B1615" s="344">
        <v>2.5</v>
      </c>
      <c r="C1615" s="344">
        <v>1082.068359375</v>
      </c>
      <c r="D1615" s="344">
        <v>19654.654296875</v>
      </c>
      <c r="E1615" s="344">
        <v>0.54869806626811601</v>
      </c>
      <c r="F1615" s="344">
        <v>1.25285680405796</v>
      </c>
      <c r="G1615" s="262">
        <f t="shared" si="48"/>
        <v>7818.5858396642652</v>
      </c>
    </row>
    <row r="1616" spans="1:7" x14ac:dyDescent="0.2">
      <c r="A1616" s="344">
        <v>6</v>
      </c>
      <c r="B1616" s="344">
        <v>2.5</v>
      </c>
      <c r="C1616" s="344">
        <v>1082.4990234375</v>
      </c>
      <c r="D1616" s="344">
        <v>19754.923828125</v>
      </c>
      <c r="E1616" s="344">
        <v>0.55041169980540905</v>
      </c>
      <c r="F1616" s="344">
        <v>1.2567758094519399</v>
      </c>
      <c r="G1616" s="262">
        <f t="shared" si="48"/>
        <v>7852.3526270470502</v>
      </c>
    </row>
    <row r="1617" spans="1:7" x14ac:dyDescent="0.2">
      <c r="A1617" s="344">
        <v>6</v>
      </c>
      <c r="B1617" s="344">
        <v>2.5</v>
      </c>
      <c r="C1617" s="344">
        <v>1082.8818359375</v>
      </c>
      <c r="D1617" s="344">
        <v>19855.224609375</v>
      </c>
      <c r="E1617" s="344">
        <v>0.55189599515870202</v>
      </c>
      <c r="F1617" s="344">
        <v>1.2595355510711701</v>
      </c>
      <c r="G1617" s="262">
        <f t="shared" si="48"/>
        <v>7881.749206681563</v>
      </c>
    </row>
    <row r="1618" spans="1:7" x14ac:dyDescent="0.2">
      <c r="A1618" s="344">
        <v>6</v>
      </c>
      <c r="B1618" s="344">
        <v>2.5</v>
      </c>
      <c r="C1618" s="344">
        <v>1083.298828125</v>
      </c>
      <c r="D1618" s="344">
        <v>19955.90625</v>
      </c>
      <c r="E1618" s="344">
        <v>0.55354431970045004</v>
      </c>
      <c r="F1618" s="344">
        <v>1.26569275744259</v>
      </c>
      <c r="G1618" s="262">
        <f t="shared" si="48"/>
        <v>7914.560038696688</v>
      </c>
    </row>
    <row r="1619" spans="1:7" x14ac:dyDescent="0.2">
      <c r="A1619" s="344">
        <v>6</v>
      </c>
      <c r="B1619" s="344">
        <v>2.5</v>
      </c>
      <c r="C1619" s="344">
        <v>1083.7021484375</v>
      </c>
      <c r="D1619" s="344">
        <v>20056.330078125</v>
      </c>
      <c r="E1619" s="344">
        <v>0.55514217820018497</v>
      </c>
      <c r="F1619" s="344">
        <v>1.2678026687353801</v>
      </c>
      <c r="G1619" s="262">
        <f t="shared" si="48"/>
        <v>7946.5269846518368</v>
      </c>
    </row>
    <row r="1620" spans="1:7" x14ac:dyDescent="0.2">
      <c r="A1620" s="344">
        <v>6</v>
      </c>
      <c r="B1620" s="344">
        <v>2.5</v>
      </c>
      <c r="C1620" s="344">
        <v>1084.10546875</v>
      </c>
      <c r="D1620" s="344">
        <v>20156.802734375</v>
      </c>
      <c r="E1620" s="344">
        <v>0.55680278455838605</v>
      </c>
      <c r="F1620" s="344">
        <v>1.2715756893157999</v>
      </c>
      <c r="G1620" s="262">
        <f t="shared" si="48"/>
        <v>7979.9160766676478</v>
      </c>
    </row>
    <row r="1621" spans="1:7" x14ac:dyDescent="0.2">
      <c r="A1621" s="344">
        <v>6</v>
      </c>
      <c r="B1621" s="344">
        <v>2.5</v>
      </c>
      <c r="C1621" s="344">
        <v>1084.4912109375</v>
      </c>
      <c r="D1621" s="344">
        <v>20258.125</v>
      </c>
      <c r="E1621" s="344">
        <v>0.558327010367066</v>
      </c>
      <c r="F1621" s="344">
        <v>1.27734546549618</v>
      </c>
      <c r="G1621" s="262">
        <f t="shared" si="48"/>
        <v>8010.7168146219828</v>
      </c>
    </row>
    <row r="1622" spans="1:7" x14ac:dyDescent="0.2">
      <c r="A1622" s="344">
        <v>6</v>
      </c>
      <c r="B1622" s="344">
        <v>2.5</v>
      </c>
      <c r="C1622" s="344">
        <v>1084.529296875</v>
      </c>
      <c r="D1622" s="344">
        <v>20262.30078125</v>
      </c>
      <c r="E1622" s="344">
        <v>0.55846571922302202</v>
      </c>
      <c r="F1622" s="344">
        <v>1.27623078878969</v>
      </c>
      <c r="G1622" s="262">
        <f t="shared" si="48"/>
        <v>8013.527085573467</v>
      </c>
    </row>
    <row r="1623" spans="1:7" x14ac:dyDescent="0.2">
      <c r="A1623" s="344">
        <v>6</v>
      </c>
      <c r="B1623" s="344">
        <v>2.5</v>
      </c>
      <c r="C1623" s="344">
        <v>1084.9150390625</v>
      </c>
      <c r="D1623" s="344">
        <v>20358.48828125</v>
      </c>
      <c r="E1623" s="344">
        <v>0.56002091150730804</v>
      </c>
      <c r="F1623" s="344">
        <v>1.28025410231203</v>
      </c>
      <c r="G1623" s="262">
        <f t="shared" si="48"/>
        <v>8045.1136544392721</v>
      </c>
    </row>
    <row r="1624" spans="1:7" x14ac:dyDescent="0.2">
      <c r="A1624" s="344">
        <v>6</v>
      </c>
      <c r="B1624" s="344">
        <v>2.5</v>
      </c>
      <c r="C1624" s="344">
        <v>1085.3095703125</v>
      </c>
      <c r="D1624" s="344">
        <v>20458.71484375</v>
      </c>
      <c r="E1624" s="344">
        <v>0.56157098151743401</v>
      </c>
      <c r="F1624" s="344">
        <v>1.2835800880566199</v>
      </c>
      <c r="G1624" s="262">
        <f t="shared" si="48"/>
        <v>8076.7484156699129</v>
      </c>
    </row>
    <row r="1625" spans="1:7" x14ac:dyDescent="0.2">
      <c r="A1625" s="344">
        <v>6</v>
      </c>
      <c r="B1625" s="344">
        <v>2.5</v>
      </c>
      <c r="C1625" s="344">
        <v>1085.72265625</v>
      </c>
      <c r="D1625" s="344">
        <v>20559.85546875</v>
      </c>
      <c r="E1625" s="344">
        <v>0.56324474280700099</v>
      </c>
      <c r="F1625" s="344">
        <v>1.2889206409454299</v>
      </c>
      <c r="G1625" s="262">
        <f t="shared" si="48"/>
        <v>8111.0760632411348</v>
      </c>
    </row>
    <row r="1626" spans="1:7" x14ac:dyDescent="0.2">
      <c r="A1626" s="344">
        <v>6</v>
      </c>
      <c r="B1626" s="344">
        <v>2.5</v>
      </c>
      <c r="C1626" s="344">
        <v>1086.1123046875</v>
      </c>
      <c r="D1626" s="344">
        <v>20660.455078125</v>
      </c>
      <c r="E1626" s="344">
        <v>0.56476501049473904</v>
      </c>
      <c r="F1626" s="344">
        <v>1.29186210688204</v>
      </c>
      <c r="G1626" s="262">
        <f t="shared" si="48"/>
        <v>8142.4090163426063</v>
      </c>
    </row>
    <row r="1627" spans="1:7" x14ac:dyDescent="0.2">
      <c r="A1627" s="344">
        <v>6</v>
      </c>
      <c r="B1627" s="344">
        <v>2.5</v>
      </c>
      <c r="C1627" s="344">
        <v>1086.509765625</v>
      </c>
      <c r="D1627" s="344">
        <v>20760.830078125</v>
      </c>
      <c r="E1627" s="344">
        <v>0.56633644271642003</v>
      </c>
      <c r="F1627" s="344">
        <v>1.2962162727490101</v>
      </c>
      <c r="G1627" s="262">
        <f t="shared" si="48"/>
        <v>8174.9543874215906</v>
      </c>
    </row>
    <row r="1628" spans="1:7" x14ac:dyDescent="0.2">
      <c r="A1628" s="344">
        <v>6</v>
      </c>
      <c r="B1628" s="344">
        <v>2.5</v>
      </c>
      <c r="C1628" s="344">
        <v>1086.9169921875</v>
      </c>
      <c r="D1628" s="344">
        <v>20862.8125</v>
      </c>
      <c r="E1628" s="344">
        <v>0.56801963364705399</v>
      </c>
      <c r="F1628" s="344">
        <v>1.3002932537347101</v>
      </c>
      <c r="G1628" s="262">
        <f t="shared" si="48"/>
        <v>8209.9846562653147</v>
      </c>
    </row>
    <row r="1629" spans="1:7" x14ac:dyDescent="0.2">
      <c r="A1629" s="344">
        <v>6</v>
      </c>
      <c r="B1629" s="344">
        <v>2.5</v>
      </c>
      <c r="C1629" s="344">
        <v>1087.3271484375</v>
      </c>
      <c r="D1629" s="344">
        <v>20964.005859375</v>
      </c>
      <c r="E1629" s="344">
        <v>0.56961254449561205</v>
      </c>
      <c r="F1629" s="344">
        <v>1.3034552102908501</v>
      </c>
      <c r="G1629" s="262">
        <f t="shared" si="48"/>
        <v>8243.297852627973</v>
      </c>
    </row>
    <row r="1630" spans="1:7" x14ac:dyDescent="0.2">
      <c r="A1630" s="344">
        <v>6</v>
      </c>
      <c r="B1630" s="344">
        <v>2.5</v>
      </c>
      <c r="C1630" s="344">
        <v>1087.7392578125</v>
      </c>
      <c r="D1630" s="344">
        <v>21064.27734375</v>
      </c>
      <c r="E1630" s="344">
        <v>0.57131715584546305</v>
      </c>
      <c r="F1630" s="344">
        <v>1.3081521028652801</v>
      </c>
      <c r="G1630" s="262">
        <f t="shared" si="48"/>
        <v>8279.1187969093735</v>
      </c>
    </row>
    <row r="1631" spans="1:7" x14ac:dyDescent="0.2">
      <c r="A1631" s="344">
        <v>6</v>
      </c>
      <c r="B1631" s="344">
        <v>2.5</v>
      </c>
      <c r="C1631" s="344">
        <v>1088.134765625</v>
      </c>
      <c r="D1631" s="344">
        <v>21167.75390625</v>
      </c>
      <c r="E1631" s="344">
        <v>0.57291501434519898</v>
      </c>
      <c r="F1631" s="344">
        <v>1.3122915988788</v>
      </c>
      <c r="G1631" s="262">
        <f t="shared" si="48"/>
        <v>8312.8592019563366</v>
      </c>
    </row>
    <row r="1632" spans="1:7" x14ac:dyDescent="0.2">
      <c r="A1632" s="344">
        <v>6</v>
      </c>
      <c r="B1632" s="344">
        <v>2.5</v>
      </c>
      <c r="C1632" s="344">
        <v>1088.5546875</v>
      </c>
      <c r="D1632" s="344">
        <v>21268.341796875</v>
      </c>
      <c r="E1632" s="344">
        <v>0.57456491049379099</v>
      </c>
      <c r="F1632" s="344">
        <v>1.31627614609897</v>
      </c>
      <c r="G1632" s="262">
        <f t="shared" si="48"/>
        <v>8347.8667773872712</v>
      </c>
    </row>
    <row r="1633" spans="1:7" x14ac:dyDescent="0.2">
      <c r="A1633" s="344">
        <v>6</v>
      </c>
      <c r="B1633" s="344">
        <v>2.5</v>
      </c>
      <c r="C1633" s="344">
        <v>1088.9501953125</v>
      </c>
      <c r="D1633" s="344">
        <v>21368.521484375</v>
      </c>
      <c r="E1633" s="344">
        <v>0.57618191931396701</v>
      </c>
      <c r="F1633" s="344">
        <v>1.3218522071838399</v>
      </c>
      <c r="G1633" s="262">
        <f t="shared" si="48"/>
        <v>8382.3388693824818</v>
      </c>
    </row>
    <row r="1634" spans="1:7" x14ac:dyDescent="0.2">
      <c r="A1634" s="344">
        <v>6</v>
      </c>
      <c r="B1634" s="344">
        <v>2.5</v>
      </c>
      <c r="C1634" s="344">
        <v>1089.3662109375</v>
      </c>
      <c r="D1634" s="344">
        <v>21469.23046875</v>
      </c>
      <c r="E1634" s="344">
        <v>0.57786918478086602</v>
      </c>
      <c r="F1634" s="344">
        <v>1.3242631684988699</v>
      </c>
      <c r="G1634" s="262">
        <f t="shared" si="48"/>
        <v>8418.4781991575292</v>
      </c>
    </row>
    <row r="1635" spans="1:7" x14ac:dyDescent="0.2">
      <c r="A1635" s="344">
        <v>6</v>
      </c>
      <c r="B1635" s="344">
        <v>2.5</v>
      </c>
      <c r="C1635" s="344">
        <v>1089.5166015625</v>
      </c>
      <c r="D1635" s="344">
        <v>21508.56640625</v>
      </c>
      <c r="E1635" s="344">
        <v>0.57847495190799203</v>
      </c>
      <c r="F1635" s="344">
        <v>1.32476387079805</v>
      </c>
      <c r="G1635" s="262">
        <f t="shared" si="48"/>
        <v>8431.4954674291166</v>
      </c>
    </row>
    <row r="1636" spans="1:7" x14ac:dyDescent="0.2">
      <c r="A1636" s="344">
        <v>6</v>
      </c>
      <c r="B1636" s="344">
        <v>2.5</v>
      </c>
      <c r="C1636" s="344">
        <v>1089.755859375</v>
      </c>
      <c r="D1636" s="344">
        <v>21572.00390625</v>
      </c>
      <c r="E1636" s="344">
        <v>0.579425075557083</v>
      </c>
      <c r="F1636" s="344">
        <v>1.32818822748959</v>
      </c>
      <c r="G1636" s="262">
        <f t="shared" si="48"/>
        <v>8451.9614017642325</v>
      </c>
    </row>
    <row r="1637" spans="1:7" x14ac:dyDescent="0.2">
      <c r="A1637" s="344">
        <v>6</v>
      </c>
      <c r="B1637" s="344">
        <v>2.5</v>
      </c>
      <c r="C1637" s="344">
        <v>1090.169921875</v>
      </c>
      <c r="D1637" s="344">
        <v>21672.19140625</v>
      </c>
      <c r="E1637" s="344">
        <v>0.58110733516514301</v>
      </c>
      <c r="F1637" s="344">
        <v>1.3332217931747401</v>
      </c>
      <c r="G1637" s="262">
        <f t="shared" si="48"/>
        <v>8488.3353832928715</v>
      </c>
    </row>
    <row r="1638" spans="1:7" x14ac:dyDescent="0.2">
      <c r="A1638" s="344">
        <v>6</v>
      </c>
      <c r="B1638" s="344">
        <v>2.5</v>
      </c>
      <c r="C1638" s="344">
        <v>1090.5712890625</v>
      </c>
      <c r="D1638" s="344">
        <v>21773.140625</v>
      </c>
      <c r="E1638" s="344">
        <v>0.58269052533432797</v>
      </c>
      <c r="F1638" s="344">
        <v>1.33768026717007</v>
      </c>
      <c r="G1638" s="262">
        <f t="shared" si="48"/>
        <v>8522.7264945772968</v>
      </c>
    </row>
    <row r="1639" spans="1:7" x14ac:dyDescent="0.2">
      <c r="A1639" s="344">
        <v>6</v>
      </c>
      <c r="B1639" s="344">
        <v>2.5</v>
      </c>
      <c r="C1639" s="344">
        <v>1090.97265625</v>
      </c>
      <c r="D1639" s="344">
        <v>21874.935546875</v>
      </c>
      <c r="E1639" s="344">
        <v>0.58434944367036201</v>
      </c>
      <c r="F1639" s="344">
        <v>1.3391434913501099</v>
      </c>
      <c r="G1639" s="262">
        <f t="shared" si="48"/>
        <v>8558.9307915243644</v>
      </c>
    </row>
    <row r="1640" spans="1:7" x14ac:dyDescent="0.2">
      <c r="A1640" s="344">
        <v>6</v>
      </c>
      <c r="B1640" s="344">
        <v>2.5</v>
      </c>
      <c r="C1640" s="344">
        <v>1091.3779296875</v>
      </c>
      <c r="D1640" s="344">
        <v>21976.19921875</v>
      </c>
      <c r="E1640" s="344">
        <v>0.58598391478881195</v>
      </c>
      <c r="F1640" s="344">
        <v>1.3442992931231901</v>
      </c>
      <c r="G1640" s="262">
        <f t="shared" si="48"/>
        <v>8594.7674981671989</v>
      </c>
    </row>
    <row r="1641" spans="1:7" x14ac:dyDescent="0.2">
      <c r="A1641" s="344">
        <v>6</v>
      </c>
      <c r="B1641" s="344">
        <v>2.5</v>
      </c>
      <c r="C1641" s="344">
        <v>1091.78515625</v>
      </c>
      <c r="D1641" s="344">
        <v>22079.974609375</v>
      </c>
      <c r="E1641" s="344">
        <v>0.58770732721313801</v>
      </c>
      <c r="F1641" s="344">
        <v>1.34901399724185</v>
      </c>
      <c r="G1641" s="262">
        <f t="shared" si="48"/>
        <v>8632.7309768390278</v>
      </c>
    </row>
    <row r="1642" spans="1:7" x14ac:dyDescent="0.2">
      <c r="A1642" s="344">
        <v>6</v>
      </c>
      <c r="B1642" s="344">
        <v>2.5</v>
      </c>
      <c r="C1642" s="344">
        <v>1092.189453125</v>
      </c>
      <c r="D1642" s="344">
        <v>22180.056640625</v>
      </c>
      <c r="E1642" s="344">
        <v>0.58932870160788298</v>
      </c>
      <c r="F1642" s="344">
        <v>1.3522207736969001</v>
      </c>
      <c r="G1642" s="262">
        <f t="shared" si="48"/>
        <v>8668.6120175287087</v>
      </c>
    </row>
    <row r="1643" spans="1:7" x14ac:dyDescent="0.2">
      <c r="A1643" s="344">
        <v>6</v>
      </c>
      <c r="B1643" s="344">
        <v>2.5</v>
      </c>
      <c r="C1643" s="344">
        <v>1092.6083984375</v>
      </c>
      <c r="D1643" s="344">
        <v>22280.75</v>
      </c>
      <c r="E1643" s="344">
        <v>0.59104553656652603</v>
      </c>
      <c r="F1643" s="344">
        <v>1.35629181750119</v>
      </c>
      <c r="G1643" s="262">
        <f t="shared" si="48"/>
        <v>8706.7779510937562</v>
      </c>
    </row>
    <row r="1644" spans="1:7" x14ac:dyDescent="0.2">
      <c r="A1644" s="344">
        <v>6</v>
      </c>
      <c r="B1644" s="344">
        <v>2.5</v>
      </c>
      <c r="C1644" s="344">
        <v>1093.0029296875</v>
      </c>
      <c r="D1644" s="344">
        <v>22380.857421875</v>
      </c>
      <c r="E1644" s="344">
        <v>0.59261574642732695</v>
      </c>
      <c r="F1644" s="344">
        <v>1.35865213815123</v>
      </c>
      <c r="G1644" s="262">
        <f t="shared" si="48"/>
        <v>8741.8419992802792</v>
      </c>
    </row>
    <row r="1645" spans="1:7" x14ac:dyDescent="0.2">
      <c r="A1645" s="344">
        <v>6</v>
      </c>
      <c r="B1645" s="344">
        <v>2.5</v>
      </c>
      <c r="C1645" s="344">
        <v>1093.400390625</v>
      </c>
      <c r="D1645" s="344">
        <v>22482.470703125</v>
      </c>
      <c r="E1645" s="344">
        <v>0.59420982142910395</v>
      </c>
      <c r="F1645" s="344">
        <v>1.36547686997801</v>
      </c>
      <c r="G1645" s="262">
        <f t="shared" si="48"/>
        <v>8777.5997542105706</v>
      </c>
    </row>
    <row r="1646" spans="1:7" x14ac:dyDescent="0.2">
      <c r="A1646" s="344">
        <v>6</v>
      </c>
      <c r="B1646" s="344">
        <v>2.5</v>
      </c>
      <c r="C1646" s="344">
        <v>1093.8095703125</v>
      </c>
      <c r="D1646" s="344">
        <v>22583.53125</v>
      </c>
      <c r="E1646" s="344">
        <v>0.5959058762528</v>
      </c>
      <c r="F1646" s="344">
        <v>1.3687431346625101</v>
      </c>
      <c r="G1646" s="262">
        <f t="shared" si="48"/>
        <v>8815.8169592092181</v>
      </c>
    </row>
    <row r="1647" spans="1:7" x14ac:dyDescent="0.2">
      <c r="A1647" s="344">
        <v>6</v>
      </c>
      <c r="B1647" s="344">
        <v>2.5</v>
      </c>
      <c r="C1647" s="344">
        <v>1094.22265625</v>
      </c>
      <c r="D1647" s="344">
        <v>22684.365234375</v>
      </c>
      <c r="E1647" s="344">
        <v>0.59763656463474002</v>
      </c>
      <c r="F1647" s="344">
        <v>1.3702183496207001</v>
      </c>
      <c r="G1647" s="262">
        <f t="shared" si="48"/>
        <v>8854.989270469403</v>
      </c>
    </row>
    <row r="1648" spans="1:7" x14ac:dyDescent="0.2">
      <c r="A1648" s="344">
        <v>6</v>
      </c>
      <c r="B1648" s="344">
        <v>2.5</v>
      </c>
      <c r="C1648" s="344">
        <v>1094.427734375</v>
      </c>
      <c r="D1648" s="344">
        <v>22732.64453125</v>
      </c>
      <c r="E1648" s="344">
        <v>0.59850112302228797</v>
      </c>
      <c r="F1648" s="344">
        <v>1.37534143868834</v>
      </c>
      <c r="G1648" s="262">
        <f t="shared" si="48"/>
        <v>8874.6220988345121</v>
      </c>
    </row>
    <row r="1649" spans="1:7" x14ac:dyDescent="0.2">
      <c r="A1649" s="344">
        <v>6</v>
      </c>
      <c r="B1649" s="344">
        <v>2.5</v>
      </c>
      <c r="C1649" s="344">
        <v>1094.6181640625</v>
      </c>
      <c r="D1649" s="344">
        <v>22784.705078125</v>
      </c>
      <c r="E1649" s="344">
        <v>0.59936201432719804</v>
      </c>
      <c r="F1649" s="344">
        <v>1.3764709001407001</v>
      </c>
      <c r="G1649" s="262">
        <f t="shared" si="48"/>
        <v>8894.2148440851433</v>
      </c>
    </row>
    <row r="1650" spans="1:7" x14ac:dyDescent="0.2">
      <c r="A1650" s="344">
        <v>6</v>
      </c>
      <c r="B1650" s="344">
        <v>3.5</v>
      </c>
      <c r="C1650" s="344">
        <v>1095.4365234375</v>
      </c>
      <c r="D1650" s="344">
        <v>22886.328125</v>
      </c>
      <c r="E1650" s="344">
        <v>0.60112582286819805</v>
      </c>
      <c r="F1650" s="344">
        <v>1.38083100318909</v>
      </c>
      <c r="G1650" s="262">
        <f t="shared" si="48"/>
        <v>8934.4923233051268</v>
      </c>
    </row>
    <row r="1651" spans="1:7" x14ac:dyDescent="0.2">
      <c r="A1651" s="344">
        <v>6</v>
      </c>
      <c r="B1651" s="344">
        <v>3.5</v>
      </c>
      <c r="C1651" s="344">
        <v>1095.802734375</v>
      </c>
      <c r="D1651" s="344">
        <v>22986.951171875</v>
      </c>
      <c r="E1651" s="344">
        <v>0.60291402041912101</v>
      </c>
      <c r="F1651" s="344">
        <v>1.38702988624573</v>
      </c>
      <c r="G1651" s="262">
        <f t="shared" si="48"/>
        <v>8975.5075661508654</v>
      </c>
    </row>
    <row r="1652" spans="1:7" x14ac:dyDescent="0.2">
      <c r="A1652" s="344">
        <v>6</v>
      </c>
      <c r="B1652" s="344">
        <v>3.5</v>
      </c>
      <c r="C1652" s="344">
        <v>1096.16015625</v>
      </c>
      <c r="D1652" s="344">
        <v>23090.28515625</v>
      </c>
      <c r="E1652" s="344">
        <v>0.60478365048766103</v>
      </c>
      <c r="F1652" s="344">
        <v>1.38944981154054</v>
      </c>
      <c r="G1652" s="262">
        <f t="shared" si="48"/>
        <v>9018.5812594080089</v>
      </c>
    </row>
    <row r="1653" spans="1:7" x14ac:dyDescent="0.2">
      <c r="A1653" s="344">
        <v>6</v>
      </c>
      <c r="B1653" s="344">
        <v>3.5</v>
      </c>
      <c r="C1653" s="344">
        <v>1096.578125</v>
      </c>
      <c r="D1653" s="344">
        <v>23190.541015625</v>
      </c>
      <c r="E1653" s="344">
        <v>0.60687086079269603</v>
      </c>
      <c r="F1653" s="344">
        <v>1.3931602006778101</v>
      </c>
      <c r="G1653" s="262">
        <f t="shared" si="48"/>
        <v>9066.8801680637443</v>
      </c>
    </row>
    <row r="1654" spans="1:7" x14ac:dyDescent="0.2">
      <c r="A1654" s="344">
        <v>6</v>
      </c>
      <c r="B1654" s="344">
        <v>3.5</v>
      </c>
      <c r="C1654" s="344">
        <v>1097.0244140625</v>
      </c>
      <c r="D1654" s="344">
        <v>23290.8125</v>
      </c>
      <c r="E1654" s="344">
        <v>0.60910603497177396</v>
      </c>
      <c r="F1654" s="344">
        <v>1.3984709512442399</v>
      </c>
      <c r="G1654" s="262">
        <f t="shared" si="48"/>
        <v>9118.8271286571035</v>
      </c>
    </row>
    <row r="1655" spans="1:7" x14ac:dyDescent="0.2">
      <c r="A1655" s="344">
        <v>6</v>
      </c>
      <c r="B1655" s="344">
        <v>3.5</v>
      </c>
      <c r="C1655" s="344">
        <v>1097.537109375</v>
      </c>
      <c r="D1655" s="344">
        <v>23391.068359375</v>
      </c>
      <c r="E1655" s="344">
        <v>0.61165244551375497</v>
      </c>
      <c r="F1655" s="344">
        <v>1.4037251239642501</v>
      </c>
      <c r="G1655" s="262">
        <f t="shared" si="48"/>
        <v>9178.2627454270114</v>
      </c>
    </row>
    <row r="1656" spans="1:7" x14ac:dyDescent="0.2">
      <c r="A1656" s="344">
        <v>6</v>
      </c>
      <c r="B1656" s="344">
        <v>3.5</v>
      </c>
      <c r="C1656" s="344">
        <v>1098.12890625</v>
      </c>
      <c r="D1656" s="344">
        <v>23494.169921875</v>
      </c>
      <c r="E1656" s="344">
        <v>0.61465485487133298</v>
      </c>
      <c r="F1656" s="344">
        <v>1.40969455242157</v>
      </c>
      <c r="G1656" s="262">
        <f t="shared" si="48"/>
        <v>9248.6470845009608</v>
      </c>
    </row>
    <row r="1657" spans="1:7" x14ac:dyDescent="0.2">
      <c r="A1657" s="344">
        <v>6</v>
      </c>
      <c r="B1657" s="344">
        <v>3.5</v>
      </c>
      <c r="C1657" s="344">
        <v>1098.8623046875</v>
      </c>
      <c r="D1657" s="344">
        <v>23594.310546875</v>
      </c>
      <c r="E1657" s="344">
        <v>0.61835529049858495</v>
      </c>
      <c r="F1657" s="344">
        <v>1.4143139123916599</v>
      </c>
      <c r="G1657" s="262">
        <f t="shared" si="48"/>
        <v>9335.7710298808215</v>
      </c>
    </row>
    <row r="1658" spans="1:7" x14ac:dyDescent="0.2">
      <c r="A1658" s="344">
        <v>6</v>
      </c>
      <c r="B1658" s="344">
        <v>3.5</v>
      </c>
      <c r="C1658" s="344">
        <v>1098.8896484375</v>
      </c>
      <c r="D1658" s="344">
        <v>23594.935546875</v>
      </c>
      <c r="E1658" s="344">
        <v>0.618530379142612</v>
      </c>
      <c r="F1658" s="344">
        <v>1.41543452627957</v>
      </c>
      <c r="G1658" s="262">
        <f t="shared" si="48"/>
        <v>9339.9021804364274</v>
      </c>
    </row>
    <row r="1659" spans="1:7" x14ac:dyDescent="0.2">
      <c r="A1659" s="344">
        <v>6</v>
      </c>
      <c r="B1659" s="344">
        <v>3.5</v>
      </c>
      <c r="C1659" s="344">
        <v>1099.94921875</v>
      </c>
      <c r="D1659" s="344">
        <v>23695.494140625</v>
      </c>
      <c r="E1659" s="344">
        <v>0.62374310800805699</v>
      </c>
      <c r="F1659" s="344">
        <v>1.4227300416678199</v>
      </c>
      <c r="G1659" s="262">
        <f t="shared" si="48"/>
        <v>9463.1582743820909</v>
      </c>
    </row>
    <row r="1660" spans="1:7" x14ac:dyDescent="0.2">
      <c r="A1660" s="344">
        <v>6</v>
      </c>
      <c r="B1660" s="344">
        <v>3.5</v>
      </c>
      <c r="C1660" s="344">
        <v>1101.251953125</v>
      </c>
      <c r="D1660" s="344">
        <v>23796.20703125</v>
      </c>
      <c r="E1660" s="344">
        <v>0.63028529984876502</v>
      </c>
      <c r="F1660" s="344">
        <v>1.4328270917758299</v>
      </c>
      <c r="G1660" s="262">
        <f t="shared" si="48"/>
        <v>9618.508184336084</v>
      </c>
    </row>
    <row r="1661" spans="1:7" x14ac:dyDescent="0.2">
      <c r="A1661" s="344">
        <v>6</v>
      </c>
      <c r="B1661" s="344">
        <v>3.5</v>
      </c>
      <c r="C1661" s="344">
        <v>1102.900390625</v>
      </c>
      <c r="D1661" s="344">
        <v>23895.6015625</v>
      </c>
      <c r="E1661" s="344">
        <v>0.63854904146864999</v>
      </c>
      <c r="F1661" s="344">
        <v>1.4411031734198301</v>
      </c>
      <c r="G1661" s="262">
        <f t="shared" si="48"/>
        <v>9815.5645761379637</v>
      </c>
    </row>
    <row r="1662" spans="1:7" x14ac:dyDescent="0.2">
      <c r="A1662" s="344">
        <v>6</v>
      </c>
      <c r="B1662" s="344">
        <v>3.5</v>
      </c>
      <c r="C1662" s="344">
        <v>1102.908203125</v>
      </c>
      <c r="D1662" s="344">
        <v>23896.4921875</v>
      </c>
      <c r="E1662" s="344">
        <v>0.63857197528705001</v>
      </c>
      <c r="F1662" s="344">
        <v>1.44245033152401</v>
      </c>
      <c r="G1662" s="262">
        <f t="shared" si="48"/>
        <v>9816.1126037374725</v>
      </c>
    </row>
    <row r="1663" spans="1:7" x14ac:dyDescent="0.2">
      <c r="A1663" s="344">
        <v>6</v>
      </c>
      <c r="B1663" s="344">
        <v>3.5</v>
      </c>
      <c r="C1663" s="344">
        <v>1104.638671875</v>
      </c>
      <c r="D1663" s="344">
        <v>23997.10546875</v>
      </c>
      <c r="E1663" s="344">
        <v>0.64722093520685997</v>
      </c>
      <c r="F1663" s="344">
        <v>1.45419244654477</v>
      </c>
      <c r="G1663" s="262">
        <f t="shared" si="48"/>
        <v>10023.227507009678</v>
      </c>
    </row>
    <row r="1664" spans="1:7" x14ac:dyDescent="0.2">
      <c r="A1664" s="344">
        <v>6</v>
      </c>
      <c r="B1664" s="344">
        <v>3.5</v>
      </c>
      <c r="C1664" s="344">
        <v>1106.5302734375</v>
      </c>
      <c r="D1664" s="344">
        <v>24097.7265625</v>
      </c>
      <c r="E1664" s="344">
        <v>0.65670598996803198</v>
      </c>
      <c r="F1664" s="344">
        <v>1.4658570289611801</v>
      </c>
      <c r="G1664" s="262">
        <f t="shared" si="48"/>
        <v>10251.318564782567</v>
      </c>
    </row>
    <row r="1665" spans="1:7" x14ac:dyDescent="0.2">
      <c r="A1665" s="344">
        <v>6</v>
      </c>
      <c r="B1665" s="344">
        <v>3.5</v>
      </c>
      <c r="C1665" s="344">
        <v>1106.916015625</v>
      </c>
      <c r="D1665" s="344">
        <v>24112.90234375</v>
      </c>
      <c r="E1665" s="344">
        <v>0.65856118453666601</v>
      </c>
      <c r="F1665" s="344">
        <v>1.4681369066238401</v>
      </c>
      <c r="G1665" s="262">
        <f t="shared" si="48"/>
        <v>10296.03861323122</v>
      </c>
    </row>
    <row r="1666" spans="1:7" x14ac:dyDescent="0.2">
      <c r="A1666" s="344">
        <v>6</v>
      </c>
      <c r="B1666" s="344">
        <v>3.5</v>
      </c>
      <c r="C1666" s="344">
        <v>1108.5224609375</v>
      </c>
      <c r="D1666" s="344">
        <v>24198.65625</v>
      </c>
      <c r="E1666" s="344">
        <v>0.66664838232099999</v>
      </c>
      <c r="F1666" s="344">
        <v>1.4806091785430899</v>
      </c>
      <c r="G1666" s="262">
        <f t="shared" si="48"/>
        <v>10491.391178039768</v>
      </c>
    </row>
    <row r="1667" spans="1:7" x14ac:dyDescent="0.2">
      <c r="A1667" s="344">
        <v>6</v>
      </c>
      <c r="B1667" s="344">
        <v>3.5</v>
      </c>
      <c r="C1667" s="344">
        <v>1110.6552734375</v>
      </c>
      <c r="D1667" s="344">
        <v>24299.11328125</v>
      </c>
      <c r="E1667" s="344">
        <v>0.67730451701208905</v>
      </c>
      <c r="F1667" s="344">
        <v>1.4931351179257</v>
      </c>
      <c r="G1667" s="262">
        <f t="shared" si="48"/>
        <v>10749.790560210966</v>
      </c>
    </row>
    <row r="1668" spans="1:7" x14ac:dyDescent="0.2">
      <c r="A1668" s="344">
        <v>6</v>
      </c>
      <c r="B1668" s="344">
        <v>3.5</v>
      </c>
      <c r="C1668" s="344">
        <v>1110.9140625</v>
      </c>
      <c r="D1668" s="344">
        <v>24304.40234375</v>
      </c>
      <c r="E1668" s="344">
        <v>0.67857728572562304</v>
      </c>
      <c r="F1668" s="344">
        <v>1.4945417642593399</v>
      </c>
      <c r="G1668" s="262">
        <f t="shared" si="48"/>
        <v>10780.721077238595</v>
      </c>
    </row>
    <row r="1669" spans="1:7" x14ac:dyDescent="0.2">
      <c r="A1669" s="344">
        <v>6</v>
      </c>
      <c r="B1669" s="344">
        <v>3.5</v>
      </c>
      <c r="C1669" s="344">
        <v>1112.859375</v>
      </c>
      <c r="D1669" s="344">
        <v>24399.24609375</v>
      </c>
      <c r="E1669" s="344">
        <v>0.68829307565465603</v>
      </c>
      <c r="F1669" s="344">
        <v>1.5067070489749299</v>
      </c>
      <c r="G1669" s="262">
        <f t="shared" si="48"/>
        <v>11017.318285736708</v>
      </c>
    </row>
    <row r="1670" spans="1:7" x14ac:dyDescent="0.2">
      <c r="A1670" s="344">
        <v>6</v>
      </c>
      <c r="B1670" s="344">
        <v>4</v>
      </c>
      <c r="C1670" s="344">
        <v>1114.9248046875</v>
      </c>
      <c r="D1670" s="344">
        <v>24488.033203125</v>
      </c>
      <c r="E1670" s="344">
        <v>0.69858977803960398</v>
      </c>
      <c r="F1670" s="344">
        <v>1.5177339082583801</v>
      </c>
      <c r="G1670" s="262">
        <f t="shared" ref="G1670:G1733" si="49">G1669+(D1670+D1669)/2*(E1670-E1669)</f>
        <v>11269.007168401584</v>
      </c>
    </row>
    <row r="1671" spans="1:7" x14ac:dyDescent="0.2">
      <c r="A1671" s="344">
        <v>6</v>
      </c>
      <c r="B1671" s="344">
        <v>4</v>
      </c>
      <c r="C1671" s="344">
        <v>1116.3447265625</v>
      </c>
      <c r="D1671" s="344">
        <v>24295.193359375</v>
      </c>
      <c r="E1671" s="344">
        <v>0.698578776791692</v>
      </c>
      <c r="F1671" s="344">
        <v>1.5119940508156999</v>
      </c>
      <c r="G1671" s="262">
        <f t="shared" si="49"/>
        <v>11268.738830216904</v>
      </c>
    </row>
    <row r="1672" spans="1:7" x14ac:dyDescent="0.2">
      <c r="A1672" s="344">
        <v>6</v>
      </c>
      <c r="B1672" s="344">
        <v>4</v>
      </c>
      <c r="C1672" s="344">
        <v>1118.1494140625</v>
      </c>
      <c r="D1672" s="344">
        <v>24195.11328125</v>
      </c>
      <c r="E1672" s="344">
        <v>0.69854856701567802</v>
      </c>
      <c r="F1672" s="344">
        <v>1.51265563908964</v>
      </c>
      <c r="G1672" s="262">
        <f t="shared" si="49"/>
        <v>11268.006389565673</v>
      </c>
    </row>
    <row r="1673" spans="1:7" x14ac:dyDescent="0.2">
      <c r="A1673" s="344">
        <v>6</v>
      </c>
      <c r="B1673" s="344">
        <v>4</v>
      </c>
      <c r="C1673" s="344">
        <v>1121.556640625</v>
      </c>
      <c r="D1673" s="344">
        <v>24094.734375</v>
      </c>
      <c r="E1673" s="344">
        <v>0.69852848537266299</v>
      </c>
      <c r="F1673" s="344">
        <v>1.5099316369742199</v>
      </c>
      <c r="G1673" s="262">
        <f t="shared" si="49"/>
        <v>11267.521519824732</v>
      </c>
    </row>
    <row r="1674" spans="1:7" x14ac:dyDescent="0.2">
      <c r="A1674" s="344">
        <v>6</v>
      </c>
      <c r="B1674" s="344">
        <v>4</v>
      </c>
      <c r="C1674" s="344">
        <v>1129.1337890625</v>
      </c>
      <c r="D1674" s="344">
        <v>23993.265625</v>
      </c>
      <c r="E1674" s="344">
        <v>0.69855409674346403</v>
      </c>
      <c r="F1674" s="344">
        <v>1.5084951883181901</v>
      </c>
      <c r="G1674" s="262">
        <f t="shared" si="49"/>
        <v>11268.137319624271</v>
      </c>
    </row>
    <row r="1675" spans="1:7" x14ac:dyDescent="0.2">
      <c r="A1675" s="344">
        <v>6</v>
      </c>
      <c r="B1675" s="344">
        <v>4</v>
      </c>
      <c r="C1675" s="344">
        <v>1143.7392578125</v>
      </c>
      <c r="D1675" s="344">
        <v>23892.962890625</v>
      </c>
      <c r="E1675" s="344">
        <v>0.69855380570516001</v>
      </c>
      <c r="F1675" s="344">
        <v>1.5058487188070999</v>
      </c>
      <c r="G1675" s="262">
        <f t="shared" si="49"/>
        <v>11268.130351260905</v>
      </c>
    </row>
    <row r="1676" spans="1:7" x14ac:dyDescent="0.2">
      <c r="A1676" s="344">
        <v>6</v>
      </c>
      <c r="B1676" s="344">
        <v>4</v>
      </c>
      <c r="C1676" s="344">
        <v>1173.5087890625</v>
      </c>
      <c r="D1676" s="344">
        <v>23792.083984375</v>
      </c>
      <c r="E1676" s="344">
        <v>0.69855945184826895</v>
      </c>
      <c r="F1676" s="344">
        <v>1.50445103645325</v>
      </c>
      <c r="G1676" s="262">
        <f t="shared" si="49"/>
        <v>11268.26496956031</v>
      </c>
    </row>
    <row r="1677" spans="1:7" x14ac:dyDescent="0.2">
      <c r="A1677" s="344">
        <v>6</v>
      </c>
      <c r="B1677" s="344">
        <v>0</v>
      </c>
      <c r="C1677" s="344">
        <v>1175.345703125</v>
      </c>
      <c r="D1677" s="344">
        <v>23691.30859375</v>
      </c>
      <c r="E1677" s="344">
        <v>0.69696357240900397</v>
      </c>
      <c r="F1677" s="344">
        <v>1.49988825432956</v>
      </c>
      <c r="G1677" s="262">
        <f t="shared" si="49"/>
        <v>11230.376084599322</v>
      </c>
    </row>
    <row r="1678" spans="1:7" x14ac:dyDescent="0.2">
      <c r="A1678" s="344">
        <v>6</v>
      </c>
      <c r="B1678" s="344">
        <v>0</v>
      </c>
      <c r="C1678" s="344">
        <v>1175.748046875</v>
      </c>
      <c r="D1678" s="344">
        <v>23590.900390625</v>
      </c>
      <c r="E1678" s="344">
        <v>0.69539720425382301</v>
      </c>
      <c r="F1678" s="344">
        <v>1.49564445018768</v>
      </c>
      <c r="G1678" s="262">
        <f t="shared" si="49"/>
        <v>11193.345411369453</v>
      </c>
    </row>
    <row r="1679" spans="1:7" x14ac:dyDescent="0.2">
      <c r="A1679" s="344">
        <v>6</v>
      </c>
      <c r="B1679" s="344">
        <v>0</v>
      </c>
      <c r="C1679" s="344">
        <v>1176.13671875</v>
      </c>
      <c r="D1679" s="344">
        <v>23490.4375</v>
      </c>
      <c r="E1679" s="344">
        <v>0.69383881054818597</v>
      </c>
      <c r="F1679" s="344">
        <v>1.49223208427429</v>
      </c>
      <c r="G1679" s="262">
        <f t="shared" si="49"/>
        <v>11156.659781058594</v>
      </c>
    </row>
    <row r="1680" spans="1:7" x14ac:dyDescent="0.2">
      <c r="A1680" s="344">
        <v>6</v>
      </c>
      <c r="B1680" s="344">
        <v>0</v>
      </c>
      <c r="C1680" s="344">
        <v>1176.552734375</v>
      </c>
      <c r="D1680" s="344">
        <v>23388.888671875</v>
      </c>
      <c r="E1680" s="344">
        <v>0.69219456054270301</v>
      </c>
      <c r="F1680" s="344">
        <v>1.4876037603244201</v>
      </c>
      <c r="G1680" s="262">
        <f t="shared" si="49"/>
        <v>11118.119114901023</v>
      </c>
    </row>
    <row r="1681" spans="1:7" x14ac:dyDescent="0.2">
      <c r="A1681" s="344">
        <v>6</v>
      </c>
      <c r="B1681" s="344">
        <v>0</v>
      </c>
      <c r="C1681" s="344">
        <v>1176.9609375</v>
      </c>
      <c r="D1681" s="344">
        <v>23286.4765625</v>
      </c>
      <c r="E1681" s="344">
        <v>0.69057254586368799</v>
      </c>
      <c r="F1681" s="344">
        <v>1.48380699101835</v>
      </c>
      <c r="G1681" s="262">
        <f t="shared" si="49"/>
        <v>11080.265051121751</v>
      </c>
    </row>
    <row r="1682" spans="1:7" x14ac:dyDescent="0.2">
      <c r="A1682" s="344">
        <v>6</v>
      </c>
      <c r="B1682" s="344">
        <v>0</v>
      </c>
      <c r="C1682" s="344">
        <v>1177.3681640625</v>
      </c>
      <c r="D1682" s="344">
        <v>23185.73828125</v>
      </c>
      <c r="E1682" s="344">
        <v>0.68895431468263302</v>
      </c>
      <c r="F1682" s="344">
        <v>1.48164923302829</v>
      </c>
      <c r="G1682" s="262">
        <f t="shared" si="49"/>
        <v>11042.66365756533</v>
      </c>
    </row>
    <row r="1683" spans="1:7" x14ac:dyDescent="0.2">
      <c r="A1683" s="344">
        <v>6</v>
      </c>
      <c r="B1683" s="344">
        <v>0</v>
      </c>
      <c r="C1683" s="344">
        <v>1177.7646484375</v>
      </c>
      <c r="D1683" s="344">
        <v>23083.619140625</v>
      </c>
      <c r="E1683" s="344">
        <v>0.68735762033611503</v>
      </c>
      <c r="F1683" s="344">
        <v>1.4771014684811199</v>
      </c>
      <c r="G1683" s="262">
        <f t="shared" si="49"/>
        <v>11005.724646859066</v>
      </c>
    </row>
    <row r="1684" spans="1:7" x14ac:dyDescent="0.2">
      <c r="A1684" s="344">
        <v>6</v>
      </c>
      <c r="B1684" s="344">
        <v>0</v>
      </c>
      <c r="C1684" s="344">
        <v>1178.181640625</v>
      </c>
      <c r="D1684" s="344">
        <v>22980.9609375</v>
      </c>
      <c r="E1684" s="344">
        <v>0.68572664167732</v>
      </c>
      <c r="F1684" s="344">
        <v>1.47262215614319</v>
      </c>
      <c r="G1684" s="262">
        <f t="shared" si="49"/>
        <v>10968.159473342177</v>
      </c>
    </row>
    <row r="1685" spans="1:7" x14ac:dyDescent="0.2">
      <c r="A1685" s="344">
        <v>6</v>
      </c>
      <c r="B1685" s="344">
        <v>0</v>
      </c>
      <c r="C1685" s="344">
        <v>1178.5869140625</v>
      </c>
      <c r="D1685" s="344">
        <v>22876.712890625</v>
      </c>
      <c r="E1685" s="344">
        <v>0.68411696702241898</v>
      </c>
      <c r="F1685" s="344">
        <v>1.4698803424835201</v>
      </c>
      <c r="G1685" s="262">
        <f t="shared" si="49"/>
        <v>10931.251505695251</v>
      </c>
    </row>
    <row r="1686" spans="1:7" x14ac:dyDescent="0.2">
      <c r="A1686" s="344">
        <v>6</v>
      </c>
      <c r="B1686" s="344">
        <v>0</v>
      </c>
      <c r="C1686" s="344">
        <v>1179.0087890625</v>
      </c>
      <c r="D1686" s="344">
        <v>22776.5546875</v>
      </c>
      <c r="E1686" s="344">
        <v>0.68246561568230402</v>
      </c>
      <c r="F1686" s="344">
        <v>1.4657049905508801</v>
      </c>
      <c r="G1686" s="262">
        <f t="shared" si="49"/>
        <v>10893.556713397369</v>
      </c>
    </row>
    <row r="1687" spans="1:7" x14ac:dyDescent="0.2">
      <c r="A1687" s="344">
        <v>6</v>
      </c>
      <c r="B1687" s="344">
        <v>0</v>
      </c>
      <c r="C1687" s="344">
        <v>1179.4091796875</v>
      </c>
      <c r="D1687" s="344">
        <v>22674.61328125</v>
      </c>
      <c r="E1687" s="344">
        <v>0.680858851410449</v>
      </c>
      <c r="F1687" s="344">
        <v>1.46033463533968</v>
      </c>
      <c r="G1687" s="262">
        <f t="shared" si="49"/>
        <v>10857.042056994234</v>
      </c>
    </row>
    <row r="1688" spans="1:7" x14ac:dyDescent="0.2">
      <c r="A1688" s="344">
        <v>6</v>
      </c>
      <c r="B1688" s="344">
        <v>0</v>
      </c>
      <c r="C1688" s="344">
        <v>1179.8173828125</v>
      </c>
      <c r="D1688" s="344">
        <v>22567.666015625</v>
      </c>
      <c r="E1688" s="344">
        <v>0.67917141132056702</v>
      </c>
      <c r="F1688" s="344">
        <v>1.45488977432251</v>
      </c>
      <c r="G1688" s="262">
        <f t="shared" si="49"/>
        <v>10818.870239072643</v>
      </c>
    </row>
    <row r="1689" spans="1:7" x14ac:dyDescent="0.2">
      <c r="A1689" s="344">
        <v>6</v>
      </c>
      <c r="B1689" s="344">
        <v>0</v>
      </c>
      <c r="C1689" s="344">
        <v>1179.96875</v>
      </c>
      <c r="D1689" s="344">
        <v>22540.0625</v>
      </c>
      <c r="E1689" s="344">
        <v>0.67856896203011297</v>
      </c>
      <c r="F1689" s="344">
        <v>1.45592982880771</v>
      </c>
      <c r="G1689" s="262">
        <f t="shared" si="49"/>
        <v>10805.282679553527</v>
      </c>
    </row>
    <row r="1690" spans="1:7" x14ac:dyDescent="0.2">
      <c r="A1690" s="344">
        <v>6</v>
      </c>
      <c r="B1690" s="344">
        <v>0</v>
      </c>
      <c r="C1690" s="344">
        <v>1180.244140625</v>
      </c>
      <c r="D1690" s="344">
        <v>22467.134765625</v>
      </c>
      <c r="E1690" s="344">
        <v>0.67751767346635505</v>
      </c>
      <c r="F1690" s="344">
        <v>1.4523149002343401</v>
      </c>
      <c r="G1690" s="262">
        <f t="shared" si="49"/>
        <v>10781.624903667453</v>
      </c>
    </row>
    <row r="1691" spans="1:7" x14ac:dyDescent="0.2">
      <c r="A1691" s="344">
        <v>6</v>
      </c>
      <c r="B1691" s="344">
        <v>0</v>
      </c>
      <c r="C1691" s="344">
        <v>1180.65234375</v>
      </c>
      <c r="D1691" s="344">
        <v>22364.451171875</v>
      </c>
      <c r="E1691" s="344">
        <v>0.67585206124931596</v>
      </c>
      <c r="F1691" s="344">
        <v>1.44678947981447</v>
      </c>
      <c r="G1691" s="262">
        <f t="shared" si="49"/>
        <v>10744.288885044083</v>
      </c>
    </row>
    <row r="1692" spans="1:7" x14ac:dyDescent="0.2">
      <c r="A1692" s="344">
        <v>6</v>
      </c>
      <c r="B1692" s="344">
        <v>0</v>
      </c>
      <c r="C1692" s="344">
        <v>1181.0546875</v>
      </c>
      <c r="D1692" s="344">
        <v>22263.931640625</v>
      </c>
      <c r="E1692" s="344">
        <v>0.67426776513457298</v>
      </c>
      <c r="F1692" s="344">
        <v>1.4453560579568101</v>
      </c>
      <c r="G1692" s="262">
        <f t="shared" si="49"/>
        <v>10708.93659829553</v>
      </c>
    </row>
    <row r="1693" spans="1:7" x14ac:dyDescent="0.2">
      <c r="A1693" s="344">
        <v>6</v>
      </c>
      <c r="B1693" s="344">
        <v>0</v>
      </c>
      <c r="C1693" s="344">
        <v>1181.4580078125</v>
      </c>
      <c r="D1693" s="344">
        <v>22163.09765625</v>
      </c>
      <c r="E1693" s="344">
        <v>0.67260669311508503</v>
      </c>
      <c r="F1693" s="344">
        <v>1.44205091055483</v>
      </c>
      <c r="G1693" s="262">
        <f t="shared" si="49"/>
        <v>10672.038350658524</v>
      </c>
    </row>
    <row r="1694" spans="1:7" x14ac:dyDescent="0.2">
      <c r="A1694" s="344">
        <v>6</v>
      </c>
      <c r="B1694" s="344">
        <v>0</v>
      </c>
      <c r="C1694" s="344">
        <v>1181.8671875</v>
      </c>
      <c r="D1694" s="344">
        <v>22062.576171875</v>
      </c>
      <c r="E1694" s="344">
        <v>0.67096715793013595</v>
      </c>
      <c r="F1694" s="344">
        <v>1.43722596112639</v>
      </c>
      <c r="G1694" s="262">
        <f t="shared" si="49"/>
        <v>10635.783576498878</v>
      </c>
    </row>
    <row r="1695" spans="1:7" x14ac:dyDescent="0.2">
      <c r="A1695" s="344">
        <v>6</v>
      </c>
      <c r="B1695" s="344">
        <v>0</v>
      </c>
      <c r="C1695" s="344">
        <v>1182.2548828125</v>
      </c>
      <c r="D1695" s="344">
        <v>21962.349609375</v>
      </c>
      <c r="E1695" s="344">
        <v>0.66932855406776104</v>
      </c>
      <c r="F1695" s="344">
        <v>1.4331042766571001</v>
      </c>
      <c r="G1695" s="262">
        <f t="shared" si="49"/>
        <v>10599.713869785915</v>
      </c>
    </row>
    <row r="1696" spans="1:7" x14ac:dyDescent="0.2">
      <c r="A1696" s="344">
        <v>6</v>
      </c>
      <c r="B1696" s="344">
        <v>0</v>
      </c>
      <c r="C1696" s="344">
        <v>1182.677734375</v>
      </c>
      <c r="D1696" s="344">
        <v>21861.931640625</v>
      </c>
      <c r="E1696" s="344">
        <v>0.66770717967301596</v>
      </c>
      <c r="F1696" s="344">
        <v>1.42863986548036</v>
      </c>
      <c r="G1696" s="262">
        <f t="shared" si="49"/>
        <v>10564.186086042488</v>
      </c>
    </row>
    <row r="1697" spans="1:7" x14ac:dyDescent="0.2">
      <c r="A1697" s="344">
        <v>6</v>
      </c>
      <c r="B1697" s="344">
        <v>0</v>
      </c>
      <c r="C1697" s="344">
        <v>1183.0673828125</v>
      </c>
      <c r="D1697" s="344">
        <v>21761.39453125</v>
      </c>
      <c r="E1697" s="344">
        <v>0.66610251087695405</v>
      </c>
      <c r="F1697" s="344">
        <v>1.4235734706744601</v>
      </c>
      <c r="G1697" s="262">
        <f t="shared" si="49"/>
        <v>10529.185590898269</v>
      </c>
    </row>
    <row r="1698" spans="1:7" x14ac:dyDescent="0.2">
      <c r="A1698" s="344">
        <v>6</v>
      </c>
      <c r="B1698" s="344">
        <v>0</v>
      </c>
      <c r="C1698" s="344">
        <v>1183.4697265625</v>
      </c>
      <c r="D1698" s="344">
        <v>21661.095703125</v>
      </c>
      <c r="E1698" s="344">
        <v>0.66448707366362203</v>
      </c>
      <c r="F1698" s="344">
        <v>1.42059626523405</v>
      </c>
      <c r="G1698" s="262">
        <f t="shared" si="49"/>
        <v>10494.112437588192</v>
      </c>
    </row>
    <row r="1699" spans="1:7" x14ac:dyDescent="0.2">
      <c r="A1699" s="344">
        <v>6</v>
      </c>
      <c r="B1699" s="344">
        <v>0</v>
      </c>
      <c r="C1699" s="344">
        <v>1183.859375</v>
      </c>
      <c r="D1699" s="344">
        <v>21561.05859375</v>
      </c>
      <c r="E1699" s="344">
        <v>0.66293217241764102</v>
      </c>
      <c r="F1699" s="344">
        <v>1.4163225423544601</v>
      </c>
      <c r="G1699" s="262">
        <f t="shared" si="49"/>
        <v>10460.509346803095</v>
      </c>
    </row>
    <row r="1700" spans="1:7" x14ac:dyDescent="0.2">
      <c r="A1700" s="344">
        <v>6</v>
      </c>
      <c r="B1700" s="344">
        <v>0</v>
      </c>
      <c r="C1700" s="344">
        <v>1184.2724609375</v>
      </c>
      <c r="D1700" s="344">
        <v>21459.943359375</v>
      </c>
      <c r="E1700" s="344">
        <v>0.66127249738201499</v>
      </c>
      <c r="F1700" s="344">
        <v>1.4123797882348299</v>
      </c>
      <c r="G1700" s="262">
        <f t="shared" si="49"/>
        <v>10424.808905328486</v>
      </c>
    </row>
    <row r="1701" spans="1:7" x14ac:dyDescent="0.2">
      <c r="A1701" s="344">
        <v>6</v>
      </c>
      <c r="B1701" s="344">
        <v>0</v>
      </c>
      <c r="C1701" s="344">
        <v>1184.6787109375</v>
      </c>
      <c r="D1701" s="344">
        <v>21356.689453125</v>
      </c>
      <c r="E1701" s="344">
        <v>0.65959233324974798</v>
      </c>
      <c r="F1701" s="344">
        <v>1.4103918801993101</v>
      </c>
      <c r="G1701" s="262">
        <f t="shared" si="49"/>
        <v>10388.839419970482</v>
      </c>
    </row>
    <row r="1702" spans="1:7" x14ac:dyDescent="0.2">
      <c r="A1702" s="344">
        <v>6</v>
      </c>
      <c r="B1702" s="344">
        <v>0</v>
      </c>
      <c r="C1702" s="344">
        <v>1184.931640625</v>
      </c>
      <c r="D1702" s="344">
        <v>21297.123046875</v>
      </c>
      <c r="E1702" s="344">
        <v>0.65855740103870597</v>
      </c>
      <c r="F1702" s="344">
        <v>1.4074355131015199</v>
      </c>
      <c r="G1702" s="262">
        <f t="shared" si="49"/>
        <v>10366.767517730483</v>
      </c>
    </row>
    <row r="1703" spans="1:7" x14ac:dyDescent="0.2">
      <c r="A1703" s="344">
        <v>6</v>
      </c>
      <c r="B1703" s="344">
        <v>0</v>
      </c>
      <c r="C1703" s="344">
        <v>1185.076171875</v>
      </c>
      <c r="D1703" s="344">
        <v>21254.595703125</v>
      </c>
      <c r="E1703" s="344">
        <v>0.65797165734693397</v>
      </c>
      <c r="F1703" s="344">
        <v>1.40645203646272</v>
      </c>
      <c r="G1703" s="262">
        <f t="shared" si="49"/>
        <v>10354.305317314549</v>
      </c>
    </row>
    <row r="1704" spans="1:7" x14ac:dyDescent="0.2">
      <c r="A1704" s="344">
        <v>6</v>
      </c>
      <c r="B1704" s="344">
        <v>0</v>
      </c>
      <c r="C1704" s="344">
        <v>1185.4931640625</v>
      </c>
      <c r="D1704" s="344">
        <v>21151.494140625</v>
      </c>
      <c r="E1704" s="344">
        <v>0.65633340273052498</v>
      </c>
      <c r="F1704" s="344">
        <v>1.40056316740811</v>
      </c>
      <c r="G1704" s="262">
        <f t="shared" si="49"/>
        <v>10319.56933108936</v>
      </c>
    </row>
    <row r="1705" spans="1:7" x14ac:dyDescent="0.2">
      <c r="A1705" s="344">
        <v>6</v>
      </c>
      <c r="B1705" s="344">
        <v>0</v>
      </c>
      <c r="C1705" s="344">
        <v>1185.919921875</v>
      </c>
      <c r="D1705" s="344">
        <v>21046.533203125</v>
      </c>
      <c r="E1705" s="344">
        <v>0.65457826713100098</v>
      </c>
      <c r="F1705" s="344">
        <v>1.3943791855126599</v>
      </c>
      <c r="G1705" s="262">
        <f t="shared" si="49"/>
        <v>10282.537701079009</v>
      </c>
    </row>
    <row r="1706" spans="1:7" x14ac:dyDescent="0.2">
      <c r="A1706" s="344">
        <v>6</v>
      </c>
      <c r="B1706" s="344">
        <v>0</v>
      </c>
      <c r="C1706" s="344">
        <v>1186.3251953125</v>
      </c>
      <c r="D1706" s="344">
        <v>20946.015625</v>
      </c>
      <c r="E1706" s="344">
        <v>0.65291789360344399</v>
      </c>
      <c r="F1706" s="344">
        <v>1.3921946519985799</v>
      </c>
      <c r="G1706" s="262">
        <f t="shared" si="49"/>
        <v>10247.676042864578</v>
      </c>
    </row>
    <row r="1707" spans="1:7" x14ac:dyDescent="0.2">
      <c r="A1707" s="344">
        <v>6</v>
      </c>
      <c r="B1707" s="344">
        <v>0</v>
      </c>
      <c r="C1707" s="344">
        <v>1186.73046875</v>
      </c>
      <c r="D1707" s="344">
        <v>20843.4609375</v>
      </c>
      <c r="E1707" s="344">
        <v>0.651254900731146</v>
      </c>
      <c r="F1707" s="344">
        <v>1.3869196409359601</v>
      </c>
      <c r="G1707" s="262">
        <f t="shared" si="49"/>
        <v>10212.928242034326</v>
      </c>
    </row>
    <row r="1708" spans="1:7" x14ac:dyDescent="0.2">
      <c r="A1708" s="344">
        <v>6</v>
      </c>
      <c r="B1708" s="344">
        <v>0</v>
      </c>
      <c r="C1708" s="344">
        <v>1187.1357421875</v>
      </c>
      <c r="D1708" s="344">
        <v>20740.041015625</v>
      </c>
      <c r="E1708" s="344">
        <v>0.64967706566676497</v>
      </c>
      <c r="F1708" s="344">
        <v>1.3830543030053399</v>
      </c>
      <c r="G1708" s="262">
        <f t="shared" si="49"/>
        <v>10180.122288293627</v>
      </c>
    </row>
    <row r="1709" spans="1:7" x14ac:dyDescent="0.2">
      <c r="A1709" s="344">
        <v>6</v>
      </c>
      <c r="B1709" s="344">
        <v>0</v>
      </c>
      <c r="C1709" s="344">
        <v>1187.544921875</v>
      </c>
      <c r="D1709" s="344">
        <v>20637.48828125</v>
      </c>
      <c r="E1709" s="344">
        <v>0.64798747189342998</v>
      </c>
      <c r="F1709" s="344">
        <v>1.3801425229758</v>
      </c>
      <c r="G1709" s="262">
        <f t="shared" si="49"/>
        <v>10145.166680365634</v>
      </c>
    </row>
    <row r="1710" spans="1:7" x14ac:dyDescent="0.2">
      <c r="A1710" s="344">
        <v>6</v>
      </c>
      <c r="B1710" s="344">
        <v>0</v>
      </c>
      <c r="C1710" s="344">
        <v>1187.9658203125</v>
      </c>
      <c r="D1710" s="344">
        <v>20534.810546875</v>
      </c>
      <c r="E1710" s="344">
        <v>0.64629415282979596</v>
      </c>
      <c r="F1710" s="344">
        <v>1.3755380641668999</v>
      </c>
      <c r="G1710" s="262">
        <f t="shared" si="49"/>
        <v>10110.307761115982</v>
      </c>
    </row>
    <row r="1711" spans="1:7" x14ac:dyDescent="0.2">
      <c r="A1711" s="344">
        <v>6</v>
      </c>
      <c r="B1711" s="344">
        <v>0</v>
      </c>
      <c r="C1711" s="344">
        <v>1188.373046875</v>
      </c>
      <c r="D1711" s="344">
        <v>20433.80078125</v>
      </c>
      <c r="E1711" s="344">
        <v>0.64470130018889904</v>
      </c>
      <c r="F1711" s="344">
        <v>1.37195584829897</v>
      </c>
      <c r="G1711" s="262">
        <f t="shared" si="49"/>
        <v>10077.679280742041</v>
      </c>
    </row>
    <row r="1712" spans="1:7" x14ac:dyDescent="0.2">
      <c r="A1712" s="344">
        <v>6</v>
      </c>
      <c r="B1712" s="344">
        <v>0</v>
      </c>
      <c r="C1712" s="344">
        <v>1188.7744140625</v>
      </c>
      <c r="D1712" s="344">
        <v>20332.927734375</v>
      </c>
      <c r="E1712" s="344">
        <v>0.64304587431252003</v>
      </c>
      <c r="F1712" s="344">
        <v>1.3651996850967401</v>
      </c>
      <c r="G1712" s="262">
        <f t="shared" si="49"/>
        <v>10043.936132101999</v>
      </c>
    </row>
    <row r="1713" spans="1:7" x14ac:dyDescent="0.2">
      <c r="A1713" s="344">
        <v>6</v>
      </c>
      <c r="B1713" s="344">
        <v>0</v>
      </c>
      <c r="C1713" s="344">
        <v>1189.1826171875</v>
      </c>
      <c r="D1713" s="344">
        <v>20232.67578125</v>
      </c>
      <c r="E1713" s="344">
        <v>0.64140139147639297</v>
      </c>
      <c r="F1713" s="344">
        <v>1.3648450840264601</v>
      </c>
      <c r="G1713" s="262">
        <f t="shared" si="49"/>
        <v>10010.581412742707</v>
      </c>
    </row>
    <row r="1714" spans="1:7" x14ac:dyDescent="0.2">
      <c r="A1714" s="344">
        <v>6</v>
      </c>
      <c r="B1714" s="344">
        <v>0</v>
      </c>
      <c r="C1714" s="344">
        <v>1189.576171875</v>
      </c>
      <c r="D1714" s="344">
        <v>20129.431640625</v>
      </c>
      <c r="E1714" s="344">
        <v>0.63971040071919605</v>
      </c>
      <c r="F1714" s="344">
        <v>1.35792489163578</v>
      </c>
      <c r="G1714" s="262">
        <f t="shared" si="49"/>
        <v>9976.4554374470172</v>
      </c>
    </row>
    <row r="1715" spans="1:7" x14ac:dyDescent="0.2">
      <c r="A1715" s="344">
        <v>6</v>
      </c>
      <c r="B1715" s="344">
        <v>0</v>
      </c>
      <c r="C1715" s="344">
        <v>1189.8779296875</v>
      </c>
      <c r="D1715" s="344">
        <v>20057.85546875</v>
      </c>
      <c r="E1715" s="344">
        <v>0.63854665495455298</v>
      </c>
      <c r="F1715" s="344">
        <v>1.3572424650192301</v>
      </c>
      <c r="G1715" s="262">
        <f t="shared" si="49"/>
        <v>9953.0715448640021</v>
      </c>
    </row>
    <row r="1716" spans="1:7" x14ac:dyDescent="0.2">
      <c r="A1716" s="344">
        <v>6</v>
      </c>
      <c r="B1716" s="344">
        <v>0</v>
      </c>
      <c r="C1716" s="344">
        <v>1189.9912109375</v>
      </c>
      <c r="D1716" s="344">
        <v>20026.341796875</v>
      </c>
      <c r="E1716" s="344">
        <v>0.63806591788306799</v>
      </c>
      <c r="F1716" s="344">
        <v>1.3550132280215601</v>
      </c>
      <c r="G1716" s="262">
        <f t="shared" si="49"/>
        <v>9943.4365650608506</v>
      </c>
    </row>
    <row r="1717" spans="1:7" x14ac:dyDescent="0.2">
      <c r="A1717" s="344">
        <v>6</v>
      </c>
      <c r="B1717" s="344">
        <v>0</v>
      </c>
      <c r="C1717" s="344">
        <v>1190.400390625</v>
      </c>
      <c r="D1717" s="344">
        <v>19924.9453125</v>
      </c>
      <c r="E1717" s="344">
        <v>0.63640379812568404</v>
      </c>
      <c r="F1717" s="344">
        <v>1.3527243863791201</v>
      </c>
      <c r="G1717" s="262">
        <f t="shared" si="49"/>
        <v>9910.2346532421452</v>
      </c>
    </row>
    <row r="1718" spans="1:7" x14ac:dyDescent="0.2">
      <c r="A1718" s="344">
        <v>6</v>
      </c>
      <c r="B1718" s="344">
        <v>0</v>
      </c>
      <c r="C1718" s="344">
        <v>1190.828125</v>
      </c>
      <c r="D1718" s="344">
        <v>19823.537109375</v>
      </c>
      <c r="E1718" s="344">
        <v>0.63461356330662999</v>
      </c>
      <c r="F1718" s="344">
        <v>1.3472437858581501</v>
      </c>
      <c r="G1718" s="262">
        <f t="shared" si="49"/>
        <v>9874.6550946240459</v>
      </c>
    </row>
    <row r="1719" spans="1:7" x14ac:dyDescent="0.2">
      <c r="A1719" s="344">
        <v>6</v>
      </c>
      <c r="B1719" s="344">
        <v>0</v>
      </c>
      <c r="C1719" s="344">
        <v>1191.216796875</v>
      </c>
      <c r="D1719" s="344">
        <v>19722.994140625</v>
      </c>
      <c r="E1719" s="344">
        <v>0.63301390036940597</v>
      </c>
      <c r="F1719" s="344">
        <v>1.34245457593352</v>
      </c>
      <c r="G1719" s="262">
        <f t="shared" si="49"/>
        <v>9843.024534455848</v>
      </c>
    </row>
    <row r="1720" spans="1:7" x14ac:dyDescent="0.2">
      <c r="A1720" s="344">
        <v>6</v>
      </c>
      <c r="B1720" s="344">
        <v>0</v>
      </c>
      <c r="C1720" s="344">
        <v>1191.6142578125</v>
      </c>
      <c r="D1720" s="344">
        <v>19621.775390625</v>
      </c>
      <c r="E1720" s="344">
        <v>0.63136732205748602</v>
      </c>
      <c r="F1720" s="344">
        <v>1.3389050727710099</v>
      </c>
      <c r="G1720" s="262">
        <f t="shared" si="49"/>
        <v>9810.6324123570248</v>
      </c>
    </row>
    <row r="1721" spans="1:7" x14ac:dyDescent="0.2">
      <c r="A1721" s="344">
        <v>6</v>
      </c>
      <c r="B1721" s="344">
        <v>0</v>
      </c>
      <c r="C1721" s="344">
        <v>1192.0166015625</v>
      </c>
      <c r="D1721" s="344">
        <v>19519.068359375</v>
      </c>
      <c r="E1721" s="344">
        <v>0.62975619221106205</v>
      </c>
      <c r="F1721" s="344">
        <v>1.3345002662390499</v>
      </c>
      <c r="G1721" s="262">
        <f t="shared" si="49"/>
        <v>9779.101921567104</v>
      </c>
    </row>
    <row r="1722" spans="1:7" x14ac:dyDescent="0.2">
      <c r="A1722" s="344">
        <v>6</v>
      </c>
      <c r="B1722" s="344">
        <v>0</v>
      </c>
      <c r="C1722" s="344">
        <v>1192.4482421875</v>
      </c>
      <c r="D1722" s="344">
        <v>19418.8203125</v>
      </c>
      <c r="E1722" s="344">
        <v>0.62799791339784905</v>
      </c>
      <c r="F1722" s="344">
        <v>1.3310641515999999</v>
      </c>
      <c r="G1722" s="262">
        <f t="shared" si="49"/>
        <v>9744.870089225602</v>
      </c>
    </row>
    <row r="1723" spans="1:7" x14ac:dyDescent="0.2">
      <c r="A1723" s="344">
        <v>6</v>
      </c>
      <c r="B1723" s="344">
        <v>0</v>
      </c>
      <c r="C1723" s="344">
        <v>1192.8369140625</v>
      </c>
      <c r="D1723" s="344">
        <v>19318.662109375</v>
      </c>
      <c r="E1723" s="344">
        <v>0.62639935640618205</v>
      </c>
      <c r="F1723" s="344">
        <v>1.3252675998956001</v>
      </c>
      <c r="G1723" s="262">
        <f t="shared" si="49"/>
        <v>9713.9080525430691</v>
      </c>
    </row>
    <row r="1724" spans="1:7" x14ac:dyDescent="0.2">
      <c r="A1724" s="344">
        <v>6</v>
      </c>
      <c r="B1724" s="344">
        <v>0</v>
      </c>
      <c r="C1724" s="344">
        <v>1193.2265625</v>
      </c>
      <c r="D1724" s="344">
        <v>19218.1328125</v>
      </c>
      <c r="E1724" s="344">
        <v>0.62472320860251795</v>
      </c>
      <c r="F1724" s="344">
        <v>1.3221710687503201</v>
      </c>
      <c r="G1724" s="262">
        <f t="shared" si="49"/>
        <v>9681.6113704587915</v>
      </c>
    </row>
    <row r="1725" spans="1:7" x14ac:dyDescent="0.2">
      <c r="A1725" s="344">
        <v>6</v>
      </c>
      <c r="B1725" s="344">
        <v>0</v>
      </c>
      <c r="C1725" s="344">
        <v>1193.6494140625</v>
      </c>
      <c r="D1725" s="344">
        <v>19117.5625</v>
      </c>
      <c r="E1725" s="344">
        <v>0.62308309134095896</v>
      </c>
      <c r="F1725" s="344">
        <v>1.31849641911685</v>
      </c>
      <c r="G1725" s="262">
        <f t="shared" si="49"/>
        <v>9650.1738526508434</v>
      </c>
    </row>
    <row r="1726" spans="1:7" x14ac:dyDescent="0.2">
      <c r="A1726" s="344">
        <v>6</v>
      </c>
      <c r="B1726" s="344">
        <v>0.5</v>
      </c>
      <c r="C1726" s="344">
        <v>1194.685546875</v>
      </c>
      <c r="D1726" s="344">
        <v>19218.234375</v>
      </c>
      <c r="E1726" s="344">
        <v>0.62452489510178599</v>
      </c>
      <c r="F1726" s="344">
        <v>1.3212353223934801</v>
      </c>
      <c r="G1726" s="262">
        <f t="shared" si="49"/>
        <v>9677.8102007051821</v>
      </c>
    </row>
    <row r="1727" spans="1:7" x14ac:dyDescent="0.2">
      <c r="A1727" s="344">
        <v>6</v>
      </c>
      <c r="B1727" s="344">
        <v>0.5</v>
      </c>
      <c r="C1727" s="344">
        <v>1195.0869140625</v>
      </c>
      <c r="D1727" s="344">
        <v>19319.048828125</v>
      </c>
      <c r="E1727" s="344">
        <v>0.62616862123832095</v>
      </c>
      <c r="F1727" s="344">
        <v>1.32664735428989</v>
      </c>
      <c r="G1727" s="262">
        <f t="shared" si="49"/>
        <v>9709.4825705211952</v>
      </c>
    </row>
    <row r="1728" spans="1:7" x14ac:dyDescent="0.2">
      <c r="A1728" s="344">
        <v>6</v>
      </c>
      <c r="B1728" s="344">
        <v>0.5</v>
      </c>
      <c r="C1728" s="344">
        <v>1195.4970703125</v>
      </c>
      <c r="D1728" s="344">
        <v>19420.46484375</v>
      </c>
      <c r="E1728" s="344">
        <v>0.627770437858999</v>
      </c>
      <c r="F1728" s="344">
        <v>1.33146648295224</v>
      </c>
      <c r="G1728" s="262">
        <f t="shared" si="49"/>
        <v>9740.5093689594923</v>
      </c>
    </row>
    <row r="1729" spans="1:7" x14ac:dyDescent="0.2">
      <c r="A1729" s="344">
        <v>6</v>
      </c>
      <c r="B1729" s="344">
        <v>0.5</v>
      </c>
      <c r="C1729" s="344">
        <v>1195.88671875</v>
      </c>
      <c r="D1729" s="344">
        <v>19522.216796875</v>
      </c>
      <c r="E1729" s="344">
        <v>0.62936905305832602</v>
      </c>
      <c r="F1729" s="344">
        <v>1.33563880808651</v>
      </c>
      <c r="G1729" s="262">
        <f t="shared" si="49"/>
        <v>9771.6365503461202</v>
      </c>
    </row>
    <row r="1730" spans="1:7" x14ac:dyDescent="0.2">
      <c r="A1730" s="344">
        <v>6</v>
      </c>
      <c r="B1730" s="344">
        <v>0.5</v>
      </c>
      <c r="C1730" s="344">
        <v>1196.3115234375</v>
      </c>
      <c r="D1730" s="344">
        <v>19623.533203125</v>
      </c>
      <c r="E1730" s="344">
        <v>0.631033617537469</v>
      </c>
      <c r="F1730" s="344">
        <v>1.3388425577431899</v>
      </c>
      <c r="G1730" s="262">
        <f t="shared" si="49"/>
        <v>9804.216862825826</v>
      </c>
    </row>
    <row r="1731" spans="1:7" x14ac:dyDescent="0.2">
      <c r="A1731" s="344">
        <v>6</v>
      </c>
      <c r="B1731" s="344">
        <v>0.5</v>
      </c>
      <c r="C1731" s="344">
        <v>1196.7216796875</v>
      </c>
      <c r="D1731" s="344">
        <v>19723.5859375</v>
      </c>
      <c r="E1731" s="344">
        <v>0.63262693583965302</v>
      </c>
      <c r="F1731" s="344">
        <v>1.34302978403866</v>
      </c>
      <c r="G1731" s="262">
        <f t="shared" si="49"/>
        <v>9835.5631053583129</v>
      </c>
    </row>
    <row r="1732" spans="1:7" x14ac:dyDescent="0.2">
      <c r="A1732" s="344">
        <v>6</v>
      </c>
      <c r="B1732" s="344">
        <v>0.5</v>
      </c>
      <c r="C1732" s="344">
        <v>1197.1064453125</v>
      </c>
      <c r="D1732" s="344">
        <v>19825.796875</v>
      </c>
      <c r="E1732" s="344">
        <v>0.63419906655326497</v>
      </c>
      <c r="F1732" s="344">
        <v>1.3467312091961501</v>
      </c>
      <c r="G1732" s="262">
        <f t="shared" si="49"/>
        <v>9866.6515050702765</v>
      </c>
    </row>
    <row r="1733" spans="1:7" x14ac:dyDescent="0.2">
      <c r="A1733" s="344">
        <v>6</v>
      </c>
      <c r="B1733" s="344">
        <v>0.5</v>
      </c>
      <c r="C1733" s="344">
        <v>1197.5283203125</v>
      </c>
      <c r="D1733" s="344">
        <v>19926.919921875</v>
      </c>
      <c r="E1733" s="344">
        <v>0.63587515614926804</v>
      </c>
      <c r="F1733" s="344">
        <v>1.3508677948266301</v>
      </c>
      <c r="G1733" s="262">
        <f t="shared" si="49"/>
        <v>9899.9660625883262</v>
      </c>
    </row>
    <row r="1734" spans="1:7" x14ac:dyDescent="0.2">
      <c r="A1734" s="344">
        <v>6</v>
      </c>
      <c r="B1734" s="344">
        <v>0.5</v>
      </c>
      <c r="C1734" s="344">
        <v>1197.9072265625</v>
      </c>
      <c r="D1734" s="344">
        <v>20027.533203125</v>
      </c>
      <c r="E1734" s="344">
        <v>0.63744449289515603</v>
      </c>
      <c r="F1734" s="344">
        <v>1.35378842242062</v>
      </c>
      <c r="G1734" s="262">
        <f t="shared" ref="G1734:G1797" si="50">G1733+(D1734+D1733)/2*(E1734-E1733)</f>
        <v>9931.3170583137871</v>
      </c>
    </row>
    <row r="1735" spans="1:7" x14ac:dyDescent="0.2">
      <c r="A1735" s="344">
        <v>6</v>
      </c>
      <c r="B1735" s="344">
        <v>0.5</v>
      </c>
      <c r="C1735" s="344">
        <v>1198.3330078125</v>
      </c>
      <c r="D1735" s="344">
        <v>20130.046875</v>
      </c>
      <c r="E1735" s="344">
        <v>0.63911749748513103</v>
      </c>
      <c r="F1735" s="344">
        <v>1.35937635786831</v>
      </c>
      <c r="G1735" s="262">
        <f t="shared" si="50"/>
        <v>9964.9089662102833</v>
      </c>
    </row>
    <row r="1736" spans="1:7" x14ac:dyDescent="0.2">
      <c r="A1736" s="344">
        <v>6</v>
      </c>
      <c r="B1736" s="344">
        <v>0.5</v>
      </c>
      <c r="C1736" s="344">
        <v>1198.7392578125</v>
      </c>
      <c r="D1736" s="344">
        <v>20232.775390625</v>
      </c>
      <c r="E1736" s="344">
        <v>0.640746264252812</v>
      </c>
      <c r="F1736" s="344">
        <v>1.3642102712765301</v>
      </c>
      <c r="G1736" s="262">
        <f t="shared" si="50"/>
        <v>9997.7797779883149</v>
      </c>
    </row>
    <row r="1737" spans="1:7" x14ac:dyDescent="0.2">
      <c r="A1737" s="344">
        <v>6</v>
      </c>
      <c r="B1737" s="344">
        <v>0.5</v>
      </c>
      <c r="C1737" s="344">
        <v>1199.158203125</v>
      </c>
      <c r="D1737" s="344">
        <v>20334.091796875</v>
      </c>
      <c r="E1737" s="344">
        <v>0.64237433252856102</v>
      </c>
      <c r="F1737" s="344">
        <v>1.36735732667148</v>
      </c>
      <c r="G1737" s="262">
        <f t="shared" si="50"/>
        <v>10030.802592745562</v>
      </c>
    </row>
    <row r="1738" spans="1:7" x14ac:dyDescent="0.2">
      <c r="A1738" s="344">
        <v>6</v>
      </c>
      <c r="B1738" s="344">
        <v>0.5</v>
      </c>
      <c r="C1738" s="344">
        <v>1199.5517578125</v>
      </c>
      <c r="D1738" s="344">
        <v>20435.19921875</v>
      </c>
      <c r="E1738" s="344">
        <v>0.64397364621982001</v>
      </c>
      <c r="F1738" s="344">
        <v>1.3695030938834001</v>
      </c>
      <c r="G1738" s="262">
        <f t="shared" si="50"/>
        <v>10063.404035397667</v>
      </c>
    </row>
    <row r="1739" spans="1:7" x14ac:dyDescent="0.2">
      <c r="A1739" s="344">
        <v>6</v>
      </c>
      <c r="B1739" s="344">
        <v>0.5</v>
      </c>
      <c r="C1739" s="344">
        <v>1199.958984375</v>
      </c>
      <c r="D1739" s="344">
        <v>20537.2109375</v>
      </c>
      <c r="E1739" s="344">
        <v>0.64552086405456099</v>
      </c>
      <c r="F1739" s="344">
        <v>1.3739287387579699</v>
      </c>
      <c r="G1739" s="262">
        <f t="shared" si="50"/>
        <v>10095.100657260704</v>
      </c>
    </row>
    <row r="1740" spans="1:7" x14ac:dyDescent="0.2">
      <c r="A1740" s="344">
        <v>6</v>
      </c>
      <c r="B1740" s="344">
        <v>0.5</v>
      </c>
      <c r="C1740" s="344">
        <v>1200.37109375</v>
      </c>
      <c r="D1740" s="344">
        <v>20638.271484375</v>
      </c>
      <c r="E1740" s="344">
        <v>0.64722856041043997</v>
      </c>
      <c r="F1740" s="344">
        <v>1.3787150382995601</v>
      </c>
      <c r="G1740" s="262">
        <f t="shared" si="50"/>
        <v>10130.258267902402</v>
      </c>
    </row>
    <row r="1741" spans="1:7" x14ac:dyDescent="0.2">
      <c r="A1741" s="344">
        <v>6</v>
      </c>
      <c r="B1741" s="344">
        <v>0.5</v>
      </c>
      <c r="C1741" s="344">
        <v>1200.763671875</v>
      </c>
      <c r="D1741" s="344">
        <v>20741.18359375</v>
      </c>
      <c r="E1741" s="344">
        <v>0.64878357807174303</v>
      </c>
      <c r="F1741" s="344">
        <v>1.38230028096586</v>
      </c>
      <c r="G1741" s="262">
        <f t="shared" si="50"/>
        <v>10162.431159633192</v>
      </c>
    </row>
    <row r="1742" spans="1:7" x14ac:dyDescent="0.2">
      <c r="A1742" s="344">
        <v>6</v>
      </c>
      <c r="B1742" s="344">
        <v>0.5</v>
      </c>
      <c r="C1742" s="344">
        <v>1201.1904296875</v>
      </c>
      <c r="D1742" s="344">
        <v>20843.052734375</v>
      </c>
      <c r="E1742" s="344">
        <v>0.65048516262322698</v>
      </c>
      <c r="F1742" s="344">
        <v>1.38693151529878</v>
      </c>
      <c r="G1742" s="262">
        <f t="shared" si="50"/>
        <v>10197.81070669379</v>
      </c>
    </row>
    <row r="1743" spans="1:7" x14ac:dyDescent="0.2">
      <c r="A1743" s="344">
        <v>6</v>
      </c>
      <c r="B1743" s="344">
        <v>0.5</v>
      </c>
      <c r="C1743" s="344">
        <v>1201.6005859375</v>
      </c>
      <c r="D1743" s="344">
        <v>20944.25</v>
      </c>
      <c r="E1743" s="344">
        <v>0.65217009978368901</v>
      </c>
      <c r="F1743" s="344">
        <v>1.3902246719226199</v>
      </c>
      <c r="G1743" s="262">
        <f t="shared" si="50"/>
        <v>10233.015196300103</v>
      </c>
    </row>
    <row r="1744" spans="1:7" x14ac:dyDescent="0.2">
      <c r="A1744" s="344">
        <v>6</v>
      </c>
      <c r="B1744" s="344">
        <v>0.5</v>
      </c>
      <c r="C1744" s="344">
        <v>1201.9833984375</v>
      </c>
      <c r="D1744" s="344">
        <v>21045.962890625</v>
      </c>
      <c r="E1744" s="344">
        <v>0.65370230004191399</v>
      </c>
      <c r="F1744" s="344">
        <v>1.39470095746219</v>
      </c>
      <c r="G1744" s="262">
        <f t="shared" si="50"/>
        <v>10265.183903817071</v>
      </c>
    </row>
    <row r="1745" spans="1:7" x14ac:dyDescent="0.2">
      <c r="A1745" s="344">
        <v>6</v>
      </c>
      <c r="B1745" s="344">
        <v>0.5</v>
      </c>
      <c r="C1745" s="344">
        <v>1202.388671875</v>
      </c>
      <c r="D1745" s="344">
        <v>21146.736328125</v>
      </c>
      <c r="E1745" s="344">
        <v>0.65529491985216703</v>
      </c>
      <c r="F1745" s="344">
        <v>1.39868853148073</v>
      </c>
      <c r="G1745" s="262">
        <f t="shared" si="50"/>
        <v>10298.782368128986</v>
      </c>
    </row>
    <row r="1746" spans="1:7" x14ac:dyDescent="0.2">
      <c r="A1746" s="344">
        <v>6</v>
      </c>
      <c r="B1746" s="344">
        <v>0.5</v>
      </c>
      <c r="C1746" s="344">
        <v>1202.7978515625</v>
      </c>
      <c r="D1746" s="344">
        <v>21247.501953125</v>
      </c>
      <c r="E1746" s="344">
        <v>0.65699132392182902</v>
      </c>
      <c r="F1746" s="344">
        <v>1.40332872979343</v>
      </c>
      <c r="G1746" s="262">
        <f t="shared" si="50"/>
        <v>10334.741247304253</v>
      </c>
    </row>
    <row r="1747" spans="1:7" x14ac:dyDescent="0.2">
      <c r="A1747" s="344">
        <v>6</v>
      </c>
      <c r="B1747" s="344">
        <v>0.5</v>
      </c>
      <c r="C1747" s="344">
        <v>1203.1982421875</v>
      </c>
      <c r="D1747" s="344">
        <v>21340.640625</v>
      </c>
      <c r="E1747" s="344">
        <v>0.65856863511726305</v>
      </c>
      <c r="F1747" s="344">
        <v>1.4072417980059999</v>
      </c>
      <c r="G1747" s="262">
        <f t="shared" si="50"/>
        <v>10368.328624344862</v>
      </c>
    </row>
    <row r="1748" spans="1:7" x14ac:dyDescent="0.2">
      <c r="A1748" s="344">
        <v>6</v>
      </c>
      <c r="B1748" s="344">
        <v>0.5</v>
      </c>
      <c r="C1748" s="344">
        <v>1203.2138671875</v>
      </c>
      <c r="D1748" s="344">
        <v>21349.55859375</v>
      </c>
      <c r="E1748" s="344">
        <v>0.65859971800818995</v>
      </c>
      <c r="F1748" s="344">
        <v>1.4061093097552699</v>
      </c>
      <c r="G1748" s="262">
        <f t="shared" si="50"/>
        <v>10368.992091747845</v>
      </c>
    </row>
    <row r="1749" spans="1:7" x14ac:dyDescent="0.2">
      <c r="A1749" s="344">
        <v>6</v>
      </c>
      <c r="B1749" s="344">
        <v>0.5</v>
      </c>
      <c r="C1749" s="344">
        <v>1203.6083984375</v>
      </c>
      <c r="D1749" s="344">
        <v>21449.947265625</v>
      </c>
      <c r="E1749" s="344">
        <v>0.66018564393743895</v>
      </c>
      <c r="F1749" s="344">
        <v>1.4109015464782699</v>
      </c>
      <c r="G1749" s="262">
        <f t="shared" si="50"/>
        <v>10402.930514798558</v>
      </c>
    </row>
    <row r="1750" spans="1:7" x14ac:dyDescent="0.2">
      <c r="A1750" s="344">
        <v>6</v>
      </c>
      <c r="B1750" s="344">
        <v>0.5</v>
      </c>
      <c r="C1750" s="344">
        <v>1204.02734375</v>
      </c>
      <c r="D1750" s="344">
        <v>21552.365234375</v>
      </c>
      <c r="E1750" s="344">
        <v>0.66186190815642498</v>
      </c>
      <c r="F1750" s="344">
        <v>1.4142155414447199</v>
      </c>
      <c r="G1750" s="262">
        <f t="shared" si="50"/>
        <v>10438.972133687261</v>
      </c>
    </row>
    <row r="1751" spans="1:7" x14ac:dyDescent="0.2">
      <c r="A1751" s="344">
        <v>6</v>
      </c>
      <c r="B1751" s="344">
        <v>0.5</v>
      </c>
      <c r="C1751" s="344">
        <v>1204.4248046875</v>
      </c>
      <c r="D1751" s="344">
        <v>21652.69921875</v>
      </c>
      <c r="E1751" s="344">
        <v>0.66344253718852997</v>
      </c>
      <c r="F1751" s="344">
        <v>1.4180630678310999</v>
      </c>
      <c r="G1751" s="262">
        <f t="shared" si="50"/>
        <v>10473.117723291549</v>
      </c>
    </row>
    <row r="1752" spans="1:7" x14ac:dyDescent="0.2">
      <c r="A1752" s="344">
        <v>6</v>
      </c>
      <c r="B1752" s="344">
        <v>0.5</v>
      </c>
      <c r="C1752" s="344">
        <v>1204.8330078125</v>
      </c>
      <c r="D1752" s="344">
        <v>21752.80078125</v>
      </c>
      <c r="E1752" s="344">
        <v>0.66510372562333897</v>
      </c>
      <c r="F1752" s="344">
        <v>1.42210721969604</v>
      </c>
      <c r="G1752" s="262">
        <f t="shared" si="50"/>
        <v>10509.1700805951</v>
      </c>
    </row>
    <row r="1753" spans="1:7" x14ac:dyDescent="0.2">
      <c r="A1753" s="344">
        <v>6</v>
      </c>
      <c r="B1753" s="344">
        <v>0.5</v>
      </c>
      <c r="C1753" s="344">
        <v>1205.2197265625</v>
      </c>
      <c r="D1753" s="344">
        <v>21853.2265625</v>
      </c>
      <c r="E1753" s="344">
        <v>0.66668412182480097</v>
      </c>
      <c r="F1753" s="344">
        <v>1.42775778658688</v>
      </c>
      <c r="G1753" s="262">
        <f t="shared" si="50"/>
        <v>10543.627480582556</v>
      </c>
    </row>
    <row r="1754" spans="1:7" x14ac:dyDescent="0.2">
      <c r="A1754" s="344">
        <v>6</v>
      </c>
      <c r="B1754" s="344">
        <v>0.5</v>
      </c>
      <c r="C1754" s="344">
        <v>1205.640625</v>
      </c>
      <c r="D1754" s="344">
        <v>21953.947265625</v>
      </c>
      <c r="E1754" s="344">
        <v>0.66835072357207503</v>
      </c>
      <c r="F1754" s="344">
        <v>1.4297217130661</v>
      </c>
      <c r="G1754" s="262">
        <f t="shared" si="50"/>
        <v>10580.132036805102</v>
      </c>
    </row>
    <row r="1755" spans="1:7" x14ac:dyDescent="0.2">
      <c r="A1755" s="344">
        <v>6</v>
      </c>
      <c r="B1755" s="344">
        <v>0.5</v>
      </c>
      <c r="C1755" s="344">
        <v>1206.044921875</v>
      </c>
      <c r="D1755" s="344">
        <v>22054.88671875</v>
      </c>
      <c r="E1755" s="344">
        <v>0.67001912975683797</v>
      </c>
      <c r="F1755" s="344">
        <v>1.43308634869754</v>
      </c>
      <c r="G1755" s="262">
        <f t="shared" si="50"/>
        <v>10616.84434220697</v>
      </c>
    </row>
    <row r="1756" spans="1:7" x14ac:dyDescent="0.2">
      <c r="A1756" s="344">
        <v>6</v>
      </c>
      <c r="B1756" s="344">
        <v>0.5</v>
      </c>
      <c r="C1756" s="344">
        <v>1206.4384765625</v>
      </c>
      <c r="D1756" s="344">
        <v>22158.689453125</v>
      </c>
      <c r="E1756" s="344">
        <v>0.67166035296395399</v>
      </c>
      <c r="F1756" s="344">
        <v>1.43730640411377</v>
      </c>
      <c r="G1756" s="262">
        <f t="shared" si="50"/>
        <v>10653.126515848408</v>
      </c>
    </row>
    <row r="1757" spans="1:7" x14ac:dyDescent="0.2">
      <c r="A1757" s="344">
        <v>6</v>
      </c>
      <c r="B1757" s="344">
        <v>0.5</v>
      </c>
      <c r="C1757" s="344">
        <v>1206.8583984375</v>
      </c>
      <c r="D1757" s="344">
        <v>22260.640625</v>
      </c>
      <c r="E1757" s="344">
        <v>0.67334878258407105</v>
      </c>
      <c r="F1757" s="344">
        <v>1.4434069162234699</v>
      </c>
      <c r="G1757" s="262">
        <f t="shared" si="50"/>
        <v>10690.625972153239</v>
      </c>
    </row>
    <row r="1758" spans="1:7" x14ac:dyDescent="0.2">
      <c r="A1758" s="344">
        <v>6</v>
      </c>
      <c r="B1758" s="344">
        <v>0.5</v>
      </c>
      <c r="C1758" s="344">
        <v>1207.275390625</v>
      </c>
      <c r="D1758" s="344">
        <v>22361.048828125</v>
      </c>
      <c r="E1758" s="344">
        <v>0.67506451159715697</v>
      </c>
      <c r="F1758" s="344">
        <v>1.4491409529000501</v>
      </c>
      <c r="G1758" s="262">
        <f t="shared" si="50"/>
        <v>10728.905335757057</v>
      </c>
    </row>
    <row r="1759" spans="1:7" x14ac:dyDescent="0.2">
      <c r="A1759" s="344">
        <v>6</v>
      </c>
      <c r="B1759" s="344">
        <v>0.5</v>
      </c>
      <c r="C1759" s="344">
        <v>1207.6572265625</v>
      </c>
      <c r="D1759" s="344">
        <v>22462.0625</v>
      </c>
      <c r="E1759" s="344">
        <v>0.67661143839359295</v>
      </c>
      <c r="F1759" s="344">
        <v>1.44842569716275</v>
      </c>
      <c r="G1759" s="262">
        <f t="shared" si="50"/>
        <v>10763.574371763612</v>
      </c>
    </row>
    <row r="1760" spans="1:7" x14ac:dyDescent="0.2">
      <c r="A1760" s="344">
        <v>6</v>
      </c>
      <c r="B1760" s="344">
        <v>0.5</v>
      </c>
      <c r="C1760" s="344">
        <v>1208.07421875</v>
      </c>
      <c r="D1760" s="344">
        <v>22563.478515625</v>
      </c>
      <c r="E1760" s="344">
        <v>0.67831558408215598</v>
      </c>
      <c r="F1760" s="344">
        <v>1.4558553230017399</v>
      </c>
      <c r="G1760" s="262">
        <f t="shared" si="50"/>
        <v>10801.939412562109</v>
      </c>
    </row>
    <row r="1761" spans="1:7" x14ac:dyDescent="0.2">
      <c r="A1761" s="344">
        <v>6</v>
      </c>
      <c r="B1761" s="344">
        <v>0.5</v>
      </c>
      <c r="C1761" s="344">
        <v>1208.1337890625</v>
      </c>
      <c r="D1761" s="344">
        <v>22579.490234375</v>
      </c>
      <c r="E1761" s="344">
        <v>0.678596145007759</v>
      </c>
      <c r="F1761" s="344">
        <v>1.45474076271057</v>
      </c>
      <c r="G1761" s="262">
        <f t="shared" si="50"/>
        <v>10808.272089110593</v>
      </c>
    </row>
    <row r="1762" spans="1:7" x14ac:dyDescent="0.2">
      <c r="A1762" s="344">
        <v>6</v>
      </c>
      <c r="B1762" s="344">
        <v>0.5</v>
      </c>
      <c r="C1762" s="344">
        <v>1208.4619140625</v>
      </c>
      <c r="D1762" s="344">
        <v>22663.55078125</v>
      </c>
      <c r="E1762" s="344">
        <v>0.67993160337209702</v>
      </c>
      <c r="F1762" s="344">
        <v>1.4584839809685901</v>
      </c>
      <c r="G1762" s="262">
        <f t="shared" si="50"/>
        <v>10838.482187886795</v>
      </c>
    </row>
    <row r="1763" spans="1:7" x14ac:dyDescent="0.2">
      <c r="A1763" s="344">
        <v>6</v>
      </c>
      <c r="B1763" s="344">
        <v>0.5</v>
      </c>
      <c r="C1763" s="344">
        <v>1208.8818359375</v>
      </c>
      <c r="D1763" s="344">
        <v>22764.177734375</v>
      </c>
      <c r="E1763" s="344">
        <v>0.68157294299453497</v>
      </c>
      <c r="F1763" s="344">
        <v>1.4618873829022101</v>
      </c>
      <c r="G1763" s="262">
        <f t="shared" si="50"/>
        <v>10875.763353271821</v>
      </c>
    </row>
    <row r="1764" spans="1:7" x14ac:dyDescent="0.2">
      <c r="A1764" s="344">
        <v>6</v>
      </c>
      <c r="B1764" s="344">
        <v>0.5</v>
      </c>
      <c r="C1764" s="344">
        <v>1209.2841796875</v>
      </c>
      <c r="D1764" s="344">
        <v>22868.23828125</v>
      </c>
      <c r="E1764" s="344">
        <v>0.68325316533446301</v>
      </c>
      <c r="F1764" s="344">
        <v>1.4679431915283201</v>
      </c>
      <c r="G1764" s="262">
        <f t="shared" si="50"/>
        <v>10914.099655678992</v>
      </c>
    </row>
    <row r="1765" spans="1:7" x14ac:dyDescent="0.2">
      <c r="A1765" s="344">
        <v>6</v>
      </c>
      <c r="B1765" s="344">
        <v>0.5</v>
      </c>
      <c r="C1765" s="344">
        <v>1209.693359375</v>
      </c>
      <c r="D1765" s="344">
        <v>22968.55859375</v>
      </c>
      <c r="E1765" s="344">
        <v>0.68492442369461104</v>
      </c>
      <c r="F1765" s="344">
        <v>1.46986241452396</v>
      </c>
      <c r="G1765" s="262">
        <f t="shared" si="50"/>
        <v>10952.402220668868</v>
      </c>
    </row>
    <row r="1766" spans="1:7" x14ac:dyDescent="0.2">
      <c r="A1766" s="344">
        <v>6</v>
      </c>
      <c r="B1766" s="344">
        <v>0.5</v>
      </c>
      <c r="C1766" s="344">
        <v>1210.0986328125</v>
      </c>
      <c r="D1766" s="344">
        <v>23073.51171875</v>
      </c>
      <c r="E1766" s="344">
        <v>0.68669090978801295</v>
      </c>
      <c r="F1766" s="344">
        <v>1.47646071854979</v>
      </c>
      <c r="G1766" s="262">
        <f t="shared" si="50"/>
        <v>10993.0685591281</v>
      </c>
    </row>
    <row r="1767" spans="1:7" x14ac:dyDescent="0.2">
      <c r="A1767" s="344">
        <v>6</v>
      </c>
      <c r="B1767" s="344">
        <v>0.5</v>
      </c>
      <c r="C1767" s="344">
        <v>1210.5068359375</v>
      </c>
      <c r="D1767" s="344">
        <v>23173.80859375</v>
      </c>
      <c r="E1767" s="344">
        <v>0.68829004885628797</v>
      </c>
      <c r="F1767" s="344">
        <v>1.4781653881073</v>
      </c>
      <c r="G1767" s="262">
        <f t="shared" si="50"/>
        <v>11030.046507485475</v>
      </c>
    </row>
    <row r="1768" spans="1:7" x14ac:dyDescent="0.2">
      <c r="A1768" s="344">
        <v>6</v>
      </c>
      <c r="B1768" s="344">
        <v>0.5</v>
      </c>
      <c r="C1768" s="344">
        <v>1210.9091796875</v>
      </c>
      <c r="D1768" s="344">
        <v>23275.48828125</v>
      </c>
      <c r="E1768" s="344">
        <v>0.68989821011200503</v>
      </c>
      <c r="F1768" s="344">
        <v>1.4823168748989699</v>
      </c>
      <c r="G1768" s="262">
        <f t="shared" si="50"/>
        <v>11067.395487280311</v>
      </c>
    </row>
    <row r="1769" spans="1:7" x14ac:dyDescent="0.2">
      <c r="A1769" s="344">
        <v>6</v>
      </c>
      <c r="B1769" s="344">
        <v>0.5</v>
      </c>
      <c r="C1769" s="344">
        <v>1211.32421875</v>
      </c>
      <c r="D1769" s="344">
        <v>23380.8203125</v>
      </c>
      <c r="E1769" s="344">
        <v>0.69166399771347598</v>
      </c>
      <c r="F1769" s="344">
        <v>1.4878332149237401</v>
      </c>
      <c r="G1769" s="262">
        <f t="shared" si="50"/>
        <v>11108.588052902935</v>
      </c>
    </row>
    <row r="1770" spans="1:7" x14ac:dyDescent="0.2">
      <c r="A1770" s="344">
        <v>6</v>
      </c>
      <c r="B1770" s="344">
        <v>0.5</v>
      </c>
      <c r="C1770" s="344">
        <v>1211.7431640625</v>
      </c>
      <c r="D1770" s="344">
        <v>23481.00390625</v>
      </c>
      <c r="E1770" s="344">
        <v>0.69347902899608005</v>
      </c>
      <c r="F1770" s="344">
        <v>1.4910101890564</v>
      </c>
      <c r="G1770" s="262">
        <f t="shared" si="50"/>
        <v>11151.115891361396</v>
      </c>
    </row>
    <row r="1771" spans="1:7" x14ac:dyDescent="0.2">
      <c r="A1771" s="344">
        <v>6</v>
      </c>
      <c r="B1771" s="344">
        <v>0.5</v>
      </c>
      <c r="C1771" s="344">
        <v>1212.1357421875</v>
      </c>
      <c r="D1771" s="344">
        <v>23581.7578125</v>
      </c>
      <c r="E1771" s="344">
        <v>0.69509888999164104</v>
      </c>
      <c r="F1771" s="344">
        <v>1.49578752461821</v>
      </c>
      <c r="G1771" s="262">
        <f t="shared" si="50"/>
        <v>11189.233457387189</v>
      </c>
    </row>
    <row r="1772" spans="1:7" x14ac:dyDescent="0.2">
      <c r="A1772" s="344">
        <v>6</v>
      </c>
      <c r="B1772" s="344">
        <v>0.5</v>
      </c>
      <c r="C1772" s="344">
        <v>1212.5439453125</v>
      </c>
      <c r="D1772" s="344">
        <v>23682.72265625</v>
      </c>
      <c r="E1772" s="344">
        <v>0.69683766923844803</v>
      </c>
      <c r="F1772" s="344">
        <v>1.49840419180691</v>
      </c>
      <c r="G1772" s="262">
        <f t="shared" si="50"/>
        <v>11230.324706262278</v>
      </c>
    </row>
    <row r="1773" spans="1:7" x14ac:dyDescent="0.2">
      <c r="A1773" s="344">
        <v>6</v>
      </c>
      <c r="B1773" s="344">
        <v>0.5</v>
      </c>
      <c r="C1773" s="344">
        <v>1212.953125</v>
      </c>
      <c r="D1773" s="344">
        <v>23784.384765625</v>
      </c>
      <c r="E1773" s="344">
        <v>0.698587973602116</v>
      </c>
      <c r="F1773" s="344">
        <v>1.5029876958578801</v>
      </c>
      <c r="G1773" s="262">
        <f t="shared" si="50"/>
        <v>11271.865648887881</v>
      </c>
    </row>
    <row r="1774" spans="1:7" x14ac:dyDescent="0.2">
      <c r="A1774" s="344">
        <v>6</v>
      </c>
      <c r="B1774" s="344">
        <v>0.5</v>
      </c>
      <c r="C1774" s="344">
        <v>1212.9560546875</v>
      </c>
      <c r="D1774" s="344">
        <v>23782.19921875</v>
      </c>
      <c r="E1774" s="344">
        <v>0.69860887015238404</v>
      </c>
      <c r="F1774" s="344">
        <v>1.50268082506955</v>
      </c>
      <c r="G1774" s="262">
        <f t="shared" si="50"/>
        <v>11272.362637644535</v>
      </c>
    </row>
    <row r="1775" spans="1:7" x14ac:dyDescent="0.2">
      <c r="A1775" s="344">
        <v>6</v>
      </c>
      <c r="B1775" s="344">
        <v>1</v>
      </c>
      <c r="C1775" s="344">
        <v>1213.4560546875</v>
      </c>
      <c r="D1775" s="344">
        <v>23683.380859375</v>
      </c>
      <c r="E1775" s="344">
        <v>0.69721724139526497</v>
      </c>
      <c r="F1775" s="344">
        <v>1.49607064668089</v>
      </c>
      <c r="G1775" s="262">
        <f t="shared" si="50"/>
        <v>11239.335404539506</v>
      </c>
    </row>
    <row r="1776" spans="1:7" x14ac:dyDescent="0.2">
      <c r="A1776" s="344">
        <v>6</v>
      </c>
      <c r="B1776" s="344">
        <v>1</v>
      </c>
      <c r="C1776" s="344">
        <v>1213.857421875</v>
      </c>
      <c r="D1776" s="344">
        <v>23581.822265625</v>
      </c>
      <c r="E1776" s="344">
        <v>0.69563149008899905</v>
      </c>
      <c r="F1776" s="344">
        <v>1.4927654992788999</v>
      </c>
      <c r="G1776" s="262">
        <f t="shared" si="50"/>
        <v>11201.85997574131</v>
      </c>
    </row>
    <row r="1777" spans="1:7" x14ac:dyDescent="0.2">
      <c r="A1777" s="344">
        <v>6</v>
      </c>
      <c r="B1777" s="344">
        <v>1</v>
      </c>
      <c r="C1777" s="344">
        <v>1214.2607421875</v>
      </c>
      <c r="D1777" s="344">
        <v>23481.33203125</v>
      </c>
      <c r="E1777" s="344">
        <v>0.69405569229274999</v>
      </c>
      <c r="F1777" s="344">
        <v>1.4923841226846</v>
      </c>
      <c r="G1777" s="262">
        <f t="shared" si="50"/>
        <v>11164.778968328537</v>
      </c>
    </row>
    <row r="1778" spans="1:7" x14ac:dyDescent="0.2">
      <c r="A1778" s="344">
        <v>6</v>
      </c>
      <c r="B1778" s="344">
        <v>1</v>
      </c>
      <c r="C1778" s="344">
        <v>1214.6494140625</v>
      </c>
      <c r="D1778" s="344">
        <v>23381.291015625</v>
      </c>
      <c r="E1778" s="344">
        <v>0.69248757790774096</v>
      </c>
      <c r="F1778" s="344">
        <v>1.4880269300192599</v>
      </c>
      <c r="G1778" s="262">
        <f t="shared" si="50"/>
        <v>11128.035991669007</v>
      </c>
    </row>
    <row r="1779" spans="1:7" x14ac:dyDescent="0.2">
      <c r="A1779" s="344">
        <v>6</v>
      </c>
      <c r="B1779" s="344">
        <v>1</v>
      </c>
      <c r="C1779" s="344">
        <v>1215.052734375</v>
      </c>
      <c r="D1779" s="344">
        <v>23279.654296875</v>
      </c>
      <c r="E1779" s="344">
        <v>0.69092522608116302</v>
      </c>
      <c r="F1779" s="344">
        <v>1.4849811559543</v>
      </c>
      <c r="G1779" s="262">
        <f t="shared" si="50"/>
        <v>11091.585585099589</v>
      </c>
    </row>
    <row r="1780" spans="1:7" x14ac:dyDescent="0.2">
      <c r="A1780" s="344">
        <v>6</v>
      </c>
      <c r="B1780" s="344">
        <v>1</v>
      </c>
      <c r="C1780" s="344">
        <v>1215.474609375</v>
      </c>
      <c r="D1780" s="344">
        <v>23176.09375</v>
      </c>
      <c r="E1780" s="344">
        <v>0.68921339698135897</v>
      </c>
      <c r="F1780" s="344">
        <v>1.4801323413848899</v>
      </c>
      <c r="G1780" s="262">
        <f t="shared" si="50"/>
        <v>11051.823434419686</v>
      </c>
    </row>
    <row r="1781" spans="1:7" x14ac:dyDescent="0.2">
      <c r="A1781" s="344">
        <v>6</v>
      </c>
      <c r="B1781" s="344">
        <v>1</v>
      </c>
      <c r="C1781" s="344">
        <v>1215.8876953125</v>
      </c>
      <c r="D1781" s="344">
        <v>23074.720703125</v>
      </c>
      <c r="E1781" s="344">
        <v>0.68762950832024194</v>
      </c>
      <c r="F1781" s="344">
        <v>1.47318840026855</v>
      </c>
      <c r="G1781" s="262">
        <f t="shared" si="50"/>
        <v>11015.195364129821</v>
      </c>
    </row>
    <row r="1782" spans="1:7" x14ac:dyDescent="0.2">
      <c r="A1782" s="344">
        <v>6</v>
      </c>
      <c r="B1782" s="344">
        <v>1</v>
      </c>
      <c r="C1782" s="344">
        <v>1216.29296875</v>
      </c>
      <c r="D1782" s="344">
        <v>22971.416015625</v>
      </c>
      <c r="E1782" s="344">
        <v>0.68602460669353604</v>
      </c>
      <c r="F1782" s="344">
        <v>1.4723807107657201</v>
      </c>
      <c r="G1782" s="262">
        <f t="shared" si="50"/>
        <v>10978.245604268099</v>
      </c>
    </row>
    <row r="1783" spans="1:7" x14ac:dyDescent="0.2">
      <c r="A1783" s="344">
        <v>6</v>
      </c>
      <c r="B1783" s="344">
        <v>1</v>
      </c>
      <c r="C1783" s="344">
        <v>1216.6962890625</v>
      </c>
      <c r="D1783" s="344">
        <v>22871.150390625</v>
      </c>
      <c r="E1783" s="344">
        <v>0.684383849147707</v>
      </c>
      <c r="F1783" s="344">
        <v>1.4701724285259801</v>
      </c>
      <c r="G1783" s="262">
        <f t="shared" si="50"/>
        <v>10940.637335892487</v>
      </c>
    </row>
    <row r="1784" spans="1:7" x14ac:dyDescent="0.2">
      <c r="A1784" s="344">
        <v>6</v>
      </c>
      <c r="B1784" s="344">
        <v>1</v>
      </c>
      <c r="C1784" s="344">
        <v>1217.10546875</v>
      </c>
      <c r="D1784" s="344">
        <v>22769.240234375</v>
      </c>
      <c r="E1784" s="344">
        <v>0.68281177664175596</v>
      </c>
      <c r="F1784" s="344">
        <v>1.4632164966315</v>
      </c>
      <c r="G1784" s="262">
        <f t="shared" si="50"/>
        <v>10904.762334261273</v>
      </c>
    </row>
    <row r="1785" spans="1:7" x14ac:dyDescent="0.2">
      <c r="A1785" s="344">
        <v>6</v>
      </c>
      <c r="B1785" s="344">
        <v>1</v>
      </c>
      <c r="C1785" s="344">
        <v>1217.51953125</v>
      </c>
      <c r="D1785" s="344">
        <v>22668.4375</v>
      </c>
      <c r="E1785" s="344">
        <v>0.68116444163024403</v>
      </c>
      <c r="F1785" s="344">
        <v>1.4598101843148501</v>
      </c>
      <c r="G1785" s="262">
        <f t="shared" si="50"/>
        <v>10867.336795574458</v>
      </c>
    </row>
    <row r="1786" spans="1:7" x14ac:dyDescent="0.2">
      <c r="A1786" s="344">
        <v>6</v>
      </c>
      <c r="B1786" s="344">
        <v>1</v>
      </c>
      <c r="C1786" s="344">
        <v>1217.916015625</v>
      </c>
      <c r="D1786" s="344">
        <v>22566.67578125</v>
      </c>
      <c r="E1786" s="344">
        <v>0.67955075064673998</v>
      </c>
      <c r="F1786" s="344">
        <v>1.4549195766448999</v>
      </c>
      <c r="G1786" s="262">
        <f t="shared" si="50"/>
        <v>10830.839048354588</v>
      </c>
    </row>
    <row r="1787" spans="1:7" x14ac:dyDescent="0.2">
      <c r="A1787" s="344">
        <v>6</v>
      </c>
      <c r="B1787" s="344">
        <v>1</v>
      </c>
      <c r="C1787" s="344">
        <v>1218.154296875</v>
      </c>
      <c r="D1787" s="344">
        <v>22505.517578125</v>
      </c>
      <c r="E1787" s="344">
        <v>0.67860237322747696</v>
      </c>
      <c r="F1787" s="344">
        <v>1.45333108957857</v>
      </c>
      <c r="G1787" s="262">
        <f t="shared" si="50"/>
        <v>10809.466323145245</v>
      </c>
    </row>
    <row r="1788" spans="1:7" x14ac:dyDescent="0.2">
      <c r="A1788" s="344">
        <v>6</v>
      </c>
      <c r="B1788" s="344">
        <v>1</v>
      </c>
      <c r="C1788" s="344">
        <v>1218.3173828125</v>
      </c>
      <c r="D1788" s="344">
        <v>22466.458984375</v>
      </c>
      <c r="E1788" s="344">
        <v>0.67789934109896399</v>
      </c>
      <c r="F1788" s="344">
        <v>1.45147740840912</v>
      </c>
      <c r="G1788" s="262">
        <f t="shared" si="50"/>
        <v>10793.657950942161</v>
      </c>
    </row>
    <row r="1789" spans="1:7" x14ac:dyDescent="0.2">
      <c r="A1789" s="344">
        <v>6</v>
      </c>
      <c r="B1789" s="344">
        <v>1</v>
      </c>
      <c r="C1789" s="344">
        <v>1218.724609375</v>
      </c>
      <c r="D1789" s="344">
        <v>22364.458984375</v>
      </c>
      <c r="E1789" s="344">
        <v>0.67625148221850395</v>
      </c>
      <c r="F1789" s="344">
        <v>1.44864025060087</v>
      </c>
      <c r="G1789" s="262">
        <f t="shared" si="50"/>
        <v>10756.720437795171</v>
      </c>
    </row>
    <row r="1790" spans="1:7" x14ac:dyDescent="0.2">
      <c r="A1790" s="344">
        <v>6</v>
      </c>
      <c r="B1790" s="344">
        <v>1</v>
      </c>
      <c r="C1790" s="344">
        <v>1219.1298828125</v>
      </c>
      <c r="D1790" s="344">
        <v>22263.0859375</v>
      </c>
      <c r="E1790" s="344">
        <v>0.67467964254319701</v>
      </c>
      <c r="F1790" s="344">
        <v>1.44504907075316</v>
      </c>
      <c r="G1790" s="262">
        <f t="shared" si="50"/>
        <v>10721.646764935298</v>
      </c>
    </row>
    <row r="1791" spans="1:7" x14ac:dyDescent="0.2">
      <c r="A1791" s="344">
        <v>6</v>
      </c>
      <c r="B1791" s="344">
        <v>1</v>
      </c>
      <c r="C1791" s="344">
        <v>1219.5439453125</v>
      </c>
      <c r="D1791" s="344">
        <v>22162.2265625</v>
      </c>
      <c r="E1791" s="344">
        <v>0.67303486866876505</v>
      </c>
      <c r="F1791" s="344">
        <v>1.4410316944122299</v>
      </c>
      <c r="G1791" s="262">
        <f t="shared" si="50"/>
        <v>10685.111968253561</v>
      </c>
    </row>
    <row r="1792" spans="1:7" x14ac:dyDescent="0.2">
      <c r="A1792" s="344">
        <v>6</v>
      </c>
      <c r="B1792" s="344">
        <v>1</v>
      </c>
      <c r="C1792" s="344">
        <v>1219.9296875</v>
      </c>
      <c r="D1792" s="344">
        <v>22061.06640625</v>
      </c>
      <c r="E1792" s="344">
        <v>0.67142158513888694</v>
      </c>
      <c r="F1792" s="344">
        <v>1.43573875539005</v>
      </c>
      <c r="G1792" s="262">
        <f t="shared" si="50"/>
        <v>10649.439613161832</v>
      </c>
    </row>
    <row r="1793" spans="1:7" x14ac:dyDescent="0.2">
      <c r="A1793" s="344">
        <v>6</v>
      </c>
      <c r="B1793" s="344">
        <v>1</v>
      </c>
      <c r="C1793" s="344">
        <v>1220.349609375</v>
      </c>
      <c r="D1793" s="344">
        <v>21958.384765625</v>
      </c>
      <c r="E1793" s="344">
        <v>0.66971557680517402</v>
      </c>
      <c r="F1793" s="344">
        <v>1.43223104532808</v>
      </c>
      <c r="G1793" s="262">
        <f t="shared" si="50"/>
        <v>10611.890837889488</v>
      </c>
    </row>
    <row r="1794" spans="1:7" x14ac:dyDescent="0.2">
      <c r="A1794" s="344">
        <v>6</v>
      </c>
      <c r="B1794" s="344">
        <v>1</v>
      </c>
      <c r="C1794" s="344">
        <v>1220.7646484375</v>
      </c>
      <c r="D1794" s="344">
        <v>21856.568359375</v>
      </c>
      <c r="E1794" s="344">
        <v>0.66809623967856202</v>
      </c>
      <c r="F1794" s="344">
        <v>1.42707524355501</v>
      </c>
      <c r="G1794" s="262">
        <f t="shared" si="50"/>
        <v>10576.41524774145</v>
      </c>
    </row>
    <row r="1795" spans="1:7" x14ac:dyDescent="0.2">
      <c r="A1795" s="344">
        <v>6</v>
      </c>
      <c r="B1795" s="344">
        <v>1</v>
      </c>
      <c r="C1795" s="344">
        <v>1221.1650390625</v>
      </c>
      <c r="D1795" s="344">
        <v>21753.939453125</v>
      </c>
      <c r="E1795" s="344">
        <v>0.666513689793646</v>
      </c>
      <c r="F1795" s="344">
        <v>1.42328441143036</v>
      </c>
      <c r="G1795" s="262">
        <f t="shared" si="50"/>
        <v>10541.907345681549</v>
      </c>
    </row>
    <row r="1796" spans="1:7" x14ac:dyDescent="0.2">
      <c r="A1796" s="344">
        <v>6</v>
      </c>
      <c r="B1796" s="344">
        <v>1</v>
      </c>
      <c r="C1796" s="344">
        <v>1221.5595703125</v>
      </c>
      <c r="D1796" s="344">
        <v>21653.84765625</v>
      </c>
      <c r="E1796" s="344">
        <v>0.664904597215354</v>
      </c>
      <c r="F1796" s="344">
        <v>1.4200538862496599</v>
      </c>
      <c r="G1796" s="262">
        <f t="shared" si="50"/>
        <v>10506.983771642663</v>
      </c>
    </row>
    <row r="1797" spans="1:7" x14ac:dyDescent="0.2">
      <c r="A1797" s="344">
        <v>6</v>
      </c>
      <c r="B1797" s="344">
        <v>1</v>
      </c>
      <c r="C1797" s="344">
        <v>1221.9794921875</v>
      </c>
      <c r="D1797" s="344">
        <v>21552.046875</v>
      </c>
      <c r="E1797" s="344">
        <v>0.66324742510914803</v>
      </c>
      <c r="F1797" s="344">
        <v>1.41622719820589</v>
      </c>
      <c r="G1797" s="262">
        <f t="shared" si="50"/>
        <v>10471.18397002223</v>
      </c>
    </row>
    <row r="1798" spans="1:7" x14ac:dyDescent="0.2">
      <c r="A1798" s="344">
        <v>6</v>
      </c>
      <c r="B1798" s="344">
        <v>1</v>
      </c>
      <c r="C1798" s="344">
        <v>1222.3798828125</v>
      </c>
      <c r="D1798" s="344">
        <v>21451.822265625</v>
      </c>
      <c r="E1798" s="344">
        <v>0.66160626010969303</v>
      </c>
      <c r="F1798" s="344">
        <v>1.41278211958706</v>
      </c>
      <c r="G1798" s="262">
        <f t="shared" ref="G1798:G1861" si="51">G1797+(D1798+D1797)/2*(E1798-E1797)</f>
        <v>10435.895747584862</v>
      </c>
    </row>
    <row r="1799" spans="1:7" x14ac:dyDescent="0.2">
      <c r="A1799" s="344">
        <v>6</v>
      </c>
      <c r="B1799" s="344">
        <v>1</v>
      </c>
      <c r="C1799" s="344">
        <v>1222.7978515625</v>
      </c>
      <c r="D1799" s="344">
        <v>21351.677734375</v>
      </c>
      <c r="E1799" s="344">
        <v>0.65994169563055005</v>
      </c>
      <c r="F1799" s="344">
        <v>1.4081478584557801</v>
      </c>
      <c r="G1799" s="262">
        <f t="shared" si="51"/>
        <v>10400.271154743363</v>
      </c>
    </row>
    <row r="1800" spans="1:7" x14ac:dyDescent="0.2">
      <c r="A1800" s="344">
        <v>6</v>
      </c>
      <c r="B1800" s="344">
        <v>1</v>
      </c>
      <c r="C1800" s="344">
        <v>1223.1328125</v>
      </c>
      <c r="D1800" s="344">
        <v>21270.04296875</v>
      </c>
      <c r="E1800" s="344">
        <v>0.65859255846589804</v>
      </c>
      <c r="F1800" s="344">
        <v>1.40617787837982</v>
      </c>
      <c r="G1800" s="262">
        <f t="shared" si="51"/>
        <v>10371.51988103236</v>
      </c>
    </row>
    <row r="1801" spans="1:7" x14ac:dyDescent="0.2">
      <c r="A1801" s="344">
        <v>6</v>
      </c>
      <c r="B1801" s="344">
        <v>1</v>
      </c>
      <c r="C1801" s="344">
        <v>1223.1953125</v>
      </c>
      <c r="D1801" s="344">
        <v>21246.732421875</v>
      </c>
      <c r="E1801" s="344">
        <v>0.65831781830638603</v>
      </c>
      <c r="F1801" s="344">
        <v>1.4037489891052199</v>
      </c>
      <c r="G1801" s="262">
        <f t="shared" si="51"/>
        <v>10365.679348205982</v>
      </c>
    </row>
    <row r="1802" spans="1:7" x14ac:dyDescent="0.2">
      <c r="A1802" s="344">
        <v>6</v>
      </c>
      <c r="B1802" s="344">
        <v>1</v>
      </c>
      <c r="C1802" s="344">
        <v>1223.59765625</v>
      </c>
      <c r="D1802" s="344">
        <v>21145.025390625</v>
      </c>
      <c r="E1802" s="344">
        <v>0.65668835304677498</v>
      </c>
      <c r="F1802" s="344">
        <v>1.4010549057275099</v>
      </c>
      <c r="G1802" s="262">
        <f t="shared" si="51"/>
        <v>10331.141399881324</v>
      </c>
    </row>
    <row r="1803" spans="1:7" x14ac:dyDescent="0.2">
      <c r="A1803" s="344">
        <v>6</v>
      </c>
      <c r="B1803" s="344">
        <v>1</v>
      </c>
      <c r="C1803" s="344">
        <v>1224.013671875</v>
      </c>
      <c r="D1803" s="344">
        <v>21043.255859375</v>
      </c>
      <c r="E1803" s="344">
        <v>0.65504701342433702</v>
      </c>
      <c r="F1803" s="344">
        <v>1.39642658177763</v>
      </c>
      <c r="G1803" s="262">
        <f t="shared" si="51"/>
        <v>10296.518751072233</v>
      </c>
    </row>
    <row r="1804" spans="1:7" x14ac:dyDescent="0.2">
      <c r="A1804" s="344">
        <v>7</v>
      </c>
      <c r="B1804" s="344">
        <v>1</v>
      </c>
      <c r="C1804" s="344">
        <v>1224.419921875</v>
      </c>
      <c r="D1804" s="344">
        <v>20942.2109375</v>
      </c>
      <c r="E1804" s="344">
        <v>0.65341970184817899</v>
      </c>
      <c r="F1804" s="344">
        <v>1.3924688100814799</v>
      </c>
      <c r="G1804" s="262">
        <f t="shared" si="51"/>
        <v>10262.357032997757</v>
      </c>
    </row>
    <row r="1805" spans="1:7" x14ac:dyDescent="0.2">
      <c r="A1805" s="344">
        <v>7</v>
      </c>
      <c r="B1805" s="344">
        <v>1</v>
      </c>
      <c r="C1805" s="344">
        <v>1224.8154296875</v>
      </c>
      <c r="D1805" s="344">
        <v>20841.9609375</v>
      </c>
      <c r="E1805" s="344">
        <v>0.65182824619114399</v>
      </c>
      <c r="F1805" s="344">
        <v>1.38778088148683</v>
      </c>
      <c r="G1805" s="262">
        <f t="shared" si="51"/>
        <v>10229.108204645261</v>
      </c>
    </row>
    <row r="1806" spans="1:7" x14ac:dyDescent="0.2">
      <c r="A1806" s="344">
        <v>7</v>
      </c>
      <c r="B1806" s="344">
        <v>1</v>
      </c>
      <c r="C1806" s="344">
        <v>1225.22265625</v>
      </c>
      <c r="D1806" s="344">
        <v>20739.287109375</v>
      </c>
      <c r="E1806" s="344">
        <v>0.65021554473787502</v>
      </c>
      <c r="F1806" s="344">
        <v>1.3840884203091299</v>
      </c>
      <c r="G1806" s="262">
        <f t="shared" si="51"/>
        <v>10195.579135068294</v>
      </c>
    </row>
    <row r="1807" spans="1:7" x14ac:dyDescent="0.2">
      <c r="A1807" s="344">
        <v>7</v>
      </c>
      <c r="B1807" s="344">
        <v>1</v>
      </c>
      <c r="C1807" s="344">
        <v>1225.6298828125</v>
      </c>
      <c r="D1807" s="344">
        <v>20639.109375</v>
      </c>
      <c r="E1807" s="344">
        <v>0.64856663811951898</v>
      </c>
      <c r="F1807" s="344">
        <v>1.3784735929220899</v>
      </c>
      <c r="G1807" s="262">
        <f t="shared" si="51"/>
        <v>10161.464579158272</v>
      </c>
    </row>
    <row r="1808" spans="1:7" x14ac:dyDescent="0.2">
      <c r="A1808" s="344">
        <v>7</v>
      </c>
      <c r="B1808" s="344">
        <v>1</v>
      </c>
      <c r="C1808" s="344">
        <v>1226.0205078125</v>
      </c>
      <c r="D1808" s="344">
        <v>20538.89453125</v>
      </c>
      <c r="E1808" s="344">
        <v>0.64694334287196398</v>
      </c>
      <c r="F1808" s="344">
        <v>1.3762384187430099</v>
      </c>
      <c r="G1808" s="262">
        <f t="shared" si="51"/>
        <v>10128.042550135862</v>
      </c>
    </row>
    <row r="1809" spans="1:7" x14ac:dyDescent="0.2">
      <c r="A1809" s="344">
        <v>7</v>
      </c>
      <c r="B1809" s="344">
        <v>1</v>
      </c>
      <c r="C1809" s="344">
        <v>1226.4443359375</v>
      </c>
      <c r="D1809" s="344">
        <v>20438.759765625</v>
      </c>
      <c r="E1809" s="344">
        <v>0.64525572815910004</v>
      </c>
      <c r="F1809" s="344">
        <v>1.3737380504608201</v>
      </c>
      <c r="G1809" s="262">
        <f t="shared" si="51"/>
        <v>10093.465303990833</v>
      </c>
    </row>
    <row r="1810" spans="1:7" x14ac:dyDescent="0.2">
      <c r="A1810" s="344">
        <v>7</v>
      </c>
      <c r="B1810" s="344">
        <v>1</v>
      </c>
      <c r="C1810" s="344">
        <v>1226.8427734375</v>
      </c>
      <c r="D1810" s="344">
        <v>20336.060546875</v>
      </c>
      <c r="E1810" s="344">
        <v>0.64365094294771596</v>
      </c>
      <c r="F1810" s="344">
        <v>1.36804883368313</v>
      </c>
      <c r="G1810" s="262">
        <f t="shared" si="51"/>
        <v>10060.747889673661</v>
      </c>
    </row>
    <row r="1811" spans="1:7" x14ac:dyDescent="0.2">
      <c r="A1811" s="344">
        <v>7</v>
      </c>
      <c r="B1811" s="344">
        <v>1</v>
      </c>
      <c r="C1811" s="344">
        <v>1227.240234375</v>
      </c>
      <c r="D1811" s="344">
        <v>20235.09765625</v>
      </c>
      <c r="E1811" s="344">
        <v>0.64203818328678597</v>
      </c>
      <c r="F1811" s="344">
        <v>1.3628751039505</v>
      </c>
      <c r="G1811" s="262">
        <f t="shared" si="51"/>
        <v>10028.032126000056</v>
      </c>
    </row>
    <row r="1812" spans="1:7" x14ac:dyDescent="0.2">
      <c r="A1812" s="344">
        <v>7</v>
      </c>
      <c r="B1812" s="344">
        <v>1</v>
      </c>
      <c r="C1812" s="344">
        <v>1227.6552734375</v>
      </c>
      <c r="D1812" s="344">
        <v>20133.681640625</v>
      </c>
      <c r="E1812" s="344">
        <v>0.64039806602522698</v>
      </c>
      <c r="F1812" s="344">
        <v>1.3613939518108999</v>
      </c>
      <c r="G1812" s="262">
        <f t="shared" si="51"/>
        <v>9994.9273601236218</v>
      </c>
    </row>
    <row r="1813" spans="1:7" x14ac:dyDescent="0.2">
      <c r="A1813" s="344">
        <v>7</v>
      </c>
      <c r="B1813" s="344">
        <v>1</v>
      </c>
      <c r="C1813" s="344">
        <v>1228.05859375</v>
      </c>
      <c r="D1813" s="344">
        <v>20032.38671875</v>
      </c>
      <c r="E1813" s="344">
        <v>0.63875503838062297</v>
      </c>
      <c r="F1813" s="344">
        <v>1.35685503482819</v>
      </c>
      <c r="G1813" s="262">
        <f t="shared" si="51"/>
        <v>9961.9303797788689</v>
      </c>
    </row>
    <row r="1814" spans="1:7" x14ac:dyDescent="0.2">
      <c r="A1814" s="344">
        <v>7</v>
      </c>
      <c r="B1814" s="344">
        <v>1</v>
      </c>
      <c r="C1814" s="344">
        <v>1228.1064453125</v>
      </c>
      <c r="D1814" s="344">
        <v>20027.828125</v>
      </c>
      <c r="E1814" s="344">
        <v>0.63857401255518198</v>
      </c>
      <c r="F1814" s="344">
        <v>1.3560295337811099</v>
      </c>
      <c r="G1814" s="262">
        <f t="shared" si="51"/>
        <v>9958.3044130491526</v>
      </c>
    </row>
    <row r="1815" spans="1:7" x14ac:dyDescent="0.2">
      <c r="A1815" s="344">
        <v>7</v>
      </c>
      <c r="B1815" s="344">
        <v>1</v>
      </c>
      <c r="C1815" s="344">
        <v>1228.4560546875</v>
      </c>
      <c r="D1815" s="344">
        <v>19931.380859375</v>
      </c>
      <c r="E1815" s="344">
        <v>0.63712144037708596</v>
      </c>
      <c r="F1815" s="344">
        <v>1.3520836364477899</v>
      </c>
      <c r="G1815" s="262">
        <f t="shared" si="51"/>
        <v>9929.2825954344389</v>
      </c>
    </row>
    <row r="1816" spans="1:7" x14ac:dyDescent="0.2">
      <c r="A1816" s="344">
        <v>7</v>
      </c>
      <c r="B1816" s="344">
        <v>1</v>
      </c>
      <c r="C1816" s="344">
        <v>1228.859375</v>
      </c>
      <c r="D1816" s="344">
        <v>19830.646484375</v>
      </c>
      <c r="E1816" s="344">
        <v>0.63545920420438096</v>
      </c>
      <c r="F1816" s="344">
        <v>1.3480990892276199</v>
      </c>
      <c r="G1816" s="262">
        <f t="shared" si="51"/>
        <v>9896.2356553590052</v>
      </c>
    </row>
    <row r="1817" spans="1:7" x14ac:dyDescent="0.2">
      <c r="A1817" s="344">
        <v>7</v>
      </c>
      <c r="B1817" s="344">
        <v>1</v>
      </c>
      <c r="C1817" s="344">
        <v>1229.283203125</v>
      </c>
      <c r="D1817" s="344">
        <v>19729.87109375</v>
      </c>
      <c r="E1817" s="344">
        <v>0.63381291693076502</v>
      </c>
      <c r="F1817" s="344">
        <v>1.34454073850065</v>
      </c>
      <c r="G1817" s="262">
        <f t="shared" si="51"/>
        <v>9863.6716670457427</v>
      </c>
    </row>
    <row r="1818" spans="1:7" x14ac:dyDescent="0.2">
      <c r="A1818" s="344">
        <v>7</v>
      </c>
      <c r="B1818" s="344">
        <v>1</v>
      </c>
      <c r="C1818" s="344">
        <v>1229.671875</v>
      </c>
      <c r="D1818" s="344">
        <v>19629.66015625</v>
      </c>
      <c r="E1818" s="344">
        <v>0.63217390561476405</v>
      </c>
      <c r="F1818" s="344">
        <v>1.3412743574008299</v>
      </c>
      <c r="G1818" s="262">
        <f t="shared" si="51"/>
        <v>9831.4163084901211</v>
      </c>
    </row>
    <row r="1819" spans="1:7" x14ac:dyDescent="0.2">
      <c r="A1819" s="344">
        <v>7</v>
      </c>
      <c r="B1819" s="344">
        <v>1</v>
      </c>
      <c r="C1819" s="344">
        <v>1230.0615234375</v>
      </c>
      <c r="D1819" s="344">
        <v>19527.736328125</v>
      </c>
      <c r="E1819" s="344">
        <v>0.63053774647414695</v>
      </c>
      <c r="F1819" s="344">
        <v>1.3354122638702399</v>
      </c>
      <c r="G1819" s="262">
        <f t="shared" si="51"/>
        <v>9799.3824423997812</v>
      </c>
    </row>
    <row r="1820" spans="1:7" x14ac:dyDescent="0.2">
      <c r="A1820" s="344">
        <v>7</v>
      </c>
      <c r="B1820" s="344">
        <v>1</v>
      </c>
      <c r="C1820" s="344">
        <v>1230.486328125</v>
      </c>
      <c r="D1820" s="344">
        <v>19424.759765625</v>
      </c>
      <c r="E1820" s="344">
        <v>0.62884710496291496</v>
      </c>
      <c r="F1820" s="344">
        <v>1.3337016571313101</v>
      </c>
      <c r="G1820" s="262">
        <f t="shared" si="51"/>
        <v>9766.4550889686834</v>
      </c>
    </row>
    <row r="1821" spans="1:7" x14ac:dyDescent="0.2">
      <c r="A1821" s="344">
        <v>7</v>
      </c>
      <c r="B1821" s="344">
        <v>1</v>
      </c>
      <c r="C1821" s="344">
        <v>1230.900390625</v>
      </c>
      <c r="D1821" s="344">
        <v>19324.66015625</v>
      </c>
      <c r="E1821" s="344">
        <v>0.62720169080421295</v>
      </c>
      <c r="F1821" s="344">
        <v>1.32817029953003</v>
      </c>
      <c r="G1821" s="262">
        <f t="shared" si="51"/>
        <v>9734.5756668782124</v>
      </c>
    </row>
    <row r="1822" spans="1:7" x14ac:dyDescent="0.2">
      <c r="A1822" s="344">
        <v>7</v>
      </c>
      <c r="B1822" s="344">
        <v>1</v>
      </c>
      <c r="C1822" s="344">
        <v>1231.298828125</v>
      </c>
      <c r="D1822" s="344">
        <v>19220.595703125</v>
      </c>
      <c r="E1822" s="344">
        <v>0.62553986208513401</v>
      </c>
      <c r="F1822" s="344">
        <v>1.32342870347202</v>
      </c>
      <c r="G1822" s="262">
        <f t="shared" si="51"/>
        <v>9702.5478602925341</v>
      </c>
    </row>
    <row r="1823" spans="1:7" x14ac:dyDescent="0.2">
      <c r="A1823" s="344">
        <v>7</v>
      </c>
      <c r="B1823" s="344">
        <v>1</v>
      </c>
      <c r="C1823" s="344">
        <v>1231.712890625</v>
      </c>
      <c r="D1823" s="344">
        <v>19120.115234375</v>
      </c>
      <c r="E1823" s="344">
        <v>0.62387151410803199</v>
      </c>
      <c r="F1823" s="344">
        <v>1.32027571089566</v>
      </c>
      <c r="G1823" s="262">
        <f t="shared" si="51"/>
        <v>9670.5650365259189</v>
      </c>
    </row>
    <row r="1824" spans="1:7" x14ac:dyDescent="0.2">
      <c r="A1824" s="344">
        <v>7</v>
      </c>
      <c r="B1824" s="344">
        <v>1.5</v>
      </c>
      <c r="C1824" s="344">
        <v>1232.775390625</v>
      </c>
      <c r="D1824" s="344">
        <v>19221.013671875</v>
      </c>
      <c r="E1824" s="344">
        <v>0.62532210722565695</v>
      </c>
      <c r="F1824" s="344">
        <v>1.3239026302471799</v>
      </c>
      <c r="G1824" s="262">
        <f t="shared" si="51"/>
        <v>9698.3737253826075</v>
      </c>
    </row>
    <row r="1825" spans="1:7" x14ac:dyDescent="0.2">
      <c r="A1825" s="344">
        <v>7</v>
      </c>
      <c r="B1825" s="344">
        <v>1.5</v>
      </c>
      <c r="C1825" s="344">
        <v>1233.173828125</v>
      </c>
      <c r="D1825" s="344">
        <v>19324.03125</v>
      </c>
      <c r="E1825" s="344">
        <v>0.62687502941116702</v>
      </c>
      <c r="F1825" s="344">
        <v>1.32892129477113</v>
      </c>
      <c r="G1825" s="262">
        <f t="shared" si="51"/>
        <v>9728.3024530829389</v>
      </c>
    </row>
    <row r="1826" spans="1:7" x14ac:dyDescent="0.2">
      <c r="A1826" s="344">
        <v>7</v>
      </c>
      <c r="B1826" s="344">
        <v>1.5</v>
      </c>
      <c r="C1826" s="344">
        <v>1233.580078125</v>
      </c>
      <c r="D1826" s="344">
        <v>19425.08203125</v>
      </c>
      <c r="E1826" s="344">
        <v>0.62851316761225495</v>
      </c>
      <c r="F1826" s="344">
        <v>1.3321370352059601</v>
      </c>
      <c r="G1826" s="262">
        <f t="shared" si="51"/>
        <v>9760.0406544450889</v>
      </c>
    </row>
    <row r="1827" spans="1:7" x14ac:dyDescent="0.2">
      <c r="A1827" s="344">
        <v>7</v>
      </c>
      <c r="B1827" s="344">
        <v>1.5</v>
      </c>
      <c r="C1827" s="344">
        <v>1233.994140625</v>
      </c>
      <c r="D1827" s="344">
        <v>19525.6171875</v>
      </c>
      <c r="E1827" s="344">
        <v>0.63011154998093799</v>
      </c>
      <c r="F1827" s="344">
        <v>1.33656861726195</v>
      </c>
      <c r="G1827" s="262">
        <f t="shared" si="51"/>
        <v>9791.1697098846525</v>
      </c>
    </row>
    <row r="1828" spans="1:7" x14ac:dyDescent="0.2">
      <c r="A1828" s="344">
        <v>7</v>
      </c>
      <c r="B1828" s="344">
        <v>1.5</v>
      </c>
      <c r="C1828" s="344">
        <v>1234.3857421875</v>
      </c>
      <c r="D1828" s="344">
        <v>19626.3359375</v>
      </c>
      <c r="E1828" s="344">
        <v>0.63173426315188397</v>
      </c>
      <c r="F1828" s="344">
        <v>1.3399958843365301</v>
      </c>
      <c r="G1828" s="262">
        <f t="shared" si="51"/>
        <v>9822.9359048867518</v>
      </c>
    </row>
    <row r="1829" spans="1:7" x14ac:dyDescent="0.2">
      <c r="A1829" s="344">
        <v>7</v>
      </c>
      <c r="B1829" s="344">
        <v>1.5</v>
      </c>
      <c r="C1829" s="344">
        <v>1234.7841796875</v>
      </c>
      <c r="D1829" s="344">
        <v>19727.064453125</v>
      </c>
      <c r="E1829" s="344">
        <v>0.63329015392810095</v>
      </c>
      <c r="F1829" s="344">
        <v>1.34394760243595</v>
      </c>
      <c r="G1829" s="262">
        <f t="shared" si="51"/>
        <v>9853.5507012270245</v>
      </c>
    </row>
    <row r="1830" spans="1:7" x14ac:dyDescent="0.2">
      <c r="A1830" s="344">
        <v>7</v>
      </c>
      <c r="B1830" s="344">
        <v>1.5</v>
      </c>
      <c r="C1830" s="344">
        <v>1235.193359375</v>
      </c>
      <c r="D1830" s="344">
        <v>19827.087890625</v>
      </c>
      <c r="E1830" s="344">
        <v>0.63491764012724194</v>
      </c>
      <c r="F1830" s="344">
        <v>1.3483136426657401</v>
      </c>
      <c r="G1830" s="262">
        <f t="shared" si="51"/>
        <v>9885.7376197561116</v>
      </c>
    </row>
    <row r="1831" spans="1:7" x14ac:dyDescent="0.2">
      <c r="A1831" s="344">
        <v>7</v>
      </c>
      <c r="B1831" s="344">
        <v>1.5</v>
      </c>
      <c r="C1831" s="344">
        <v>1235.5986328125</v>
      </c>
      <c r="D1831" s="344">
        <v>19927.6015625</v>
      </c>
      <c r="E1831" s="344">
        <v>0.63654052792117</v>
      </c>
      <c r="F1831" s="344">
        <v>1.3516247272491499</v>
      </c>
      <c r="G1831" s="262">
        <f t="shared" si="51"/>
        <v>9917.9963198885507</v>
      </c>
    </row>
    <row r="1832" spans="1:7" x14ac:dyDescent="0.2">
      <c r="A1832" s="344">
        <v>7</v>
      </c>
      <c r="B1832" s="344">
        <v>1.5</v>
      </c>
      <c r="C1832" s="344">
        <v>1235.9912109375</v>
      </c>
      <c r="D1832" s="344">
        <v>20029.021484375</v>
      </c>
      <c r="E1832" s="344">
        <v>0.638107245322317</v>
      </c>
      <c r="F1832" s="344">
        <v>1.35814840905368</v>
      </c>
      <c r="G1832" s="262">
        <f t="shared" si="51"/>
        <v>9949.2966881978555</v>
      </c>
    </row>
    <row r="1833" spans="1:7" x14ac:dyDescent="0.2">
      <c r="A1833" s="344">
        <v>7</v>
      </c>
      <c r="B1833" s="344">
        <v>1.5</v>
      </c>
      <c r="C1833" s="344">
        <v>1236.39453125</v>
      </c>
      <c r="D1833" s="344">
        <v>20130.06640625</v>
      </c>
      <c r="E1833" s="344">
        <v>0.63979410333558895</v>
      </c>
      <c r="F1833" s="344">
        <v>1.3593077892437599</v>
      </c>
      <c r="G1833" s="262">
        <f t="shared" si="51"/>
        <v>9983.1680278048516</v>
      </c>
    </row>
    <row r="1834" spans="1:7" x14ac:dyDescent="0.2">
      <c r="A1834" s="344">
        <v>7</v>
      </c>
      <c r="B1834" s="344">
        <v>1.5</v>
      </c>
      <c r="C1834" s="344">
        <v>1236.798828125</v>
      </c>
      <c r="D1834" s="344">
        <v>20230.1640625</v>
      </c>
      <c r="E1834" s="344">
        <v>0.64135558204725396</v>
      </c>
      <c r="F1834" s="344">
        <v>1.36451120488346</v>
      </c>
      <c r="G1834" s="262">
        <f t="shared" si="51"/>
        <v>10014.678848142275</v>
      </c>
    </row>
    <row r="1835" spans="1:7" x14ac:dyDescent="0.2">
      <c r="A1835" s="344">
        <v>7</v>
      </c>
      <c r="B1835" s="344">
        <v>1.5</v>
      </c>
      <c r="C1835" s="344">
        <v>1237.212890625</v>
      </c>
      <c r="D1835" s="344">
        <v>20330.962890625</v>
      </c>
      <c r="E1835" s="344">
        <v>0.64301746897399403</v>
      </c>
      <c r="F1835" s="344">
        <v>1.3669371837750099</v>
      </c>
      <c r="G1835" s="262">
        <f t="shared" si="51"/>
        <v>10048.382851450897</v>
      </c>
    </row>
    <row r="1836" spans="1:7" x14ac:dyDescent="0.2">
      <c r="A1836" s="344">
        <v>7</v>
      </c>
      <c r="B1836" s="344">
        <v>1.5</v>
      </c>
      <c r="C1836" s="344">
        <v>1237.6181640625</v>
      </c>
      <c r="D1836" s="344">
        <v>20431.978515625</v>
      </c>
      <c r="E1836" s="344">
        <v>0.64459460554644499</v>
      </c>
      <c r="F1836" s="344">
        <v>1.371318125166</v>
      </c>
      <c r="G1836" s="262">
        <f t="shared" si="51"/>
        <v>10080.527214297133</v>
      </c>
    </row>
    <row r="1837" spans="1:7" x14ac:dyDescent="0.2">
      <c r="A1837" s="344">
        <v>7</v>
      </c>
      <c r="B1837" s="344">
        <v>1.5</v>
      </c>
      <c r="C1837" s="344">
        <v>1238.025390625</v>
      </c>
      <c r="D1837" s="344">
        <v>20533.4609375</v>
      </c>
      <c r="E1837" s="344">
        <v>0.64622168429195903</v>
      </c>
      <c r="F1837" s="344">
        <v>1.37427146546543</v>
      </c>
      <c r="G1837" s="262">
        <f t="shared" si="51"/>
        <v>10113.854212214545</v>
      </c>
    </row>
    <row r="1838" spans="1:7" x14ac:dyDescent="0.2">
      <c r="A1838" s="344">
        <v>7</v>
      </c>
      <c r="B1838" s="344">
        <v>1.5</v>
      </c>
      <c r="C1838" s="344">
        <v>1238.4296875</v>
      </c>
      <c r="D1838" s="344">
        <v>20633.89453125</v>
      </c>
      <c r="E1838" s="344">
        <v>0.64786599250510302</v>
      </c>
      <c r="F1838" s="344">
        <v>1.3787925709038999</v>
      </c>
      <c r="G1838" s="262">
        <f t="shared" si="51"/>
        <v>10147.700122569886</v>
      </c>
    </row>
    <row r="1839" spans="1:7" x14ac:dyDescent="0.2">
      <c r="A1839" s="344">
        <v>7</v>
      </c>
      <c r="B1839" s="344">
        <v>1.5</v>
      </c>
      <c r="C1839" s="344">
        <v>1238.84375</v>
      </c>
      <c r="D1839" s="344">
        <v>20735.708984375</v>
      </c>
      <c r="E1839" s="344">
        <v>0.64943736651912298</v>
      </c>
      <c r="F1839" s="344">
        <v>1.3832866679877001</v>
      </c>
      <c r="G1839" s="262">
        <f t="shared" si="51"/>
        <v>10180.203682537267</v>
      </c>
    </row>
    <row r="1840" spans="1:7" x14ac:dyDescent="0.2">
      <c r="A1840" s="344">
        <v>7</v>
      </c>
      <c r="B1840" s="344">
        <v>1.5</v>
      </c>
      <c r="C1840" s="344">
        <v>1239.2333984375</v>
      </c>
      <c r="D1840" s="344">
        <v>20837.30078125</v>
      </c>
      <c r="E1840" s="344">
        <v>0.65105152316391501</v>
      </c>
      <c r="F1840" s="344">
        <v>1.3876229058951099</v>
      </c>
      <c r="G1840" s="262">
        <f t="shared" si="51"/>
        <v>10213.75635751586</v>
      </c>
    </row>
    <row r="1841" spans="1:7" x14ac:dyDescent="0.2">
      <c r="A1841" s="344">
        <v>7</v>
      </c>
      <c r="B1841" s="344">
        <v>1.5</v>
      </c>
      <c r="C1841" s="344">
        <v>1239.640625</v>
      </c>
      <c r="D1841" s="344">
        <v>20938.17578125</v>
      </c>
      <c r="E1841" s="344">
        <v>0.65271696075797103</v>
      </c>
      <c r="F1841" s="344">
        <v>1.3928145635873099</v>
      </c>
      <c r="G1841" s="262">
        <f t="shared" si="51"/>
        <v>10248.543582104257</v>
      </c>
    </row>
    <row r="1842" spans="1:7" x14ac:dyDescent="0.2">
      <c r="A1842" s="344">
        <v>7</v>
      </c>
      <c r="B1842" s="344">
        <v>1.5</v>
      </c>
      <c r="C1842" s="344">
        <v>1240.0400390625</v>
      </c>
      <c r="D1842" s="344">
        <v>21041.470703125</v>
      </c>
      <c r="E1842" s="344">
        <v>0.65430498216301203</v>
      </c>
      <c r="F1842" s="344">
        <v>1.39550562016666</v>
      </c>
      <c r="G1842" s="262">
        <f t="shared" si="51"/>
        <v>10281.875870700878</v>
      </c>
    </row>
    <row r="1843" spans="1:7" x14ac:dyDescent="0.2">
      <c r="A1843" s="344">
        <v>7</v>
      </c>
      <c r="B1843" s="344">
        <v>1.5</v>
      </c>
      <c r="C1843" s="344">
        <v>1240.4453125</v>
      </c>
      <c r="D1843" s="344">
        <v>21143.490234375</v>
      </c>
      <c r="E1843" s="344">
        <v>0.65595802152529403</v>
      </c>
      <c r="F1843" s="344">
        <v>1.39937992207706</v>
      </c>
      <c r="G1843" s="262">
        <f t="shared" si="51"/>
        <v>10316.742571163886</v>
      </c>
    </row>
    <row r="1844" spans="1:7" x14ac:dyDescent="0.2">
      <c r="A1844" s="344">
        <v>7</v>
      </c>
      <c r="B1844" s="344">
        <v>1.5</v>
      </c>
      <c r="C1844" s="344">
        <v>1240.8701171875</v>
      </c>
      <c r="D1844" s="344">
        <v>21245.23046875</v>
      </c>
      <c r="E1844" s="344">
        <v>0.65761461155489098</v>
      </c>
      <c r="F1844" s="344">
        <v>1.40304560773075</v>
      </c>
      <c r="G1844" s="262">
        <f t="shared" si="51"/>
        <v>10351.852937205969</v>
      </c>
    </row>
    <row r="1845" spans="1:7" x14ac:dyDescent="0.2">
      <c r="A1845" s="344">
        <v>7</v>
      </c>
      <c r="B1845" s="344">
        <v>1.5</v>
      </c>
      <c r="C1845" s="344">
        <v>1241.1103515625</v>
      </c>
      <c r="D1845" s="344">
        <v>21304.8828125</v>
      </c>
      <c r="E1845" s="344">
        <v>0.658586679492146</v>
      </c>
      <c r="F1845" s="344">
        <v>1.4053672784939399</v>
      </c>
      <c r="G1845" s="262">
        <f t="shared" si="51"/>
        <v>10372.533737629605</v>
      </c>
    </row>
    <row r="1846" spans="1:7" x14ac:dyDescent="0.2">
      <c r="A1846" s="344">
        <v>7</v>
      </c>
      <c r="B1846" s="344">
        <v>1.5</v>
      </c>
      <c r="C1846" s="344">
        <v>1241.26953125</v>
      </c>
      <c r="D1846" s="344">
        <v>21349.1875</v>
      </c>
      <c r="E1846" s="344">
        <v>0.65921182977035597</v>
      </c>
      <c r="F1846" s="344">
        <v>1.4079511165618901</v>
      </c>
      <c r="G1846" s="262">
        <f t="shared" si="51"/>
        <v>10385.866339590928</v>
      </c>
    </row>
    <row r="1847" spans="1:7" x14ac:dyDescent="0.2">
      <c r="A1847" s="344">
        <v>7</v>
      </c>
      <c r="B1847" s="344">
        <v>1.5</v>
      </c>
      <c r="C1847" s="344">
        <v>1241.697265625</v>
      </c>
      <c r="D1847" s="344">
        <v>21451.373046875</v>
      </c>
      <c r="E1847" s="344">
        <v>0.66095660440623805</v>
      </c>
      <c r="F1847" s="344">
        <v>1.41037697903812</v>
      </c>
      <c r="G1847" s="262">
        <f t="shared" si="51"/>
        <v>10423.20500581279</v>
      </c>
    </row>
    <row r="1848" spans="1:7" x14ac:dyDescent="0.2">
      <c r="A1848" s="344">
        <v>7</v>
      </c>
      <c r="B1848" s="344">
        <v>1.5</v>
      </c>
      <c r="C1848" s="344">
        <v>1242.1044921875</v>
      </c>
      <c r="D1848" s="344">
        <v>21552.408203125</v>
      </c>
      <c r="E1848" s="344">
        <v>0.662535836454481</v>
      </c>
      <c r="F1848" s="344">
        <v>1.4168589841574399</v>
      </c>
      <c r="G1848" s="262">
        <f t="shared" si="51"/>
        <v>10457.161480585604</v>
      </c>
    </row>
    <row r="1849" spans="1:7" x14ac:dyDescent="0.2">
      <c r="A1849" s="344">
        <v>7</v>
      </c>
      <c r="B1849" s="344">
        <v>1.5</v>
      </c>
      <c r="C1849" s="344">
        <v>1242.5029296875</v>
      </c>
      <c r="D1849" s="344">
        <v>21652.59765625</v>
      </c>
      <c r="E1849" s="344">
        <v>0.66416297340765595</v>
      </c>
      <c r="F1849" s="344">
        <v>1.4201343292370401</v>
      </c>
      <c r="G1849" s="262">
        <f t="shared" si="51"/>
        <v>10492.311711383569</v>
      </c>
    </row>
    <row r="1850" spans="1:7" x14ac:dyDescent="0.2">
      <c r="A1850" s="344">
        <v>7</v>
      </c>
      <c r="B1850" s="344">
        <v>1.5</v>
      </c>
      <c r="C1850" s="344">
        <v>1242.896484375</v>
      </c>
      <c r="D1850" s="344">
        <v>21752.763671875</v>
      </c>
      <c r="E1850" s="344">
        <v>0.66577625693753395</v>
      </c>
      <c r="F1850" s="344">
        <v>1.42283434979618</v>
      </c>
      <c r="G1850" s="262">
        <f t="shared" si="51"/>
        <v>10527.324288653102</v>
      </c>
    </row>
    <row r="1851" spans="1:7" x14ac:dyDescent="0.2">
      <c r="A1851" s="344">
        <v>7</v>
      </c>
      <c r="B1851" s="344">
        <v>1.5</v>
      </c>
      <c r="C1851" s="344">
        <v>1243.3115234375</v>
      </c>
      <c r="D1851" s="344">
        <v>21857.447265625</v>
      </c>
      <c r="E1851" s="344">
        <v>0.66744768992066394</v>
      </c>
      <c r="F1851" s="344">
        <v>1.4277279842644901</v>
      </c>
      <c r="G1851" s="262">
        <f t="shared" si="51"/>
        <v>10563.770061134199</v>
      </c>
    </row>
    <row r="1852" spans="1:7" x14ac:dyDescent="0.2">
      <c r="A1852" s="344">
        <v>7</v>
      </c>
      <c r="B1852" s="344">
        <v>1.5</v>
      </c>
      <c r="C1852" s="344">
        <v>1243.7216796875</v>
      </c>
      <c r="D1852" s="344">
        <v>21957.68359375</v>
      </c>
      <c r="E1852" s="344">
        <v>0.66908367443829797</v>
      </c>
      <c r="F1852" s="344">
        <v>1.4321297639980901</v>
      </c>
      <c r="G1852" s="262">
        <f t="shared" si="51"/>
        <v>10599.610498996222</v>
      </c>
    </row>
    <row r="1853" spans="1:7" x14ac:dyDescent="0.2">
      <c r="A1853" s="344">
        <v>7</v>
      </c>
      <c r="B1853" s="344">
        <v>1.5</v>
      </c>
      <c r="C1853" s="344">
        <v>1244.1142578125</v>
      </c>
      <c r="D1853" s="344">
        <v>22058.19140625</v>
      </c>
      <c r="E1853" s="344">
        <v>0.67070848308503594</v>
      </c>
      <c r="F1853" s="344">
        <v>1.4354467857629101</v>
      </c>
      <c r="G1853" s="262">
        <f t="shared" si="51"/>
        <v>10635.369186143091</v>
      </c>
    </row>
    <row r="1854" spans="1:7" x14ac:dyDescent="0.2">
      <c r="A1854" s="344">
        <v>7</v>
      </c>
      <c r="B1854" s="344">
        <v>1.5</v>
      </c>
      <c r="C1854" s="344">
        <v>1244.541015625</v>
      </c>
      <c r="D1854" s="344">
        <v>22158.748046875</v>
      </c>
      <c r="E1854" s="344">
        <v>0.67234830930829004</v>
      </c>
      <c r="F1854" s="344">
        <v>1.4398485654965001</v>
      </c>
      <c r="G1854" s="262">
        <f t="shared" si="51"/>
        <v>10671.623234556728</v>
      </c>
    </row>
    <row r="1855" spans="1:7" x14ac:dyDescent="0.2">
      <c r="A1855" s="344">
        <v>7</v>
      </c>
      <c r="B1855" s="344">
        <v>1.5</v>
      </c>
      <c r="C1855" s="344">
        <v>1244.9306640625</v>
      </c>
      <c r="D1855" s="344">
        <v>22259.55859375</v>
      </c>
      <c r="E1855" s="344">
        <v>0.67398563260212496</v>
      </c>
      <c r="F1855" s="344">
        <v>1.44583580549806</v>
      </c>
      <c r="G1855" s="262">
        <f t="shared" si="51"/>
        <v>10707.986798624426</v>
      </c>
    </row>
    <row r="1856" spans="1:7" x14ac:dyDescent="0.2">
      <c r="A1856" s="344">
        <v>7</v>
      </c>
      <c r="B1856" s="344">
        <v>1.5</v>
      </c>
      <c r="C1856" s="344">
        <v>1245.33203125</v>
      </c>
      <c r="D1856" s="344">
        <v>22360.525390625</v>
      </c>
      <c r="E1856" s="344">
        <v>0.67568698432296503</v>
      </c>
      <c r="F1856" s="344">
        <v>1.4493524795398101</v>
      </c>
      <c r="G1856" s="262">
        <f t="shared" si="51"/>
        <v>10745.944026959849</v>
      </c>
    </row>
    <row r="1857" spans="1:18" x14ac:dyDescent="0.2">
      <c r="A1857" s="344">
        <v>7</v>
      </c>
      <c r="B1857" s="344">
        <v>1.5</v>
      </c>
      <c r="C1857" s="344">
        <v>1245.7451171875</v>
      </c>
      <c r="D1857" s="344">
        <v>22461.181640625</v>
      </c>
      <c r="E1857" s="344">
        <v>0.67730911541730199</v>
      </c>
      <c r="F1857" s="344">
        <v>1.4522135024890299</v>
      </c>
      <c r="G1857" s="262">
        <f t="shared" si="51"/>
        <v>10782.297369298174</v>
      </c>
    </row>
    <row r="1858" spans="1:18" x14ac:dyDescent="0.2">
      <c r="A1858" s="344">
        <v>7</v>
      </c>
      <c r="B1858" s="344">
        <v>1.5</v>
      </c>
      <c r="C1858" s="344">
        <v>1246.0595703125</v>
      </c>
      <c r="D1858" s="344">
        <v>22541.16796875</v>
      </c>
      <c r="E1858" s="344">
        <v>0.67859579576179396</v>
      </c>
      <c r="F1858" s="344">
        <v>1.45557825453579</v>
      </c>
      <c r="G1858" s="262">
        <f t="shared" si="51"/>
        <v>10811.249188647344</v>
      </c>
    </row>
    <row r="1859" spans="1:18" x14ac:dyDescent="0.2">
      <c r="A1859" s="344">
        <v>7</v>
      </c>
      <c r="B1859" s="344">
        <v>1.5</v>
      </c>
      <c r="C1859" s="344">
        <v>1246.1376953125</v>
      </c>
      <c r="D1859" s="344">
        <v>22563.224609375</v>
      </c>
      <c r="E1859" s="344">
        <v>0.67890080390497998</v>
      </c>
      <c r="F1859" s="344">
        <v>1.4548331964761001</v>
      </c>
      <c r="G1859" s="262">
        <f t="shared" si="51"/>
        <v>10818.127792162237</v>
      </c>
    </row>
    <row r="1860" spans="1:18" x14ac:dyDescent="0.2">
      <c r="A1860" s="344">
        <v>7</v>
      </c>
      <c r="B1860" s="344">
        <v>1.5</v>
      </c>
      <c r="C1860" s="344">
        <v>1246.546875</v>
      </c>
      <c r="D1860" s="344">
        <v>22664.6171875</v>
      </c>
      <c r="E1860" s="344">
        <v>0.680524681229144</v>
      </c>
      <c r="F1860" s="344">
        <v>1.4587491750717201</v>
      </c>
      <c r="G1860" s="262">
        <f t="shared" si="51"/>
        <v>10854.850025519649</v>
      </c>
    </row>
    <row r="1861" spans="1:18" x14ac:dyDescent="0.2">
      <c r="A1861" s="344">
        <v>7</v>
      </c>
      <c r="B1861" s="344">
        <v>1.5</v>
      </c>
      <c r="C1861" s="344">
        <v>1246.95703125</v>
      </c>
      <c r="D1861" s="344">
        <v>22768.060546875</v>
      </c>
      <c r="E1861" s="344">
        <v>0.68215624196454905</v>
      </c>
      <c r="F1861" s="344">
        <v>1.4615238178521399</v>
      </c>
      <c r="G1861" s="262">
        <f t="shared" si="51"/>
        <v>10891.913112067507</v>
      </c>
    </row>
    <row r="1862" spans="1:18" x14ac:dyDescent="0.2">
      <c r="A1862" s="344">
        <v>7</v>
      </c>
      <c r="B1862" s="344">
        <v>1.5</v>
      </c>
      <c r="C1862" s="344">
        <v>1247.373046875</v>
      </c>
      <c r="D1862" s="344">
        <v>22871.15625</v>
      </c>
      <c r="E1862" s="344">
        <v>0.68389635998755705</v>
      </c>
      <c r="F1862" s="344">
        <v>1.46746938116848</v>
      </c>
      <c r="G1862" s="262">
        <f t="shared" ref="G1862:G1925" si="52">G1861+(D1862+D1861)/2*(E1862-E1861)</f>
        <v>10931.621923919613</v>
      </c>
    </row>
    <row r="1863" spans="1:18" x14ac:dyDescent="0.2">
      <c r="A1863" s="344">
        <v>7</v>
      </c>
      <c r="B1863" s="344">
        <v>1.5</v>
      </c>
      <c r="C1863" s="344">
        <v>1247.7763671875</v>
      </c>
      <c r="D1863" s="344">
        <v>22973.94140625</v>
      </c>
      <c r="E1863" s="344">
        <v>0.68552198354154803</v>
      </c>
      <c r="F1863" s="344">
        <v>1.4709413517266501</v>
      </c>
      <c r="G1863" s="262">
        <f t="shared" si="52"/>
        <v>10968.885359212121</v>
      </c>
    </row>
    <row r="1864" spans="1:18" x14ac:dyDescent="0.2">
      <c r="A1864" s="344">
        <v>7</v>
      </c>
      <c r="B1864" s="344">
        <v>1.5</v>
      </c>
      <c r="C1864" s="344">
        <v>1248.189453125</v>
      </c>
      <c r="D1864" s="344">
        <v>23074.91796875</v>
      </c>
      <c r="E1864" s="344">
        <v>0.687213090714067</v>
      </c>
      <c r="F1864" s="344">
        <v>1.4750420814380101</v>
      </c>
      <c r="G1864" s="262">
        <f t="shared" si="52"/>
        <v>11007.822137399811</v>
      </c>
    </row>
    <row r="1865" spans="1:18" x14ac:dyDescent="0.2">
      <c r="A1865" s="344">
        <v>7</v>
      </c>
      <c r="B1865" s="344">
        <v>1.5</v>
      </c>
      <c r="C1865" s="344">
        <v>1248.587890625</v>
      </c>
      <c r="D1865" s="344">
        <v>23177.455078125</v>
      </c>
      <c r="E1865" s="344">
        <v>0.68882369669154297</v>
      </c>
      <c r="F1865" s="344">
        <v>1.4799206983298101</v>
      </c>
      <c r="G1865" s="262">
        <f t="shared" si="52"/>
        <v>11045.069311650685</v>
      </c>
    </row>
    <row r="1866" spans="1:18" x14ac:dyDescent="0.2">
      <c r="A1866" s="344">
        <v>7</v>
      </c>
      <c r="B1866" s="344">
        <v>1.5</v>
      </c>
      <c r="C1866" s="344">
        <v>1249.0087890625</v>
      </c>
      <c r="D1866" s="344">
        <v>23278.033203125</v>
      </c>
      <c r="E1866" s="344">
        <v>0.69056858774274599</v>
      </c>
      <c r="F1866" s="344">
        <v>1.4841646188870099</v>
      </c>
      <c r="G1866" s="262">
        <f t="shared" si="52"/>
        <v>11085.599194541293</v>
      </c>
    </row>
    <row r="1867" spans="1:18" x14ac:dyDescent="0.2">
      <c r="A1867" s="344">
        <v>7</v>
      </c>
      <c r="B1867" s="344">
        <v>1.5</v>
      </c>
      <c r="C1867" s="344">
        <v>1249.4150390625</v>
      </c>
      <c r="D1867" s="344">
        <v>23378.673828125</v>
      </c>
      <c r="E1867" s="344">
        <v>0.69218879798427202</v>
      </c>
      <c r="F1867" s="344">
        <v>1.48867070674896</v>
      </c>
      <c r="G1867" s="262">
        <f t="shared" si="52"/>
        <v>11123.396031825248</v>
      </c>
    </row>
    <row r="1868" spans="1:18" x14ac:dyDescent="0.2">
      <c r="A1868" s="344">
        <v>7</v>
      </c>
      <c r="B1868" s="344">
        <v>1.5</v>
      </c>
      <c r="C1868" s="344">
        <v>1249.814453125</v>
      </c>
      <c r="D1868" s="344">
        <v>23480.3984375</v>
      </c>
      <c r="E1868" s="344">
        <v>0.69386488758027598</v>
      </c>
      <c r="F1868" s="344">
        <v>1.4918207889422801</v>
      </c>
      <c r="G1868" s="262">
        <f t="shared" si="52"/>
        <v>11162.666033576654</v>
      </c>
    </row>
    <row r="1869" spans="1:18" x14ac:dyDescent="0.2">
      <c r="A1869" s="344">
        <v>7</v>
      </c>
      <c r="B1869" s="344">
        <v>1.5</v>
      </c>
      <c r="C1869" s="344">
        <v>1250.2294921875</v>
      </c>
      <c r="D1869" s="344">
        <v>23582.7734375</v>
      </c>
      <c r="E1869" s="344">
        <v>0.69561548298224796</v>
      </c>
      <c r="F1869" s="344">
        <v>1.4945685397833599</v>
      </c>
      <c r="G1869" s="262">
        <f t="shared" si="52"/>
        <v>11203.86031971995</v>
      </c>
    </row>
    <row r="1870" spans="1:18" s="113" customFormat="1" x14ac:dyDescent="0.2">
      <c r="A1870" s="344">
        <v>7</v>
      </c>
      <c r="B1870" s="344">
        <v>1.5</v>
      </c>
      <c r="C1870" s="344">
        <v>1250.6142578125</v>
      </c>
      <c r="D1870" s="344">
        <v>23683.44140625</v>
      </c>
      <c r="E1870" s="344">
        <v>0.69728662492707405</v>
      </c>
      <c r="F1870" s="344">
        <v>1.4996767276898</v>
      </c>
      <c r="G1870" s="262">
        <f t="shared" si="52"/>
        <v>11243.354596819227</v>
      </c>
      <c r="H1870" s="270"/>
      <c r="I1870" s="271"/>
      <c r="J1870" s="271"/>
      <c r="K1870" s="270"/>
      <c r="L1870" s="271"/>
      <c r="M1870" s="271"/>
      <c r="N1870" s="271"/>
      <c r="O1870" s="271"/>
      <c r="P1870" s="271"/>
      <c r="Q1870" s="283"/>
      <c r="R1870" s="286"/>
    </row>
    <row r="1871" spans="1:18" x14ac:dyDescent="0.2">
      <c r="A1871" s="344">
        <v>7</v>
      </c>
      <c r="B1871" s="344">
        <v>1.5</v>
      </c>
      <c r="C1871" s="344">
        <v>1250.939453125</v>
      </c>
      <c r="D1871" s="344">
        <v>23759.837890625</v>
      </c>
      <c r="E1871" s="344">
        <v>0.698597985319793</v>
      </c>
      <c r="F1871" s="344">
        <v>1.50329177267849</v>
      </c>
      <c r="G1871" s="262">
        <f t="shared" si="52"/>
        <v>11274.46221550454</v>
      </c>
    </row>
    <row r="1872" spans="1:18" x14ac:dyDescent="0.2">
      <c r="A1872" s="344">
        <v>7</v>
      </c>
      <c r="B1872" s="344">
        <v>1.5</v>
      </c>
      <c r="C1872" s="344">
        <v>1251.0263671875</v>
      </c>
      <c r="D1872" s="344">
        <v>23783.765625</v>
      </c>
      <c r="E1872" s="344">
        <v>0.69893075851723596</v>
      </c>
      <c r="F1872" s="344">
        <v>1.50219502393156</v>
      </c>
      <c r="G1872" s="262">
        <f t="shared" si="52"/>
        <v>11282.372833984467</v>
      </c>
    </row>
    <row r="1873" spans="1:7" x14ac:dyDescent="0.2">
      <c r="A1873" s="344">
        <v>7</v>
      </c>
      <c r="B1873" s="344">
        <v>2</v>
      </c>
      <c r="C1873" s="344">
        <v>1251.533203125</v>
      </c>
      <c r="D1873" s="344">
        <v>23683.61328125</v>
      </c>
      <c r="E1873" s="344">
        <v>0.69754262221977104</v>
      </c>
      <c r="F1873" s="344">
        <v>1.5008210903033601</v>
      </c>
      <c r="G1873" s="262">
        <f t="shared" si="52"/>
        <v>11249.427238181825</v>
      </c>
    </row>
    <row r="1874" spans="1:7" x14ac:dyDescent="0.2">
      <c r="A1874" s="344">
        <v>7</v>
      </c>
      <c r="B1874" s="344">
        <v>2</v>
      </c>
      <c r="C1874" s="344">
        <v>1251.9296875</v>
      </c>
      <c r="D1874" s="344">
        <v>23581.876953125</v>
      </c>
      <c r="E1874" s="344">
        <v>0.69593021180480696</v>
      </c>
      <c r="F1874" s="344">
        <v>1.49557297118008</v>
      </c>
      <c r="G1874" s="262">
        <f t="shared" si="52"/>
        <v>11211.32155382068</v>
      </c>
    </row>
    <row r="1875" spans="1:7" x14ac:dyDescent="0.2">
      <c r="A1875" s="344">
        <v>7</v>
      </c>
      <c r="B1875" s="344">
        <v>2</v>
      </c>
      <c r="C1875" s="344">
        <v>1252.3349609375</v>
      </c>
      <c r="D1875" s="344">
        <v>23478.205078125</v>
      </c>
      <c r="E1875" s="344">
        <v>0.69435243494808696</v>
      </c>
      <c r="F1875" s="344">
        <v>1.4903336996212599</v>
      </c>
      <c r="G1875" s="262">
        <f t="shared" si="52"/>
        <v>11174.196399668555</v>
      </c>
    </row>
    <row r="1876" spans="1:7" x14ac:dyDescent="0.2">
      <c r="A1876" s="344">
        <v>7</v>
      </c>
      <c r="B1876" s="344">
        <v>2</v>
      </c>
      <c r="C1876" s="344">
        <v>1252.75</v>
      </c>
      <c r="D1876" s="344">
        <v>23377.525390625</v>
      </c>
      <c r="E1876" s="344">
        <v>0.69274345878511701</v>
      </c>
      <c r="F1876" s="344">
        <v>1.4876096975058299</v>
      </c>
      <c r="G1876" s="262">
        <f t="shared" si="52"/>
        <v>11136.501522957173</v>
      </c>
    </row>
    <row r="1877" spans="1:7" x14ac:dyDescent="0.2">
      <c r="A1877" s="344">
        <v>7</v>
      </c>
      <c r="B1877" s="344">
        <v>2</v>
      </c>
      <c r="C1877" s="344">
        <v>1253.15625</v>
      </c>
      <c r="D1877" s="344">
        <v>23275.783203125</v>
      </c>
      <c r="E1877" s="344">
        <v>0.69117359817028001</v>
      </c>
      <c r="F1877" s="344">
        <v>1.48364598862827</v>
      </c>
      <c r="G1877" s="262">
        <f t="shared" si="52"/>
        <v>11099.88192710059</v>
      </c>
    </row>
    <row r="1878" spans="1:7" x14ac:dyDescent="0.2">
      <c r="A1878" s="344">
        <v>7</v>
      </c>
      <c r="B1878" s="344">
        <v>2</v>
      </c>
      <c r="C1878" s="344">
        <v>1253.55078125</v>
      </c>
      <c r="D1878" s="344">
        <v>23175.11328125</v>
      </c>
      <c r="E1878" s="344">
        <v>0.68954867310821999</v>
      </c>
      <c r="F1878" s="344">
        <v>1.4805108075961499</v>
      </c>
      <c r="G1878" s="262">
        <f t="shared" si="52"/>
        <v>11062.142314174282</v>
      </c>
    </row>
    <row r="1879" spans="1:7" x14ac:dyDescent="0.2">
      <c r="A1879" s="344">
        <v>7</v>
      </c>
      <c r="B1879" s="344">
        <v>2</v>
      </c>
      <c r="C1879" s="344">
        <v>1253.9697265625</v>
      </c>
      <c r="D1879" s="344">
        <v>23075.001953125</v>
      </c>
      <c r="E1879" s="344">
        <v>0.68791559897363197</v>
      </c>
      <c r="F1879" s="344">
        <v>1.4741986524313699</v>
      </c>
      <c r="G1879" s="262">
        <f t="shared" si="52"/>
        <v>11024.377380718795</v>
      </c>
    </row>
    <row r="1880" spans="1:7" x14ac:dyDescent="0.2">
      <c r="A1880" s="344">
        <v>7</v>
      </c>
      <c r="B1880" s="344">
        <v>2</v>
      </c>
      <c r="C1880" s="344">
        <v>1254.3623046875</v>
      </c>
      <c r="D1880" s="344">
        <v>22973.498046875</v>
      </c>
      <c r="E1880" s="344">
        <v>0.68630714667961001</v>
      </c>
      <c r="F1880" s="344">
        <v>1.4723002677783401</v>
      </c>
      <c r="G1880" s="262">
        <f t="shared" si="52"/>
        <v>10987.343972988161</v>
      </c>
    </row>
    <row r="1881" spans="1:7" x14ac:dyDescent="0.2">
      <c r="A1881" s="344">
        <v>7</v>
      </c>
      <c r="B1881" s="344">
        <v>2</v>
      </c>
      <c r="C1881" s="344">
        <v>1254.775390625</v>
      </c>
      <c r="D1881" s="344">
        <v>22872.7265625</v>
      </c>
      <c r="E1881" s="344">
        <v>0.68464945070445504</v>
      </c>
      <c r="F1881" s="344">
        <v>1.4695792924612801</v>
      </c>
      <c r="G1881" s="262">
        <f t="shared" si="52"/>
        <v>10949.344421982656</v>
      </c>
    </row>
    <row r="1882" spans="1:7" x14ac:dyDescent="0.2">
      <c r="A1882" s="344">
        <v>7</v>
      </c>
      <c r="B1882" s="344">
        <v>2</v>
      </c>
      <c r="C1882" s="344">
        <v>1255.166015625</v>
      </c>
      <c r="D1882" s="344">
        <v>22772.134765625</v>
      </c>
      <c r="E1882" s="344">
        <v>0.68311195354908705</v>
      </c>
      <c r="F1882" s="344">
        <v>1.46422383841127</v>
      </c>
      <c r="G1882" s="262">
        <f t="shared" si="52"/>
        <v>10914.254999758077</v>
      </c>
    </row>
    <row r="1883" spans="1:7" x14ac:dyDescent="0.2">
      <c r="A1883" s="344">
        <v>7</v>
      </c>
      <c r="B1883" s="344">
        <v>2</v>
      </c>
      <c r="C1883" s="344">
        <v>1255.5771484375</v>
      </c>
      <c r="D1883" s="344">
        <v>22669.607421875</v>
      </c>
      <c r="E1883" s="344">
        <v>0.68142084637656797</v>
      </c>
      <c r="F1883" s="344">
        <v>1.46118400152773</v>
      </c>
      <c r="G1883" s="262">
        <f t="shared" si="52"/>
        <v>10875.831571685556</v>
      </c>
    </row>
    <row r="1884" spans="1:7" x14ac:dyDescent="0.2">
      <c r="A1884" s="344">
        <v>7</v>
      </c>
      <c r="B1884" s="344">
        <v>2</v>
      </c>
      <c r="C1884" s="344">
        <v>1255.9833984375</v>
      </c>
      <c r="D1884" s="344">
        <v>22567.509765625</v>
      </c>
      <c r="E1884" s="344">
        <v>0.67987845977768302</v>
      </c>
      <c r="F1884" s="344">
        <v>1.4565289020538299</v>
      </c>
      <c r="G1884" s="262">
        <f t="shared" si="52"/>
        <v>10840.945010024461</v>
      </c>
    </row>
    <row r="1885" spans="1:7" x14ac:dyDescent="0.2">
      <c r="A1885" s="344">
        <v>7</v>
      </c>
      <c r="B1885" s="344">
        <v>2</v>
      </c>
      <c r="C1885" s="344">
        <v>1256.29296875</v>
      </c>
      <c r="D1885" s="344">
        <v>22491.013671875</v>
      </c>
      <c r="E1885" s="344">
        <v>0.67858467809855905</v>
      </c>
      <c r="F1885" s="344">
        <v>1.4538138639181899</v>
      </c>
      <c r="G1885" s="262">
        <f t="shared" si="52"/>
        <v>10811.797063968554</v>
      </c>
    </row>
    <row r="1886" spans="1:7" x14ac:dyDescent="0.2">
      <c r="A1886" s="344">
        <v>7</v>
      </c>
      <c r="B1886" s="344">
        <v>2</v>
      </c>
      <c r="C1886" s="344">
        <v>1256.3818359375</v>
      </c>
      <c r="D1886" s="344">
        <v>22464.125</v>
      </c>
      <c r="E1886" s="344">
        <v>0.67827408201992501</v>
      </c>
      <c r="F1886" s="344">
        <v>1.4530122280120901</v>
      </c>
      <c r="G1886" s="262">
        <f t="shared" si="52"/>
        <v>10804.815619075587</v>
      </c>
    </row>
    <row r="1887" spans="1:7" x14ac:dyDescent="0.2">
      <c r="A1887" s="344">
        <v>7</v>
      </c>
      <c r="B1887" s="344">
        <v>2</v>
      </c>
      <c r="C1887" s="344">
        <v>1256.8125</v>
      </c>
      <c r="D1887" s="344">
        <v>22360.873046875</v>
      </c>
      <c r="E1887" s="344">
        <v>0.67658390616998099</v>
      </c>
      <c r="F1887" s="344">
        <v>1.4503330457955601</v>
      </c>
      <c r="G1887" s="262">
        <f t="shared" si="52"/>
        <v>10766.934554489279</v>
      </c>
    </row>
    <row r="1888" spans="1:7" x14ac:dyDescent="0.2">
      <c r="A1888" s="344">
        <v>7</v>
      </c>
      <c r="B1888" s="344">
        <v>2</v>
      </c>
      <c r="C1888" s="344">
        <v>1257.2197265625</v>
      </c>
      <c r="D1888" s="344">
        <v>22260.828125</v>
      </c>
      <c r="E1888" s="344">
        <v>0.67494058748707197</v>
      </c>
      <c r="F1888" s="344">
        <v>1.44497747533023</v>
      </c>
      <c r="G1888" s="262">
        <f t="shared" si="52"/>
        <v>10730.270716889816</v>
      </c>
    </row>
    <row r="1889" spans="1:7" x14ac:dyDescent="0.2">
      <c r="A1889" s="344">
        <v>7</v>
      </c>
      <c r="B1889" s="344">
        <v>2</v>
      </c>
      <c r="C1889" s="344">
        <v>1257.623046875</v>
      </c>
      <c r="D1889" s="344">
        <v>22157.650390625</v>
      </c>
      <c r="E1889" s="344">
        <v>0.67328527802601501</v>
      </c>
      <c r="F1889" s="344">
        <v>1.44111516419798</v>
      </c>
      <c r="G1889" s="262">
        <f t="shared" si="52"/>
        <v>10693.507553023481</v>
      </c>
    </row>
    <row r="1890" spans="1:7" x14ac:dyDescent="0.2">
      <c r="A1890" s="344">
        <v>7</v>
      </c>
      <c r="B1890" s="344">
        <v>2</v>
      </c>
      <c r="C1890" s="344">
        <v>1258.041015625</v>
      </c>
      <c r="D1890" s="344">
        <v>22057.265625</v>
      </c>
      <c r="E1890" s="344">
        <v>0.67163794301450297</v>
      </c>
      <c r="F1890" s="344">
        <v>1.4373719459399601</v>
      </c>
      <c r="G1890" s="262">
        <f t="shared" si="52"/>
        <v>10657.089163431679</v>
      </c>
    </row>
    <row r="1891" spans="1:7" x14ac:dyDescent="0.2">
      <c r="A1891" s="344">
        <v>7</v>
      </c>
      <c r="B1891" s="344">
        <v>2</v>
      </c>
      <c r="C1891" s="344">
        <v>1258.4384765625</v>
      </c>
      <c r="D1891" s="344">
        <v>21956.4609375</v>
      </c>
      <c r="E1891" s="344">
        <v>0.67001924617216002</v>
      </c>
      <c r="F1891" s="344">
        <v>1.4319538604468101</v>
      </c>
      <c r="G1891" s="262">
        <f t="shared" si="52"/>
        <v>10621.466723328447</v>
      </c>
    </row>
    <row r="1892" spans="1:7" x14ac:dyDescent="0.2">
      <c r="A1892" s="344">
        <v>7</v>
      </c>
      <c r="B1892" s="344">
        <v>2</v>
      </c>
      <c r="C1892" s="344">
        <v>1258.8369140625</v>
      </c>
      <c r="D1892" s="344">
        <v>21856.109375</v>
      </c>
      <c r="E1892" s="344">
        <v>0.66846742993220698</v>
      </c>
      <c r="F1892" s="344">
        <v>1.4281868934631301</v>
      </c>
      <c r="G1892" s="262">
        <f t="shared" si="52"/>
        <v>10587.472194265936</v>
      </c>
    </row>
    <row r="1893" spans="1:7" x14ac:dyDescent="0.2">
      <c r="A1893" s="344">
        <v>7</v>
      </c>
      <c r="B1893" s="344">
        <v>2</v>
      </c>
      <c r="C1893" s="344">
        <v>1259.2431640625</v>
      </c>
      <c r="D1893" s="344">
        <v>21754.912109375</v>
      </c>
      <c r="E1893" s="344">
        <v>0.66681619500741396</v>
      </c>
      <c r="F1893" s="344">
        <v>1.4245540369302001</v>
      </c>
      <c r="G1893" s="262">
        <f t="shared" si="52"/>
        <v>10551.466173375487</v>
      </c>
    </row>
    <row r="1894" spans="1:7" x14ac:dyDescent="0.2">
      <c r="A1894" s="344">
        <v>7</v>
      </c>
      <c r="B1894" s="344">
        <v>2</v>
      </c>
      <c r="C1894" s="344">
        <v>1259.6484375</v>
      </c>
      <c r="D1894" s="344">
        <v>21653.998046875</v>
      </c>
      <c r="E1894" s="344">
        <v>0.66516682272776995</v>
      </c>
      <c r="F1894" s="344">
        <v>1.42115354537964</v>
      </c>
      <c r="G1894" s="262">
        <f t="shared" si="52"/>
        <v>10515.667446824849</v>
      </c>
    </row>
    <row r="1895" spans="1:7" x14ac:dyDescent="0.2">
      <c r="A1895" s="344">
        <v>7</v>
      </c>
      <c r="B1895" s="344">
        <v>2</v>
      </c>
      <c r="C1895" s="344">
        <v>1260.05078125</v>
      </c>
      <c r="D1895" s="344">
        <v>21553.078125</v>
      </c>
      <c r="E1895" s="344">
        <v>0.66353031434118703</v>
      </c>
      <c r="F1895" s="344">
        <v>1.4153510564938201</v>
      </c>
      <c r="G1895" s="262">
        <f t="shared" si="52"/>
        <v>10480.31307556735</v>
      </c>
    </row>
    <row r="1896" spans="1:7" x14ac:dyDescent="0.2">
      <c r="A1896" s="344">
        <v>7</v>
      </c>
      <c r="B1896" s="344">
        <v>2</v>
      </c>
      <c r="C1896" s="344">
        <v>1260.4541015625</v>
      </c>
      <c r="D1896" s="344">
        <v>21451.9296875</v>
      </c>
      <c r="E1896" s="344">
        <v>0.66194380633533001</v>
      </c>
      <c r="F1896" s="344">
        <v>1.41220691148192</v>
      </c>
      <c r="G1896" s="262">
        <f t="shared" si="52"/>
        <v>10446.199180974112</v>
      </c>
    </row>
    <row r="1897" spans="1:7" x14ac:dyDescent="0.2">
      <c r="A1897" s="344">
        <v>7</v>
      </c>
      <c r="B1897" s="344">
        <v>2</v>
      </c>
      <c r="C1897" s="344">
        <v>1260.8623046875</v>
      </c>
      <c r="D1897" s="344">
        <v>21351.8828125</v>
      </c>
      <c r="E1897" s="344">
        <v>0.66025933483615495</v>
      </c>
      <c r="F1897" s="344">
        <v>1.408651471138</v>
      </c>
      <c r="G1897" s="262">
        <f t="shared" si="52"/>
        <v>10410.14827986797</v>
      </c>
    </row>
    <row r="1898" spans="1:7" x14ac:dyDescent="0.2">
      <c r="A1898" s="344">
        <v>7</v>
      </c>
      <c r="B1898" s="344">
        <v>2</v>
      </c>
      <c r="C1898" s="344">
        <v>1261.2548828125</v>
      </c>
      <c r="D1898" s="344">
        <v>21250.25390625</v>
      </c>
      <c r="E1898" s="344">
        <v>0.65866205841302905</v>
      </c>
      <c r="F1898" s="344">
        <v>1.4048725133761799</v>
      </c>
      <c r="G1898" s="262">
        <f t="shared" si="52"/>
        <v>10376.124585590147</v>
      </c>
    </row>
    <row r="1899" spans="1:7" x14ac:dyDescent="0.2">
      <c r="A1899" s="344">
        <v>7</v>
      </c>
      <c r="B1899" s="344">
        <v>2</v>
      </c>
      <c r="C1899" s="344">
        <v>1261.2880859375</v>
      </c>
      <c r="D1899" s="344">
        <v>21242.984375</v>
      </c>
      <c r="E1899" s="344">
        <v>0.65856170840561401</v>
      </c>
      <c r="F1899" s="344">
        <v>1.40639836899936</v>
      </c>
      <c r="G1899" s="262">
        <f t="shared" si="52"/>
        <v>10373.99248720184</v>
      </c>
    </row>
    <row r="1900" spans="1:7" x14ac:dyDescent="0.2">
      <c r="A1900" s="344">
        <v>7</v>
      </c>
      <c r="B1900" s="344">
        <v>2</v>
      </c>
      <c r="C1900" s="344">
        <v>1261.66015625</v>
      </c>
      <c r="D1900" s="344">
        <v>21148.736328125</v>
      </c>
      <c r="E1900" s="344">
        <v>0.65707339672371701</v>
      </c>
      <c r="F1900" s="344">
        <v>1.39973463956267</v>
      </c>
      <c r="G1900" s="262">
        <f t="shared" si="52"/>
        <v>10342.446440632752</v>
      </c>
    </row>
    <row r="1901" spans="1:7" x14ac:dyDescent="0.2">
      <c r="A1901" s="344">
        <v>7</v>
      </c>
      <c r="B1901" s="344">
        <v>2</v>
      </c>
      <c r="C1901" s="344">
        <v>1262.076171875</v>
      </c>
      <c r="D1901" s="344">
        <v>21047.22265625</v>
      </c>
      <c r="E1901" s="344">
        <v>0.65542216179892399</v>
      </c>
      <c r="F1901" s="344">
        <v>1.3979107607156001</v>
      </c>
      <c r="G1901" s="262">
        <f t="shared" si="52"/>
        <v>10307.608720052685</v>
      </c>
    </row>
    <row r="1902" spans="1:7" x14ac:dyDescent="0.2">
      <c r="A1902" s="344">
        <v>7</v>
      </c>
      <c r="B1902" s="344">
        <v>2</v>
      </c>
      <c r="C1902" s="344">
        <v>1262.4814453125</v>
      </c>
      <c r="D1902" s="344">
        <v>20947.01953125</v>
      </c>
      <c r="E1902" s="344">
        <v>0.65378780709579598</v>
      </c>
      <c r="F1902" s="344">
        <v>1.39254634268582</v>
      </c>
      <c r="G1902" s="262">
        <f t="shared" si="52"/>
        <v>10273.291976440967</v>
      </c>
    </row>
    <row r="1903" spans="1:7" x14ac:dyDescent="0.2">
      <c r="A1903" s="344">
        <v>7</v>
      </c>
      <c r="B1903" s="344">
        <v>2</v>
      </c>
      <c r="C1903" s="344">
        <v>1262.8828125</v>
      </c>
      <c r="D1903" s="344">
        <v>20846.76171875</v>
      </c>
      <c r="E1903" s="344">
        <v>0.65214169444516301</v>
      </c>
      <c r="F1903" s="344">
        <v>1.3908594846725499</v>
      </c>
      <c r="G1903" s="262">
        <f t="shared" si="52"/>
        <v>10238.893340424262</v>
      </c>
    </row>
    <row r="1904" spans="1:7" x14ac:dyDescent="0.2">
      <c r="A1904" s="344">
        <v>7</v>
      </c>
      <c r="B1904" s="344">
        <v>2</v>
      </c>
      <c r="C1904" s="344">
        <v>1263.291015625</v>
      </c>
      <c r="D1904" s="344">
        <v>20743.392578125</v>
      </c>
      <c r="E1904" s="344">
        <v>0.65055681625381101</v>
      </c>
      <c r="F1904" s="344">
        <v>1.38366222381592</v>
      </c>
      <c r="G1904" s="262">
        <f t="shared" si="52"/>
        <v>10205.935676164221</v>
      </c>
    </row>
    <row r="1905" spans="1:7" x14ac:dyDescent="0.2">
      <c r="A1905" s="344">
        <v>7</v>
      </c>
      <c r="B1905" s="344">
        <v>2</v>
      </c>
      <c r="C1905" s="344">
        <v>1263.69921875</v>
      </c>
      <c r="D1905" s="344">
        <v>20641.9609375</v>
      </c>
      <c r="E1905" s="344">
        <v>0.648937711957842</v>
      </c>
      <c r="F1905" s="344">
        <v>1.38167140539736</v>
      </c>
      <c r="G1905" s="262">
        <f t="shared" si="52"/>
        <v>10172.432074330549</v>
      </c>
    </row>
    <row r="1906" spans="1:7" x14ac:dyDescent="0.2">
      <c r="A1906" s="344">
        <v>7</v>
      </c>
      <c r="B1906" s="344">
        <v>2</v>
      </c>
      <c r="C1906" s="344">
        <v>1264.0908203125</v>
      </c>
      <c r="D1906" s="344">
        <v>20540.541015625</v>
      </c>
      <c r="E1906" s="344">
        <v>0.64730847952887405</v>
      </c>
      <c r="F1906" s="344">
        <v>1.3757199048996001</v>
      </c>
      <c r="G1906" s="262">
        <f t="shared" si="52"/>
        <v>10138.884140486516</v>
      </c>
    </row>
    <row r="1907" spans="1:7" x14ac:dyDescent="0.2">
      <c r="A1907" s="344">
        <v>7</v>
      </c>
      <c r="B1907" s="344">
        <v>2</v>
      </c>
      <c r="C1907" s="344">
        <v>1264.509765625</v>
      </c>
      <c r="D1907" s="344">
        <v>20438.83203125</v>
      </c>
      <c r="E1907" s="344">
        <v>0.64563716296106599</v>
      </c>
      <c r="F1907" s="344">
        <v>1.3728499179706</v>
      </c>
      <c r="G1907" s="262">
        <f t="shared" si="52"/>
        <v>10104.639387930702</v>
      </c>
    </row>
    <row r="1908" spans="1:7" x14ac:dyDescent="0.2">
      <c r="A1908" s="344">
        <v>7</v>
      </c>
      <c r="B1908" s="344">
        <v>2</v>
      </c>
      <c r="C1908" s="344">
        <v>1264.919921875</v>
      </c>
      <c r="D1908" s="344">
        <v>20338.49609375</v>
      </c>
      <c r="E1908" s="344">
        <v>0.64401031704619505</v>
      </c>
      <c r="F1908" s="344">
        <v>1.36900250799954</v>
      </c>
      <c r="G1908" s="262">
        <f t="shared" si="52"/>
        <v>10071.470173090947</v>
      </c>
    </row>
    <row r="1909" spans="1:7" x14ac:dyDescent="0.2">
      <c r="A1909" s="344">
        <v>7</v>
      </c>
      <c r="B1909" s="344">
        <v>2</v>
      </c>
      <c r="C1909" s="344">
        <v>1265.2998046875</v>
      </c>
      <c r="D1909" s="344">
        <v>20237.84765625</v>
      </c>
      <c r="E1909" s="344">
        <v>0.64246036345139101</v>
      </c>
      <c r="F1909" s="344">
        <v>1.36533682234585</v>
      </c>
      <c r="G1909" s="262">
        <f t="shared" si="52"/>
        <v>10040.02444816129</v>
      </c>
    </row>
    <row r="1910" spans="1:7" x14ac:dyDescent="0.2">
      <c r="A1910" s="344">
        <v>7</v>
      </c>
      <c r="B1910" s="344">
        <v>2</v>
      </c>
      <c r="C1910" s="344">
        <v>1265.7158203125</v>
      </c>
      <c r="D1910" s="344">
        <v>20137.728515625</v>
      </c>
      <c r="E1910" s="344">
        <v>0.64076296985149395</v>
      </c>
      <c r="F1910" s="344">
        <v>1.3612896436825399</v>
      </c>
      <c r="G1910" s="262">
        <f t="shared" si="52"/>
        <v>10005.757825868141</v>
      </c>
    </row>
    <row r="1911" spans="1:7" x14ac:dyDescent="0.2">
      <c r="A1911" s="344">
        <v>7</v>
      </c>
      <c r="B1911" s="344">
        <v>2</v>
      </c>
      <c r="C1911" s="344">
        <v>1266.1103515625</v>
      </c>
      <c r="D1911" s="344">
        <v>20037.6796875</v>
      </c>
      <c r="E1911" s="344">
        <v>0.63915894133970097</v>
      </c>
      <c r="F1911" s="344">
        <v>1.3566315174102801</v>
      </c>
      <c r="G1911" s="262">
        <f t="shared" si="52"/>
        <v>9973.5365757527743</v>
      </c>
    </row>
    <row r="1912" spans="1:7" x14ac:dyDescent="0.2">
      <c r="A1912" s="344">
        <v>7</v>
      </c>
      <c r="B1912" s="344">
        <v>2</v>
      </c>
      <c r="C1912" s="344">
        <v>1266.2607421875</v>
      </c>
      <c r="D1912" s="344">
        <v>20001.056640625</v>
      </c>
      <c r="E1912" s="344">
        <v>0.63855270855128798</v>
      </c>
      <c r="F1912" s="344">
        <v>1.3546586269512799</v>
      </c>
      <c r="G1912" s="262">
        <f t="shared" si="52"/>
        <v>9961.4001783684089</v>
      </c>
    </row>
    <row r="1913" spans="1:7" x14ac:dyDescent="0.2">
      <c r="A1913" s="344">
        <v>7</v>
      </c>
      <c r="B1913" s="344">
        <v>2</v>
      </c>
      <c r="C1913" s="344">
        <v>1266.5107421875</v>
      </c>
      <c r="D1913" s="344">
        <v>19937.27734375</v>
      </c>
      <c r="E1913" s="344">
        <v>0.63756410963833299</v>
      </c>
      <c r="F1913" s="344">
        <v>1.35266478173435</v>
      </c>
      <c r="G1913" s="262">
        <f t="shared" si="52"/>
        <v>9941.6586815873161</v>
      </c>
    </row>
    <row r="1914" spans="1:7" x14ac:dyDescent="0.2">
      <c r="A1914" s="344">
        <v>7</v>
      </c>
      <c r="B1914" s="344">
        <v>2</v>
      </c>
      <c r="C1914" s="344">
        <v>1266.9306640625</v>
      </c>
      <c r="D1914" s="344">
        <v>19836.19921875</v>
      </c>
      <c r="E1914" s="344">
        <v>0.63587975455447998</v>
      </c>
      <c r="F1914" s="344">
        <v>1.3500868808478099</v>
      </c>
      <c r="G1914" s="262">
        <f t="shared" si="52"/>
        <v>9908.1623528620385</v>
      </c>
    </row>
    <row r="1915" spans="1:7" x14ac:dyDescent="0.2">
      <c r="A1915" s="344">
        <v>7</v>
      </c>
      <c r="B1915" s="344">
        <v>2</v>
      </c>
      <c r="C1915" s="344">
        <v>1267.3330078125</v>
      </c>
      <c r="D1915" s="344">
        <v>19733.94140625</v>
      </c>
      <c r="E1915" s="344">
        <v>0.63419196521863297</v>
      </c>
      <c r="F1915" s="344">
        <v>1.3441324699670101</v>
      </c>
      <c r="G1915" s="262">
        <f t="shared" si="52"/>
        <v>9874.769322179618</v>
      </c>
    </row>
    <row r="1916" spans="1:7" x14ac:dyDescent="0.2">
      <c r="A1916" s="344">
        <v>7</v>
      </c>
      <c r="B1916" s="344">
        <v>2</v>
      </c>
      <c r="C1916" s="344">
        <v>1267.736328125</v>
      </c>
      <c r="D1916" s="344">
        <v>19633.837890625</v>
      </c>
      <c r="E1916" s="344">
        <v>0.63257321016863</v>
      </c>
      <c r="F1916" s="344">
        <v>1.3405203353613599</v>
      </c>
      <c r="G1916" s="262">
        <f t="shared" si="52"/>
        <v>9842.9059264075095</v>
      </c>
    </row>
    <row r="1917" spans="1:7" x14ac:dyDescent="0.2">
      <c r="A1917" s="344">
        <v>7</v>
      </c>
      <c r="B1917" s="344">
        <v>2</v>
      </c>
      <c r="C1917" s="344">
        <v>1268.1298828125</v>
      </c>
      <c r="D1917" s="344">
        <v>19533.033203125</v>
      </c>
      <c r="E1917" s="344">
        <v>0.63099758699536301</v>
      </c>
      <c r="F1917" s="344">
        <v>1.33831799030304</v>
      </c>
      <c r="G1917" s="262">
        <f t="shared" si="52"/>
        <v>9812.049811547673</v>
      </c>
    </row>
    <row r="1918" spans="1:7" x14ac:dyDescent="0.2">
      <c r="A1918" s="344">
        <v>7</v>
      </c>
      <c r="B1918" s="344">
        <v>2</v>
      </c>
      <c r="C1918" s="344">
        <v>1268.5234375</v>
      </c>
      <c r="D1918" s="344">
        <v>19432.087890625</v>
      </c>
      <c r="E1918" s="344">
        <v>0.62935455935075901</v>
      </c>
      <c r="F1918" s="344">
        <v>1.33464043028653</v>
      </c>
      <c r="G1918" s="262">
        <f t="shared" si="52"/>
        <v>9780.0394259814857</v>
      </c>
    </row>
    <row r="1919" spans="1:7" x14ac:dyDescent="0.2">
      <c r="A1919" s="344">
        <v>7</v>
      </c>
      <c r="B1919" s="344">
        <v>2</v>
      </c>
      <c r="C1919" s="344">
        <v>1268.9384765625</v>
      </c>
      <c r="D1919" s="344">
        <v>19330.65234375</v>
      </c>
      <c r="E1919" s="344">
        <v>0.62766164774075195</v>
      </c>
      <c r="F1919" s="344">
        <v>1.3303995365276899</v>
      </c>
      <c r="G1919" s="262">
        <f t="shared" si="52"/>
        <v>9747.2284794922543</v>
      </c>
    </row>
    <row r="1920" spans="1:7" x14ac:dyDescent="0.2">
      <c r="A1920" s="344">
        <v>7</v>
      </c>
      <c r="B1920" s="344">
        <v>2</v>
      </c>
      <c r="C1920" s="344">
        <v>1269.34765625</v>
      </c>
      <c r="D1920" s="344">
        <v>19229.150390625</v>
      </c>
      <c r="E1920" s="344">
        <v>0.62602845719084099</v>
      </c>
      <c r="F1920" s="344">
        <v>1.3249724870547701</v>
      </c>
      <c r="G1920" s="262">
        <f t="shared" si="52"/>
        <v>9715.7407267761482</v>
      </c>
    </row>
    <row r="1921" spans="1:7" x14ac:dyDescent="0.2">
      <c r="A1921" s="344">
        <v>7</v>
      </c>
      <c r="B1921" s="344">
        <v>2</v>
      </c>
      <c r="C1921" s="344">
        <v>1269.7587890625</v>
      </c>
      <c r="D1921" s="344">
        <v>19127.787109375</v>
      </c>
      <c r="E1921" s="344">
        <v>0.62432157574221503</v>
      </c>
      <c r="F1921" s="344">
        <v>1.3204663991928101</v>
      </c>
      <c r="G1921" s="262">
        <f t="shared" si="52"/>
        <v>9683.0053542537207</v>
      </c>
    </row>
    <row r="1922" spans="1:7" x14ac:dyDescent="0.2">
      <c r="A1922" s="344">
        <v>7</v>
      </c>
      <c r="B1922" s="344">
        <v>2.5</v>
      </c>
      <c r="C1922" s="344">
        <v>1270.87109375</v>
      </c>
      <c r="D1922" s="344">
        <v>19228.59375</v>
      </c>
      <c r="E1922" s="344">
        <v>0.62581268139183499</v>
      </c>
      <c r="F1922" s="344">
        <v>1.32666830904782</v>
      </c>
      <c r="G1922" s="262">
        <f t="shared" si="52"/>
        <v>9711.6020623529148</v>
      </c>
    </row>
    <row r="1923" spans="1:7" x14ac:dyDescent="0.2">
      <c r="A1923" s="344">
        <v>7</v>
      </c>
      <c r="B1923" s="344">
        <v>2.5</v>
      </c>
      <c r="C1923" s="344">
        <v>1271.271484375</v>
      </c>
      <c r="D1923" s="344">
        <v>19328.75</v>
      </c>
      <c r="E1923" s="344">
        <v>0.62734185485169303</v>
      </c>
      <c r="F1923" s="344">
        <v>1.3280957937240601</v>
      </c>
      <c r="G1923" s="262">
        <f t="shared" si="52"/>
        <v>9741.0824957254772</v>
      </c>
    </row>
    <row r="1924" spans="1:7" x14ac:dyDescent="0.2">
      <c r="A1924" s="344">
        <v>7</v>
      </c>
      <c r="B1924" s="344">
        <v>2.5</v>
      </c>
      <c r="C1924" s="344">
        <v>1271.6708984375</v>
      </c>
      <c r="D1924" s="344">
        <v>19428.890625</v>
      </c>
      <c r="E1924" s="344">
        <v>0.62894524307921496</v>
      </c>
      <c r="F1924" s="344">
        <v>1.33106112480164</v>
      </c>
      <c r="G1924" s="262">
        <f t="shared" si="52"/>
        <v>9772.154268077802</v>
      </c>
    </row>
    <row r="1925" spans="1:7" x14ac:dyDescent="0.2">
      <c r="A1925" s="344">
        <v>7</v>
      </c>
      <c r="B1925" s="344">
        <v>2.5</v>
      </c>
      <c r="C1925" s="344">
        <v>1272.0810546875</v>
      </c>
      <c r="D1925" s="344">
        <v>19529.2890625</v>
      </c>
      <c r="E1925" s="344">
        <v>0.630615744739771</v>
      </c>
      <c r="F1925" s="344">
        <v>1.33610074408352</v>
      </c>
      <c r="G1925" s="262">
        <f t="shared" si="52"/>
        <v>9804.6941200079073</v>
      </c>
    </row>
    <row r="1926" spans="1:7" x14ac:dyDescent="0.2">
      <c r="A1926" s="344">
        <v>7</v>
      </c>
      <c r="B1926" s="344">
        <v>2.5</v>
      </c>
      <c r="C1926" s="344">
        <v>1272.4814453125</v>
      </c>
      <c r="D1926" s="344">
        <v>19630.966796875</v>
      </c>
      <c r="E1926" s="344">
        <v>0.63216080889105797</v>
      </c>
      <c r="F1926" s="344">
        <v>1.3423174386843999</v>
      </c>
      <c r="G1926" s="262">
        <f t="shared" ref="G1926:G1989" si="53">G1925+(D1926+D1925)/2*(E1926-E1925)</f>
        <v>9834.9466737496805</v>
      </c>
    </row>
    <row r="1927" spans="1:7" x14ac:dyDescent="0.2">
      <c r="A1927" s="344">
        <v>7</v>
      </c>
      <c r="B1927" s="344">
        <v>2.5</v>
      </c>
      <c r="C1927" s="344">
        <v>1272.8896484375</v>
      </c>
      <c r="D1927" s="344">
        <v>19731.9609375</v>
      </c>
      <c r="E1927" s="344">
        <v>0.63381140353158105</v>
      </c>
      <c r="F1927" s="344">
        <v>1.34243967477232</v>
      </c>
      <c r="G1927" s="262">
        <f t="shared" si="53"/>
        <v>9867.4327925265097</v>
      </c>
    </row>
    <row r="1928" spans="1:7" x14ac:dyDescent="0.2">
      <c r="A1928" s="344">
        <v>7</v>
      </c>
      <c r="B1928" s="344">
        <v>2.5</v>
      </c>
      <c r="C1928" s="344">
        <v>1273.2919921875</v>
      </c>
      <c r="D1928" s="344">
        <v>19832.912109375</v>
      </c>
      <c r="E1928" s="344">
        <v>0.63542765565216497</v>
      </c>
      <c r="F1928" s="344">
        <v>1.3506263494491599</v>
      </c>
      <c r="G1928" s="262">
        <f t="shared" si="53"/>
        <v>9899.406197507833</v>
      </c>
    </row>
    <row r="1929" spans="1:7" x14ac:dyDescent="0.2">
      <c r="A1929" s="344">
        <v>7</v>
      </c>
      <c r="B1929" s="344">
        <v>2.5</v>
      </c>
      <c r="C1929" s="344">
        <v>1273.69140625</v>
      </c>
      <c r="D1929" s="344">
        <v>19935.212890625</v>
      </c>
      <c r="E1929" s="344">
        <v>0.63701230101287398</v>
      </c>
      <c r="F1929" s="344">
        <v>1.3517051702365299</v>
      </c>
      <c r="G1929" s="262">
        <f t="shared" si="53"/>
        <v>9930.9153849005052</v>
      </c>
    </row>
    <row r="1930" spans="1:7" x14ac:dyDescent="0.2">
      <c r="A1930" s="344">
        <v>7</v>
      </c>
      <c r="B1930" s="344">
        <v>2.5</v>
      </c>
      <c r="C1930" s="344">
        <v>1274.095703125</v>
      </c>
      <c r="D1930" s="344">
        <v>20035.580078125</v>
      </c>
      <c r="E1930" s="344">
        <v>0.63867558492347598</v>
      </c>
      <c r="F1930" s="344">
        <v>1.3556957710534301</v>
      </c>
      <c r="G1930" s="262">
        <f t="shared" si="53"/>
        <v>9964.1567733199681</v>
      </c>
    </row>
    <row r="1931" spans="1:7" x14ac:dyDescent="0.2">
      <c r="A1931" s="344">
        <v>7</v>
      </c>
      <c r="B1931" s="344">
        <v>2.5</v>
      </c>
      <c r="C1931" s="344">
        <v>1274.515625</v>
      </c>
      <c r="D1931" s="344">
        <v>20137.302734375</v>
      </c>
      <c r="E1931" s="344">
        <v>0.64031674992293097</v>
      </c>
      <c r="F1931" s="344">
        <v>1.3608395820483601</v>
      </c>
      <c r="G1931" s="262">
        <f t="shared" si="53"/>
        <v>9997.1219379195099</v>
      </c>
    </row>
    <row r="1932" spans="1:7" x14ac:dyDescent="0.2">
      <c r="A1932" s="344">
        <v>7</v>
      </c>
      <c r="B1932" s="344">
        <v>2.5</v>
      </c>
      <c r="C1932" s="344">
        <v>1274.890625</v>
      </c>
      <c r="D1932" s="344">
        <v>20237.572265625</v>
      </c>
      <c r="E1932" s="344">
        <v>0.64179464243352402</v>
      </c>
      <c r="F1932" s="344">
        <v>1.36472587473691</v>
      </c>
      <c r="G1932" s="262">
        <f t="shared" si="53"/>
        <v>10026.956800608825</v>
      </c>
    </row>
    <row r="1933" spans="1:7" x14ac:dyDescent="0.2">
      <c r="A1933" s="344">
        <v>7</v>
      </c>
      <c r="B1933" s="344">
        <v>2.5</v>
      </c>
      <c r="C1933" s="344">
        <v>1275.310546875</v>
      </c>
      <c r="D1933" s="344">
        <v>20337.83984375</v>
      </c>
      <c r="E1933" s="344">
        <v>0.64343569101765796</v>
      </c>
      <c r="F1933" s="344">
        <v>1.3698309194296601</v>
      </c>
      <c r="G1933" s="262">
        <f t="shared" si="53"/>
        <v>10060.249911905195</v>
      </c>
    </row>
    <row r="1934" spans="1:7" x14ac:dyDescent="0.2">
      <c r="A1934" s="344">
        <v>7</v>
      </c>
      <c r="B1934" s="344">
        <v>2.5</v>
      </c>
      <c r="C1934" s="344">
        <v>1275.7265625</v>
      </c>
      <c r="D1934" s="344">
        <v>20438.28515625</v>
      </c>
      <c r="E1934" s="344">
        <v>0.64511044183746002</v>
      </c>
      <c r="F1934" s="344">
        <v>1.3735651737079</v>
      </c>
      <c r="G1934" s="262">
        <f t="shared" si="53"/>
        <v>10094.394836291247</v>
      </c>
    </row>
    <row r="1935" spans="1:7" x14ac:dyDescent="0.2">
      <c r="A1935" s="344">
        <v>7</v>
      </c>
      <c r="B1935" s="344">
        <v>2.5</v>
      </c>
      <c r="C1935" s="344">
        <v>1276.126953125</v>
      </c>
      <c r="D1935" s="344">
        <v>20538.453125</v>
      </c>
      <c r="E1935" s="344">
        <v>0.64668891718611099</v>
      </c>
      <c r="F1935" s="344">
        <v>1.37728755362332</v>
      </c>
      <c r="G1935" s="262">
        <f t="shared" si="53"/>
        <v>10126.735221913785</v>
      </c>
    </row>
    <row r="1936" spans="1:7" x14ac:dyDescent="0.2">
      <c r="A1936" s="344">
        <v>7</v>
      </c>
      <c r="B1936" s="344">
        <v>2.5</v>
      </c>
      <c r="C1936" s="344">
        <v>1276.5087890625</v>
      </c>
      <c r="D1936" s="344">
        <v>20638.783203125</v>
      </c>
      <c r="E1936" s="344">
        <v>0.64826227026060201</v>
      </c>
      <c r="F1936" s="344">
        <v>1.37920374982059</v>
      </c>
      <c r="G1936" s="262">
        <f t="shared" si="53"/>
        <v>10159.128387601733</v>
      </c>
    </row>
    <row r="1937" spans="1:7" x14ac:dyDescent="0.2">
      <c r="A1937" s="344">
        <v>7</v>
      </c>
      <c r="B1937" s="344">
        <v>2.5</v>
      </c>
      <c r="C1937" s="344">
        <v>1276.9111328125</v>
      </c>
      <c r="D1937" s="344">
        <v>20740.494140625</v>
      </c>
      <c r="E1937" s="344">
        <v>0.649907102342695</v>
      </c>
      <c r="F1937" s="344">
        <v>1.3851255644112801</v>
      </c>
      <c r="G1937" s="262">
        <f t="shared" si="53"/>
        <v>10193.159369056146</v>
      </c>
    </row>
    <row r="1938" spans="1:7" x14ac:dyDescent="0.2">
      <c r="A1938" s="344">
        <v>7</v>
      </c>
      <c r="B1938" s="344">
        <v>2.5</v>
      </c>
      <c r="C1938" s="344">
        <v>1277.326171875</v>
      </c>
      <c r="D1938" s="344">
        <v>20841.65234375</v>
      </c>
      <c r="E1938" s="344">
        <v>0.65151194576173999</v>
      </c>
      <c r="F1938" s="344">
        <v>1.3884216314181701</v>
      </c>
      <c r="G1938" s="262">
        <f t="shared" si="53"/>
        <v>10226.525786123753</v>
      </c>
    </row>
    <row r="1939" spans="1:7" x14ac:dyDescent="0.2">
      <c r="A1939" s="344">
        <v>7</v>
      </c>
      <c r="B1939" s="344">
        <v>2.5</v>
      </c>
      <c r="C1939" s="344">
        <v>1277.7294921875</v>
      </c>
      <c r="D1939" s="344">
        <v>20944.23828125</v>
      </c>
      <c r="E1939" s="344">
        <v>0.65314956009388003</v>
      </c>
      <c r="F1939" s="344">
        <v>1.39272212982178</v>
      </c>
      <c r="G1939" s="262">
        <f t="shared" si="53"/>
        <v>10260.740372808121</v>
      </c>
    </row>
    <row r="1940" spans="1:7" x14ac:dyDescent="0.2">
      <c r="A1940" s="344">
        <v>7</v>
      </c>
      <c r="B1940" s="344">
        <v>2.5</v>
      </c>
      <c r="C1940" s="344">
        <v>1278.1484375</v>
      </c>
      <c r="D1940" s="344">
        <v>21044.810546875</v>
      </c>
      <c r="E1940" s="344">
        <v>0.65480149351060402</v>
      </c>
      <c r="F1940" s="344">
        <v>1.3949573040008501</v>
      </c>
      <c r="G1940" s="262">
        <f t="shared" si="53"/>
        <v>10295.421929255937</v>
      </c>
    </row>
    <row r="1941" spans="1:7" x14ac:dyDescent="0.2">
      <c r="A1941" s="344">
        <v>7</v>
      </c>
      <c r="B1941" s="344">
        <v>2.5</v>
      </c>
      <c r="C1941" s="344">
        <v>1278.544921875</v>
      </c>
      <c r="D1941" s="344">
        <v>21145.09375</v>
      </c>
      <c r="E1941" s="344">
        <v>0.65637996885925498</v>
      </c>
      <c r="F1941" s="344">
        <v>1.39992835465819</v>
      </c>
      <c r="G1941" s="262">
        <f t="shared" si="53"/>
        <v>10328.719791203217</v>
      </c>
    </row>
    <row r="1942" spans="1:7" x14ac:dyDescent="0.2">
      <c r="A1942" s="344">
        <v>7</v>
      </c>
      <c r="B1942" s="344">
        <v>2.5</v>
      </c>
      <c r="C1942" s="344">
        <v>1278.9345703125</v>
      </c>
      <c r="D1942" s="344">
        <v>21245.27734375</v>
      </c>
      <c r="E1942" s="344">
        <v>0.65793946851044904</v>
      </c>
      <c r="F1942" s="344">
        <v>1.40239601023495</v>
      </c>
      <c r="G1942" s="262">
        <f t="shared" si="53"/>
        <v>10361.773675670562</v>
      </c>
    </row>
    <row r="1943" spans="1:7" x14ac:dyDescent="0.2">
      <c r="A1943" s="344">
        <v>7</v>
      </c>
      <c r="B1943" s="344">
        <v>2.5</v>
      </c>
      <c r="C1943" s="344">
        <v>1279.087890625</v>
      </c>
      <c r="D1943" s="344">
        <v>21279.55859375</v>
      </c>
      <c r="E1943" s="344">
        <v>0.65856520086526904</v>
      </c>
      <c r="F1943" s="344">
        <v>1.4040857786312699</v>
      </c>
      <c r="G1943" s="262">
        <f t="shared" si="53"/>
        <v>10375.078258535315</v>
      </c>
    </row>
    <row r="1944" spans="1:7" x14ac:dyDescent="0.2">
      <c r="A1944" s="344">
        <v>7</v>
      </c>
      <c r="B1944" s="344">
        <v>2.5</v>
      </c>
      <c r="C1944" s="344">
        <v>1279.3564453125</v>
      </c>
      <c r="D1944" s="344">
        <v>21346</v>
      </c>
      <c r="E1944" s="344">
        <v>0.65958697814494405</v>
      </c>
      <c r="F1944" s="344">
        <v>1.4067024458199699</v>
      </c>
      <c r="G1944" s="262">
        <f t="shared" si="53"/>
        <v>10396.85517218759</v>
      </c>
    </row>
    <row r="1945" spans="1:7" x14ac:dyDescent="0.2">
      <c r="A1945" s="344">
        <v>7</v>
      </c>
      <c r="B1945" s="344">
        <v>2.5</v>
      </c>
      <c r="C1945" s="344">
        <v>1279.75</v>
      </c>
      <c r="D1945" s="344">
        <v>21447.025390625</v>
      </c>
      <c r="E1945" s="344">
        <v>0.66120893461629704</v>
      </c>
      <c r="F1945" s="344">
        <v>1.4109105104580499</v>
      </c>
      <c r="G1945" s="262">
        <f t="shared" si="53"/>
        <v>10431.559384418139</v>
      </c>
    </row>
    <row r="1946" spans="1:7" x14ac:dyDescent="0.2">
      <c r="A1946" s="344">
        <v>7</v>
      </c>
      <c r="B1946" s="344">
        <v>2.5</v>
      </c>
      <c r="C1946" s="344">
        <v>1280.15625</v>
      </c>
      <c r="D1946" s="344">
        <v>21549.896484375</v>
      </c>
      <c r="E1946" s="344">
        <v>0.66285399952903401</v>
      </c>
      <c r="F1946" s="344">
        <v>1.41712429467589</v>
      </c>
      <c r="G1946" s="262">
        <f t="shared" si="53"/>
        <v>10466.925748184267</v>
      </c>
    </row>
    <row r="1947" spans="1:7" x14ac:dyDescent="0.2">
      <c r="A1947" s="344">
        <v>7</v>
      </c>
      <c r="B1947" s="344">
        <v>2.5</v>
      </c>
      <c r="C1947" s="344">
        <v>1280.5654296875</v>
      </c>
      <c r="D1947" s="344">
        <v>21651.65234375</v>
      </c>
      <c r="E1947" s="344">
        <v>0.66453206818550803</v>
      </c>
      <c r="F1947" s="344">
        <v>1.42003002110869</v>
      </c>
      <c r="G1947" s="262">
        <f t="shared" si="53"/>
        <v>10503.173330684071</v>
      </c>
    </row>
    <row r="1948" spans="1:7" x14ac:dyDescent="0.2">
      <c r="A1948" s="344">
        <v>7</v>
      </c>
      <c r="B1948" s="344">
        <v>2.5</v>
      </c>
      <c r="C1948" s="344">
        <v>1280.9765625</v>
      </c>
      <c r="D1948" s="344">
        <v>21752.216796875</v>
      </c>
      <c r="E1948" s="344">
        <v>0.66617876291275002</v>
      </c>
      <c r="F1948" s="344">
        <v>1.4221310848370201</v>
      </c>
      <c r="G1948" s="262">
        <f t="shared" si="53"/>
        <v>10538.909791911956</v>
      </c>
    </row>
    <row r="1949" spans="1:7" x14ac:dyDescent="0.2">
      <c r="A1949" s="344">
        <v>7</v>
      </c>
      <c r="B1949" s="344">
        <v>2.5</v>
      </c>
      <c r="C1949" s="344">
        <v>1281.3818359375</v>
      </c>
      <c r="D1949" s="344">
        <v>21853.26171875</v>
      </c>
      <c r="E1949" s="344">
        <v>0.66779745975509297</v>
      </c>
      <c r="F1949" s="344">
        <v>1.4283746713772401</v>
      </c>
      <c r="G1949" s="262">
        <f t="shared" si="53"/>
        <v>10574.201817103003</v>
      </c>
    </row>
    <row r="1950" spans="1:7" x14ac:dyDescent="0.2">
      <c r="A1950" s="344">
        <v>7</v>
      </c>
      <c r="B1950" s="344">
        <v>2.5</v>
      </c>
      <c r="C1950" s="344">
        <v>1281.779296875</v>
      </c>
      <c r="D1950" s="344">
        <v>21953.26171875</v>
      </c>
      <c r="E1950" s="344">
        <v>0.669382920023054</v>
      </c>
      <c r="F1950" s="344">
        <v>1.4329344267025601</v>
      </c>
      <c r="G1950" s="262">
        <f t="shared" si="53"/>
        <v>10608.928568296833</v>
      </c>
    </row>
    <row r="1951" spans="1:7" x14ac:dyDescent="0.2">
      <c r="A1951" s="344">
        <v>7</v>
      </c>
      <c r="B1951" s="344">
        <v>2.5</v>
      </c>
      <c r="C1951" s="344">
        <v>1282.18359375</v>
      </c>
      <c r="D1951" s="344">
        <v>22053.8984375</v>
      </c>
      <c r="E1951" s="344">
        <v>0.67107391078025103</v>
      </c>
      <c r="F1951" s="344">
        <v>1.43460626713932</v>
      </c>
      <c r="G1951" s="262">
        <f t="shared" si="53"/>
        <v>10646.136418834187</v>
      </c>
    </row>
    <row r="1952" spans="1:7" x14ac:dyDescent="0.2">
      <c r="A1952" s="344">
        <v>7</v>
      </c>
      <c r="B1952" s="344">
        <v>2.5</v>
      </c>
      <c r="C1952" s="344">
        <v>1282.583984375</v>
      </c>
      <c r="D1952" s="344">
        <v>22154.51953125</v>
      </c>
      <c r="E1952" s="344">
        <v>0.67266769474372301</v>
      </c>
      <c r="F1952" s="344">
        <v>1.4385760296136101</v>
      </c>
      <c r="G1952" s="262">
        <f t="shared" si="53"/>
        <v>10681.365752638718</v>
      </c>
    </row>
    <row r="1953" spans="1:7" x14ac:dyDescent="0.2">
      <c r="A1953" s="344">
        <v>7</v>
      </c>
      <c r="B1953" s="344">
        <v>2.5</v>
      </c>
      <c r="C1953" s="344">
        <v>1282.9873046875</v>
      </c>
      <c r="D1953" s="344">
        <v>22255.1328125</v>
      </c>
      <c r="E1953" s="344">
        <v>0.67429512273520198</v>
      </c>
      <c r="F1953" s="344">
        <v>1.44367816392332</v>
      </c>
      <c r="G1953" s="262">
        <f t="shared" si="53"/>
        <v>10717.502508296751</v>
      </c>
    </row>
    <row r="1954" spans="1:7" x14ac:dyDescent="0.2">
      <c r="A1954" s="344">
        <v>7</v>
      </c>
      <c r="B1954" s="344">
        <v>2.5</v>
      </c>
      <c r="C1954" s="344">
        <v>1283.3720703125</v>
      </c>
      <c r="D1954" s="344">
        <v>22355.2890625</v>
      </c>
      <c r="E1954" s="344">
        <v>0.67590456455946002</v>
      </c>
      <c r="F1954" s="344">
        <v>1.44755840301514</v>
      </c>
      <c r="G1954" s="262">
        <f t="shared" si="53"/>
        <v>10753.401447678461</v>
      </c>
    </row>
    <row r="1955" spans="1:7" x14ac:dyDescent="0.2">
      <c r="A1955" s="344">
        <v>7</v>
      </c>
      <c r="B1955" s="344">
        <v>2.5</v>
      </c>
      <c r="C1955" s="344">
        <v>1283.77734375</v>
      </c>
      <c r="D1955" s="344">
        <v>22456.537109375</v>
      </c>
      <c r="E1955" s="344">
        <v>0.67753024632111203</v>
      </c>
      <c r="F1955" s="344">
        <v>1.45086948759854</v>
      </c>
      <c r="G1955" s="262">
        <f t="shared" si="53"/>
        <v>10789.82633193543</v>
      </c>
    </row>
    <row r="1956" spans="1:7" x14ac:dyDescent="0.2">
      <c r="A1956" s="344">
        <v>7</v>
      </c>
      <c r="B1956" s="344">
        <v>2.5</v>
      </c>
      <c r="C1956" s="344">
        <v>1284.0419921875</v>
      </c>
      <c r="D1956" s="344">
        <v>22517.294921875</v>
      </c>
      <c r="E1956" s="344">
        <v>0.67857198882848002</v>
      </c>
      <c r="F1956" s="344">
        <v>1.4540344709530499</v>
      </c>
      <c r="G1956" s="262">
        <f t="shared" si="53"/>
        <v>10813.25190820852</v>
      </c>
    </row>
    <row r="1957" spans="1:7" x14ac:dyDescent="0.2">
      <c r="A1957" s="344">
        <v>7</v>
      </c>
      <c r="B1957" s="344">
        <v>2.5</v>
      </c>
      <c r="C1957" s="344">
        <v>1284.208984375</v>
      </c>
      <c r="D1957" s="344">
        <v>22558.11328125</v>
      </c>
      <c r="E1957" s="344">
        <v>0.67919935099780604</v>
      </c>
      <c r="F1957" s="344">
        <v>1.4566689496859899</v>
      </c>
      <c r="G1957" s="262">
        <f t="shared" si="53"/>
        <v>10827.391211145305</v>
      </c>
    </row>
    <row r="1958" spans="1:7" x14ac:dyDescent="0.2">
      <c r="A1958" s="344">
        <v>7</v>
      </c>
      <c r="B1958" s="344">
        <v>2.5</v>
      </c>
      <c r="C1958" s="344">
        <v>1284.587890625</v>
      </c>
      <c r="D1958" s="344">
        <v>22659.28125</v>
      </c>
      <c r="E1958" s="344">
        <v>0.68085925886407495</v>
      </c>
      <c r="F1958" s="344">
        <v>1.45890412386507</v>
      </c>
      <c r="G1958" s="262">
        <f t="shared" si="53"/>
        <v>10864.919565582608</v>
      </c>
    </row>
    <row r="1959" spans="1:7" x14ac:dyDescent="0.2">
      <c r="A1959" s="344">
        <v>7</v>
      </c>
      <c r="B1959" s="344">
        <v>2.5</v>
      </c>
      <c r="C1959" s="344">
        <v>1285.009765625</v>
      </c>
      <c r="D1959" s="344">
        <v>22760.896484375</v>
      </c>
      <c r="E1959" s="344">
        <v>0.68253360223025095</v>
      </c>
      <c r="F1959" s="344">
        <v>1.4634609688073399</v>
      </c>
      <c r="G1959" s="262">
        <f t="shared" si="53"/>
        <v>10902.94405222265</v>
      </c>
    </row>
    <row r="1960" spans="1:7" x14ac:dyDescent="0.2">
      <c r="A1960" s="344">
        <v>7</v>
      </c>
      <c r="B1960" s="344">
        <v>2.5</v>
      </c>
      <c r="C1960" s="344">
        <v>1285.4130859375</v>
      </c>
      <c r="D1960" s="344">
        <v>22862.306640625</v>
      </c>
      <c r="E1960" s="344">
        <v>0.68420264869928404</v>
      </c>
      <c r="F1960" s="344">
        <v>1.4694600831717299</v>
      </c>
      <c r="G1960" s="262">
        <f t="shared" si="53"/>
        <v>10941.017675263531</v>
      </c>
    </row>
    <row r="1961" spans="1:7" x14ac:dyDescent="0.2">
      <c r="A1961" s="344">
        <v>7</v>
      </c>
      <c r="B1961" s="344">
        <v>2.5</v>
      </c>
      <c r="C1961" s="344">
        <v>1285.8251953125</v>
      </c>
      <c r="D1961" s="344">
        <v>22962.8515625</v>
      </c>
      <c r="E1961" s="344">
        <v>0.68580819061025999</v>
      </c>
      <c r="F1961" s="344">
        <v>1.47072970867157</v>
      </c>
      <c r="G1961" s="262">
        <f t="shared" si="53"/>
        <v>10977.804781299641</v>
      </c>
    </row>
    <row r="1962" spans="1:7" x14ac:dyDescent="0.2">
      <c r="A1962" s="344">
        <v>7</v>
      </c>
      <c r="B1962" s="344">
        <v>2.5</v>
      </c>
      <c r="C1962" s="344">
        <v>1286.212890625</v>
      </c>
      <c r="D1962" s="344">
        <v>23063.26171875</v>
      </c>
      <c r="E1962" s="344">
        <v>0.68743433803319898</v>
      </c>
      <c r="F1962" s="344">
        <v>1.47607328835875</v>
      </c>
      <c r="G1962" s="262">
        <f t="shared" si="53"/>
        <v>11015.227404049741</v>
      </c>
    </row>
    <row r="1963" spans="1:7" x14ac:dyDescent="0.2">
      <c r="A1963" s="344">
        <v>7</v>
      </c>
      <c r="B1963" s="344">
        <v>2.5</v>
      </c>
      <c r="C1963" s="344">
        <v>1286.6181640625</v>
      </c>
      <c r="D1963" s="344">
        <v>23166.623046875</v>
      </c>
      <c r="E1963" s="344">
        <v>0.68908912362530805</v>
      </c>
      <c r="F1963" s="344">
        <v>1.48071942385286</v>
      </c>
      <c r="G1963" s="262">
        <f t="shared" si="53"/>
        <v>11053.477677667252</v>
      </c>
    </row>
    <row r="1964" spans="1:7" x14ac:dyDescent="0.2">
      <c r="A1964" s="344">
        <v>7</v>
      </c>
      <c r="B1964" s="344">
        <v>2.5</v>
      </c>
      <c r="C1964" s="344">
        <v>1287.0419921875</v>
      </c>
      <c r="D1964" s="344">
        <v>23267.79296875</v>
      </c>
      <c r="E1964" s="344">
        <v>0.69082621484994899</v>
      </c>
      <c r="F1964" s="344">
        <v>1.4844685792923</v>
      </c>
      <c r="G1964" s="262">
        <f t="shared" si="53"/>
        <v>11093.808085958286</v>
      </c>
    </row>
    <row r="1965" spans="1:7" x14ac:dyDescent="0.2">
      <c r="A1965" s="344">
        <v>7</v>
      </c>
      <c r="B1965" s="344">
        <v>2.5</v>
      </c>
      <c r="C1965" s="344">
        <v>1287.4521484375</v>
      </c>
      <c r="D1965" s="344">
        <v>23370.140625</v>
      </c>
      <c r="E1965" s="344">
        <v>0.69249753141775705</v>
      </c>
      <c r="F1965" s="344">
        <v>1.4872848987579299</v>
      </c>
      <c r="G1965" s="262">
        <f t="shared" si="53"/>
        <v>11132.781461510069</v>
      </c>
    </row>
    <row r="1966" spans="1:7" x14ac:dyDescent="0.2">
      <c r="A1966" s="344">
        <v>7</v>
      </c>
      <c r="B1966" s="344">
        <v>2.5</v>
      </c>
      <c r="C1966" s="344">
        <v>1287.83984375</v>
      </c>
      <c r="D1966" s="344">
        <v>23470.990234375</v>
      </c>
      <c r="E1966" s="344">
        <v>0.69408590206876397</v>
      </c>
      <c r="F1966" s="344">
        <v>1.4919430250301999</v>
      </c>
      <c r="G1966" s="262">
        <f t="shared" si="53"/>
        <v>11169.982000268572</v>
      </c>
    </row>
    <row r="1967" spans="1:7" x14ac:dyDescent="0.2">
      <c r="A1967" s="344">
        <v>7</v>
      </c>
      <c r="B1967" s="344">
        <v>2.5</v>
      </c>
      <c r="C1967" s="344">
        <v>1288.2607421875</v>
      </c>
      <c r="D1967" s="344">
        <v>23572.29296875</v>
      </c>
      <c r="E1967" s="344">
        <v>0.69582520518451896</v>
      </c>
      <c r="F1967" s="344">
        <v>1.4972060453146701</v>
      </c>
      <c r="G1967" s="262">
        <f t="shared" si="53"/>
        <v>11210.893264793842</v>
      </c>
    </row>
    <row r="1968" spans="1:7" x14ac:dyDescent="0.2">
      <c r="A1968" s="344">
        <v>7</v>
      </c>
      <c r="B1968" s="344">
        <v>2.5</v>
      </c>
      <c r="C1968" s="344">
        <v>1288.6611328125</v>
      </c>
      <c r="D1968" s="344">
        <v>23672.34375</v>
      </c>
      <c r="E1968" s="344">
        <v>0.69749634712934505</v>
      </c>
      <c r="F1968" s="344">
        <v>1.5000968705862801</v>
      </c>
      <c r="G1968" s="262">
        <f t="shared" si="53"/>
        <v>11250.369511838229</v>
      </c>
    </row>
    <row r="1969" spans="1:7" x14ac:dyDescent="0.2">
      <c r="A1969" s="344">
        <v>7</v>
      </c>
      <c r="B1969" s="344">
        <v>2.5</v>
      </c>
      <c r="C1969" s="344">
        <v>1288.9228515625</v>
      </c>
      <c r="D1969" s="344">
        <v>23737.05859375</v>
      </c>
      <c r="E1969" s="344">
        <v>0.69858890492469095</v>
      </c>
      <c r="F1969" s="344">
        <v>1.50289235170931</v>
      </c>
      <c r="G1969" s="262">
        <f t="shared" si="53"/>
        <v>11276.268267889905</v>
      </c>
    </row>
    <row r="1970" spans="1:7" x14ac:dyDescent="0.2">
      <c r="A1970" s="344">
        <v>7</v>
      </c>
      <c r="B1970" s="344">
        <v>2.5</v>
      </c>
      <c r="C1970" s="344">
        <v>1289.0595703125</v>
      </c>
      <c r="D1970" s="344">
        <v>23774.94921875</v>
      </c>
      <c r="E1970" s="344">
        <v>0.69918087683618102</v>
      </c>
      <c r="F1970" s="344">
        <v>1.50446593761444</v>
      </c>
      <c r="G1970" s="262">
        <f t="shared" si="53"/>
        <v>11290.331154931653</v>
      </c>
    </row>
    <row r="1971" spans="1:7" x14ac:dyDescent="0.2">
      <c r="A1971" s="344">
        <v>7</v>
      </c>
      <c r="B1971" s="344">
        <v>3.5</v>
      </c>
      <c r="C1971" s="344">
        <v>1289.9716796875</v>
      </c>
      <c r="D1971" s="344">
        <v>23875.123046875</v>
      </c>
      <c r="E1971" s="344">
        <v>0.700961740221828</v>
      </c>
      <c r="F1971" s="344">
        <v>1.5080154407769399</v>
      </c>
      <c r="G1971" s="262">
        <f t="shared" si="53"/>
        <v>11332.760289442294</v>
      </c>
    </row>
    <row r="1972" spans="1:7" x14ac:dyDescent="0.2">
      <c r="A1972" s="344">
        <v>7</v>
      </c>
      <c r="B1972" s="344">
        <v>3.5</v>
      </c>
      <c r="C1972" s="344">
        <v>1290.3173828125</v>
      </c>
      <c r="D1972" s="344">
        <v>23976.203125</v>
      </c>
      <c r="E1972" s="344">
        <v>0.70278259227052298</v>
      </c>
      <c r="F1972" s="344">
        <v>1.51314144022763</v>
      </c>
      <c r="G1972" s="262">
        <f t="shared" si="53"/>
        <v>11376.325382088709</v>
      </c>
    </row>
    <row r="1973" spans="1:7" x14ac:dyDescent="0.2">
      <c r="A1973" s="344">
        <v>7</v>
      </c>
      <c r="B1973" s="344">
        <v>3.5</v>
      </c>
      <c r="C1973" s="344">
        <v>1290.71484375</v>
      </c>
      <c r="D1973" s="344">
        <v>24076.6953125</v>
      </c>
      <c r="E1973" s="344">
        <v>0.70477969711646404</v>
      </c>
      <c r="F1973" s="344">
        <v>1.51833589188755</v>
      </c>
      <c r="G1973" s="262">
        <f t="shared" si="53"/>
        <v>11424.308720254232</v>
      </c>
    </row>
    <row r="1974" spans="1:7" x14ac:dyDescent="0.2">
      <c r="A1974" s="344">
        <v>7</v>
      </c>
      <c r="B1974" s="344">
        <v>3.5</v>
      </c>
      <c r="C1974" s="344">
        <v>1291.119140625</v>
      </c>
      <c r="D1974" s="344">
        <v>24178.041015625</v>
      </c>
      <c r="E1974" s="344">
        <v>0.70675829192623496</v>
      </c>
      <c r="F1974" s="344">
        <v>1.52185861952603</v>
      </c>
      <c r="G1974" s="262">
        <f t="shared" si="53"/>
        <v>11472.047005677077</v>
      </c>
    </row>
    <row r="1975" spans="1:7" x14ac:dyDescent="0.2">
      <c r="A1975" s="344">
        <v>7</v>
      </c>
      <c r="B1975" s="344">
        <v>3.5</v>
      </c>
      <c r="C1975" s="344">
        <v>1291.56640625</v>
      </c>
      <c r="D1975" s="344">
        <v>24278.892578125</v>
      </c>
      <c r="E1975" s="344">
        <v>0.70898351259529602</v>
      </c>
      <c r="F1975" s="344">
        <v>1.52645411435515</v>
      </c>
      <c r="G1975" s="262">
        <f t="shared" si="53"/>
        <v>11525.960690773143</v>
      </c>
    </row>
    <row r="1976" spans="1:7" x14ac:dyDescent="0.2">
      <c r="A1976" s="344">
        <v>7</v>
      </c>
      <c r="B1976" s="344">
        <v>3.5</v>
      </c>
      <c r="C1976" s="344">
        <v>1292.0595703125</v>
      </c>
      <c r="D1976" s="344">
        <v>24379.060546875</v>
      </c>
      <c r="E1976" s="344">
        <v>0.71152887539938103</v>
      </c>
      <c r="F1976" s="344">
        <v>1.53147580567747</v>
      </c>
      <c r="G1976" s="262">
        <f t="shared" si="53"/>
        <v>11587.886762776787</v>
      </c>
    </row>
    <row r="1977" spans="1:7" x14ac:dyDescent="0.2">
      <c r="A1977" s="344">
        <v>7</v>
      </c>
      <c r="B1977" s="344">
        <v>3.5</v>
      </c>
      <c r="C1977" s="344">
        <v>1292.6650390625</v>
      </c>
      <c r="D1977" s="344">
        <v>24479.44140625</v>
      </c>
      <c r="E1977" s="344">
        <v>0.71456364821642604</v>
      </c>
      <c r="F1977" s="344">
        <v>1.53570179827511</v>
      </c>
      <c r="G1977" s="262">
        <f t="shared" si="53"/>
        <v>11662.023989581228</v>
      </c>
    </row>
    <row r="1978" spans="1:7" x14ac:dyDescent="0.2">
      <c r="A1978" s="344">
        <v>7</v>
      </c>
      <c r="B1978" s="344">
        <v>3.5</v>
      </c>
      <c r="C1978" s="344">
        <v>1293.4775390625</v>
      </c>
      <c r="D1978" s="344">
        <v>24581.208984375</v>
      </c>
      <c r="E1978" s="344">
        <v>0.71859045419842005</v>
      </c>
      <c r="F1978" s="344">
        <v>1.5416622627526499</v>
      </c>
      <c r="G1978" s="262">
        <f t="shared" si="53"/>
        <v>11760.80284981797</v>
      </c>
    </row>
    <row r="1979" spans="1:7" x14ac:dyDescent="0.2">
      <c r="A1979" s="344">
        <v>7</v>
      </c>
      <c r="B1979" s="344">
        <v>3.5</v>
      </c>
      <c r="C1979" s="344">
        <v>1294.5927734375</v>
      </c>
      <c r="D1979" s="344">
        <v>24684.28515625</v>
      </c>
      <c r="E1979" s="344">
        <v>0.72420644573867299</v>
      </c>
      <c r="F1979" s="344">
        <v>1.5516281127929701</v>
      </c>
      <c r="G1979" s="262">
        <f t="shared" si="53"/>
        <v>11899.140148978036</v>
      </c>
    </row>
    <row r="1980" spans="1:7" x14ac:dyDescent="0.2">
      <c r="A1980" s="344">
        <v>7</v>
      </c>
      <c r="B1980" s="344">
        <v>3.5</v>
      </c>
      <c r="C1980" s="344">
        <v>1296.37890625</v>
      </c>
      <c r="D1980" s="344">
        <v>24784.5859375</v>
      </c>
      <c r="E1980" s="344">
        <v>0.73310837615281299</v>
      </c>
      <c r="F1980" s="344">
        <v>1.56000559218228</v>
      </c>
      <c r="G1980" s="262">
        <f t="shared" si="53"/>
        <v>12119.324373049349</v>
      </c>
    </row>
    <row r="1981" spans="1:7" x14ac:dyDescent="0.2">
      <c r="A1981" s="344">
        <v>7</v>
      </c>
      <c r="B1981" s="344">
        <v>3.5</v>
      </c>
      <c r="C1981" s="344">
        <v>1297.46484375</v>
      </c>
      <c r="D1981" s="344">
        <v>24831.302734375</v>
      </c>
      <c r="E1981" s="344">
        <v>0.73859904659912001</v>
      </c>
      <c r="F1981" s="344">
        <v>1.56786444131285</v>
      </c>
      <c r="G1981" s="262">
        <f t="shared" si="53"/>
        <v>12255.53661984831</v>
      </c>
    </row>
    <row r="1982" spans="1:7" x14ac:dyDescent="0.2">
      <c r="A1982" s="344">
        <v>7</v>
      </c>
      <c r="B1982" s="344">
        <v>3.5</v>
      </c>
      <c r="C1982" s="344">
        <v>1298.775390625</v>
      </c>
      <c r="D1982" s="344">
        <v>24885.8046875</v>
      </c>
      <c r="E1982" s="344">
        <v>0.74513186700642098</v>
      </c>
      <c r="F1982" s="344">
        <v>1.5760541427880499</v>
      </c>
      <c r="G1982" s="262">
        <f t="shared" si="53"/>
        <v>12417.93308682711</v>
      </c>
    </row>
    <row r="1983" spans="1:7" x14ac:dyDescent="0.2">
      <c r="A1983" s="344">
        <v>7</v>
      </c>
      <c r="B1983" s="344">
        <v>3.5</v>
      </c>
      <c r="C1983" s="344">
        <v>1301.470703125</v>
      </c>
      <c r="D1983" s="344">
        <v>24982.19140625</v>
      </c>
      <c r="E1983" s="344">
        <v>0.758607697207481</v>
      </c>
      <c r="F1983" s="344">
        <v>1.5931874513626101</v>
      </c>
      <c r="G1983" s="262">
        <f t="shared" si="53"/>
        <v>12753.93941074036</v>
      </c>
    </row>
    <row r="1984" spans="1:7" x14ac:dyDescent="0.2">
      <c r="A1984" s="344">
        <v>7</v>
      </c>
      <c r="B1984" s="344">
        <v>3.5</v>
      </c>
      <c r="C1984" s="344">
        <v>1301.4931640625</v>
      </c>
      <c r="D1984" s="344">
        <v>24987.728515625</v>
      </c>
      <c r="E1984" s="344">
        <v>0.75876392656937197</v>
      </c>
      <c r="F1984" s="344">
        <v>1.59426336176693</v>
      </c>
      <c r="G1984" s="262">
        <f t="shared" si="53"/>
        <v>12757.842795091929</v>
      </c>
    </row>
    <row r="1985" spans="1:7" x14ac:dyDescent="0.2">
      <c r="A1985" s="344">
        <v>7</v>
      </c>
      <c r="B1985" s="344">
        <v>3.5</v>
      </c>
      <c r="C1985" s="344">
        <v>1304.4951171875</v>
      </c>
      <c r="D1985" s="344">
        <v>25087.83203125</v>
      </c>
      <c r="E1985" s="344">
        <v>0.77371799852698997</v>
      </c>
      <c r="F1985" s="344">
        <v>1.6107440460473299</v>
      </c>
      <c r="G1985" s="262">
        <f t="shared" si="53"/>
        <v>13132.259562959942</v>
      </c>
    </row>
    <row r="1986" spans="1:7" x14ac:dyDescent="0.2">
      <c r="A1986" s="344">
        <v>7</v>
      </c>
      <c r="B1986" s="344">
        <v>3.5</v>
      </c>
      <c r="C1986" s="344">
        <v>1305.470703125</v>
      </c>
      <c r="D1986" s="344">
        <v>25121.947265625</v>
      </c>
      <c r="E1986" s="344">
        <v>0.77863282058387995</v>
      </c>
      <c r="F1986" s="344">
        <v>1.6164124244824101</v>
      </c>
      <c r="G1986" s="262">
        <f t="shared" si="53"/>
        <v>13255.645628339871</v>
      </c>
    </row>
    <row r="1987" spans="1:7" x14ac:dyDescent="0.2">
      <c r="A1987" s="344">
        <v>7</v>
      </c>
      <c r="B1987" s="344">
        <v>3.5</v>
      </c>
      <c r="C1987" s="344">
        <v>1307.3876953125</v>
      </c>
      <c r="D1987" s="344">
        <v>25188.044921875</v>
      </c>
      <c r="E1987" s="344">
        <v>0.78818487236276302</v>
      </c>
      <c r="F1987" s="344">
        <v>1.62836909294128</v>
      </c>
      <c r="G1987" s="262">
        <f t="shared" si="53"/>
        <v>13495.927453524973</v>
      </c>
    </row>
    <row r="1988" spans="1:7" x14ac:dyDescent="0.2">
      <c r="A1988" s="344">
        <v>7</v>
      </c>
      <c r="B1988" s="344">
        <v>4</v>
      </c>
      <c r="C1988" s="344">
        <v>1309.5927734375</v>
      </c>
      <c r="D1988" s="344">
        <v>25220.48046875</v>
      </c>
      <c r="E1988" s="344">
        <v>0.79863495193421796</v>
      </c>
      <c r="F1988" s="344">
        <v>1.64084136486053</v>
      </c>
      <c r="G1988" s="262">
        <f t="shared" si="53"/>
        <v>13759.314004230842</v>
      </c>
    </row>
    <row r="1989" spans="1:7" x14ac:dyDescent="0.2">
      <c r="A1989" s="344">
        <v>7</v>
      </c>
      <c r="B1989" s="344">
        <v>4</v>
      </c>
      <c r="C1989" s="344">
        <v>1310.408203125</v>
      </c>
      <c r="D1989" s="344">
        <v>25085.3203125</v>
      </c>
      <c r="E1989" s="344">
        <v>0.79853704664856195</v>
      </c>
      <c r="F1989" s="344">
        <v>1.63757801055908</v>
      </c>
      <c r="G1989" s="262">
        <f t="shared" si="53"/>
        <v>13756.851402333021</v>
      </c>
    </row>
    <row r="1990" spans="1:7" x14ac:dyDescent="0.2">
      <c r="A1990" s="344">
        <v>7</v>
      </c>
      <c r="B1990" s="344">
        <v>4</v>
      </c>
      <c r="C1990" s="344">
        <v>1311.740234375</v>
      </c>
      <c r="D1990" s="344">
        <v>24981.923828125</v>
      </c>
      <c r="E1990" s="344">
        <v>0.79850904876366302</v>
      </c>
      <c r="F1990" s="344">
        <v>1.6340792644769</v>
      </c>
      <c r="G1990" s="262">
        <f t="shared" ref="G1990:G2053" si="54">G1989+(D1990+D1989)/2*(E1990-E1989)</f>
        <v>13756.150513863693</v>
      </c>
    </row>
    <row r="1991" spans="1:7" x14ac:dyDescent="0.2">
      <c r="A1991" s="344">
        <v>7</v>
      </c>
      <c r="B1991" s="344">
        <v>4</v>
      </c>
      <c r="C1991" s="344">
        <v>1314.2763671875</v>
      </c>
      <c r="D1991" s="344">
        <v>24881.353515625</v>
      </c>
      <c r="E1991" s="344">
        <v>0.79847825691103902</v>
      </c>
      <c r="F1991" s="344">
        <v>1.63111684378237</v>
      </c>
      <c r="G1991" s="262">
        <f t="shared" si="54"/>
        <v>13755.382822520034</v>
      </c>
    </row>
    <row r="1992" spans="1:7" x14ac:dyDescent="0.2">
      <c r="A1992" s="344">
        <v>7</v>
      </c>
      <c r="B1992" s="344">
        <v>4</v>
      </c>
      <c r="C1992" s="344">
        <v>1318.7392578125</v>
      </c>
      <c r="D1992" s="344">
        <v>24780.591796875</v>
      </c>
      <c r="E1992" s="344">
        <v>0.79846725566312704</v>
      </c>
      <c r="F1992" s="344">
        <v>1.62937643472105</v>
      </c>
      <c r="G1992" s="262">
        <f t="shared" si="54"/>
        <v>13755.109650833947</v>
      </c>
    </row>
    <row r="1993" spans="1:7" x14ac:dyDescent="0.2">
      <c r="A1993" s="344">
        <v>7</v>
      </c>
      <c r="B1993" s="344">
        <v>4</v>
      </c>
      <c r="C1993" s="344">
        <v>1327.9921875</v>
      </c>
      <c r="D1993" s="344">
        <v>24679.150390625</v>
      </c>
      <c r="E1993" s="344">
        <v>0.798480061348528</v>
      </c>
      <c r="F1993" s="344">
        <v>1.625707722269</v>
      </c>
      <c r="G1993" s="262">
        <f t="shared" si="54"/>
        <v>13755.42633378318</v>
      </c>
    </row>
    <row r="1994" spans="1:7" x14ac:dyDescent="0.2">
      <c r="A1994" s="344">
        <v>7</v>
      </c>
      <c r="B1994" s="344">
        <v>4</v>
      </c>
      <c r="C1994" s="344">
        <v>1345.4697265625</v>
      </c>
      <c r="D1994" s="344">
        <v>24579.08984375</v>
      </c>
      <c r="E1994" s="344">
        <v>0.798464519903064</v>
      </c>
      <c r="F1994" s="344">
        <v>1.62499840371311</v>
      </c>
      <c r="G1994" s="262">
        <f t="shared" si="54"/>
        <v>13755.043561656052</v>
      </c>
    </row>
    <row r="1995" spans="1:7" x14ac:dyDescent="0.2">
      <c r="A1995" s="344">
        <v>7</v>
      </c>
      <c r="B1995" s="344">
        <v>0</v>
      </c>
      <c r="C1995" s="344">
        <v>1369.5927734375</v>
      </c>
      <c r="D1995" s="344">
        <v>24478.28125</v>
      </c>
      <c r="E1995" s="344">
        <v>0.79809152521193005</v>
      </c>
      <c r="F1995" s="344">
        <v>1.6227752203121799</v>
      </c>
      <c r="G1995" s="262">
        <f t="shared" si="54"/>
        <v>13745.894492166573</v>
      </c>
    </row>
    <row r="1996" spans="1:7" x14ac:dyDescent="0.2">
      <c r="A1996" s="344">
        <v>7</v>
      </c>
      <c r="B1996" s="344">
        <v>0</v>
      </c>
      <c r="C1996" s="344">
        <v>1369.9970703125</v>
      </c>
      <c r="D1996" s="344">
        <v>24378.087890625</v>
      </c>
      <c r="E1996" s="344">
        <v>0.79650391126051501</v>
      </c>
      <c r="F1996" s="344">
        <v>1.6192316543310901</v>
      </c>
      <c r="G1996" s="262">
        <f t="shared" si="54"/>
        <v>13707.111965535003</v>
      </c>
    </row>
    <row r="1997" spans="1:7" x14ac:dyDescent="0.2">
      <c r="A1997" s="344">
        <v>7</v>
      </c>
      <c r="B1997" s="344">
        <v>0</v>
      </c>
      <c r="C1997" s="344">
        <v>1370.4033203125</v>
      </c>
      <c r="D1997" s="344">
        <v>24274.521484375</v>
      </c>
      <c r="E1997" s="344">
        <v>0.79489219933748201</v>
      </c>
      <c r="F1997" s="344">
        <v>1.6136973863467601</v>
      </c>
      <c r="G1997" s="262">
        <f t="shared" si="54"/>
        <v>13667.904970226826</v>
      </c>
    </row>
    <row r="1998" spans="1:7" x14ac:dyDescent="0.2">
      <c r="A1998" s="344">
        <v>7</v>
      </c>
      <c r="B1998" s="344">
        <v>0</v>
      </c>
      <c r="C1998" s="344">
        <v>1370.8125</v>
      </c>
      <c r="D1998" s="344">
        <v>24173.9921875</v>
      </c>
      <c r="E1998" s="344">
        <v>0.79330324660986695</v>
      </c>
      <c r="F1998" s="344">
        <v>1.61091680638492</v>
      </c>
      <c r="G1998" s="262">
        <f t="shared" si="54"/>
        <v>13629.413771252915</v>
      </c>
    </row>
    <row r="1999" spans="1:7" x14ac:dyDescent="0.2">
      <c r="A1999" s="344">
        <v>7</v>
      </c>
      <c r="B1999" s="344">
        <v>0</v>
      </c>
      <c r="C1999" s="344">
        <v>1371.2119140625</v>
      </c>
      <c r="D1999" s="344">
        <v>24071.955078125</v>
      </c>
      <c r="E1999" s="344">
        <v>0.79163984628394202</v>
      </c>
      <c r="F1999" s="344">
        <v>1.60692038480192</v>
      </c>
      <c r="G1999" s="262">
        <f t="shared" si="54"/>
        <v>13589.287609049816</v>
      </c>
    </row>
    <row r="2000" spans="1:7" x14ac:dyDescent="0.2">
      <c r="A2000" s="344">
        <v>7</v>
      </c>
      <c r="B2000" s="344">
        <v>0</v>
      </c>
      <c r="C2000" s="344">
        <v>1371.62890625</v>
      </c>
      <c r="D2000" s="344">
        <v>23971.955078125</v>
      </c>
      <c r="E2000" s="344">
        <v>0.79001771518960595</v>
      </c>
      <c r="F2000" s="344">
        <v>1.60235760267824</v>
      </c>
      <c r="G2000" s="262">
        <f t="shared" si="54"/>
        <v>13550.320848770845</v>
      </c>
    </row>
    <row r="2001" spans="1:7" x14ac:dyDescent="0.2">
      <c r="A2001" s="344">
        <v>7</v>
      </c>
      <c r="B2001" s="344">
        <v>0</v>
      </c>
      <c r="C2001" s="344">
        <v>1372.0341796875</v>
      </c>
      <c r="D2001" s="344">
        <v>23871.5234375</v>
      </c>
      <c r="E2001" s="344">
        <v>0.78836560714989901</v>
      </c>
      <c r="F2001" s="344">
        <v>1.59989891108125</v>
      </c>
      <c r="G2001" s="262">
        <f t="shared" si="54"/>
        <v>13510.79955101924</v>
      </c>
    </row>
    <row r="2002" spans="1:7" x14ac:dyDescent="0.2">
      <c r="A2002" s="344">
        <v>7</v>
      </c>
      <c r="B2002" s="344">
        <v>0</v>
      </c>
      <c r="C2002" s="344">
        <v>1372.4228515625</v>
      </c>
      <c r="D2002" s="344">
        <v>23770.875</v>
      </c>
      <c r="E2002" s="344">
        <v>0.78685139305889595</v>
      </c>
      <c r="F2002" s="344">
        <v>1.5953003894537701</v>
      </c>
      <c r="G2002" s="262">
        <f t="shared" si="54"/>
        <v>13474.729155497618</v>
      </c>
    </row>
    <row r="2003" spans="1:7" x14ac:dyDescent="0.2">
      <c r="A2003" s="344">
        <v>7</v>
      </c>
      <c r="B2003" s="344">
        <v>0</v>
      </c>
      <c r="C2003" s="344">
        <v>1372.837890625</v>
      </c>
      <c r="D2003" s="344">
        <v>23668.009765625</v>
      </c>
      <c r="E2003" s="344">
        <v>0.78517326619476102</v>
      </c>
      <c r="F2003" s="344">
        <v>1.5925407642498599</v>
      </c>
      <c r="G2003" s="262">
        <f t="shared" si="54"/>
        <v>13434.92492203272</v>
      </c>
    </row>
    <row r="2004" spans="1:7" x14ac:dyDescent="0.2">
      <c r="A2004" s="344">
        <v>7</v>
      </c>
      <c r="B2004" s="344">
        <v>0</v>
      </c>
      <c r="C2004" s="344">
        <v>1373.240234375</v>
      </c>
      <c r="D2004" s="344">
        <v>23567.48046875</v>
      </c>
      <c r="E2004" s="344">
        <v>0.78358821338042595</v>
      </c>
      <c r="F2004" s="344">
        <v>1.5885115135461101</v>
      </c>
      <c r="G2004" s="262">
        <f t="shared" si="54"/>
        <v>13397.489548666474</v>
      </c>
    </row>
    <row r="2005" spans="1:7" x14ac:dyDescent="0.2">
      <c r="A2005" s="344">
        <v>7</v>
      </c>
      <c r="B2005" s="344">
        <v>0</v>
      </c>
      <c r="C2005" s="344">
        <v>1373.662109375</v>
      </c>
      <c r="D2005" s="344">
        <v>23467.466796875</v>
      </c>
      <c r="E2005" s="344">
        <v>0.78193034278228901</v>
      </c>
      <c r="F2005" s="344">
        <v>1.58419017679989</v>
      </c>
      <c r="G2005" s="262">
        <f t="shared" si="54"/>
        <v>13358.500620588173</v>
      </c>
    </row>
    <row r="2006" spans="1:7" x14ac:dyDescent="0.2">
      <c r="A2006" s="344">
        <v>7</v>
      </c>
      <c r="B2006" s="344">
        <v>0</v>
      </c>
      <c r="C2006" s="344">
        <v>1374.04296875</v>
      </c>
      <c r="D2006" s="344">
        <v>23366.580078125</v>
      </c>
      <c r="E2006" s="344">
        <v>0.780316768214107</v>
      </c>
      <c r="F2006" s="344">
        <v>1.57929363194853</v>
      </c>
      <c r="G2006" s="262">
        <f t="shared" si="54"/>
        <v>13320.715507106901</v>
      </c>
    </row>
    <row r="2007" spans="1:7" x14ac:dyDescent="0.2">
      <c r="A2007" s="344">
        <v>7</v>
      </c>
      <c r="B2007" s="344">
        <v>0</v>
      </c>
      <c r="C2007" s="344">
        <v>1374.453125</v>
      </c>
      <c r="D2007" s="344">
        <v>23263.474609375</v>
      </c>
      <c r="E2007" s="344">
        <v>0.77871402027085401</v>
      </c>
      <c r="F2007" s="344">
        <v>1.5771746402606399</v>
      </c>
      <c r="G2007" s="262">
        <f t="shared" si="54"/>
        <v>13283.347394984818</v>
      </c>
    </row>
    <row r="2008" spans="1:7" x14ac:dyDescent="0.2">
      <c r="A2008" s="344">
        <v>7</v>
      </c>
      <c r="B2008" s="344">
        <v>0</v>
      </c>
      <c r="C2008" s="344">
        <v>1374.48046875</v>
      </c>
      <c r="D2008" s="344">
        <v>23259.591796875</v>
      </c>
      <c r="E2008" s="344">
        <v>0.77858217991888501</v>
      </c>
      <c r="F2008" s="344">
        <v>1.57440605107695</v>
      </c>
      <c r="G2008" s="262">
        <f t="shared" si="54"/>
        <v>13280.280586259978</v>
      </c>
    </row>
    <row r="2009" spans="1:7" x14ac:dyDescent="0.2">
      <c r="A2009" s="344">
        <v>7</v>
      </c>
      <c r="B2009" s="344">
        <v>0</v>
      </c>
      <c r="C2009" s="344">
        <v>1374.8583984375</v>
      </c>
      <c r="D2009" s="344">
        <v>23161.94921875</v>
      </c>
      <c r="E2009" s="344">
        <v>0.77710219193249896</v>
      </c>
      <c r="F2009" s="344">
        <v>1.57159264199436</v>
      </c>
      <c r="G2009" s="262">
        <f t="shared" si="54"/>
        <v>13245.928924753653</v>
      </c>
    </row>
    <row r="2010" spans="1:7" x14ac:dyDescent="0.2">
      <c r="A2010" s="344">
        <v>7</v>
      </c>
      <c r="B2010" s="344">
        <v>0</v>
      </c>
      <c r="C2010" s="344">
        <v>1375.2705078125</v>
      </c>
      <c r="D2010" s="344">
        <v>23061.34765625</v>
      </c>
      <c r="E2010" s="344">
        <v>0.77553949085995599</v>
      </c>
      <c r="F2010" s="344">
        <v>1.5678048366680699</v>
      </c>
      <c r="G2010" s="262">
        <f t="shared" si="54"/>
        <v>13209.812326952135</v>
      </c>
    </row>
    <row r="2011" spans="1:7" x14ac:dyDescent="0.2">
      <c r="A2011" s="344">
        <v>7</v>
      </c>
      <c r="B2011" s="344">
        <v>0</v>
      </c>
      <c r="C2011" s="344">
        <v>1375.669921875</v>
      </c>
      <c r="D2011" s="344">
        <v>22960.62109375</v>
      </c>
      <c r="E2011" s="344">
        <v>0.77387032797560096</v>
      </c>
      <c r="F2011" s="344">
        <v>1.5635967720299999</v>
      </c>
      <c r="G2011" s="262">
        <f t="shared" si="54"/>
        <v>13171.40324590091</v>
      </c>
    </row>
    <row r="2012" spans="1:7" x14ac:dyDescent="0.2">
      <c r="A2012" s="344">
        <v>7</v>
      </c>
      <c r="B2012" s="344">
        <v>0</v>
      </c>
      <c r="C2012" s="344">
        <v>1376.0751953125</v>
      </c>
      <c r="D2012" s="344">
        <v>22859.916015625</v>
      </c>
      <c r="E2012" s="344">
        <v>0.77221699757501505</v>
      </c>
      <c r="F2012" s="344">
        <v>1.5608727699145699</v>
      </c>
      <c r="G2012" s="262">
        <f t="shared" si="54"/>
        <v>13133.525002413859</v>
      </c>
    </row>
    <row r="2013" spans="1:7" x14ac:dyDescent="0.2">
      <c r="A2013" s="344">
        <v>7</v>
      </c>
      <c r="B2013" s="344">
        <v>0</v>
      </c>
      <c r="C2013" s="344">
        <v>1376.48046875</v>
      </c>
      <c r="D2013" s="344">
        <v>22759.578125</v>
      </c>
      <c r="E2013" s="344">
        <v>0.77059277100488499</v>
      </c>
      <c r="F2013" s="344">
        <v>1.5570342075079699</v>
      </c>
      <c r="G2013" s="262">
        <f t="shared" si="54"/>
        <v>13096.476805164311</v>
      </c>
    </row>
    <row r="2014" spans="1:7" x14ac:dyDescent="0.2">
      <c r="A2014" s="344">
        <v>7</v>
      </c>
      <c r="B2014" s="344">
        <v>0</v>
      </c>
      <c r="C2014" s="344">
        <v>1376.876953125</v>
      </c>
      <c r="D2014" s="344">
        <v>22658.05859375</v>
      </c>
      <c r="E2014" s="344">
        <v>0.768964237067848</v>
      </c>
      <c r="F2014" s="344">
        <v>1.5514403348788599</v>
      </c>
      <c r="G2014" s="262">
        <f t="shared" si="54"/>
        <v>13059.49472379606</v>
      </c>
    </row>
    <row r="2015" spans="1:7" x14ac:dyDescent="0.2">
      <c r="A2015" s="344">
        <v>7</v>
      </c>
      <c r="B2015" s="344">
        <v>0</v>
      </c>
      <c r="C2015" s="344">
        <v>1377.2890625</v>
      </c>
      <c r="D2015" s="344">
        <v>22557.267578125</v>
      </c>
      <c r="E2015" s="344">
        <v>0.76728151179850101</v>
      </c>
      <c r="F2015" s="344">
        <v>1.5484064351767299</v>
      </c>
      <c r="G2015" s="262">
        <f t="shared" si="54"/>
        <v>13021.452237840471</v>
      </c>
    </row>
    <row r="2016" spans="1:7" x14ac:dyDescent="0.2">
      <c r="A2016" s="344">
        <v>7</v>
      </c>
      <c r="B2016" s="344">
        <v>0</v>
      </c>
      <c r="C2016" s="344">
        <v>1377.6884765625</v>
      </c>
      <c r="D2016" s="344">
        <v>22456.61328125</v>
      </c>
      <c r="E2016" s="344">
        <v>0.76563470065593697</v>
      </c>
      <c r="F2016" s="344">
        <v>1.54260697308928</v>
      </c>
      <c r="G2016" s="262">
        <f t="shared" si="54"/>
        <v>12984.387557555836</v>
      </c>
    </row>
    <row r="2017" spans="1:7" x14ac:dyDescent="0.2">
      <c r="A2017" s="344">
        <v>7</v>
      </c>
      <c r="B2017" s="344">
        <v>0</v>
      </c>
      <c r="C2017" s="344">
        <v>1378.09375</v>
      </c>
      <c r="D2017" s="344">
        <v>22356.513671875</v>
      </c>
      <c r="E2017" s="344">
        <v>0.76404394349083304</v>
      </c>
      <c r="F2017" s="344">
        <v>1.5403538709506399</v>
      </c>
      <c r="G2017" s="262">
        <f t="shared" si="54"/>
        <v>12948.744156160137</v>
      </c>
    </row>
    <row r="2018" spans="1:7" x14ac:dyDescent="0.2">
      <c r="A2018" s="344">
        <v>7</v>
      </c>
      <c r="B2018" s="344">
        <v>0</v>
      </c>
      <c r="C2018" s="344">
        <v>1378.5048828125</v>
      </c>
      <c r="D2018" s="344">
        <v>22254.69140625</v>
      </c>
      <c r="E2018" s="344">
        <v>0.76243886724114396</v>
      </c>
      <c r="F2018" s="344">
        <v>1.5352338086813699</v>
      </c>
      <c r="G2018" s="262">
        <f t="shared" si="54"/>
        <v>12912.941963289684</v>
      </c>
    </row>
    <row r="2019" spans="1:7" x14ac:dyDescent="0.2">
      <c r="A2019" s="344">
        <v>7</v>
      </c>
      <c r="B2019" s="344">
        <v>0</v>
      </c>
      <c r="C2019" s="344">
        <v>1378.9013671875</v>
      </c>
      <c r="D2019" s="344">
        <v>22153.91015625</v>
      </c>
      <c r="E2019" s="344">
        <v>0.76082005398347996</v>
      </c>
      <c r="F2019" s="344">
        <v>1.53220887295902</v>
      </c>
      <c r="G2019" s="262">
        <f t="shared" si="54"/>
        <v>12876.997346807837</v>
      </c>
    </row>
    <row r="2020" spans="1:7" x14ac:dyDescent="0.2">
      <c r="A2020" s="344">
        <v>7</v>
      </c>
      <c r="B2020" s="344">
        <v>0</v>
      </c>
      <c r="C2020" s="344">
        <v>1379.310546875</v>
      </c>
      <c r="D2020" s="344">
        <v>22053.328125</v>
      </c>
      <c r="E2020" s="344">
        <v>0.759203161578625</v>
      </c>
      <c r="F2020" s="344">
        <v>1.52982177678496</v>
      </c>
      <c r="G2020" s="262">
        <f t="shared" si="54"/>
        <v>12841.258172899554</v>
      </c>
    </row>
    <row r="2021" spans="1:7" x14ac:dyDescent="0.2">
      <c r="A2021" s="344">
        <v>7</v>
      </c>
      <c r="B2021" s="344">
        <v>0</v>
      </c>
      <c r="C2021" s="344">
        <v>1379.43359375</v>
      </c>
      <c r="D2021" s="344">
        <v>22023.859375</v>
      </c>
      <c r="E2021" s="344">
        <v>0.758569280151278</v>
      </c>
      <c r="F2021" s="344">
        <v>1.5271455049514799</v>
      </c>
      <c r="G2021" s="262">
        <f t="shared" si="54"/>
        <v>12827.288317636583</v>
      </c>
    </row>
    <row r="2022" spans="1:7" x14ac:dyDescent="0.2">
      <c r="A2022" s="344">
        <v>7</v>
      </c>
      <c r="B2022" s="344">
        <v>0</v>
      </c>
      <c r="C2022" s="344">
        <v>1379.7119140625</v>
      </c>
      <c r="D2022" s="344">
        <v>21953.234375</v>
      </c>
      <c r="E2022" s="344">
        <v>0.75748772360384498</v>
      </c>
      <c r="F2022" s="344">
        <v>1.5245765680447201</v>
      </c>
      <c r="G2022" s="262">
        <f t="shared" si="54"/>
        <v>12803.506460795388</v>
      </c>
    </row>
    <row r="2023" spans="1:7" x14ac:dyDescent="0.2">
      <c r="A2023" s="344">
        <v>7</v>
      </c>
      <c r="B2023" s="344">
        <v>0</v>
      </c>
      <c r="C2023" s="344">
        <v>1380.11328125</v>
      </c>
      <c r="D2023" s="344">
        <v>21851.0078125</v>
      </c>
      <c r="E2023" s="344">
        <v>0.755868968553841</v>
      </c>
      <c r="F2023" s="344">
        <v>1.52043101843446</v>
      </c>
      <c r="G2023" s="262">
        <f t="shared" si="54"/>
        <v>12768.052291669082</v>
      </c>
    </row>
    <row r="2024" spans="1:7" x14ac:dyDescent="0.2">
      <c r="A2024" s="344">
        <v>7</v>
      </c>
      <c r="B2024" s="344">
        <v>0</v>
      </c>
      <c r="C2024" s="344">
        <v>1380.515625</v>
      </c>
      <c r="D2024" s="344">
        <v>21749.806640625</v>
      </c>
      <c r="E2024" s="344">
        <v>0.75419474160298705</v>
      </c>
      <c r="F2024" s="344">
        <v>1.5151143306866299</v>
      </c>
      <c r="G2024" s="262">
        <f t="shared" si="54"/>
        <v>12731.553462350781</v>
      </c>
    </row>
    <row r="2025" spans="1:7" x14ac:dyDescent="0.2">
      <c r="A2025" s="344">
        <v>7</v>
      </c>
      <c r="B2025" s="344">
        <v>0</v>
      </c>
      <c r="C2025" s="344">
        <v>1380.9375</v>
      </c>
      <c r="D2025" s="344">
        <v>21649.6484375</v>
      </c>
      <c r="E2025" s="344">
        <v>0.75252936221659195</v>
      </c>
      <c r="F2025" s="344">
        <v>1.5105425845831599</v>
      </c>
      <c r="G2025" s="262">
        <f t="shared" si="54"/>
        <v>12695.415183416837</v>
      </c>
    </row>
    <row r="2026" spans="1:7" x14ac:dyDescent="0.2">
      <c r="A2026" s="344">
        <v>7</v>
      </c>
      <c r="B2026" s="344">
        <v>0</v>
      </c>
      <c r="C2026" s="344">
        <v>1381.3134765625</v>
      </c>
      <c r="D2026" s="344">
        <v>21547.513671875</v>
      </c>
      <c r="E2026" s="344">
        <v>0.75094314524903905</v>
      </c>
      <c r="F2026" s="344">
        <v>1.5080899465829101</v>
      </c>
      <c r="G2026" s="262">
        <f t="shared" si="54"/>
        <v>12661.155147672825</v>
      </c>
    </row>
    <row r="2027" spans="1:7" x14ac:dyDescent="0.2">
      <c r="A2027" s="344">
        <v>7</v>
      </c>
      <c r="B2027" s="344">
        <v>0</v>
      </c>
      <c r="C2027" s="344">
        <v>1381.7294921875</v>
      </c>
      <c r="D2027" s="344">
        <v>21446.220703125</v>
      </c>
      <c r="E2027" s="344">
        <v>0.749285274650902</v>
      </c>
      <c r="F2027" s="344">
        <v>1.5040040016174301</v>
      </c>
      <c r="G2027" s="262">
        <f t="shared" si="54"/>
        <v>12625.516123610612</v>
      </c>
    </row>
    <row r="2028" spans="1:7" x14ac:dyDescent="0.2">
      <c r="A2028" s="344">
        <v>7</v>
      </c>
      <c r="B2028" s="344">
        <v>0</v>
      </c>
      <c r="C2028" s="344">
        <v>1382.1396484375</v>
      </c>
      <c r="D2028" s="344">
        <v>21342.87109375</v>
      </c>
      <c r="E2028" s="344">
        <v>0.74761314317584004</v>
      </c>
      <c r="F2028" s="344">
        <v>1.5014410018920901</v>
      </c>
      <c r="G2028" s="262">
        <f t="shared" si="54"/>
        <v>12589.741630019178</v>
      </c>
    </row>
    <row r="2029" spans="1:7" x14ac:dyDescent="0.2">
      <c r="A2029" s="344">
        <v>7</v>
      </c>
      <c r="B2029" s="344">
        <v>0</v>
      </c>
      <c r="C2029" s="344">
        <v>1382.548828125</v>
      </c>
      <c r="D2029" s="344">
        <v>21241.0703125</v>
      </c>
      <c r="E2029" s="344">
        <v>0.74598094215616595</v>
      </c>
      <c r="F2029" s="344">
        <v>1.4984935987740799</v>
      </c>
      <c r="G2029" s="262">
        <f t="shared" si="54"/>
        <v>12554.988853726667</v>
      </c>
    </row>
    <row r="2030" spans="1:7" x14ac:dyDescent="0.2">
      <c r="A2030" s="344">
        <v>7</v>
      </c>
      <c r="B2030" s="344">
        <v>0</v>
      </c>
      <c r="C2030" s="344">
        <v>1382.9677734375</v>
      </c>
      <c r="D2030" s="344">
        <v>21139.0703125</v>
      </c>
      <c r="E2030" s="344">
        <v>0.74425322236493197</v>
      </c>
      <c r="F2030" s="344">
        <v>1.4914214843884099</v>
      </c>
      <c r="G2030" s="262">
        <f t="shared" si="54"/>
        <v>12518.378349870121</v>
      </c>
    </row>
    <row r="2031" spans="1:7" x14ac:dyDescent="0.2">
      <c r="A2031" s="344">
        <v>7</v>
      </c>
      <c r="B2031" s="344">
        <v>0</v>
      </c>
      <c r="C2031" s="344">
        <v>1383.373046875</v>
      </c>
      <c r="D2031" s="344">
        <v>21038.6484375</v>
      </c>
      <c r="E2031" s="344">
        <v>0.74260903056711003</v>
      </c>
      <c r="F2031" s="344">
        <v>1.48740713484585</v>
      </c>
      <c r="G2031" s="262">
        <f t="shared" si="54"/>
        <v>12483.704220260326</v>
      </c>
    </row>
    <row r="2032" spans="1:7" x14ac:dyDescent="0.2">
      <c r="A2032" s="344">
        <v>7</v>
      </c>
      <c r="B2032" s="344">
        <v>0</v>
      </c>
      <c r="C2032" s="344">
        <v>1383.77734375</v>
      </c>
      <c r="D2032" s="344">
        <v>20937.919921875</v>
      </c>
      <c r="E2032" s="344">
        <v>0.74095587478950597</v>
      </c>
      <c r="F2032" s="344">
        <v>1.4833062887191799</v>
      </c>
      <c r="G2032" s="262">
        <f t="shared" si="54"/>
        <v>12449.007317006681</v>
      </c>
    </row>
    <row r="2033" spans="1:7" x14ac:dyDescent="0.2">
      <c r="A2033" s="344">
        <v>7</v>
      </c>
      <c r="B2033" s="344">
        <v>0</v>
      </c>
      <c r="C2033" s="344">
        <v>1384.169921875</v>
      </c>
      <c r="D2033" s="344">
        <v>20837.1484375</v>
      </c>
      <c r="E2033" s="344">
        <v>0.73928228812292196</v>
      </c>
      <c r="F2033" s="344">
        <v>1.47914583794773</v>
      </c>
      <c r="G2033" s="262">
        <f t="shared" si="54"/>
        <v>12414.050218305738</v>
      </c>
    </row>
    <row r="2034" spans="1:7" x14ac:dyDescent="0.2">
      <c r="A2034" s="344">
        <v>7</v>
      </c>
      <c r="B2034" s="344">
        <v>0</v>
      </c>
      <c r="C2034" s="344">
        <v>1384.357421875</v>
      </c>
      <c r="D2034" s="344">
        <v>20791.8125</v>
      </c>
      <c r="E2034" s="344">
        <v>0.73856749804690502</v>
      </c>
      <c r="F2034" s="344">
        <v>1.47767958696932</v>
      </c>
      <c r="G2034" s="262">
        <f t="shared" si="54"/>
        <v>12399.172234229227</v>
      </c>
    </row>
    <row r="2035" spans="1:7" x14ac:dyDescent="0.2">
      <c r="A2035" s="344">
        <v>7</v>
      </c>
      <c r="B2035" s="344">
        <v>0</v>
      </c>
      <c r="C2035" s="344">
        <v>1384.5751953125</v>
      </c>
      <c r="D2035" s="344">
        <v>20736.828125</v>
      </c>
      <c r="E2035" s="344">
        <v>0.73765334673225902</v>
      </c>
      <c r="F2035" s="344">
        <v>1.47487816866487</v>
      </c>
      <c r="G2035" s="262">
        <f t="shared" si="54"/>
        <v>12380.190503517824</v>
      </c>
    </row>
    <row r="2036" spans="1:7" x14ac:dyDescent="0.2">
      <c r="A2036" s="344">
        <v>7</v>
      </c>
      <c r="B2036" s="344">
        <v>0</v>
      </c>
      <c r="C2036" s="344">
        <v>1384.974609375</v>
      </c>
      <c r="D2036" s="344">
        <v>20636.58984375</v>
      </c>
      <c r="E2036" s="344">
        <v>0.73607778176665295</v>
      </c>
      <c r="F2036" s="344">
        <v>1.47141213528812</v>
      </c>
      <c r="G2036" s="262">
        <f t="shared" si="54"/>
        <v>12347.597249588354</v>
      </c>
    </row>
    <row r="2037" spans="1:7" x14ac:dyDescent="0.2">
      <c r="A2037" s="344">
        <v>7</v>
      </c>
      <c r="B2037" s="344">
        <v>0</v>
      </c>
      <c r="C2037" s="344">
        <v>1385.3955078125</v>
      </c>
      <c r="D2037" s="344">
        <v>20535.7578125</v>
      </c>
      <c r="E2037" s="344">
        <v>0.73439418338239204</v>
      </c>
      <c r="F2037" s="344">
        <v>1.46640837192535</v>
      </c>
      <c r="G2037" s="262">
        <f t="shared" si="54"/>
        <v>12312.93840059321</v>
      </c>
    </row>
    <row r="2038" spans="1:7" x14ac:dyDescent="0.2">
      <c r="A2038" s="344">
        <v>7</v>
      </c>
      <c r="B2038" s="344">
        <v>0</v>
      </c>
      <c r="C2038" s="344">
        <v>1385.7978515625</v>
      </c>
      <c r="D2038" s="344">
        <v>20435.18359375</v>
      </c>
      <c r="E2038" s="344">
        <v>0.73271780274808396</v>
      </c>
      <c r="F2038" s="344">
        <v>1.46362488158047</v>
      </c>
      <c r="G2038" s="262">
        <f t="shared" si="54"/>
        <v>12278.596954221804</v>
      </c>
    </row>
    <row r="2039" spans="1:7" x14ac:dyDescent="0.2">
      <c r="A2039" s="344">
        <v>7</v>
      </c>
      <c r="B2039" s="344">
        <v>0</v>
      </c>
      <c r="C2039" s="344">
        <v>1386.2001953125</v>
      </c>
      <c r="D2039" s="344">
        <v>20331.29296875</v>
      </c>
      <c r="E2039" s="344">
        <v>0.73101004818454396</v>
      </c>
      <c r="F2039" s="344">
        <v>1.4588445192202899</v>
      </c>
      <c r="G2039" s="262">
        <f t="shared" si="54"/>
        <v>12243.787386027276</v>
      </c>
    </row>
    <row r="2040" spans="1:7" x14ac:dyDescent="0.2">
      <c r="A2040" s="344">
        <v>7</v>
      </c>
      <c r="B2040" s="344">
        <v>0</v>
      </c>
      <c r="C2040" s="344">
        <v>1386.595703125</v>
      </c>
      <c r="D2040" s="344">
        <v>20229.6875</v>
      </c>
      <c r="E2040" s="344">
        <v>0.72941702092066396</v>
      </c>
      <c r="F2040" s="344">
        <v>1.45626068115234</v>
      </c>
      <c r="G2040" s="262">
        <f t="shared" si="54"/>
        <v>12211.480012159065</v>
      </c>
    </row>
    <row r="2041" spans="1:7" x14ac:dyDescent="0.2">
      <c r="A2041" s="344">
        <v>7</v>
      </c>
      <c r="B2041" s="344">
        <v>0</v>
      </c>
      <c r="C2041" s="344">
        <v>1387.01171875</v>
      </c>
      <c r="D2041" s="344">
        <v>20127.859375</v>
      </c>
      <c r="E2041" s="344">
        <v>0.72770059341564797</v>
      </c>
      <c r="F2041" s="344">
        <v>1.4528364408761301</v>
      </c>
      <c r="G2041" s="262">
        <f t="shared" si="54"/>
        <v>12176.844610413455</v>
      </c>
    </row>
    <row r="2042" spans="1:7" x14ac:dyDescent="0.2">
      <c r="A2042" s="344">
        <v>7</v>
      </c>
      <c r="B2042" s="344">
        <v>0</v>
      </c>
      <c r="C2042" s="344">
        <v>1387.4208984375</v>
      </c>
      <c r="D2042" s="344">
        <v>20027.30078125</v>
      </c>
      <c r="E2042" s="344">
        <v>0.72598585393279802</v>
      </c>
      <c r="F2042" s="344">
        <v>1.4474481577053699</v>
      </c>
      <c r="G2042" s="262">
        <f t="shared" si="54"/>
        <v>12142.416791133412</v>
      </c>
    </row>
    <row r="2043" spans="1:7" x14ac:dyDescent="0.2">
      <c r="A2043" s="344">
        <v>7</v>
      </c>
      <c r="B2043" s="344">
        <v>0</v>
      </c>
      <c r="C2043" s="344">
        <v>1387.806640625</v>
      </c>
      <c r="D2043" s="344">
        <v>19926.818359375</v>
      </c>
      <c r="E2043" s="344">
        <v>0.72440045187249802</v>
      </c>
      <c r="F2043" s="344">
        <v>1.44261715468019</v>
      </c>
      <c r="G2043" s="262">
        <f t="shared" si="54"/>
        <v>12110.745119731902</v>
      </c>
    </row>
    <row r="2044" spans="1:7" x14ac:dyDescent="0.2">
      <c r="A2044" s="344">
        <v>7</v>
      </c>
      <c r="B2044" s="344">
        <v>0</v>
      </c>
      <c r="C2044" s="344">
        <v>1388.22265625</v>
      </c>
      <c r="D2044" s="344">
        <v>19826.78515625</v>
      </c>
      <c r="E2044" s="344">
        <v>0.72265649214386896</v>
      </c>
      <c r="F2044" s="344">
        <v>1.4392256271094099</v>
      </c>
      <c r="G2044" s="262">
        <f t="shared" si="54"/>
        <v>12076.080777932333</v>
      </c>
    </row>
    <row r="2045" spans="1:7" x14ac:dyDescent="0.2">
      <c r="A2045" s="344">
        <v>7</v>
      </c>
      <c r="B2045" s="344">
        <v>0</v>
      </c>
      <c r="C2045" s="344">
        <v>1388.6201171875</v>
      </c>
      <c r="D2045" s="344">
        <v>19725.9921875</v>
      </c>
      <c r="E2045" s="344">
        <v>0.72105991421267401</v>
      </c>
      <c r="F2045" s="344">
        <v>1.4343202346935899</v>
      </c>
      <c r="G2045" s="262">
        <f t="shared" si="54"/>
        <v>12044.506232220085</v>
      </c>
    </row>
    <row r="2046" spans="1:7" x14ac:dyDescent="0.2">
      <c r="A2046" s="344">
        <v>7</v>
      </c>
      <c r="B2046" s="344">
        <v>0</v>
      </c>
      <c r="C2046" s="344">
        <v>1389.029296875</v>
      </c>
      <c r="D2046" s="344">
        <v>19625.732421875</v>
      </c>
      <c r="E2046" s="344">
        <v>0.71938068140298095</v>
      </c>
      <c r="F2046" s="344">
        <v>1.43148598726839</v>
      </c>
      <c r="G2046" s="262">
        <f t="shared" si="54"/>
        <v>12011.46587867905</v>
      </c>
    </row>
    <row r="2047" spans="1:7" x14ac:dyDescent="0.2">
      <c r="A2047" s="344">
        <v>7</v>
      </c>
      <c r="B2047" s="344">
        <v>0.5</v>
      </c>
      <c r="C2047" s="344">
        <v>1389.5625</v>
      </c>
      <c r="D2047" s="344">
        <v>19726.224609375</v>
      </c>
      <c r="E2047" s="344">
        <v>0.72090863250196002</v>
      </c>
      <c r="F2047" s="344">
        <v>1.4342337381094701</v>
      </c>
      <c r="G2047" s="262">
        <f t="shared" si="54"/>
        <v>12041.529811675488</v>
      </c>
    </row>
    <row r="2048" spans="1:7" x14ac:dyDescent="0.2">
      <c r="A2048" s="344">
        <v>7</v>
      </c>
      <c r="B2048" s="344">
        <v>0.5</v>
      </c>
      <c r="C2048" s="344">
        <v>1389.947265625</v>
      </c>
      <c r="D2048" s="344">
        <v>19828.3359375</v>
      </c>
      <c r="E2048" s="344">
        <v>0.72246982017532002</v>
      </c>
      <c r="F2048" s="344">
        <v>1.4383972156792899</v>
      </c>
      <c r="G2048" s="262">
        <f t="shared" si="54"/>
        <v>12072.405857850965</v>
      </c>
    </row>
    <row r="2049" spans="1:7" x14ac:dyDescent="0.2">
      <c r="A2049" s="344">
        <v>7</v>
      </c>
      <c r="B2049" s="344">
        <v>0.5</v>
      </c>
      <c r="C2049" s="344">
        <v>1390.3701171875</v>
      </c>
      <c r="D2049" s="344">
        <v>19930.54296875</v>
      </c>
      <c r="E2049" s="344">
        <v>0.72416523471474603</v>
      </c>
      <c r="F2049" s="344">
        <v>1.4427273999899599</v>
      </c>
      <c r="G2049" s="262">
        <f t="shared" si="54"/>
        <v>12106.109748535431</v>
      </c>
    </row>
    <row r="2050" spans="1:7" x14ac:dyDescent="0.2">
      <c r="A2050" s="344">
        <v>7</v>
      </c>
      <c r="B2050" s="344">
        <v>0.5</v>
      </c>
      <c r="C2050" s="344">
        <v>1390.767578125</v>
      </c>
      <c r="D2050" s="344">
        <v>20031.0546875</v>
      </c>
      <c r="E2050" s="344">
        <v>0.72571786586195197</v>
      </c>
      <c r="F2050" s="344">
        <v>1.4474093914032</v>
      </c>
      <c r="G2050" s="262">
        <f t="shared" si="54"/>
        <v>12137.132559142034</v>
      </c>
    </row>
    <row r="2051" spans="1:7" x14ac:dyDescent="0.2">
      <c r="A2051" s="344">
        <v>7</v>
      </c>
      <c r="B2051" s="344">
        <v>0.5</v>
      </c>
      <c r="C2051" s="344">
        <v>1391.1748046875</v>
      </c>
      <c r="D2051" s="344">
        <v>20131.400390625</v>
      </c>
      <c r="E2051" s="344">
        <v>0.727326492778957</v>
      </c>
      <c r="F2051" s="344">
        <v>1.4496177900582601</v>
      </c>
      <c r="G2051" s="262">
        <f t="shared" si="54"/>
        <v>12169.435762287872</v>
      </c>
    </row>
    <row r="2052" spans="1:7" x14ac:dyDescent="0.2">
      <c r="A2052" s="344">
        <v>7</v>
      </c>
      <c r="B2052" s="344">
        <v>0.5</v>
      </c>
      <c r="C2052" s="344">
        <v>1391.580078125</v>
      </c>
      <c r="D2052" s="344">
        <v>20231.875</v>
      </c>
      <c r="E2052" s="344">
        <v>0.72894268669188</v>
      </c>
      <c r="F2052" s="344">
        <v>1.45505671389401</v>
      </c>
      <c r="G2052" s="262">
        <f t="shared" si="54"/>
        <v>12202.053202283854</v>
      </c>
    </row>
    <row r="2053" spans="1:7" x14ac:dyDescent="0.2">
      <c r="A2053" s="344">
        <v>7</v>
      </c>
      <c r="B2053" s="344">
        <v>0.5</v>
      </c>
      <c r="C2053" s="344">
        <v>1391.9912109375</v>
      </c>
      <c r="D2053" s="344">
        <v>20333.943359375</v>
      </c>
      <c r="E2053" s="344">
        <v>0.73059456190094396</v>
      </c>
      <c r="F2053" s="344">
        <v>1.45869259722531</v>
      </c>
      <c r="G2053" s="262">
        <f t="shared" si="54"/>
        <v>12235.558037125476</v>
      </c>
    </row>
    <row r="2054" spans="1:7" x14ac:dyDescent="0.2">
      <c r="A2054" s="344">
        <v>7</v>
      </c>
      <c r="B2054" s="344">
        <v>0.5</v>
      </c>
      <c r="C2054" s="344">
        <v>1392.38671875</v>
      </c>
      <c r="D2054" s="344">
        <v>20434.310546875</v>
      </c>
      <c r="E2054" s="344">
        <v>0.73220935883000504</v>
      </c>
      <c r="F2054" s="344">
        <v>1.4631807571277</v>
      </c>
      <c r="G2054" s="262">
        <f t="shared" ref="G2054:G2117" si="55">G2053+(D2054+D2053)/2*(E2054-E2053)</f>
        <v>12268.474262730973</v>
      </c>
    </row>
    <row r="2055" spans="1:7" x14ac:dyDescent="0.2">
      <c r="A2055" s="344">
        <v>7</v>
      </c>
      <c r="B2055" s="344">
        <v>0.5</v>
      </c>
      <c r="C2055" s="344">
        <v>1392.7939453125</v>
      </c>
      <c r="D2055" s="344">
        <v>20534.5390625</v>
      </c>
      <c r="E2055" s="344">
        <v>0.733802560716867</v>
      </c>
      <c r="F2055" s="344">
        <v>1.46793131716549</v>
      </c>
      <c r="G2055" s="262">
        <f t="shared" si="55"/>
        <v>12301.110086981083</v>
      </c>
    </row>
    <row r="2056" spans="1:7" x14ac:dyDescent="0.2">
      <c r="A2056" s="344">
        <v>7</v>
      </c>
      <c r="B2056" s="344">
        <v>0.5</v>
      </c>
      <c r="C2056" s="344">
        <v>1393.1904296875</v>
      </c>
      <c r="D2056" s="344">
        <v>20635.275390625</v>
      </c>
      <c r="E2056" s="344">
        <v>0.73543161852285299</v>
      </c>
      <c r="F2056" s="344">
        <v>1.4706939691677701</v>
      </c>
      <c r="G2056" s="262">
        <f t="shared" si="55"/>
        <v>12334.644090784013</v>
      </c>
    </row>
    <row r="2057" spans="1:7" x14ac:dyDescent="0.2">
      <c r="A2057" s="344">
        <v>7</v>
      </c>
      <c r="B2057" s="344">
        <v>0.5</v>
      </c>
      <c r="C2057" s="344">
        <v>1393.591796875</v>
      </c>
      <c r="D2057" s="344">
        <v>20736.166015625</v>
      </c>
      <c r="E2057" s="344">
        <v>0.73700142093002796</v>
      </c>
      <c r="F2057" s="344">
        <v>1.4749258989468199</v>
      </c>
      <c r="G2057" s="262">
        <f t="shared" si="55"/>
        <v>12367.116584937929</v>
      </c>
    </row>
    <row r="2058" spans="1:7" x14ac:dyDescent="0.2">
      <c r="A2058" s="344">
        <v>7</v>
      </c>
      <c r="B2058" s="344">
        <v>0.5</v>
      </c>
      <c r="C2058" s="344">
        <v>1394.0009765625</v>
      </c>
      <c r="D2058" s="344">
        <v>20836.318359375</v>
      </c>
      <c r="E2058" s="344">
        <v>0.73863763827830597</v>
      </c>
      <c r="F2058" s="344">
        <v>1.47943792399019</v>
      </c>
      <c r="G2058" s="262">
        <f t="shared" si="55"/>
        <v>12401.127395010624</v>
      </c>
    </row>
    <row r="2059" spans="1:7" x14ac:dyDescent="0.2">
      <c r="A2059" s="344">
        <v>7</v>
      </c>
      <c r="B2059" s="344">
        <v>0.5</v>
      </c>
      <c r="C2059" s="344">
        <v>1394.3984375</v>
      </c>
      <c r="D2059" s="344">
        <v>20937.357421875</v>
      </c>
      <c r="E2059" s="344">
        <v>0.74026209767907902</v>
      </c>
      <c r="F2059" s="344">
        <v>1.48150918539613</v>
      </c>
      <c r="G2059" s="262">
        <f t="shared" si="55"/>
        <v>12435.057215174473</v>
      </c>
    </row>
    <row r="2060" spans="1:7" x14ac:dyDescent="0.2">
      <c r="A2060" s="344">
        <v>7</v>
      </c>
      <c r="B2060" s="344">
        <v>0.5</v>
      </c>
      <c r="C2060" s="344">
        <v>1394.7998046875</v>
      </c>
      <c r="D2060" s="344">
        <v>21038.255859375</v>
      </c>
      <c r="E2060" s="344">
        <v>0.74193911859765604</v>
      </c>
      <c r="F2060" s="344">
        <v>1.48585741408169</v>
      </c>
      <c r="G2060" s="262">
        <f t="shared" si="55"/>
        <v>12470.25420594585</v>
      </c>
    </row>
    <row r="2061" spans="1:7" x14ac:dyDescent="0.2">
      <c r="A2061" s="344">
        <v>7</v>
      </c>
      <c r="B2061" s="344">
        <v>0.5</v>
      </c>
      <c r="C2061" s="344">
        <v>1395.20703125</v>
      </c>
      <c r="D2061" s="344">
        <v>21140.423828125</v>
      </c>
      <c r="E2061" s="344">
        <v>0.74352516094222698</v>
      </c>
      <c r="F2061" s="344">
        <v>1.4917582739144599</v>
      </c>
      <c r="G2061" s="262">
        <f t="shared" si="55"/>
        <v>12503.702791957085</v>
      </c>
    </row>
    <row r="2062" spans="1:7" x14ac:dyDescent="0.2">
      <c r="A2062" s="344">
        <v>7</v>
      </c>
      <c r="B2062" s="344">
        <v>0.5</v>
      </c>
      <c r="C2062" s="344">
        <v>1395.6181640625</v>
      </c>
      <c r="D2062" s="344">
        <v>21242.41015625</v>
      </c>
      <c r="E2062" s="344">
        <v>0.74516132008284297</v>
      </c>
      <c r="F2062" s="344">
        <v>1.4945000875741199</v>
      </c>
      <c r="G2062" s="262">
        <f t="shared" si="55"/>
        <v>12538.375322571457</v>
      </c>
    </row>
    <row r="2063" spans="1:7" x14ac:dyDescent="0.2">
      <c r="A2063" s="344">
        <v>7</v>
      </c>
      <c r="B2063" s="344">
        <v>0.5</v>
      </c>
      <c r="C2063" s="344">
        <v>1396.0205078125</v>
      </c>
      <c r="D2063" s="344">
        <v>21343.921875</v>
      </c>
      <c r="E2063" s="344">
        <v>0.746815465390682</v>
      </c>
      <c r="F2063" s="344">
        <v>1.49863958358765</v>
      </c>
      <c r="G2063" s="262">
        <f t="shared" si="55"/>
        <v>12573.59731322524</v>
      </c>
    </row>
    <row r="2064" spans="1:7" x14ac:dyDescent="0.2">
      <c r="A2064" s="344">
        <v>7</v>
      </c>
      <c r="B2064" s="344">
        <v>0.5</v>
      </c>
      <c r="C2064" s="344">
        <v>1396.4208984375</v>
      </c>
      <c r="D2064" s="344">
        <v>21444.29296875</v>
      </c>
      <c r="E2064" s="344">
        <v>0.74841885361820504</v>
      </c>
      <c r="F2064" s="344">
        <v>1.50112505070865</v>
      </c>
      <c r="G2064" s="262">
        <f t="shared" si="55"/>
        <v>12607.900373203838</v>
      </c>
    </row>
    <row r="2065" spans="1:7" x14ac:dyDescent="0.2">
      <c r="A2065" s="344">
        <v>7</v>
      </c>
      <c r="B2065" s="344">
        <v>0.5</v>
      </c>
      <c r="C2065" s="344">
        <v>1396.826171875</v>
      </c>
      <c r="D2065" s="344">
        <v>21548.7265625</v>
      </c>
      <c r="E2065" s="344">
        <v>0.75006409315392397</v>
      </c>
      <c r="F2065" s="344">
        <v>1.5065639745444099</v>
      </c>
      <c r="G2065" s="262">
        <f t="shared" si="55"/>
        <v>12643.267280950213</v>
      </c>
    </row>
    <row r="2066" spans="1:7" x14ac:dyDescent="0.2">
      <c r="A2066" s="344">
        <v>7</v>
      </c>
      <c r="B2066" s="344">
        <v>0.5</v>
      </c>
      <c r="C2066" s="344">
        <v>1397.2451171875</v>
      </c>
      <c r="D2066" s="344">
        <v>21649.302734375</v>
      </c>
      <c r="E2066" s="344">
        <v>0.75167132308706597</v>
      </c>
      <c r="F2066" s="344">
        <v>1.50952336844057</v>
      </c>
      <c r="G2066" s="262">
        <f t="shared" si="55"/>
        <v>12677.981863819554</v>
      </c>
    </row>
    <row r="2067" spans="1:7" x14ac:dyDescent="0.2">
      <c r="A2067" s="344">
        <v>7</v>
      </c>
      <c r="B2067" s="344">
        <v>0.5</v>
      </c>
      <c r="C2067" s="344">
        <v>1397.650390625</v>
      </c>
      <c r="D2067" s="344">
        <v>21749.75</v>
      </c>
      <c r="E2067" s="344">
        <v>0.75333827408030596</v>
      </c>
      <c r="F2067" s="344">
        <v>1.5152394771575901</v>
      </c>
      <c r="G2067" s="262">
        <f t="shared" si="55"/>
        <v>12714.153910850175</v>
      </c>
    </row>
    <row r="2068" spans="1:7" x14ac:dyDescent="0.2">
      <c r="A2068" s="344">
        <v>7</v>
      </c>
      <c r="B2068" s="344">
        <v>0.5</v>
      </c>
      <c r="C2068" s="344">
        <v>1398.0615234375</v>
      </c>
      <c r="D2068" s="344">
        <v>21850.900390625</v>
      </c>
      <c r="E2068" s="344">
        <v>0.75496145291253902</v>
      </c>
      <c r="F2068" s="344">
        <v>1.5188812976702999</v>
      </c>
      <c r="G2068" s="262">
        <f t="shared" si="55"/>
        <v>12749.539737243003</v>
      </c>
    </row>
    <row r="2069" spans="1:7" x14ac:dyDescent="0.2">
      <c r="A2069" s="344">
        <v>7</v>
      </c>
      <c r="B2069" s="344">
        <v>0.5</v>
      </c>
      <c r="C2069" s="344">
        <v>1398.455078125</v>
      </c>
      <c r="D2069" s="344">
        <v>21951.623046875</v>
      </c>
      <c r="E2069" s="344">
        <v>0.75653981184586905</v>
      </c>
      <c r="F2069" s="344">
        <v>1.5215277671814</v>
      </c>
      <c r="G2069" s="262">
        <f t="shared" si="55"/>
        <v>12784.107789327991</v>
      </c>
    </row>
    <row r="2070" spans="1:7" x14ac:dyDescent="0.2">
      <c r="A2070" s="344">
        <v>7</v>
      </c>
      <c r="B2070" s="344">
        <v>0.5</v>
      </c>
      <c r="C2070" s="344">
        <v>1398.8671875</v>
      </c>
      <c r="D2070" s="344">
        <v>22052.916015625</v>
      </c>
      <c r="E2070" s="344">
        <v>0.75830426067113899</v>
      </c>
      <c r="F2070" s="344">
        <v>1.5264749526977499</v>
      </c>
      <c r="G2070" s="262">
        <f t="shared" si="55"/>
        <v>12822.929667955677</v>
      </c>
    </row>
    <row r="2071" spans="1:7" x14ac:dyDescent="0.2">
      <c r="A2071" s="344">
        <v>7</v>
      </c>
      <c r="B2071" s="344">
        <v>0.5</v>
      </c>
      <c r="C2071" s="344">
        <v>1398.9365234375</v>
      </c>
      <c r="D2071" s="344">
        <v>22069.486328125</v>
      </c>
      <c r="E2071" s="344">
        <v>0.75857935007661603</v>
      </c>
      <c r="F2071" s="344">
        <v>1.52854027692229</v>
      </c>
      <c r="G2071" s="262">
        <f t="shared" si="55"/>
        <v>12828.998470670158</v>
      </c>
    </row>
    <row r="2072" spans="1:7" x14ac:dyDescent="0.2">
      <c r="A2072" s="344">
        <v>7</v>
      </c>
      <c r="B2072" s="344">
        <v>0.5</v>
      </c>
      <c r="C2072" s="344">
        <v>1399.26953125</v>
      </c>
      <c r="D2072" s="344">
        <v>22155.28125</v>
      </c>
      <c r="E2072" s="344">
        <v>0.75994950020685803</v>
      </c>
      <c r="F2072" s="344">
        <v>1.53108837548643</v>
      </c>
      <c r="G2072" s="262">
        <f t="shared" si="55"/>
        <v>12859.295756198702</v>
      </c>
    </row>
    <row r="2073" spans="1:7" x14ac:dyDescent="0.2">
      <c r="A2073" s="344">
        <v>7</v>
      </c>
      <c r="B2073" s="344">
        <v>0.5</v>
      </c>
      <c r="C2073" s="344">
        <v>1399.6845703125</v>
      </c>
      <c r="D2073" s="344">
        <v>22255.44921875</v>
      </c>
      <c r="E2073" s="344">
        <v>0.76157081639394197</v>
      </c>
      <c r="F2073" s="344">
        <v>1.53459305875003</v>
      </c>
      <c r="G2073" s="262">
        <f t="shared" si="55"/>
        <v>12895.297674293306</v>
      </c>
    </row>
    <row r="2074" spans="1:7" x14ac:dyDescent="0.2">
      <c r="A2074" s="344">
        <v>7</v>
      </c>
      <c r="B2074" s="344">
        <v>0.5</v>
      </c>
      <c r="C2074" s="344">
        <v>1400.080078125</v>
      </c>
      <c r="D2074" s="344">
        <v>22356.015625</v>
      </c>
      <c r="E2074" s="344">
        <v>0.76317868661135402</v>
      </c>
      <c r="F2074" s="344">
        <v>1.5386044979095499</v>
      </c>
      <c r="G2074" s="262">
        <f t="shared" si="55"/>
        <v>12931.162397132</v>
      </c>
    </row>
    <row r="2075" spans="1:7" x14ac:dyDescent="0.2">
      <c r="A2075" s="344">
        <v>7</v>
      </c>
      <c r="B2075" s="344">
        <v>0.5</v>
      </c>
      <c r="C2075" s="344">
        <v>1400.4638671875</v>
      </c>
      <c r="D2075" s="344">
        <v>22457.15234375</v>
      </c>
      <c r="E2075" s="344">
        <v>0.76479709241539195</v>
      </c>
      <c r="F2075" s="344">
        <v>1.5446513425558801</v>
      </c>
      <c r="G2075" s="262">
        <f t="shared" si="55"/>
        <v>12967.425342700977</v>
      </c>
    </row>
    <row r="2076" spans="1:7" x14ac:dyDescent="0.2">
      <c r="A2076" s="344">
        <v>7</v>
      </c>
      <c r="B2076" s="344">
        <v>0.5</v>
      </c>
      <c r="C2076" s="344">
        <v>1400.8798828125</v>
      </c>
      <c r="D2076" s="344">
        <v>22557.94921875</v>
      </c>
      <c r="E2076" s="344">
        <v>0.76639256440103098</v>
      </c>
      <c r="F2076" s="344">
        <v>1.5460401773452801</v>
      </c>
      <c r="G2076" s="262">
        <f t="shared" si="55"/>
        <v>13003.335509437809</v>
      </c>
    </row>
    <row r="2077" spans="1:7" x14ac:dyDescent="0.2">
      <c r="A2077" s="344">
        <v>7</v>
      </c>
      <c r="B2077" s="344">
        <v>0.5</v>
      </c>
      <c r="C2077" s="344">
        <v>1401.2890625</v>
      </c>
      <c r="D2077" s="344">
        <v>22658.533203125</v>
      </c>
      <c r="E2077" s="344">
        <v>0.76804752461612202</v>
      </c>
      <c r="F2077" s="344">
        <v>1.54921715147793</v>
      </c>
      <c r="G2077" s="262">
        <f t="shared" si="55"/>
        <v>13040.751249175093</v>
      </c>
    </row>
    <row r="2078" spans="1:7" x14ac:dyDescent="0.2">
      <c r="A2078" s="344">
        <v>7</v>
      </c>
      <c r="B2078" s="344">
        <v>0.5</v>
      </c>
      <c r="C2078" s="344">
        <v>1401.6953125</v>
      </c>
      <c r="D2078" s="344">
        <v>22760.560546875</v>
      </c>
      <c r="E2078" s="344">
        <v>0.76969910878688097</v>
      </c>
      <c r="F2078" s="344">
        <v>1.55512394849211</v>
      </c>
      <c r="G2078" s="262">
        <f t="shared" si="55"/>
        <v>13078.257977318952</v>
      </c>
    </row>
    <row r="2079" spans="1:7" x14ac:dyDescent="0.2">
      <c r="A2079" s="344">
        <v>7</v>
      </c>
      <c r="B2079" s="344">
        <v>0.5</v>
      </c>
      <c r="C2079" s="344">
        <v>1402.0859375</v>
      </c>
      <c r="D2079" s="344">
        <v>22860.6328125</v>
      </c>
      <c r="E2079" s="344">
        <v>0.77129818964749597</v>
      </c>
      <c r="F2079" s="344">
        <v>1.55839626677334</v>
      </c>
      <c r="G2079" s="262">
        <f t="shared" si="55"/>
        <v>13114.733965888649</v>
      </c>
    </row>
    <row r="2080" spans="1:7" x14ac:dyDescent="0.2">
      <c r="A2080" s="344">
        <v>7</v>
      </c>
      <c r="B2080" s="344">
        <v>0.5</v>
      </c>
      <c r="C2080" s="344">
        <v>1402.5009765625</v>
      </c>
      <c r="D2080" s="344">
        <v>22961.6640625</v>
      </c>
      <c r="E2080" s="344">
        <v>0.77302928548306205</v>
      </c>
      <c r="F2080" s="344">
        <v>1.56186823733151</v>
      </c>
      <c r="G2080" s="262">
        <f t="shared" si="55"/>
        <v>13154.39535953684</v>
      </c>
    </row>
    <row r="2081" spans="1:7" x14ac:dyDescent="0.2">
      <c r="A2081" s="344">
        <v>7</v>
      </c>
      <c r="B2081" s="344">
        <v>0.5</v>
      </c>
      <c r="C2081" s="344">
        <v>1402.8955078125</v>
      </c>
      <c r="D2081" s="344">
        <v>23061.830078125</v>
      </c>
      <c r="E2081" s="344">
        <v>0.774638261646032</v>
      </c>
      <c r="F2081" s="344">
        <v>1.5667438274249399</v>
      </c>
      <c r="G2081" s="262">
        <f t="shared" si="55"/>
        <v>13191.420712041267</v>
      </c>
    </row>
    <row r="2082" spans="1:7" x14ac:dyDescent="0.2">
      <c r="A2082" s="344">
        <v>7</v>
      </c>
      <c r="B2082" s="344">
        <v>0.5</v>
      </c>
      <c r="C2082" s="344">
        <v>1403.3076171875</v>
      </c>
      <c r="D2082" s="344">
        <v>23162.7578125</v>
      </c>
      <c r="E2082" s="344">
        <v>0.77628582948818803</v>
      </c>
      <c r="F2082" s="344">
        <v>1.5718549257144301</v>
      </c>
      <c r="G2082" s="262">
        <f t="shared" si="55"/>
        <v>13229.49978430402</v>
      </c>
    </row>
    <row r="2083" spans="1:7" x14ac:dyDescent="0.2">
      <c r="A2083" s="344">
        <v>7</v>
      </c>
      <c r="B2083" s="344">
        <v>0.5</v>
      </c>
      <c r="C2083" s="344">
        <v>1403.70703125</v>
      </c>
      <c r="D2083" s="344">
        <v>23265.330078125</v>
      </c>
      <c r="E2083" s="344">
        <v>0.777910638134927</v>
      </c>
      <c r="F2083" s="344">
        <v>1.5761703252792401</v>
      </c>
      <c r="G2083" s="262">
        <f t="shared" si="55"/>
        <v>13267.218163632142</v>
      </c>
    </row>
    <row r="2084" spans="1:7" x14ac:dyDescent="0.2">
      <c r="A2084" s="344">
        <v>7</v>
      </c>
      <c r="B2084" s="344">
        <v>0.5</v>
      </c>
      <c r="C2084" s="344">
        <v>1403.873046875</v>
      </c>
      <c r="D2084" s="344">
        <v>23308.232421875</v>
      </c>
      <c r="E2084" s="344">
        <v>0.778619258198887</v>
      </c>
      <c r="F2084" s="344">
        <v>1.5761523973196701</v>
      </c>
      <c r="G2084" s="262">
        <f t="shared" si="55"/>
        <v>13283.71964405094</v>
      </c>
    </row>
    <row r="2085" spans="1:7" x14ac:dyDescent="0.2">
      <c r="A2085" s="344">
        <v>7</v>
      </c>
      <c r="B2085" s="344">
        <v>0.5</v>
      </c>
      <c r="C2085" s="344">
        <v>1404.107421875</v>
      </c>
      <c r="D2085" s="344">
        <v>23365.388671875</v>
      </c>
      <c r="E2085" s="344">
        <v>0.779541558586061</v>
      </c>
      <c r="F2085" s="344">
        <v>1.5784412389621101</v>
      </c>
      <c r="G2085" s="262">
        <f t="shared" si="55"/>
        <v>13305.243193453729</v>
      </c>
    </row>
    <row r="2086" spans="1:7" x14ac:dyDescent="0.2">
      <c r="A2086" s="344">
        <v>7</v>
      </c>
      <c r="B2086" s="344">
        <v>0.5</v>
      </c>
      <c r="C2086" s="344">
        <v>1404.5107421875</v>
      </c>
      <c r="D2086" s="344">
        <v>23465.703125</v>
      </c>
      <c r="E2086" s="344">
        <v>0.78116770600900098</v>
      </c>
      <c r="F2086" s="344">
        <v>1.58146023750305</v>
      </c>
      <c r="G2086" s="262">
        <f t="shared" si="55"/>
        <v>13343.320323073205</v>
      </c>
    </row>
    <row r="2087" spans="1:7" x14ac:dyDescent="0.2">
      <c r="A2087" s="344">
        <v>7</v>
      </c>
      <c r="B2087" s="344">
        <v>0.5</v>
      </c>
      <c r="C2087" s="344">
        <v>1404.908203125</v>
      </c>
      <c r="D2087" s="344">
        <v>23566.3671875</v>
      </c>
      <c r="E2087" s="344">
        <v>0.782830233220011</v>
      </c>
      <c r="F2087" s="344">
        <v>1.58376689068973</v>
      </c>
      <c r="G2087" s="262">
        <f t="shared" si="55"/>
        <v>13382.416371415538</v>
      </c>
    </row>
    <row r="2088" spans="1:7" x14ac:dyDescent="0.2">
      <c r="A2088" s="344">
        <v>7</v>
      </c>
      <c r="B2088" s="344">
        <v>0.5</v>
      </c>
      <c r="C2088" s="344">
        <v>1405.314453125</v>
      </c>
      <c r="D2088" s="344">
        <v>23667.69921875</v>
      </c>
      <c r="E2088" s="344">
        <v>0.78447296982631098</v>
      </c>
      <c r="F2088" s="344">
        <v>1.58985855523497</v>
      </c>
      <c r="G2088" s="262">
        <f t="shared" si="55"/>
        <v>13421.212936390513</v>
      </c>
    </row>
    <row r="2089" spans="1:7" x14ac:dyDescent="0.2">
      <c r="A2089" s="344">
        <v>7</v>
      </c>
      <c r="B2089" s="344">
        <v>0.5</v>
      </c>
      <c r="C2089" s="344">
        <v>1405.724609375</v>
      </c>
      <c r="D2089" s="344">
        <v>23768.123046875</v>
      </c>
      <c r="E2089" s="344">
        <v>0.78618037514388595</v>
      </c>
      <c r="F2089" s="344">
        <v>1.59383716527373</v>
      </c>
      <c r="G2089" s="262">
        <f t="shared" si="55"/>
        <v>13461.709023980447</v>
      </c>
    </row>
    <row r="2090" spans="1:7" x14ac:dyDescent="0.2">
      <c r="A2090" s="344">
        <v>7</v>
      </c>
      <c r="B2090" s="344">
        <v>0.5</v>
      </c>
      <c r="C2090" s="344">
        <v>1406.1240234375</v>
      </c>
      <c r="D2090" s="344">
        <v>23870.06640625</v>
      </c>
      <c r="E2090" s="344">
        <v>0.78781705815345004</v>
      </c>
      <c r="F2090" s="344">
        <v>1.5991001855582001</v>
      </c>
      <c r="G2090" s="262">
        <f t="shared" si="55"/>
        <v>13500.69333162261</v>
      </c>
    </row>
    <row r="2091" spans="1:7" x14ac:dyDescent="0.2">
      <c r="A2091" s="344">
        <v>7</v>
      </c>
      <c r="B2091" s="344">
        <v>0.5</v>
      </c>
      <c r="C2091" s="344">
        <v>1406.5283203125</v>
      </c>
      <c r="D2091" s="344">
        <v>23970.294921875</v>
      </c>
      <c r="E2091" s="344">
        <v>0.78948138980194904</v>
      </c>
      <c r="F2091" s="344">
        <v>1.60373747348785</v>
      </c>
      <c r="G2091" s="262">
        <f t="shared" si="55"/>
        <v>13540.504445339622</v>
      </c>
    </row>
    <row r="2092" spans="1:7" x14ac:dyDescent="0.2">
      <c r="A2092" s="344">
        <v>7</v>
      </c>
      <c r="B2092" s="344">
        <v>0.5</v>
      </c>
      <c r="C2092" s="344">
        <v>1406.93359375</v>
      </c>
      <c r="D2092" s="344">
        <v>24072.419921875</v>
      </c>
      <c r="E2092" s="344">
        <v>0.791220110841095</v>
      </c>
      <c r="F2092" s="344">
        <v>1.60713191144168</v>
      </c>
      <c r="G2092" s="262">
        <f t="shared" si="55"/>
        <v>13582.270884877882</v>
      </c>
    </row>
    <row r="2093" spans="1:7" x14ac:dyDescent="0.2">
      <c r="A2093" s="344">
        <v>7</v>
      </c>
      <c r="B2093" s="344">
        <v>0.5</v>
      </c>
      <c r="C2093" s="344">
        <v>1407.3349609375</v>
      </c>
      <c r="D2093" s="344">
        <v>24173.32421875</v>
      </c>
      <c r="E2093" s="344">
        <v>0.79291820293292403</v>
      </c>
      <c r="F2093" s="344">
        <v>1.6121208900585799</v>
      </c>
      <c r="G2093" s="262">
        <f t="shared" si="55"/>
        <v>13623.233743172683</v>
      </c>
    </row>
    <row r="2094" spans="1:7" x14ac:dyDescent="0.2">
      <c r="A2094" s="344">
        <v>7</v>
      </c>
      <c r="B2094" s="344">
        <v>0.5</v>
      </c>
      <c r="C2094" s="344">
        <v>1407.744140625</v>
      </c>
      <c r="D2094" s="344">
        <v>24273.6953125</v>
      </c>
      <c r="E2094" s="344">
        <v>0.79463020665571105</v>
      </c>
      <c r="F2094" s="344">
        <v>1.6131997108459499</v>
      </c>
      <c r="G2094" s="262">
        <f t="shared" si="55"/>
        <v>13664.7044820704</v>
      </c>
    </row>
    <row r="2095" spans="1:7" x14ac:dyDescent="0.2">
      <c r="A2095" s="344">
        <v>7</v>
      </c>
      <c r="B2095" s="344">
        <v>0.5</v>
      </c>
      <c r="C2095" s="344">
        <v>1408.150390625</v>
      </c>
      <c r="D2095" s="344">
        <v>24377.1953125</v>
      </c>
      <c r="E2095" s="344">
        <v>0.79634186113253203</v>
      </c>
      <c r="F2095" s="344">
        <v>1.6174435149878299</v>
      </c>
      <c r="G2095" s="262">
        <f t="shared" si="55"/>
        <v>13706.341239440204</v>
      </c>
    </row>
    <row r="2096" spans="1:7" x14ac:dyDescent="0.2">
      <c r="A2096" s="344">
        <v>7</v>
      </c>
      <c r="B2096" s="344">
        <v>0.5</v>
      </c>
      <c r="C2096" s="344">
        <v>1408.5693359375</v>
      </c>
      <c r="D2096" s="344">
        <v>24477.23828125</v>
      </c>
      <c r="E2096" s="344">
        <v>0.79818314407020796</v>
      </c>
      <c r="F2096" s="344">
        <v>1.62307918071747</v>
      </c>
      <c r="G2096" s="262">
        <f t="shared" si="55"/>
        <v>13751.3186569432</v>
      </c>
    </row>
    <row r="2097" spans="1:7" x14ac:dyDescent="0.2">
      <c r="A2097" s="344">
        <v>7</v>
      </c>
      <c r="B2097" s="344">
        <v>0.5</v>
      </c>
      <c r="C2097" s="344">
        <v>1408.6689453125</v>
      </c>
      <c r="D2097" s="344">
        <v>24498.982421875</v>
      </c>
      <c r="E2097" s="344">
        <v>0.79862884012982205</v>
      </c>
      <c r="F2097" s="344">
        <v>1.6249507898464799</v>
      </c>
      <c r="G2097" s="262">
        <f t="shared" si="55"/>
        <v>13762.232911234287</v>
      </c>
    </row>
    <row r="2098" spans="1:7" x14ac:dyDescent="0.2">
      <c r="A2098" s="344">
        <v>7</v>
      </c>
      <c r="B2098" s="344">
        <v>1</v>
      </c>
      <c r="C2098" s="344">
        <v>1409.23828125</v>
      </c>
      <c r="D2098" s="344">
        <v>24376.28125</v>
      </c>
      <c r="E2098" s="344">
        <v>0.79681916395202301</v>
      </c>
      <c r="F2098" s="344">
        <v>1.61920790560544</v>
      </c>
      <c r="G2098" s="262">
        <f t="shared" si="55"/>
        <v>13718.008711058967</v>
      </c>
    </row>
    <row r="2099" spans="1:7" x14ac:dyDescent="0.2">
      <c r="A2099" s="344">
        <v>7</v>
      </c>
      <c r="B2099" s="344">
        <v>1</v>
      </c>
      <c r="C2099" s="344">
        <v>1409.6357421875</v>
      </c>
      <c r="D2099" s="344">
        <v>24276.087890625</v>
      </c>
      <c r="E2099" s="344">
        <v>0.795194006059319</v>
      </c>
      <c r="F2099" s="344">
        <v>1.6158908838406201</v>
      </c>
      <c r="G2099" s="262">
        <f t="shared" si="55"/>
        <v>13678.474820205149</v>
      </c>
    </row>
    <row r="2100" spans="1:7" x14ac:dyDescent="0.2">
      <c r="A2100" s="344">
        <v>7</v>
      </c>
      <c r="B2100" s="344">
        <v>1</v>
      </c>
      <c r="C2100" s="344">
        <v>1410.046875</v>
      </c>
      <c r="D2100" s="344">
        <v>24175.98046875</v>
      </c>
      <c r="E2100" s="344">
        <v>0.79362106043845404</v>
      </c>
      <c r="F2100" s="344">
        <v>1.6094266902655401</v>
      </c>
      <c r="G2100" s="262">
        <f t="shared" si="55"/>
        <v>13640.368585831284</v>
      </c>
    </row>
    <row r="2101" spans="1:7" x14ac:dyDescent="0.2">
      <c r="A2101" s="344">
        <v>7</v>
      </c>
      <c r="B2101" s="344">
        <v>1</v>
      </c>
      <c r="C2101" s="344">
        <v>1410.443359375</v>
      </c>
      <c r="D2101" s="344">
        <v>24075.255859375</v>
      </c>
      <c r="E2101" s="344">
        <v>0.79206650843843796</v>
      </c>
      <c r="F2101" s="344">
        <v>1.6089677810668901</v>
      </c>
      <c r="G2101" s="262">
        <f t="shared" si="55"/>
        <v>13602.864057862716</v>
      </c>
    </row>
    <row r="2102" spans="1:7" x14ac:dyDescent="0.2">
      <c r="A2102" s="344">
        <v>7</v>
      </c>
      <c r="B2102" s="344">
        <v>1</v>
      </c>
      <c r="C2102" s="344">
        <v>1410.8564453125</v>
      </c>
      <c r="D2102" s="344">
        <v>23973.3671875</v>
      </c>
      <c r="E2102" s="344">
        <v>0.79040636774152495</v>
      </c>
      <c r="F2102" s="344">
        <v>1.6033619176596401</v>
      </c>
      <c r="G2102" s="262">
        <f t="shared" si="55"/>
        <v>13562.980320587341</v>
      </c>
    </row>
    <row r="2103" spans="1:7" x14ac:dyDescent="0.2">
      <c r="A2103" s="344">
        <v>7</v>
      </c>
      <c r="B2103" s="344">
        <v>1</v>
      </c>
      <c r="C2103" s="344">
        <v>1411.26171875</v>
      </c>
      <c r="D2103" s="344">
        <v>23873.2734375</v>
      </c>
      <c r="E2103" s="344">
        <v>0.78877410851419005</v>
      </c>
      <c r="F2103" s="344">
        <v>1.59918365534395</v>
      </c>
      <c r="G2103" s="262">
        <f t="shared" si="55"/>
        <v>13523.931260258774</v>
      </c>
    </row>
    <row r="2104" spans="1:7" x14ac:dyDescent="0.2">
      <c r="A2104" s="344">
        <v>7</v>
      </c>
      <c r="B2104" s="344">
        <v>1</v>
      </c>
      <c r="C2104" s="344">
        <v>1411.646484375</v>
      </c>
      <c r="D2104" s="344">
        <v>23772.888671875</v>
      </c>
      <c r="E2104" s="344">
        <v>0.78724487684667099</v>
      </c>
      <c r="F2104" s="344">
        <v>1.5961289172992099</v>
      </c>
      <c r="G2104" s="262">
        <f t="shared" si="55"/>
        <v>13487.500250292072</v>
      </c>
    </row>
    <row r="2105" spans="1:7" x14ac:dyDescent="0.2">
      <c r="A2105" s="344">
        <v>7</v>
      </c>
      <c r="B2105" s="344">
        <v>1</v>
      </c>
      <c r="C2105" s="344">
        <v>1412.060546875</v>
      </c>
      <c r="D2105" s="344">
        <v>23670.380859375</v>
      </c>
      <c r="E2105" s="344">
        <v>0.78559241956099901</v>
      </c>
      <c r="F2105" s="344">
        <v>1.5917450655251699</v>
      </c>
      <c r="G2105" s="262">
        <f t="shared" si="55"/>
        <v>13448.301262095565</v>
      </c>
    </row>
    <row r="2106" spans="1:7" x14ac:dyDescent="0.2">
      <c r="A2106" s="344">
        <v>7</v>
      </c>
      <c r="B2106" s="344">
        <v>1</v>
      </c>
      <c r="C2106" s="344">
        <v>1412.45703125</v>
      </c>
      <c r="D2106" s="344">
        <v>23569.783203125</v>
      </c>
      <c r="E2106" s="344">
        <v>0.78402872895821896</v>
      </c>
      <c r="F2106" s="344">
        <v>1.5884637832641599</v>
      </c>
      <c r="G2106" s="262">
        <f t="shared" si="55"/>
        <v>13411.366761786405</v>
      </c>
    </row>
    <row r="2107" spans="1:7" x14ac:dyDescent="0.2">
      <c r="A2107" s="344">
        <v>7</v>
      </c>
      <c r="B2107" s="344">
        <v>1</v>
      </c>
      <c r="C2107" s="344">
        <v>1412.8662109375</v>
      </c>
      <c r="D2107" s="344">
        <v>23469.712890625</v>
      </c>
      <c r="E2107" s="344">
        <v>0.78239140566438403</v>
      </c>
      <c r="F2107" s="344">
        <v>1.5869199996814101</v>
      </c>
      <c r="G2107" s="262">
        <f t="shared" si="55"/>
        <v>13372.857330444127</v>
      </c>
    </row>
    <row r="2108" spans="1:7" x14ac:dyDescent="0.2">
      <c r="A2108" s="344">
        <v>7</v>
      </c>
      <c r="B2108" s="344">
        <v>1</v>
      </c>
      <c r="C2108" s="344">
        <v>1413.2607421875</v>
      </c>
      <c r="D2108" s="344">
        <v>23369.365234375</v>
      </c>
      <c r="E2108" s="344">
        <v>0.78075088094919898</v>
      </c>
      <c r="F2108" s="344">
        <v>1.5796273946762101</v>
      </c>
      <c r="G2108" s="262">
        <f t="shared" si="55"/>
        <v>13334.436997793853</v>
      </c>
    </row>
    <row r="2109" spans="1:7" x14ac:dyDescent="0.2">
      <c r="A2109" s="344">
        <v>7</v>
      </c>
      <c r="B2109" s="344">
        <v>1</v>
      </c>
      <c r="C2109" s="344">
        <v>1413.677734375</v>
      </c>
      <c r="D2109" s="344">
        <v>23265.646484375</v>
      </c>
      <c r="E2109" s="344">
        <v>0.77915540896356095</v>
      </c>
      <c r="F2109" s="344">
        <v>1.57672760542482</v>
      </c>
      <c r="G2109" s="262">
        <f t="shared" si="55"/>
        <v>13297.234570420269</v>
      </c>
    </row>
    <row r="2110" spans="1:7" x14ac:dyDescent="0.2">
      <c r="A2110" s="344">
        <v>7</v>
      </c>
      <c r="B2110" s="344">
        <v>1</v>
      </c>
      <c r="C2110" s="344">
        <v>1413.8076171875</v>
      </c>
      <c r="D2110" s="344">
        <v>23229.140625</v>
      </c>
      <c r="E2110" s="344">
        <v>0.77860261080786597</v>
      </c>
      <c r="F2110" s="344">
        <v>1.57594378106296</v>
      </c>
      <c r="G2110" s="262">
        <f t="shared" si="55"/>
        <v>13284.383454138522</v>
      </c>
    </row>
    <row r="2111" spans="1:7" x14ac:dyDescent="0.2">
      <c r="A2111" s="344">
        <v>7</v>
      </c>
      <c r="B2111" s="344">
        <v>1</v>
      </c>
      <c r="C2111" s="344">
        <v>1414.0732421875</v>
      </c>
      <c r="D2111" s="344">
        <v>23165.564453125</v>
      </c>
      <c r="E2111" s="344">
        <v>0.77759340638294805</v>
      </c>
      <c r="F2111" s="344">
        <v>1.57412292901427</v>
      </c>
      <c r="G2111" s="262">
        <f t="shared" si="55"/>
        <v>13260.97258330972</v>
      </c>
    </row>
    <row r="2112" spans="1:7" x14ac:dyDescent="0.2">
      <c r="A2112" s="344">
        <v>7</v>
      </c>
      <c r="B2112" s="344">
        <v>1</v>
      </c>
      <c r="C2112" s="344">
        <v>1414.486328125</v>
      </c>
      <c r="D2112" s="344">
        <v>23064.435546875</v>
      </c>
      <c r="E2112" s="344">
        <v>0.77597459312528405</v>
      </c>
      <c r="F2112" s="344">
        <v>1.56812672503293</v>
      </c>
      <c r="G2112" s="262">
        <f t="shared" si="55"/>
        <v>13223.553714858817</v>
      </c>
    </row>
    <row r="2113" spans="1:7" x14ac:dyDescent="0.2">
      <c r="A2113" s="344">
        <v>7</v>
      </c>
      <c r="B2113" s="344">
        <v>1</v>
      </c>
      <c r="C2113" s="344">
        <v>1414.8955078125</v>
      </c>
      <c r="D2113" s="344">
        <v>22964.279296875</v>
      </c>
      <c r="E2113" s="344">
        <v>0.77427062205970298</v>
      </c>
      <c r="F2113" s="344">
        <v>1.56498851720244</v>
      </c>
      <c r="G2113" s="262">
        <f t="shared" si="55"/>
        <v>13184.337915719001</v>
      </c>
    </row>
    <row r="2114" spans="1:7" x14ac:dyDescent="0.2">
      <c r="A2114" s="344">
        <v>7</v>
      </c>
      <c r="B2114" s="344">
        <v>1</v>
      </c>
      <c r="C2114" s="344">
        <v>1415.30078125</v>
      </c>
      <c r="D2114" s="344">
        <v>22863.2578125</v>
      </c>
      <c r="E2114" s="344">
        <v>0.77270722249522805</v>
      </c>
      <c r="F2114" s="344">
        <v>1.5605359803885199</v>
      </c>
      <c r="G2114" s="262">
        <f t="shared" si="55"/>
        <v>13148.514539940123</v>
      </c>
    </row>
    <row r="2115" spans="1:7" x14ac:dyDescent="0.2">
      <c r="A2115" s="344">
        <v>7</v>
      </c>
      <c r="B2115" s="344">
        <v>1</v>
      </c>
      <c r="C2115" s="344">
        <v>1415.6943359375</v>
      </c>
      <c r="D2115" s="344">
        <v>22762.46484375</v>
      </c>
      <c r="E2115" s="344">
        <v>0.77110162237659097</v>
      </c>
      <c r="F2115" s="344">
        <v>1.55762431677431</v>
      </c>
      <c r="G2115" s="262">
        <f t="shared" si="55"/>
        <v>13111.886207085234</v>
      </c>
    </row>
    <row r="2116" spans="1:7" x14ac:dyDescent="0.2">
      <c r="A2116" s="344">
        <v>7</v>
      </c>
      <c r="B2116" s="344">
        <v>1</v>
      </c>
      <c r="C2116" s="344">
        <v>1416.1064453125</v>
      </c>
      <c r="D2116" s="344">
        <v>22661.19140625</v>
      </c>
      <c r="E2116" s="344">
        <v>0.76946464832872197</v>
      </c>
      <c r="F2116" s="344">
        <v>1.55123474542052</v>
      </c>
      <c r="G2116" s="262">
        <f t="shared" si="55"/>
        <v>13074.707533864948</v>
      </c>
    </row>
    <row r="2117" spans="1:7" x14ac:dyDescent="0.2">
      <c r="A2117" s="344">
        <v>7</v>
      </c>
      <c r="B2117" s="344">
        <v>1</v>
      </c>
      <c r="C2117" s="344">
        <v>1416.5068359375</v>
      </c>
      <c r="D2117" s="344">
        <v>22559.931640625</v>
      </c>
      <c r="E2117" s="344">
        <v>0.767807476222515</v>
      </c>
      <c r="F2117" s="344">
        <v>1.54833192937076</v>
      </c>
      <c r="G2117" s="262">
        <f t="shared" si="55"/>
        <v>13037.237942002632</v>
      </c>
    </row>
    <row r="2118" spans="1:7" x14ac:dyDescent="0.2">
      <c r="A2118" s="344">
        <v>7</v>
      </c>
      <c r="B2118" s="344">
        <v>1</v>
      </c>
      <c r="C2118" s="344">
        <v>1416.90625</v>
      </c>
      <c r="D2118" s="344">
        <v>22458.30859375</v>
      </c>
      <c r="E2118" s="344">
        <v>0.766237091738731</v>
      </c>
      <c r="F2118" s="344">
        <v>1.54425797518343</v>
      </c>
      <c r="G2118" s="262">
        <f t="shared" ref="G2118:G2181" si="56">G2117+(D2118+D2117)/2*(E2118-E2117)</f>
        <v>13001.88996902697</v>
      </c>
    </row>
    <row r="2119" spans="1:7" x14ac:dyDescent="0.2">
      <c r="A2119" s="344">
        <v>7</v>
      </c>
      <c r="B2119" s="344">
        <v>1</v>
      </c>
      <c r="C2119" s="344">
        <v>1417.3134765625</v>
      </c>
      <c r="D2119" s="344">
        <v>22357.75390625</v>
      </c>
      <c r="E2119" s="344">
        <v>0.76460727723315403</v>
      </c>
      <c r="F2119" s="344">
        <v>1.54029729310423</v>
      </c>
      <c r="G2119" s="262">
        <f t="shared" si="56"/>
        <v>12965.369034654297</v>
      </c>
    </row>
    <row r="2120" spans="1:7" x14ac:dyDescent="0.2">
      <c r="A2120" s="344">
        <v>7</v>
      </c>
      <c r="B2120" s="344">
        <v>1</v>
      </c>
      <c r="C2120" s="344">
        <v>1417.7275390625</v>
      </c>
      <c r="D2120" s="344">
        <v>22256.302734375</v>
      </c>
      <c r="E2120" s="344">
        <v>0.76295388862490698</v>
      </c>
      <c r="F2120" s="344">
        <v>1.53825583402067</v>
      </c>
      <c r="G2120" s="262">
        <f t="shared" si="56"/>
        <v>12928.486848145649</v>
      </c>
    </row>
    <row r="2121" spans="1:7" x14ac:dyDescent="0.2">
      <c r="A2121" s="344">
        <v>7</v>
      </c>
      <c r="B2121" s="344">
        <v>1</v>
      </c>
      <c r="C2121" s="344">
        <v>1418.125</v>
      </c>
      <c r="D2121" s="344">
        <v>22156.02734375</v>
      </c>
      <c r="E2121" s="344">
        <v>0.76132448157295596</v>
      </c>
      <c r="F2121" s="344">
        <v>1.5322596300393301</v>
      </c>
      <c r="G2121" s="262">
        <f t="shared" si="56"/>
        <v>12892.303966234213</v>
      </c>
    </row>
    <row r="2122" spans="1:7" x14ac:dyDescent="0.2">
      <c r="A2122" s="344">
        <v>7</v>
      </c>
      <c r="B2122" s="344">
        <v>1</v>
      </c>
      <c r="C2122" s="344">
        <v>1418.529296875</v>
      </c>
      <c r="D2122" s="344">
        <v>22053.748046875</v>
      </c>
      <c r="E2122" s="344">
        <v>0.75971998739987601</v>
      </c>
      <c r="F2122" s="344">
        <v>1.5284180408343699</v>
      </c>
      <c r="G2122" s="262">
        <f t="shared" si="56"/>
        <v>12856.836802730497</v>
      </c>
    </row>
    <row r="2123" spans="1:7" x14ac:dyDescent="0.2">
      <c r="A2123" s="344">
        <v>7</v>
      </c>
      <c r="B2123" s="344">
        <v>1</v>
      </c>
      <c r="C2123" s="344">
        <v>1418.7900390625</v>
      </c>
      <c r="D2123" s="344">
        <v>21991.63671875</v>
      </c>
      <c r="E2123" s="344">
        <v>0.75860117794945803</v>
      </c>
      <c r="F2123" s="344">
        <v>1.52749719563872</v>
      </c>
      <c r="G2123" s="262">
        <f t="shared" si="56"/>
        <v>12832.197606368958</v>
      </c>
    </row>
    <row r="2124" spans="1:7" x14ac:dyDescent="0.2">
      <c r="A2124" s="344">
        <v>7</v>
      </c>
      <c r="B2124" s="344">
        <v>1</v>
      </c>
      <c r="C2124" s="344">
        <v>1418.9423828125</v>
      </c>
      <c r="D2124" s="344">
        <v>21950.431640625</v>
      </c>
      <c r="E2124" s="344">
        <v>0.75803697109222401</v>
      </c>
      <c r="F2124" s="344">
        <v>1.52497587259859</v>
      </c>
      <c r="G2124" s="262">
        <f t="shared" si="56"/>
        <v>12819.801398224256</v>
      </c>
    </row>
    <row r="2125" spans="1:7" x14ac:dyDescent="0.2">
      <c r="A2125" s="344">
        <v>7</v>
      </c>
      <c r="B2125" s="344">
        <v>1</v>
      </c>
      <c r="C2125" s="344">
        <v>1419.337890625</v>
      </c>
      <c r="D2125" s="344">
        <v>21849.625</v>
      </c>
      <c r="E2125" s="344">
        <v>0.75641827424988195</v>
      </c>
      <c r="F2125" s="344">
        <v>1.5191823476925499</v>
      </c>
      <c r="G2125" s="262">
        <f t="shared" si="56"/>
        <v>12784.351891534963</v>
      </c>
    </row>
    <row r="2126" spans="1:7" x14ac:dyDescent="0.2">
      <c r="A2126" s="344">
        <v>7</v>
      </c>
      <c r="B2126" s="344">
        <v>1</v>
      </c>
      <c r="C2126" s="344">
        <v>1419.7509765625</v>
      </c>
      <c r="D2126" s="344">
        <v>21748.91015625</v>
      </c>
      <c r="E2126" s="344">
        <v>0.75473322067409798</v>
      </c>
      <c r="F2126" s="344">
        <v>1.51571328751743</v>
      </c>
      <c r="G2126" s="262">
        <f t="shared" si="56"/>
        <v>12747.618957752973</v>
      </c>
    </row>
    <row r="2127" spans="1:7" x14ac:dyDescent="0.2">
      <c r="A2127" s="344">
        <v>7</v>
      </c>
      <c r="B2127" s="344">
        <v>1</v>
      </c>
      <c r="C2127" s="344">
        <v>1420.1591796875</v>
      </c>
      <c r="D2127" s="344">
        <v>21646.80078125</v>
      </c>
      <c r="E2127" s="344">
        <v>0.75309275416657295</v>
      </c>
      <c r="F2127" s="344">
        <v>1.5118538867682201</v>
      </c>
      <c r="G2127" s="262">
        <f t="shared" si="56"/>
        <v>12712.02435257137</v>
      </c>
    </row>
    <row r="2128" spans="1:7" x14ac:dyDescent="0.2">
      <c r="A2128" s="344">
        <v>7</v>
      </c>
      <c r="B2128" s="344">
        <v>1</v>
      </c>
      <c r="C2128" s="344">
        <v>1420.560546875</v>
      </c>
      <c r="D2128" s="344">
        <v>21545.55078125</v>
      </c>
      <c r="E2128" s="344">
        <v>0.75145275332033601</v>
      </c>
      <c r="F2128" s="344">
        <v>1.5100330347195301</v>
      </c>
      <c r="G2128" s="262">
        <f t="shared" si="56"/>
        <v>12676.606606014639</v>
      </c>
    </row>
    <row r="2129" spans="1:7" x14ac:dyDescent="0.2">
      <c r="A2129" s="344">
        <v>7</v>
      </c>
      <c r="B2129" s="344">
        <v>1</v>
      </c>
      <c r="C2129" s="344">
        <v>1420.9599609375</v>
      </c>
      <c r="D2129" s="344">
        <v>21445.3671875</v>
      </c>
      <c r="E2129" s="344">
        <v>0.74987841071561001</v>
      </c>
      <c r="F2129" s="344">
        <v>1.5048682689666699</v>
      </c>
      <c r="G2129" s="262">
        <f t="shared" si="56"/>
        <v>12642.765389127397</v>
      </c>
    </row>
    <row r="2130" spans="1:7" x14ac:dyDescent="0.2">
      <c r="A2130" s="344">
        <v>7</v>
      </c>
      <c r="B2130" s="344">
        <v>1</v>
      </c>
      <c r="C2130" s="344">
        <v>1421.373046875</v>
      </c>
      <c r="D2130" s="344">
        <v>21345.31640625</v>
      </c>
      <c r="E2130" s="344">
        <v>0.74821885209530603</v>
      </c>
      <c r="F2130" s="344">
        <v>1.5025287866592401</v>
      </c>
      <c r="G2130" s="262">
        <f t="shared" si="56"/>
        <v>12607.258565214042</v>
      </c>
    </row>
    <row r="2131" spans="1:7" x14ac:dyDescent="0.2">
      <c r="A2131" s="344">
        <v>7</v>
      </c>
      <c r="B2131" s="344">
        <v>1</v>
      </c>
      <c r="C2131" s="344">
        <v>1421.779296875</v>
      </c>
      <c r="D2131" s="344">
        <v>21245.099609375</v>
      </c>
      <c r="E2131" s="344">
        <v>0.74658350786194205</v>
      </c>
      <c r="F2131" s="344">
        <v>1.49635376874357</v>
      </c>
      <c r="G2131" s="262">
        <f t="shared" si="56"/>
        <v>12572.43356960018</v>
      </c>
    </row>
    <row r="2132" spans="1:7" x14ac:dyDescent="0.2">
      <c r="A2132" s="344">
        <v>7</v>
      </c>
      <c r="B2132" s="344">
        <v>1</v>
      </c>
      <c r="C2132" s="344">
        <v>1422.1669921875</v>
      </c>
      <c r="D2132" s="344">
        <v>21144.248046875</v>
      </c>
      <c r="E2132" s="344">
        <v>0.74498995672911394</v>
      </c>
      <c r="F2132" s="344">
        <v>1.4927654992788999</v>
      </c>
      <c r="G2132" s="262">
        <f t="shared" si="56"/>
        <v>12538.658773111449</v>
      </c>
    </row>
    <row r="2133" spans="1:7" x14ac:dyDescent="0.2">
      <c r="A2133" s="344">
        <v>7</v>
      </c>
      <c r="B2133" s="344">
        <v>1</v>
      </c>
      <c r="C2133" s="344">
        <v>1422.572265625</v>
      </c>
      <c r="D2133" s="344">
        <v>21043.82421875</v>
      </c>
      <c r="E2133" s="344">
        <v>0.74333953671157404</v>
      </c>
      <c r="F2133" s="344">
        <v>1.48896279279143</v>
      </c>
      <c r="G2133" s="262">
        <f t="shared" si="56"/>
        <v>12503.844753627145</v>
      </c>
    </row>
    <row r="2134" spans="1:7" x14ac:dyDescent="0.2">
      <c r="A2134" s="344">
        <v>7</v>
      </c>
      <c r="B2134" s="344">
        <v>1</v>
      </c>
      <c r="C2134" s="344">
        <v>1422.9716796875</v>
      </c>
      <c r="D2134" s="344">
        <v>20943.232421875</v>
      </c>
      <c r="E2134" s="344">
        <v>0.74176379712298501</v>
      </c>
      <c r="F2134" s="344">
        <v>1.48455798625946</v>
      </c>
      <c r="G2134" s="262">
        <f t="shared" si="56"/>
        <v>12470.764419948664</v>
      </c>
    </row>
    <row r="2135" spans="1:7" x14ac:dyDescent="0.2">
      <c r="A2135" s="344">
        <v>7</v>
      </c>
      <c r="B2135" s="344">
        <v>1</v>
      </c>
      <c r="C2135" s="344">
        <v>1423.3740234375</v>
      </c>
      <c r="D2135" s="344">
        <v>20842.33984375</v>
      </c>
      <c r="E2135" s="344">
        <v>0.74010505340993404</v>
      </c>
      <c r="F2135" s="344">
        <v>1.4794617891311601</v>
      </c>
      <c r="G2135" s="262">
        <f t="shared" si="56"/>
        <v>12436.108642302743</v>
      </c>
    </row>
    <row r="2136" spans="1:7" x14ac:dyDescent="0.2">
      <c r="A2136" s="344">
        <v>7</v>
      </c>
      <c r="B2136" s="344">
        <v>1</v>
      </c>
      <c r="C2136" s="344">
        <v>1423.74609375</v>
      </c>
      <c r="D2136" s="344">
        <v>20754.830078125</v>
      </c>
      <c r="E2136" s="344">
        <v>0.73858583346009299</v>
      </c>
      <c r="F2136" s="344">
        <v>1.47681531962007</v>
      </c>
      <c r="G2136" s="262">
        <f t="shared" si="56"/>
        <v>12404.511017101622</v>
      </c>
    </row>
    <row r="2137" spans="1:7" x14ac:dyDescent="0.2">
      <c r="A2137" s="344">
        <v>7</v>
      </c>
      <c r="B2137" s="344">
        <v>1</v>
      </c>
      <c r="C2137" s="344">
        <v>1423.77734375</v>
      </c>
      <c r="D2137" s="344">
        <v>20740.765625</v>
      </c>
      <c r="E2137" s="344">
        <v>0.73842564597725902</v>
      </c>
      <c r="F2137" s="344">
        <v>1.47596595343202</v>
      </c>
      <c r="G2137" s="262">
        <f t="shared" si="56"/>
        <v>12401.187479589433</v>
      </c>
    </row>
    <row r="2138" spans="1:7" x14ac:dyDescent="0.2">
      <c r="A2138" s="344">
        <v>7</v>
      </c>
      <c r="B2138" s="344">
        <v>1</v>
      </c>
      <c r="C2138" s="344">
        <v>1424.18359375</v>
      </c>
      <c r="D2138" s="344">
        <v>20640.275390625</v>
      </c>
      <c r="E2138" s="344">
        <v>0.73677505133673504</v>
      </c>
      <c r="F2138" s="344">
        <v>1.4716566074639601</v>
      </c>
      <c r="G2138" s="262">
        <f t="shared" si="56"/>
        <v>12367.035817329586</v>
      </c>
    </row>
    <row r="2139" spans="1:7" x14ac:dyDescent="0.2">
      <c r="A2139" s="344">
        <v>7</v>
      </c>
      <c r="B2139" s="344">
        <v>1</v>
      </c>
      <c r="C2139" s="344">
        <v>1424.5888671875</v>
      </c>
      <c r="D2139" s="344">
        <v>20539.197265625</v>
      </c>
      <c r="E2139" s="344">
        <v>0.73517370037734497</v>
      </c>
      <c r="F2139" s="344">
        <v>1.4677137369290001</v>
      </c>
      <c r="G2139" s="262">
        <f t="shared" si="56"/>
        <v>12334.064423306954</v>
      </c>
    </row>
    <row r="2140" spans="1:7" x14ac:dyDescent="0.2">
      <c r="A2140" s="344">
        <v>7</v>
      </c>
      <c r="B2140" s="344">
        <v>1</v>
      </c>
      <c r="C2140" s="344">
        <v>1424.990234375</v>
      </c>
      <c r="D2140" s="344">
        <v>20437.662109375</v>
      </c>
      <c r="E2140" s="344">
        <v>0.73350931052118495</v>
      </c>
      <c r="F2140" s="344">
        <v>1.4634787803515801</v>
      </c>
      <c r="G2140" s="262">
        <f t="shared" si="56"/>
        <v>12299.963688766431</v>
      </c>
    </row>
    <row r="2141" spans="1:7" x14ac:dyDescent="0.2">
      <c r="A2141" s="344">
        <v>7</v>
      </c>
      <c r="B2141" s="344">
        <v>1</v>
      </c>
      <c r="C2141" s="344">
        <v>1425.4052734375</v>
      </c>
      <c r="D2141" s="344">
        <v>20336.11328125</v>
      </c>
      <c r="E2141" s="344">
        <v>0.73185563087463401</v>
      </c>
      <c r="F2141" s="344">
        <v>1.4608592027798299</v>
      </c>
      <c r="G2141" s="262">
        <f t="shared" si="56"/>
        <v>12266.250307528173</v>
      </c>
    </row>
    <row r="2142" spans="1:7" x14ac:dyDescent="0.2">
      <c r="A2142" s="344">
        <v>7</v>
      </c>
      <c r="B2142" s="344">
        <v>1</v>
      </c>
      <c r="C2142" s="344">
        <v>1425.8037109375</v>
      </c>
      <c r="D2142" s="344">
        <v>20233.828125</v>
      </c>
      <c r="E2142" s="344">
        <v>0.73023710865527403</v>
      </c>
      <c r="F2142" s="344">
        <v>1.4567940961569501</v>
      </c>
      <c r="G2142" s="262">
        <f t="shared" si="56"/>
        <v>12233.418631726099</v>
      </c>
    </row>
    <row r="2143" spans="1:7" x14ac:dyDescent="0.2">
      <c r="A2143" s="344">
        <v>7</v>
      </c>
      <c r="B2143" s="344">
        <v>1</v>
      </c>
      <c r="C2143" s="344">
        <v>1426.2158203125</v>
      </c>
      <c r="D2143" s="344">
        <v>20133.259765625</v>
      </c>
      <c r="E2143" s="344">
        <v>0.72854949394240998</v>
      </c>
      <c r="F2143" s="344">
        <v>1.4527738094329801</v>
      </c>
      <c r="G2143" s="262">
        <f t="shared" si="56"/>
        <v>12199.356586006252</v>
      </c>
    </row>
    <row r="2144" spans="1:7" x14ac:dyDescent="0.2">
      <c r="A2144" s="344">
        <v>7</v>
      </c>
      <c r="B2144" s="344">
        <v>1</v>
      </c>
      <c r="C2144" s="344">
        <v>1426.609375</v>
      </c>
      <c r="D2144" s="344">
        <v>20030.44921875</v>
      </c>
      <c r="E2144" s="344">
        <v>0.72688324144110095</v>
      </c>
      <c r="F2144" s="344">
        <v>1.44823198206723</v>
      </c>
      <c r="G2144" s="262">
        <f t="shared" si="56"/>
        <v>12165.89514572772</v>
      </c>
    </row>
    <row r="2145" spans="1:7" x14ac:dyDescent="0.2">
      <c r="A2145" s="344">
        <v>7</v>
      </c>
      <c r="B2145" s="344">
        <v>1</v>
      </c>
      <c r="C2145" s="344">
        <v>1427.029296875</v>
      </c>
      <c r="D2145" s="344">
        <v>19928.658203125</v>
      </c>
      <c r="E2145" s="344">
        <v>0.725242716725916</v>
      </c>
      <c r="F2145" s="344">
        <v>1.4448582660406799</v>
      </c>
      <c r="G2145" s="262">
        <f t="shared" si="56"/>
        <v>12133.118194066561</v>
      </c>
    </row>
    <row r="2146" spans="1:7" x14ac:dyDescent="0.2">
      <c r="A2146" s="344">
        <v>7</v>
      </c>
      <c r="B2146" s="344">
        <v>1</v>
      </c>
      <c r="C2146" s="344">
        <v>1427.435546875</v>
      </c>
      <c r="D2146" s="344">
        <v>19827.955078125</v>
      </c>
      <c r="E2146" s="344">
        <v>0.72352361166849699</v>
      </c>
      <c r="F2146" s="344">
        <v>1.44230131991208</v>
      </c>
      <c r="G2146" s="262">
        <f t="shared" si="56"/>
        <v>12098.945296587737</v>
      </c>
    </row>
    <row r="2147" spans="1:7" x14ac:dyDescent="0.2">
      <c r="A2147" s="344">
        <v>7</v>
      </c>
      <c r="B2147" s="344">
        <v>1</v>
      </c>
      <c r="C2147" s="344">
        <v>1427.8447265625</v>
      </c>
      <c r="D2147" s="344">
        <v>19727.5546875</v>
      </c>
      <c r="E2147" s="344">
        <v>0.72187074692919895</v>
      </c>
      <c r="F2147" s="344">
        <v>1.4362841611728101</v>
      </c>
      <c r="G2147" s="262">
        <f t="shared" si="56"/>
        <v>12066.255342919456</v>
      </c>
    </row>
    <row r="2148" spans="1:7" x14ac:dyDescent="0.2">
      <c r="A2148" s="344">
        <v>7</v>
      </c>
      <c r="B2148" s="344">
        <v>1</v>
      </c>
      <c r="C2148" s="344">
        <v>1428.25390625</v>
      </c>
      <c r="D2148" s="344">
        <v>19627.232421875</v>
      </c>
      <c r="E2148" s="344">
        <v>0.72019087383523595</v>
      </c>
      <c r="F2148" s="344">
        <v>1.4326482778415099</v>
      </c>
      <c r="G2148" s="262">
        <f t="shared" si="56"/>
        <v>12033.199818927615</v>
      </c>
    </row>
    <row r="2149" spans="1:7" x14ac:dyDescent="0.2">
      <c r="A2149" s="344">
        <v>7</v>
      </c>
      <c r="B2149" s="344">
        <v>1.5</v>
      </c>
      <c r="C2149" s="344">
        <v>1428.7880859375</v>
      </c>
      <c r="D2149" s="344">
        <v>19729.146484375</v>
      </c>
      <c r="E2149" s="344">
        <v>0.72172959335148301</v>
      </c>
      <c r="F2149" s="344">
        <v>1.43679976463318</v>
      </c>
      <c r="G2149" s="262">
        <f t="shared" si="56"/>
        <v>12063.479033083546</v>
      </c>
    </row>
    <row r="2150" spans="1:7" x14ac:dyDescent="0.2">
      <c r="A2150" s="344">
        <v>7</v>
      </c>
      <c r="B2150" s="344">
        <v>1.5</v>
      </c>
      <c r="C2150" s="344">
        <v>1429.1806640625</v>
      </c>
      <c r="D2150" s="344">
        <v>19832.91015625</v>
      </c>
      <c r="E2150" s="344">
        <v>0.72341208579018701</v>
      </c>
      <c r="F2150" s="344">
        <v>1.4419257640838601</v>
      </c>
      <c r="G2150" s="262">
        <f t="shared" si="56"/>
        <v>12096.760463662262</v>
      </c>
    </row>
    <row r="2151" spans="1:7" x14ac:dyDescent="0.2">
      <c r="A2151" s="344">
        <v>7</v>
      </c>
      <c r="B2151" s="344">
        <v>1.5</v>
      </c>
      <c r="C2151" s="344">
        <v>1429.6005859375</v>
      </c>
      <c r="D2151" s="344">
        <v>19934.07421875</v>
      </c>
      <c r="E2151" s="344">
        <v>0.72505319258198098</v>
      </c>
      <c r="F2151" s="344">
        <v>1.4446109998971199</v>
      </c>
      <c r="G2151" s="262">
        <f t="shared" si="56"/>
        <v>12129.39139773575</v>
      </c>
    </row>
    <row r="2152" spans="1:7" x14ac:dyDescent="0.2">
      <c r="A2152" s="344">
        <v>7</v>
      </c>
      <c r="B2152" s="344">
        <v>1.5</v>
      </c>
      <c r="C2152" s="344">
        <v>1430.015625</v>
      </c>
      <c r="D2152" s="344">
        <v>20034.76171875</v>
      </c>
      <c r="E2152" s="344">
        <v>0.72670530062168803</v>
      </c>
      <c r="F2152" s="344">
        <v>1.44950451795012</v>
      </c>
      <c r="G2152" s="262">
        <f t="shared" si="56"/>
        <v>12162.407815330787</v>
      </c>
    </row>
    <row r="2153" spans="1:7" x14ac:dyDescent="0.2">
      <c r="A2153" s="344">
        <v>7</v>
      </c>
      <c r="B2153" s="344">
        <v>1.5</v>
      </c>
      <c r="C2153" s="344">
        <v>1430.4189453125</v>
      </c>
      <c r="D2153" s="344">
        <v>20138.873046875</v>
      </c>
      <c r="E2153" s="344">
        <v>0.72832388104870904</v>
      </c>
      <c r="F2153" s="344">
        <v>1.45285727921873</v>
      </c>
      <c r="G2153" s="262">
        <f t="shared" si="56"/>
        <v>12194.919944787753</v>
      </c>
    </row>
    <row r="2154" spans="1:7" x14ac:dyDescent="0.2">
      <c r="A2154" s="344">
        <v>7</v>
      </c>
      <c r="B2154" s="344">
        <v>1.5</v>
      </c>
      <c r="C2154" s="344">
        <v>1430.8193359375</v>
      </c>
      <c r="D2154" s="344">
        <v>20240.857421875</v>
      </c>
      <c r="E2154" s="344">
        <v>0.72993832873180498</v>
      </c>
      <c r="F2154" s="344">
        <v>1.45622494164854</v>
      </c>
      <c r="G2154" s="262">
        <f t="shared" si="56"/>
        <v>12227.515425937409</v>
      </c>
    </row>
    <row r="2155" spans="1:7" x14ac:dyDescent="0.2">
      <c r="A2155" s="344">
        <v>7</v>
      </c>
      <c r="B2155" s="344">
        <v>1.5</v>
      </c>
      <c r="C2155" s="344">
        <v>1431.2275390625</v>
      </c>
      <c r="D2155" s="344">
        <v>20343.19921875</v>
      </c>
      <c r="E2155" s="344">
        <v>0.73157122824341103</v>
      </c>
      <c r="F2155" s="344">
        <v>1.4621168375015301</v>
      </c>
      <c r="G2155" s="262">
        <f t="shared" si="56"/>
        <v>12260.650269071142</v>
      </c>
    </row>
    <row r="2156" spans="1:7" x14ac:dyDescent="0.2">
      <c r="A2156" s="344">
        <v>7</v>
      </c>
      <c r="B2156" s="344">
        <v>1.5</v>
      </c>
      <c r="C2156" s="344">
        <v>1431.646484375</v>
      </c>
      <c r="D2156" s="344">
        <v>20444.318359375</v>
      </c>
      <c r="E2156" s="344">
        <v>0.73324202094227098</v>
      </c>
      <c r="F2156" s="344">
        <v>1.46424176637083</v>
      </c>
      <c r="G2156" s="262">
        <f t="shared" si="56"/>
        <v>12294.72401235822</v>
      </c>
    </row>
    <row r="2157" spans="1:7" x14ac:dyDescent="0.2">
      <c r="A2157" s="344">
        <v>7</v>
      </c>
      <c r="B2157" s="344">
        <v>1.5</v>
      </c>
      <c r="C2157" s="344">
        <v>1432.046875</v>
      </c>
      <c r="D2157" s="344">
        <v>20545.248046875</v>
      </c>
      <c r="E2157" s="344">
        <v>0.73483004234731197</v>
      </c>
      <c r="F2157" s="344">
        <v>1.4697909355163601</v>
      </c>
      <c r="G2157" s="262">
        <f t="shared" si="56"/>
        <v>12327.270166776456</v>
      </c>
    </row>
    <row r="2158" spans="1:7" x14ac:dyDescent="0.2">
      <c r="A2158" s="344">
        <v>7</v>
      </c>
      <c r="B2158" s="344">
        <v>1.5</v>
      </c>
      <c r="C2158" s="344">
        <v>1432.462890625</v>
      </c>
      <c r="D2158" s="344">
        <v>20645.705078125</v>
      </c>
      <c r="E2158" s="344">
        <v>0.73650199919938997</v>
      </c>
      <c r="F2158" s="344">
        <v>1.4727234374731799</v>
      </c>
      <c r="G2158" s="262">
        <f t="shared" si="56"/>
        <v>12361.70491493694</v>
      </c>
    </row>
    <row r="2159" spans="1:7" x14ac:dyDescent="0.2">
      <c r="A2159" s="344">
        <v>7</v>
      </c>
      <c r="B2159" s="344">
        <v>1.5</v>
      </c>
      <c r="C2159" s="344">
        <v>1432.8447265625</v>
      </c>
      <c r="D2159" s="344">
        <v>20746.43359375</v>
      </c>
      <c r="E2159" s="344">
        <v>0.73799013625830401</v>
      </c>
      <c r="F2159" s="344">
        <v>1.4763474464416499</v>
      </c>
      <c r="G2159" s="262">
        <f t="shared" si="56"/>
        <v>12392.503502689602</v>
      </c>
    </row>
    <row r="2160" spans="1:7" x14ac:dyDescent="0.2">
      <c r="A2160" s="344">
        <v>7</v>
      </c>
      <c r="B2160" s="344">
        <v>1.5</v>
      </c>
      <c r="C2160" s="344">
        <v>1433.251953125</v>
      </c>
      <c r="D2160" s="344">
        <v>20848.724609375</v>
      </c>
      <c r="E2160" s="344">
        <v>0.73964172042906295</v>
      </c>
      <c r="F2160" s="344">
        <v>1.48283538874239</v>
      </c>
      <c r="G2160" s="262">
        <f t="shared" si="56"/>
        <v>12426.85245512385</v>
      </c>
    </row>
    <row r="2161" spans="1:18" x14ac:dyDescent="0.2">
      <c r="A2161" s="344">
        <v>7</v>
      </c>
      <c r="B2161" s="344">
        <v>1.5</v>
      </c>
      <c r="C2161" s="344">
        <v>1433.662109375</v>
      </c>
      <c r="D2161" s="344">
        <v>20951.861328125</v>
      </c>
      <c r="E2161" s="344">
        <v>0.74133975431323096</v>
      </c>
      <c r="F2161" s="344">
        <v>1.4839202631264901</v>
      </c>
      <c r="G2161" s="262">
        <f t="shared" si="56"/>
        <v>12462.341860773826</v>
      </c>
    </row>
    <row r="2162" spans="1:18" x14ac:dyDescent="0.2">
      <c r="A2162" s="344">
        <v>7</v>
      </c>
      <c r="B2162" s="344">
        <v>1.5</v>
      </c>
      <c r="C2162" s="344">
        <v>1434.0830078125</v>
      </c>
      <c r="D2162" s="344">
        <v>21053.669921875</v>
      </c>
      <c r="E2162" s="344">
        <v>0.74296927778050303</v>
      </c>
      <c r="F2162" s="344">
        <v>1.4896184438839599</v>
      </c>
      <c r="G2162" s="262">
        <f t="shared" si="56"/>
        <v>12496.566360237379</v>
      </c>
    </row>
    <row r="2163" spans="1:18" x14ac:dyDescent="0.2">
      <c r="A2163" s="344">
        <v>7</v>
      </c>
      <c r="B2163" s="344">
        <v>1.5</v>
      </c>
      <c r="C2163" s="344">
        <v>1434.4873046875</v>
      </c>
      <c r="D2163" s="344">
        <v>21154.337890625</v>
      </c>
      <c r="E2163" s="344">
        <v>0.74465543730184403</v>
      </c>
      <c r="F2163" s="344">
        <v>1.4912008773535499</v>
      </c>
      <c r="G2163" s="262">
        <f t="shared" si="56"/>
        <v>12532.151077362319</v>
      </c>
    </row>
    <row r="2164" spans="1:18" x14ac:dyDescent="0.2">
      <c r="A2164" s="344">
        <v>7</v>
      </c>
      <c r="B2164" s="344">
        <v>1.5</v>
      </c>
      <c r="C2164" s="344">
        <v>1434.888671875</v>
      </c>
      <c r="D2164" s="344">
        <v>21254.87109375</v>
      </c>
      <c r="E2164" s="344">
        <v>0.74618391226977099</v>
      </c>
      <c r="F2164" s="344">
        <v>1.4974981313571301</v>
      </c>
      <c r="G2164" s="262">
        <f t="shared" si="56"/>
        <v>12564.56178453342</v>
      </c>
    </row>
    <row r="2165" spans="1:18" x14ac:dyDescent="0.2">
      <c r="A2165" s="344">
        <v>7</v>
      </c>
      <c r="B2165" s="344">
        <v>1.5</v>
      </c>
      <c r="C2165" s="344">
        <v>1435.2861328125</v>
      </c>
      <c r="D2165" s="344">
        <v>21355.146484375</v>
      </c>
      <c r="E2165" s="344">
        <v>0.74785773176699899</v>
      </c>
      <c r="F2165" s="344">
        <v>1.50207278784364</v>
      </c>
      <c r="G2165" s="262">
        <f t="shared" si="56"/>
        <v>12600.222523633167</v>
      </c>
    </row>
    <row r="2166" spans="1:18" x14ac:dyDescent="0.2">
      <c r="A2166" s="344">
        <v>7</v>
      </c>
      <c r="B2166" s="344">
        <v>1.5</v>
      </c>
      <c r="C2166" s="344">
        <v>1435.69921875</v>
      </c>
      <c r="D2166" s="344">
        <v>21455.19140625</v>
      </c>
      <c r="E2166" s="344">
        <v>0.74949837289750598</v>
      </c>
      <c r="F2166" s="344">
        <v>1.50626001413912</v>
      </c>
      <c r="G2166" s="262">
        <f t="shared" si="56"/>
        <v>12635.340724210299</v>
      </c>
    </row>
    <row r="2167" spans="1:18" x14ac:dyDescent="0.2">
      <c r="A2167" s="344">
        <v>7</v>
      </c>
      <c r="B2167" s="344">
        <v>1.5</v>
      </c>
      <c r="C2167" s="344">
        <v>1436.09375</v>
      </c>
      <c r="D2167" s="344">
        <v>21556.009765625</v>
      </c>
      <c r="E2167" s="344">
        <v>0.751099083572626</v>
      </c>
      <c r="F2167" s="344">
        <v>1.5084922779351499</v>
      </c>
      <c r="G2167" s="262">
        <f t="shared" si="56"/>
        <v>12669.764968643076</v>
      </c>
    </row>
    <row r="2168" spans="1:18" x14ac:dyDescent="0.2">
      <c r="A2168" s="344">
        <v>7</v>
      </c>
      <c r="B2168" s="344">
        <v>1.5</v>
      </c>
      <c r="C2168" s="344">
        <v>1436.4912109375</v>
      </c>
      <c r="D2168" s="344">
        <v>21656.451171875</v>
      </c>
      <c r="E2168" s="344">
        <v>0.75262680184096098</v>
      </c>
      <c r="F2168" s="344">
        <v>1.5122324693947999</v>
      </c>
      <c r="G2168" s="262">
        <f t="shared" si="56"/>
        <v>12702.77320164004</v>
      </c>
    </row>
    <row r="2169" spans="1:18" x14ac:dyDescent="0.2">
      <c r="A2169" s="344">
        <v>7</v>
      </c>
      <c r="B2169" s="344">
        <v>1.5</v>
      </c>
      <c r="C2169" s="344">
        <v>1436.9091796875</v>
      </c>
      <c r="D2169" s="344">
        <v>21758.15625</v>
      </c>
      <c r="E2169" s="344">
        <v>0.75428094714880001</v>
      </c>
      <c r="F2169" s="344">
        <v>1.51625275611877</v>
      </c>
      <c r="G2169" s="262">
        <f t="shared" si="56"/>
        <v>12738.680236219325</v>
      </c>
    </row>
    <row r="2170" spans="1:18" s="113" customFormat="1" x14ac:dyDescent="0.2">
      <c r="A2170" s="344">
        <v>7</v>
      </c>
      <c r="B2170" s="344">
        <v>1.5</v>
      </c>
      <c r="C2170" s="344">
        <v>1437.3134765625</v>
      </c>
      <c r="D2170" s="344">
        <v>21858.314453125</v>
      </c>
      <c r="E2170" s="344">
        <v>0.75596634997054901</v>
      </c>
      <c r="F2170" s="344">
        <v>1.52018363587558</v>
      </c>
      <c r="G2170" s="262">
        <f t="shared" si="56"/>
        <v>12775.435897618214</v>
      </c>
      <c r="H2170" s="270"/>
      <c r="I2170" s="271"/>
      <c r="J2170" s="271"/>
      <c r="K2170" s="270"/>
      <c r="L2170" s="271"/>
      <c r="M2170" s="271"/>
      <c r="N2170" s="271"/>
      <c r="O2170" s="271"/>
      <c r="P2170" s="271"/>
      <c r="Q2170" s="283"/>
      <c r="R2170" s="286"/>
    </row>
    <row r="2171" spans="1:18" x14ac:dyDescent="0.2">
      <c r="A2171" s="344">
        <v>7</v>
      </c>
      <c r="B2171" s="344">
        <v>1.5</v>
      </c>
      <c r="C2171" s="344">
        <v>1437.7080078125</v>
      </c>
      <c r="D2171" s="344">
        <v>21958.943359375</v>
      </c>
      <c r="E2171" s="344">
        <v>0.75755151920020602</v>
      </c>
      <c r="F2171" s="344">
        <v>1.5260844957083499</v>
      </c>
      <c r="G2171" s="262">
        <f t="shared" si="56"/>
        <v>12810.164782024376</v>
      </c>
    </row>
    <row r="2172" spans="1:18" x14ac:dyDescent="0.2">
      <c r="A2172" s="344">
        <v>7</v>
      </c>
      <c r="B2172" s="344">
        <v>1.5</v>
      </c>
      <c r="C2172" s="344">
        <v>1437.9609375</v>
      </c>
      <c r="D2172" s="344">
        <v>22018.05859375</v>
      </c>
      <c r="E2172" s="344">
        <v>0.75861671939492203</v>
      </c>
      <c r="F2172" s="344">
        <v>1.52743456419557</v>
      </c>
      <c r="G2172" s="262">
        <f t="shared" si="56"/>
        <v>12833.586937546124</v>
      </c>
    </row>
    <row r="2173" spans="1:18" x14ac:dyDescent="0.2">
      <c r="A2173" s="344">
        <v>7</v>
      </c>
      <c r="B2173" s="344">
        <v>1.5</v>
      </c>
      <c r="C2173" s="344">
        <v>1438.1044921875</v>
      </c>
      <c r="D2173" s="344">
        <v>22059.361328125</v>
      </c>
      <c r="E2173" s="344">
        <v>0.75918587390333403</v>
      </c>
      <c r="F2173" s="344">
        <v>1.5280753141269099</v>
      </c>
      <c r="G2173" s="262">
        <f t="shared" si="56"/>
        <v>12846.130368679977</v>
      </c>
    </row>
    <row r="2174" spans="1:18" x14ac:dyDescent="0.2">
      <c r="A2174" s="344">
        <v>7</v>
      </c>
      <c r="B2174" s="344">
        <v>1.5</v>
      </c>
      <c r="C2174" s="344">
        <v>1438.515625</v>
      </c>
      <c r="D2174" s="344">
        <v>22161.0390625</v>
      </c>
      <c r="E2174" s="344">
        <v>0.76082639861851897</v>
      </c>
      <c r="F2174" s="344">
        <v>1.53309106826782</v>
      </c>
      <c r="G2174" s="262">
        <f t="shared" si="56"/>
        <v>12882.402698558073</v>
      </c>
    </row>
    <row r="2175" spans="1:18" x14ac:dyDescent="0.2">
      <c r="A2175" s="344">
        <v>7</v>
      </c>
      <c r="B2175" s="344">
        <v>1.5</v>
      </c>
      <c r="C2175" s="344">
        <v>1438.9111328125</v>
      </c>
      <c r="D2175" s="344">
        <v>22263.740234375</v>
      </c>
      <c r="E2175" s="344">
        <v>0.76247780816629496</v>
      </c>
      <c r="F2175" s="344">
        <v>1.5366047155111999</v>
      </c>
      <c r="G2175" s="262">
        <f t="shared" si="56"/>
        <v>12919.084450902423</v>
      </c>
    </row>
    <row r="2176" spans="1:18" x14ac:dyDescent="0.2">
      <c r="A2176" s="344">
        <v>7</v>
      </c>
      <c r="B2176" s="344">
        <v>1.5</v>
      </c>
      <c r="C2176" s="344">
        <v>1439.326171875</v>
      </c>
      <c r="D2176" s="344">
        <v>22366.3671875</v>
      </c>
      <c r="E2176" s="344">
        <v>0.76416193041950498</v>
      </c>
      <c r="F2176" s="344">
        <v>1.5387386083602901</v>
      </c>
      <c r="G2176" s="262">
        <f t="shared" si="56"/>
        <v>12956.66572943859</v>
      </c>
    </row>
    <row r="2177" spans="1:7" x14ac:dyDescent="0.2">
      <c r="A2177" s="344">
        <v>7</v>
      </c>
      <c r="B2177" s="344">
        <v>1.5</v>
      </c>
      <c r="C2177" s="344">
        <v>1439.7314453125</v>
      </c>
      <c r="D2177" s="344">
        <v>22470.5234375</v>
      </c>
      <c r="E2177" s="344">
        <v>0.76573126716539297</v>
      </c>
      <c r="F2177" s="344">
        <v>1.5433162916451699</v>
      </c>
      <c r="G2177" s="262">
        <f t="shared" si="56"/>
        <v>12991.847819453176</v>
      </c>
    </row>
    <row r="2178" spans="1:7" x14ac:dyDescent="0.2">
      <c r="A2178" s="344">
        <v>7</v>
      </c>
      <c r="B2178" s="344">
        <v>1.5</v>
      </c>
      <c r="C2178" s="344">
        <v>1440.158203125</v>
      </c>
      <c r="D2178" s="344">
        <v>22571.9609375</v>
      </c>
      <c r="E2178" s="344">
        <v>0.76747610000893496</v>
      </c>
      <c r="F2178" s="344">
        <v>1.5489995712414399</v>
      </c>
      <c r="G2178" s="262">
        <f t="shared" si="56"/>
        <v>13031.14362249929</v>
      </c>
    </row>
    <row r="2179" spans="1:7" x14ac:dyDescent="0.2">
      <c r="A2179" s="344">
        <v>7</v>
      </c>
      <c r="B2179" s="344">
        <v>1.5</v>
      </c>
      <c r="C2179" s="344">
        <v>1440.5732421875</v>
      </c>
      <c r="D2179" s="344">
        <v>22676.625</v>
      </c>
      <c r="E2179" s="344">
        <v>0.76918432023376204</v>
      </c>
      <c r="F2179" s="344">
        <v>1.5538663137704101</v>
      </c>
      <c r="G2179" s="262">
        <f t="shared" si="56"/>
        <v>13069.790897320921</v>
      </c>
    </row>
    <row r="2180" spans="1:7" x14ac:dyDescent="0.2">
      <c r="A2180" s="344">
        <v>7</v>
      </c>
      <c r="B2180" s="344">
        <v>1.5</v>
      </c>
      <c r="C2180" s="344">
        <v>1440.9853515625</v>
      </c>
      <c r="D2180" s="344">
        <v>22776.974609375</v>
      </c>
      <c r="E2180" s="344">
        <v>0.77085784869268503</v>
      </c>
      <c r="F2180" s="344">
        <v>1.5578239690512401</v>
      </c>
      <c r="G2180" s="262">
        <f t="shared" si="56"/>
        <v>13107.824843574312</v>
      </c>
    </row>
    <row r="2181" spans="1:7" x14ac:dyDescent="0.2">
      <c r="A2181" s="344">
        <v>7</v>
      </c>
      <c r="B2181" s="344">
        <v>1.5</v>
      </c>
      <c r="C2181" s="344">
        <v>1441.3857421875</v>
      </c>
      <c r="D2181" s="344">
        <v>22880.17578125</v>
      </c>
      <c r="E2181" s="344">
        <v>0.77247113222256303</v>
      </c>
      <c r="F2181" s="344">
        <v>1.5612095594406099</v>
      </c>
      <c r="G2181" s="262">
        <f t="shared" si="56"/>
        <v>13144.65380794749</v>
      </c>
    </row>
    <row r="2182" spans="1:7" x14ac:dyDescent="0.2">
      <c r="A2182" s="344">
        <v>7</v>
      </c>
      <c r="B2182" s="344">
        <v>1.5</v>
      </c>
      <c r="C2182" s="344">
        <v>1441.802734375</v>
      </c>
      <c r="D2182" s="344">
        <v>22981.97265625</v>
      </c>
      <c r="E2182" s="344">
        <v>0.77413249528035499</v>
      </c>
      <c r="F2182" s="344">
        <v>1.5640199417248399</v>
      </c>
      <c r="G2182" s="262">
        <f t="shared" ref="G2182:G2245" si="57">G2181+(D2182+D2181)/2*(E2182-E2181)</f>
        <v>13182.750647530007</v>
      </c>
    </row>
    <row r="2183" spans="1:7" x14ac:dyDescent="0.2">
      <c r="A2183" s="344">
        <v>7</v>
      </c>
      <c r="B2183" s="344">
        <v>1.5</v>
      </c>
      <c r="C2183" s="344">
        <v>1442.208984375</v>
      </c>
      <c r="D2183" s="344">
        <v>23082.333984375</v>
      </c>
      <c r="E2183" s="344">
        <v>0.77579508069902703</v>
      </c>
      <c r="F2183" s="344">
        <v>1.5672832960262899</v>
      </c>
      <c r="G2183" s="262">
        <f t="shared" si="57"/>
        <v>13221.043569800977</v>
      </c>
    </row>
    <row r="2184" spans="1:7" x14ac:dyDescent="0.2">
      <c r="A2184" s="344">
        <v>7</v>
      </c>
      <c r="B2184" s="344">
        <v>1.5</v>
      </c>
      <c r="C2184" s="344">
        <v>1442.5966796875</v>
      </c>
      <c r="D2184" s="344">
        <v>23184.44140625</v>
      </c>
      <c r="E2184" s="344">
        <v>0.77738403342664197</v>
      </c>
      <c r="F2184" s="344">
        <v>1.57113373279572</v>
      </c>
      <c r="G2184" s="262">
        <f t="shared" si="57"/>
        <v>13257.801429278417</v>
      </c>
    </row>
    <row r="2185" spans="1:7" x14ac:dyDescent="0.2">
      <c r="A2185" s="344">
        <v>7</v>
      </c>
      <c r="B2185" s="344">
        <v>1.5</v>
      </c>
      <c r="C2185" s="344">
        <v>1442.9091796875</v>
      </c>
      <c r="D2185" s="344">
        <v>23254.431640625</v>
      </c>
      <c r="E2185" s="344">
        <v>0.77862723264843203</v>
      </c>
      <c r="F2185" s="344">
        <v>1.57900154590607</v>
      </c>
      <c r="G2185" s="262">
        <f t="shared" si="57"/>
        <v>13286.667814694758</v>
      </c>
    </row>
    <row r="2186" spans="1:7" x14ac:dyDescent="0.2">
      <c r="A2186" s="344">
        <v>7</v>
      </c>
      <c r="B2186" s="344">
        <v>1.5</v>
      </c>
      <c r="C2186" s="344">
        <v>1443.0068359375</v>
      </c>
      <c r="D2186" s="344">
        <v>23284.52734375</v>
      </c>
      <c r="E2186" s="344">
        <v>0.77893858542665795</v>
      </c>
      <c r="F2186" s="344">
        <v>1.5753299230709701</v>
      </c>
      <c r="G2186" s="262">
        <f t="shared" si="57"/>
        <v>13293.912831782522</v>
      </c>
    </row>
    <row r="2187" spans="1:7" x14ac:dyDescent="0.2">
      <c r="A2187" s="344">
        <v>7</v>
      </c>
      <c r="B2187" s="344">
        <v>1.5</v>
      </c>
      <c r="C2187" s="344">
        <v>1443.4130859375</v>
      </c>
      <c r="D2187" s="344">
        <v>23384.630859375</v>
      </c>
      <c r="E2187" s="344">
        <v>0.780689879320562</v>
      </c>
      <c r="F2187" s="344">
        <v>1.5808790922164899</v>
      </c>
      <c r="G2187" s="262">
        <f t="shared" si="57"/>
        <v>13334.778537679909</v>
      </c>
    </row>
    <row r="2188" spans="1:7" x14ac:dyDescent="0.2">
      <c r="A2188" s="344">
        <v>7</v>
      </c>
      <c r="B2188" s="344">
        <v>1.5</v>
      </c>
      <c r="C2188" s="344">
        <v>1443.822265625</v>
      </c>
      <c r="D2188" s="344">
        <v>23485.765625</v>
      </c>
      <c r="E2188" s="344">
        <v>0.78231148654594995</v>
      </c>
      <c r="F2188" s="344">
        <v>1.5856981044635201</v>
      </c>
      <c r="G2188" s="262">
        <f t="shared" si="57"/>
        <v>13372.78122447784</v>
      </c>
    </row>
    <row r="2189" spans="1:7" x14ac:dyDescent="0.2">
      <c r="A2189" s="344">
        <v>7</v>
      </c>
      <c r="B2189" s="344">
        <v>1.5</v>
      </c>
      <c r="C2189" s="344">
        <v>1444.2060546875</v>
      </c>
      <c r="D2189" s="344">
        <v>23586.12109375</v>
      </c>
      <c r="E2189" s="344">
        <v>0.783908588346094</v>
      </c>
      <c r="F2189" s="344">
        <v>1.5875727403908999</v>
      </c>
      <c r="G2189" s="262">
        <f t="shared" si="57"/>
        <v>13410.370521985185</v>
      </c>
    </row>
    <row r="2190" spans="1:7" x14ac:dyDescent="0.2">
      <c r="A2190" s="344">
        <v>7</v>
      </c>
      <c r="B2190" s="344">
        <v>1.5</v>
      </c>
      <c r="C2190" s="344">
        <v>1444.6181640625</v>
      </c>
      <c r="D2190" s="344">
        <v>23686.318359375</v>
      </c>
      <c r="E2190" s="344">
        <v>0.78561645932495605</v>
      </c>
      <c r="F2190" s="344">
        <v>1.59178371541202</v>
      </c>
      <c r="G2190" s="262">
        <f t="shared" si="57"/>
        <v>13450.738135706188</v>
      </c>
    </row>
    <row r="2191" spans="1:7" x14ac:dyDescent="0.2">
      <c r="A2191" s="344">
        <v>7</v>
      </c>
      <c r="B2191" s="344">
        <v>1.5</v>
      </c>
      <c r="C2191" s="344">
        <v>1445.0263671875</v>
      </c>
      <c r="D2191" s="344">
        <v>23789.650390625</v>
      </c>
      <c r="E2191" s="344">
        <v>0.78723748447373498</v>
      </c>
      <c r="F2191" s="344">
        <v>1.59682333469391</v>
      </c>
      <c r="G2191" s="262">
        <f t="shared" si="57"/>
        <v>13489.218005359384</v>
      </c>
    </row>
    <row r="2192" spans="1:7" x14ac:dyDescent="0.2">
      <c r="A2192" s="344">
        <v>7</v>
      </c>
      <c r="B2192" s="344">
        <v>1.5</v>
      </c>
      <c r="C2192" s="344">
        <v>1445.4306640625</v>
      </c>
      <c r="D2192" s="344">
        <v>23893.66015625</v>
      </c>
      <c r="E2192" s="344">
        <v>0.78894104808568999</v>
      </c>
      <c r="F2192" s="344">
        <v>1.5997707378119199</v>
      </c>
      <c r="G2192" s="262">
        <f t="shared" si="57"/>
        <v>13529.833781731988</v>
      </c>
    </row>
    <row r="2193" spans="1:7" x14ac:dyDescent="0.2">
      <c r="A2193" s="344">
        <v>7</v>
      </c>
      <c r="B2193" s="344">
        <v>1.5</v>
      </c>
      <c r="C2193" s="344">
        <v>1445.8486328125</v>
      </c>
      <c r="D2193" s="344">
        <v>23996.09375</v>
      </c>
      <c r="E2193" s="344">
        <v>0.79067260958254304</v>
      </c>
      <c r="F2193" s="344">
        <v>1.60606508143246</v>
      </c>
      <c r="G2193" s="262">
        <f t="shared" si="57"/>
        <v>13571.295808710904</v>
      </c>
    </row>
    <row r="2194" spans="1:7" x14ac:dyDescent="0.2">
      <c r="A2194" s="344">
        <v>7</v>
      </c>
      <c r="B2194" s="344">
        <v>1.5</v>
      </c>
      <c r="C2194" s="344">
        <v>1446.2578125</v>
      </c>
      <c r="D2194" s="344">
        <v>24097.052734375</v>
      </c>
      <c r="E2194" s="344">
        <v>0.79232850112021003</v>
      </c>
      <c r="F2194" s="344">
        <v>1.60896184388548</v>
      </c>
      <c r="G2194" s="262">
        <f t="shared" si="57"/>
        <v>13611.114325852532</v>
      </c>
    </row>
    <row r="2195" spans="1:7" x14ac:dyDescent="0.2">
      <c r="A2195" s="344">
        <v>7</v>
      </c>
      <c r="B2195" s="344">
        <v>1.5</v>
      </c>
      <c r="C2195" s="344">
        <v>1446.6669921875</v>
      </c>
      <c r="D2195" s="344">
        <v>24197.56640625</v>
      </c>
      <c r="E2195" s="344">
        <v>0.79401663970202196</v>
      </c>
      <c r="F2195" s="344">
        <v>1.6129910945892301</v>
      </c>
      <c r="G2195" s="262">
        <f t="shared" si="57"/>
        <v>13651.878330785134</v>
      </c>
    </row>
    <row r="2196" spans="1:7" x14ac:dyDescent="0.2">
      <c r="A2196" s="344">
        <v>7</v>
      </c>
      <c r="B2196" s="344">
        <v>1.5</v>
      </c>
      <c r="C2196" s="344">
        <v>1447.06640625</v>
      </c>
      <c r="D2196" s="344">
        <v>24300.685546875</v>
      </c>
      <c r="E2196" s="344">
        <v>0.79572125105187297</v>
      </c>
      <c r="F2196" s="344">
        <v>1.6154914628714301</v>
      </c>
      <c r="G2196" s="262">
        <f t="shared" si="57"/>
        <v>13693.213666148749</v>
      </c>
    </row>
    <row r="2197" spans="1:7" x14ac:dyDescent="0.2">
      <c r="A2197" s="344">
        <v>7</v>
      </c>
      <c r="B2197" s="344">
        <v>1.5</v>
      </c>
      <c r="C2197" s="344">
        <v>1447.470703125</v>
      </c>
      <c r="D2197" s="344">
        <v>24402.67578125</v>
      </c>
      <c r="E2197" s="344">
        <v>0.79744675895199202</v>
      </c>
      <c r="F2197" s="344">
        <v>1.621761941351</v>
      </c>
      <c r="G2197" s="262">
        <f t="shared" si="57"/>
        <v>13735.232683515766</v>
      </c>
    </row>
    <row r="2198" spans="1:7" x14ac:dyDescent="0.2">
      <c r="A2198" s="344">
        <v>7</v>
      </c>
      <c r="B2198" s="344">
        <v>1.5</v>
      </c>
      <c r="C2198" s="344">
        <v>1447.755859375</v>
      </c>
      <c r="D2198" s="344">
        <v>24469.095703125</v>
      </c>
      <c r="E2198" s="344">
        <v>0.798642926383764</v>
      </c>
      <c r="F2198" s="344">
        <v>1.6228556632995601</v>
      </c>
      <c r="G2198" s="262">
        <f t="shared" si="57"/>
        <v>13764.462094207071</v>
      </c>
    </row>
    <row r="2199" spans="1:7" x14ac:dyDescent="0.2">
      <c r="A2199" s="344">
        <v>7</v>
      </c>
      <c r="B2199" s="344">
        <v>1.5</v>
      </c>
      <c r="C2199" s="344">
        <v>1447.8759765625</v>
      </c>
      <c r="D2199" s="344">
        <v>24503.037109375</v>
      </c>
      <c r="E2199" s="344">
        <v>0.799199216999114</v>
      </c>
      <c r="F2199" s="344">
        <v>1.6247719759121499</v>
      </c>
      <c r="G2199" s="262">
        <f t="shared" si="57"/>
        <v>13778.083463155705</v>
      </c>
    </row>
    <row r="2200" spans="1:7" x14ac:dyDescent="0.2">
      <c r="A2200" s="344">
        <v>7</v>
      </c>
      <c r="B2200" s="344">
        <v>2</v>
      </c>
      <c r="C2200" s="344">
        <v>1448.3642578125</v>
      </c>
      <c r="D2200" s="344">
        <v>24400.802734375</v>
      </c>
      <c r="E2200" s="344">
        <v>0.79777266364544597</v>
      </c>
      <c r="F2200" s="344">
        <v>1.6200125683099</v>
      </c>
      <c r="G2200" s="262">
        <f t="shared" si="57"/>
        <v>13743.201494787532</v>
      </c>
    </row>
    <row r="2201" spans="1:7" x14ac:dyDescent="0.2">
      <c r="A2201" s="344">
        <v>7</v>
      </c>
      <c r="B2201" s="344">
        <v>2</v>
      </c>
      <c r="C2201" s="344">
        <v>1448.7705078125</v>
      </c>
      <c r="D2201" s="344">
        <v>24299.953125</v>
      </c>
      <c r="E2201" s="344">
        <v>0.79616473522037301</v>
      </c>
      <c r="F2201" s="344">
        <v>1.6145885456353399</v>
      </c>
      <c r="G2201" s="262">
        <f t="shared" si="57"/>
        <v>13704.047829953119</v>
      </c>
    </row>
    <row r="2202" spans="1:7" x14ac:dyDescent="0.2">
      <c r="A2202" s="344">
        <v>7</v>
      </c>
      <c r="B2202" s="344">
        <v>2</v>
      </c>
      <c r="C2202" s="344">
        <v>1449.1630859375</v>
      </c>
      <c r="D2202" s="344">
        <v>24199.09375</v>
      </c>
      <c r="E2202" s="344">
        <v>0.79455459490418401</v>
      </c>
      <c r="F2202" s="344">
        <v>1.6132801538333299</v>
      </c>
      <c r="G2202" s="262">
        <f t="shared" si="57"/>
        <v>13665.00269461803</v>
      </c>
    </row>
    <row r="2203" spans="1:7" x14ac:dyDescent="0.2">
      <c r="A2203" s="344">
        <v>7</v>
      </c>
      <c r="B2203" s="344">
        <v>2</v>
      </c>
      <c r="C2203" s="344">
        <v>1449.5732421875</v>
      </c>
      <c r="D2203" s="344">
        <v>24097.23828125</v>
      </c>
      <c r="E2203" s="344">
        <v>0.79298374475911304</v>
      </c>
      <c r="F2203" s="344">
        <v>1.6099155182018901</v>
      </c>
      <c r="G2203" s="262">
        <f t="shared" si="57"/>
        <v>13627.069544529188</v>
      </c>
    </row>
    <row r="2204" spans="1:7" x14ac:dyDescent="0.2">
      <c r="A2204" s="344">
        <v>8</v>
      </c>
      <c r="B2204" s="344">
        <v>2</v>
      </c>
      <c r="C2204" s="344">
        <v>1449.9794921875</v>
      </c>
      <c r="D2204" s="344">
        <v>23994.75</v>
      </c>
      <c r="E2204" s="344">
        <v>0.79137907596305002</v>
      </c>
      <c r="F2204" s="344">
        <v>1.60629150923342</v>
      </c>
      <c r="G2204" s="262">
        <f t="shared" si="57"/>
        <v>13588.483688061413</v>
      </c>
    </row>
    <row r="2205" spans="1:7" x14ac:dyDescent="0.2">
      <c r="A2205" s="344">
        <v>8</v>
      </c>
      <c r="B2205" s="344">
        <v>2</v>
      </c>
      <c r="C2205" s="344">
        <v>1450.37890625</v>
      </c>
      <c r="D2205" s="344">
        <v>23894.517578125</v>
      </c>
      <c r="E2205" s="344">
        <v>0.78971905168145895</v>
      </c>
      <c r="F2205" s="344">
        <v>1.6022920608520499</v>
      </c>
      <c r="G2205" s="262">
        <f t="shared" si="57"/>
        <v>13548.735014557764</v>
      </c>
    </row>
    <row r="2206" spans="1:7" x14ac:dyDescent="0.2">
      <c r="A2206" s="344">
        <v>8</v>
      </c>
      <c r="B2206" s="344">
        <v>2</v>
      </c>
      <c r="C2206" s="344">
        <v>1450.7958984375</v>
      </c>
      <c r="D2206" s="344">
        <v>23794.275390625</v>
      </c>
      <c r="E2206" s="344">
        <v>0.78812189167365398</v>
      </c>
      <c r="F2206" s="344">
        <v>1.5990227693691901</v>
      </c>
      <c r="G2206" s="262">
        <f t="shared" si="57"/>
        <v>13510.651698082675</v>
      </c>
    </row>
    <row r="2207" spans="1:7" x14ac:dyDescent="0.2">
      <c r="A2207" s="344">
        <v>8</v>
      </c>
      <c r="B2207" s="344">
        <v>2</v>
      </c>
      <c r="C2207" s="344">
        <v>1451.1826171875</v>
      </c>
      <c r="D2207" s="344">
        <v>23693.33984375</v>
      </c>
      <c r="E2207" s="344">
        <v>0.78654108801856604</v>
      </c>
      <c r="F2207" s="344">
        <v>1.5931606758385899</v>
      </c>
      <c r="G2207" s="262">
        <f t="shared" si="57"/>
        <v>13473.11740021572</v>
      </c>
    </row>
    <row r="2208" spans="1:7" x14ac:dyDescent="0.2">
      <c r="A2208" s="344">
        <v>8</v>
      </c>
      <c r="B2208" s="344">
        <v>2</v>
      </c>
      <c r="C2208" s="344">
        <v>1451.6015625</v>
      </c>
      <c r="D2208" s="344">
        <v>23592.572265625</v>
      </c>
      <c r="E2208" s="344">
        <v>0.78485911944881104</v>
      </c>
      <c r="F2208" s="344">
        <v>1.59088370855898</v>
      </c>
      <c r="G2208" s="262">
        <f t="shared" si="57"/>
        <v>13433.350691235637</v>
      </c>
    </row>
    <row r="2209" spans="1:7" x14ac:dyDescent="0.2">
      <c r="A2209" s="344">
        <v>8</v>
      </c>
      <c r="B2209" s="344">
        <v>2</v>
      </c>
      <c r="C2209" s="344">
        <v>1451.998046875</v>
      </c>
      <c r="D2209" s="344">
        <v>23492.00390625</v>
      </c>
      <c r="E2209" s="344">
        <v>0.78328675590455499</v>
      </c>
      <c r="F2209" s="344">
        <v>1.5869855415076</v>
      </c>
      <c r="G2209" s="262">
        <f t="shared" si="57"/>
        <v>13396.333655700935</v>
      </c>
    </row>
    <row r="2210" spans="1:7" x14ac:dyDescent="0.2">
      <c r="A2210" s="344">
        <v>8</v>
      </c>
      <c r="B2210" s="344">
        <v>2</v>
      </c>
      <c r="C2210" s="344">
        <v>1452.3916015625</v>
      </c>
      <c r="D2210" s="344">
        <v>23389.02734375</v>
      </c>
      <c r="E2210" s="344">
        <v>0.78168459003791202</v>
      </c>
      <c r="F2210" s="344">
        <v>1.58171658404171</v>
      </c>
      <c r="G2210" s="262">
        <f t="shared" si="57"/>
        <v>13358.778061670049</v>
      </c>
    </row>
    <row r="2211" spans="1:7" x14ac:dyDescent="0.2">
      <c r="A2211" s="344">
        <v>8</v>
      </c>
      <c r="B2211" s="344">
        <v>2</v>
      </c>
      <c r="C2211" s="344">
        <v>1452.8095703125</v>
      </c>
      <c r="D2211" s="344">
        <v>23288.427734375</v>
      </c>
      <c r="E2211" s="344">
        <v>0.78000966459512699</v>
      </c>
      <c r="F2211" s="344">
        <v>1.57746369950473</v>
      </c>
      <c r="G2211" s="262">
        <f t="shared" si="57"/>
        <v>13319.687433112646</v>
      </c>
    </row>
    <row r="2212" spans="1:7" x14ac:dyDescent="0.2">
      <c r="A2212" s="344">
        <v>8</v>
      </c>
      <c r="B2212" s="344">
        <v>2</v>
      </c>
      <c r="C2212" s="344">
        <v>1453.1611328125</v>
      </c>
      <c r="D2212" s="344">
        <v>23206.076171875</v>
      </c>
      <c r="E2212" s="344">
        <v>0.77863555634394299</v>
      </c>
      <c r="F2212" s="344">
        <v>1.57347624190152</v>
      </c>
      <c r="G2212" s="262">
        <f t="shared" si="57"/>
        <v>13287.743192386502</v>
      </c>
    </row>
    <row r="2213" spans="1:7" x14ac:dyDescent="0.2">
      <c r="A2213" s="344">
        <v>8</v>
      </c>
      <c r="B2213" s="344">
        <v>2</v>
      </c>
      <c r="C2213" s="344">
        <v>1453.2138671875</v>
      </c>
      <c r="D2213" s="344">
        <v>23187.779296875</v>
      </c>
      <c r="E2213" s="344">
        <v>0.77842333121225205</v>
      </c>
      <c r="F2213" s="344">
        <v>1.5733658801764301</v>
      </c>
      <c r="G2213" s="262">
        <f t="shared" si="57"/>
        <v>13282.820221343249</v>
      </c>
    </row>
    <row r="2214" spans="1:7" x14ac:dyDescent="0.2">
      <c r="A2214" s="344">
        <v>8</v>
      </c>
      <c r="B2214" s="344">
        <v>2</v>
      </c>
      <c r="C2214" s="344">
        <v>1453.6162109375</v>
      </c>
      <c r="D2214" s="344">
        <v>23087.322265625</v>
      </c>
      <c r="E2214" s="344">
        <v>0.77688565943390098</v>
      </c>
      <c r="F2214" s="344">
        <v>1.5702992677688601</v>
      </c>
      <c r="G2214" s="262">
        <f t="shared" si="57"/>
        <v>13247.242262486756</v>
      </c>
    </row>
    <row r="2215" spans="1:7" x14ac:dyDescent="0.2">
      <c r="A2215" s="344">
        <v>8</v>
      </c>
      <c r="B2215" s="344">
        <v>2</v>
      </c>
      <c r="C2215" s="344">
        <v>1454.0244140625</v>
      </c>
      <c r="D2215" s="344">
        <v>22986.857421875</v>
      </c>
      <c r="E2215" s="344">
        <v>0.77526259701698996</v>
      </c>
      <c r="F2215" s="344">
        <v>1.5663265949115199</v>
      </c>
      <c r="G2215" s="262">
        <f t="shared" si="57"/>
        <v>13209.851627766362</v>
      </c>
    </row>
    <row r="2216" spans="1:7" x14ac:dyDescent="0.2">
      <c r="A2216" s="344">
        <v>8</v>
      </c>
      <c r="B2216" s="344">
        <v>2</v>
      </c>
      <c r="C2216" s="344">
        <v>1454.421875</v>
      </c>
      <c r="D2216" s="344">
        <v>22883.8828125</v>
      </c>
      <c r="E2216" s="344">
        <v>0.77364558819681395</v>
      </c>
      <c r="F2216" s="344">
        <v>1.56187708489597</v>
      </c>
      <c r="G2216" s="262">
        <f t="shared" si="57"/>
        <v>13172.764931992868</v>
      </c>
    </row>
    <row r="2217" spans="1:7" x14ac:dyDescent="0.2">
      <c r="A2217" s="344">
        <v>8</v>
      </c>
      <c r="B2217" s="344">
        <v>2</v>
      </c>
      <c r="C2217" s="344">
        <v>1454.8359375</v>
      </c>
      <c r="D2217" s="344">
        <v>22783.83203125</v>
      </c>
      <c r="E2217" s="344">
        <v>0.77202363172545996</v>
      </c>
      <c r="F2217" s="344">
        <v>1.55979092232883</v>
      </c>
      <c r="G2217" s="262">
        <f t="shared" si="57"/>
        <v>13135.729409181484</v>
      </c>
    </row>
    <row r="2218" spans="1:7" x14ac:dyDescent="0.2">
      <c r="A2218" s="344">
        <v>8</v>
      </c>
      <c r="B2218" s="344">
        <v>2</v>
      </c>
      <c r="C2218" s="344">
        <v>1455.2197265625</v>
      </c>
      <c r="D2218" s="344">
        <v>22683.169921875</v>
      </c>
      <c r="E2218" s="344">
        <v>0.770437531173229</v>
      </c>
      <c r="F2218" s="344">
        <v>1.5542327892035199</v>
      </c>
      <c r="G2218" s="262">
        <f t="shared" si="57"/>
        <v>13099.671790728415</v>
      </c>
    </row>
    <row r="2219" spans="1:7" x14ac:dyDescent="0.2">
      <c r="A2219" s="344">
        <v>8</v>
      </c>
      <c r="B2219" s="344">
        <v>2</v>
      </c>
      <c r="C2219" s="344">
        <v>1455.6337890625</v>
      </c>
      <c r="D2219" s="344">
        <v>22582.951171875</v>
      </c>
      <c r="E2219" s="344">
        <v>0.76880358392372705</v>
      </c>
      <c r="F2219" s="344">
        <v>1.5505999326705899</v>
      </c>
      <c r="G2219" s="262">
        <f t="shared" si="57"/>
        <v>13062.690563700038</v>
      </c>
    </row>
    <row r="2220" spans="1:7" x14ac:dyDescent="0.2">
      <c r="A2220" s="344">
        <v>8</v>
      </c>
      <c r="B2220" s="344">
        <v>2</v>
      </c>
      <c r="C2220" s="344">
        <v>1456.04296875</v>
      </c>
      <c r="D2220" s="344">
        <v>22482.576171875</v>
      </c>
      <c r="E2220" s="344">
        <v>0.76718011405318998</v>
      </c>
      <c r="F2220" s="344">
        <v>1.54338183347136</v>
      </c>
      <c r="G2220" s="262">
        <f t="shared" si="57"/>
        <v>13026.109300778817</v>
      </c>
    </row>
    <row r="2221" spans="1:7" x14ac:dyDescent="0.2">
      <c r="A2221" s="344">
        <v>8</v>
      </c>
      <c r="B2221" s="344">
        <v>2</v>
      </c>
      <c r="C2221" s="344">
        <v>1456.4462890625</v>
      </c>
      <c r="D2221" s="344">
        <v>22380.546875</v>
      </c>
      <c r="E2221" s="344">
        <v>0.76557882130146004</v>
      </c>
      <c r="F2221" s="344">
        <v>1.5445798635482799</v>
      </c>
      <c r="G2221" s="262">
        <f t="shared" si="57"/>
        <v>12990.189803901352</v>
      </c>
    </row>
    <row r="2222" spans="1:7" x14ac:dyDescent="0.2">
      <c r="A2222" s="344">
        <v>8</v>
      </c>
      <c r="B2222" s="344">
        <v>2</v>
      </c>
      <c r="C2222" s="344">
        <v>1456.845703125</v>
      </c>
      <c r="D2222" s="344">
        <v>22279.81640625</v>
      </c>
      <c r="E2222" s="344">
        <v>0.76388724846765399</v>
      </c>
      <c r="F2222" s="344">
        <v>1.53915886767209</v>
      </c>
      <c r="G2222" s="262">
        <f t="shared" si="57"/>
        <v>12952.416675264116</v>
      </c>
    </row>
    <row r="2223" spans="1:7" x14ac:dyDescent="0.2">
      <c r="A2223" s="344">
        <v>8</v>
      </c>
      <c r="B2223" s="344">
        <v>2</v>
      </c>
      <c r="C2223" s="344">
        <v>1457.251953125</v>
      </c>
      <c r="D2223" s="344">
        <v>22178.595703125</v>
      </c>
      <c r="E2223" s="344">
        <v>0.76228368561714899</v>
      </c>
      <c r="F2223" s="344">
        <v>1.53372879140079</v>
      </c>
      <c r="G2223" s="262">
        <f t="shared" si="57"/>
        <v>12916.770746238599</v>
      </c>
    </row>
    <row r="2224" spans="1:7" x14ac:dyDescent="0.2">
      <c r="A2224" s="344">
        <v>8</v>
      </c>
      <c r="B2224" s="344">
        <v>2</v>
      </c>
      <c r="C2224" s="344">
        <v>1457.6396484375</v>
      </c>
      <c r="D2224" s="344">
        <v>22078.408203125</v>
      </c>
      <c r="E2224" s="344">
        <v>0.76069444185122803</v>
      </c>
      <c r="F2224" s="344">
        <v>1.5307993162423399</v>
      </c>
      <c r="G2224" s="262">
        <f t="shared" si="57"/>
        <v>12881.603162460426</v>
      </c>
    </row>
    <row r="2225" spans="1:7" x14ac:dyDescent="0.2">
      <c r="A2225" s="344">
        <v>8</v>
      </c>
      <c r="B2225" s="344">
        <v>2</v>
      </c>
      <c r="C2225" s="344">
        <v>1458.052734375</v>
      </c>
      <c r="D2225" s="344">
        <v>21977.669921875</v>
      </c>
      <c r="E2225" s="344">
        <v>0.75900129741057798</v>
      </c>
      <c r="F2225" s="344">
        <v>1.5257925260812</v>
      </c>
      <c r="G2225" s="262">
        <f t="shared" si="57"/>
        <v>12844.306510583332</v>
      </c>
    </row>
    <row r="2226" spans="1:7" x14ac:dyDescent="0.2">
      <c r="A2226" s="344">
        <v>8</v>
      </c>
      <c r="B2226" s="344">
        <v>2</v>
      </c>
      <c r="C2226" s="344">
        <v>1458.1357421875</v>
      </c>
      <c r="D2226" s="344">
        <v>21958.31640625</v>
      </c>
      <c r="E2226" s="344">
        <v>0.75863546226173595</v>
      </c>
      <c r="F2226" s="344">
        <v>1.52590568177402</v>
      </c>
      <c r="G2226" s="262">
        <f t="shared" si="57"/>
        <v>12836.269846534396</v>
      </c>
    </row>
    <row r="2227" spans="1:7" x14ac:dyDescent="0.2">
      <c r="A2227" s="344">
        <v>8</v>
      </c>
      <c r="B2227" s="344">
        <v>2</v>
      </c>
      <c r="C2227" s="344">
        <v>1458.4609375</v>
      </c>
      <c r="D2227" s="344">
        <v>21877.521484375</v>
      </c>
      <c r="E2227" s="344">
        <v>0.75738906161859598</v>
      </c>
      <c r="F2227" s="344">
        <v>1.5226394170895201</v>
      </c>
      <c r="G2227" s="262">
        <f t="shared" si="57"/>
        <v>12808.951338264669</v>
      </c>
    </row>
    <row r="2228" spans="1:7" x14ac:dyDescent="0.2">
      <c r="A2228" s="344">
        <v>8</v>
      </c>
      <c r="B2228" s="344">
        <v>2</v>
      </c>
      <c r="C2228" s="344">
        <v>1458.8525390625</v>
      </c>
      <c r="D2228" s="344">
        <v>21776.6796875</v>
      </c>
      <c r="E2228" s="344">
        <v>0.75578643009066604</v>
      </c>
      <c r="F2228" s="344">
        <v>1.51847000233829</v>
      </c>
      <c r="G2228" s="262">
        <f t="shared" si="57"/>
        <v>12773.970538702348</v>
      </c>
    </row>
    <row r="2229" spans="1:7" x14ac:dyDescent="0.2">
      <c r="A2229" s="344">
        <v>8</v>
      </c>
      <c r="B2229" s="344">
        <v>2</v>
      </c>
      <c r="C2229" s="344">
        <v>1459.259765625</v>
      </c>
      <c r="D2229" s="344">
        <v>21675.931640625</v>
      </c>
      <c r="E2229" s="344">
        <v>0.75412011938169599</v>
      </c>
      <c r="F2229" s="344">
        <v>1.51730177458376</v>
      </c>
      <c r="G2229" s="262">
        <f t="shared" si="57"/>
        <v>12737.767762907964</v>
      </c>
    </row>
    <row r="2230" spans="1:7" x14ac:dyDescent="0.2">
      <c r="A2230" s="344">
        <v>8</v>
      </c>
      <c r="B2230" s="344">
        <v>2</v>
      </c>
      <c r="C2230" s="344">
        <v>1459.662109375</v>
      </c>
      <c r="D2230" s="344">
        <v>21575.837890625</v>
      </c>
      <c r="E2230" s="344">
        <v>0.75251812813803598</v>
      </c>
      <c r="F2230" s="344">
        <v>1.5093951951712401</v>
      </c>
      <c r="G2230" s="262">
        <f t="shared" si="57"/>
        <v>12703.123284877032</v>
      </c>
    </row>
    <row r="2231" spans="1:7" x14ac:dyDescent="0.2">
      <c r="A2231" s="344">
        <v>8</v>
      </c>
      <c r="B2231" s="344">
        <v>2</v>
      </c>
      <c r="C2231" s="344">
        <v>1460.0712890625</v>
      </c>
      <c r="D2231" s="344">
        <v>21475.052734375</v>
      </c>
      <c r="E2231" s="344">
        <v>0.75092626502737403</v>
      </c>
      <c r="F2231" s="344">
        <v>1.50978867895901</v>
      </c>
      <c r="G2231" s="262">
        <f t="shared" si="57"/>
        <v>12668.857722543493</v>
      </c>
    </row>
    <row r="2232" spans="1:7" x14ac:dyDescent="0.2">
      <c r="A2232" s="344">
        <v>8</v>
      </c>
      <c r="B2232" s="344">
        <v>2</v>
      </c>
      <c r="C2232" s="344">
        <v>1460.48046875</v>
      </c>
      <c r="D2232" s="344">
        <v>21374.55859375</v>
      </c>
      <c r="E2232" s="344">
        <v>0.74930727714672696</v>
      </c>
      <c r="F2232" s="344">
        <v>1.5033573145046799</v>
      </c>
      <c r="G2232" s="262">
        <f t="shared" si="57"/>
        <v>12634.171221828157</v>
      </c>
    </row>
    <row r="2233" spans="1:7" x14ac:dyDescent="0.2">
      <c r="A2233" s="344">
        <v>8</v>
      </c>
      <c r="B2233" s="344">
        <v>2</v>
      </c>
      <c r="C2233" s="344">
        <v>1460.8798828125</v>
      </c>
      <c r="D2233" s="344">
        <v>21273.94921875</v>
      </c>
      <c r="E2233" s="344">
        <v>0.74759731069207203</v>
      </c>
      <c r="F2233" s="344">
        <v>1.50067510548979</v>
      </c>
      <c r="G2233" s="262">
        <f t="shared" si="57"/>
        <v>12597.707462977925</v>
      </c>
    </row>
    <row r="2234" spans="1:7" x14ac:dyDescent="0.2">
      <c r="A2234" s="344">
        <v>8</v>
      </c>
      <c r="B2234" s="344">
        <v>2</v>
      </c>
      <c r="C2234" s="344">
        <v>1461.275390625</v>
      </c>
      <c r="D2234" s="344">
        <v>21173.86328125</v>
      </c>
      <c r="E2234" s="344">
        <v>0.746019999496639</v>
      </c>
      <c r="F2234" s="344">
        <v>1.4966934686526701</v>
      </c>
      <c r="G2234" s="262">
        <f t="shared" si="57"/>
        <v>12564.230758038979</v>
      </c>
    </row>
    <row r="2235" spans="1:7" x14ac:dyDescent="0.2">
      <c r="A2235" s="344">
        <v>8</v>
      </c>
      <c r="B2235" s="344">
        <v>2</v>
      </c>
      <c r="C2235" s="344">
        <v>1461.677734375</v>
      </c>
      <c r="D2235" s="344">
        <v>21073.7578125</v>
      </c>
      <c r="E2235" s="344">
        <v>0.74436404975131198</v>
      </c>
      <c r="F2235" s="344">
        <v>1.49111752398312</v>
      </c>
      <c r="G2235" s="262">
        <f t="shared" si="57"/>
        <v>12529.250789343545</v>
      </c>
    </row>
    <row r="2236" spans="1:7" x14ac:dyDescent="0.2">
      <c r="A2236" s="344">
        <v>8</v>
      </c>
      <c r="B2236" s="344">
        <v>2</v>
      </c>
      <c r="C2236" s="344">
        <v>1462.0810546875</v>
      </c>
      <c r="D2236" s="344">
        <v>20973.2421875</v>
      </c>
      <c r="E2236" s="344">
        <v>0.74275204678997397</v>
      </c>
      <c r="F2236" s="344">
        <v>1.4866829151287699</v>
      </c>
      <c r="G2236" s="262">
        <f t="shared" si="57"/>
        <v>12495.360845085856</v>
      </c>
    </row>
    <row r="2237" spans="1:7" x14ac:dyDescent="0.2">
      <c r="A2237" s="344">
        <v>8</v>
      </c>
      <c r="B2237" s="344">
        <v>2</v>
      </c>
      <c r="C2237" s="344">
        <v>1462.462890625</v>
      </c>
      <c r="D2237" s="344">
        <v>20871.84375</v>
      </c>
      <c r="E2237" s="344">
        <v>0.74115185998380195</v>
      </c>
      <c r="F2237" s="344">
        <v>1.48415262810886</v>
      </c>
      <c r="G2237" s="262">
        <f t="shared" si="57"/>
        <v>12461.880867875694</v>
      </c>
    </row>
    <row r="2238" spans="1:7" x14ac:dyDescent="0.2">
      <c r="A2238" s="344">
        <v>8</v>
      </c>
      <c r="B2238" s="344">
        <v>2</v>
      </c>
      <c r="C2238" s="344">
        <v>1462.8857421875</v>
      </c>
      <c r="D2238" s="344">
        <v>20771.6640625</v>
      </c>
      <c r="E2238" s="344">
        <v>0.73946558404713902</v>
      </c>
      <c r="F2238" s="344">
        <v>1.47812068462372</v>
      </c>
      <c r="G2238" s="262">
        <f t="shared" si="57"/>
        <v>12426.769645304468</v>
      </c>
    </row>
    <row r="2239" spans="1:7" x14ac:dyDescent="0.2">
      <c r="A2239" s="344">
        <v>8</v>
      </c>
      <c r="B2239" s="344">
        <v>2</v>
      </c>
      <c r="C2239" s="344">
        <v>1463.0927734375</v>
      </c>
      <c r="D2239" s="344">
        <v>20721.3515625</v>
      </c>
      <c r="E2239" s="344">
        <v>0.73862576391547896</v>
      </c>
      <c r="F2239" s="344">
        <v>1.47631764411926</v>
      </c>
      <c r="G2239" s="262">
        <f t="shared" si="57"/>
        <v>12409.346310381889</v>
      </c>
    </row>
    <row r="2240" spans="1:7" x14ac:dyDescent="0.2">
      <c r="A2240" s="344">
        <v>8</v>
      </c>
      <c r="B2240" s="344">
        <v>2</v>
      </c>
      <c r="C2240" s="344">
        <v>1463.2861328125</v>
      </c>
      <c r="D2240" s="344">
        <v>20668.77734375</v>
      </c>
      <c r="E2240" s="344">
        <v>0.73782121762633301</v>
      </c>
      <c r="F2240" s="344">
        <v>1.4740616315975801</v>
      </c>
      <c r="G2240" s="262">
        <f t="shared" si="57"/>
        <v>12392.696173072491</v>
      </c>
    </row>
    <row r="2241" spans="1:7" x14ac:dyDescent="0.2">
      <c r="A2241" s="344">
        <v>8</v>
      </c>
      <c r="B2241" s="344">
        <v>2</v>
      </c>
      <c r="C2241" s="344">
        <v>1463.7001953125</v>
      </c>
      <c r="D2241" s="344">
        <v>20568.66015625</v>
      </c>
      <c r="E2241" s="344">
        <v>0.73621096089482296</v>
      </c>
      <c r="F2241" s="344">
        <v>1.47227046545595</v>
      </c>
      <c r="G2241" s="262">
        <f t="shared" si="57"/>
        <v>12359.49474241019</v>
      </c>
    </row>
    <row r="2242" spans="1:7" x14ac:dyDescent="0.2">
      <c r="A2242" s="344">
        <v>8</v>
      </c>
      <c r="B2242" s="344">
        <v>2</v>
      </c>
      <c r="C2242" s="344">
        <v>1464.0859375</v>
      </c>
      <c r="D2242" s="344">
        <v>20468.232421875</v>
      </c>
      <c r="E2242" s="344">
        <v>0.73458941187709603</v>
      </c>
      <c r="F2242" s="344">
        <v>1.4660566812381099</v>
      </c>
      <c r="G2242" s="262">
        <f t="shared" si="57"/>
        <v>12326.223075984879</v>
      </c>
    </row>
    <row r="2243" spans="1:7" x14ac:dyDescent="0.2">
      <c r="A2243" s="344">
        <v>8</v>
      </c>
      <c r="B2243" s="344">
        <v>2</v>
      </c>
      <c r="C2243" s="344">
        <v>1464.4853515625</v>
      </c>
      <c r="D2243" s="344">
        <v>20368.080078125</v>
      </c>
      <c r="E2243" s="344">
        <v>0.73301786324009299</v>
      </c>
      <c r="F2243" s="344">
        <v>1.46346387919039</v>
      </c>
      <c r="G2243" s="262">
        <f t="shared" si="57"/>
        <v>12294.134950360076</v>
      </c>
    </row>
    <row r="2244" spans="1:7" x14ac:dyDescent="0.2">
      <c r="A2244" s="344">
        <v>8</v>
      </c>
      <c r="B2244" s="344">
        <v>2</v>
      </c>
      <c r="C2244" s="344">
        <v>1464.8935546875</v>
      </c>
      <c r="D2244" s="344">
        <v>20267.68359375</v>
      </c>
      <c r="E2244" s="344">
        <v>0.73134049307555005</v>
      </c>
      <c r="F2244" s="344">
        <v>1.4597267145291</v>
      </c>
      <c r="G2244" s="262">
        <f t="shared" si="57"/>
        <v>12260.054341561765</v>
      </c>
    </row>
    <row r="2245" spans="1:7" x14ac:dyDescent="0.2">
      <c r="A2245" s="344">
        <v>8</v>
      </c>
      <c r="B2245" s="344">
        <v>2</v>
      </c>
      <c r="C2245" s="344">
        <v>1465.291015625</v>
      </c>
      <c r="D2245" s="344">
        <v>20166.8515625</v>
      </c>
      <c r="E2245" s="344">
        <v>0.72968780295923397</v>
      </c>
      <c r="F2245" s="344">
        <v>1.4547526370734001</v>
      </c>
      <c r="G2245" s="262">
        <f t="shared" si="57"/>
        <v>12226.641463256481</v>
      </c>
    </row>
    <row r="2246" spans="1:7" x14ac:dyDescent="0.2">
      <c r="A2246" s="344">
        <v>8</v>
      </c>
      <c r="B2246" s="344">
        <v>2</v>
      </c>
      <c r="C2246" s="344">
        <v>1465.7119140625</v>
      </c>
      <c r="D2246" s="344">
        <v>20065.734375</v>
      </c>
      <c r="E2246" s="344">
        <v>0.72799983900040399</v>
      </c>
      <c r="F2246" s="344">
        <v>1.4495968353003299</v>
      </c>
      <c r="G2246" s="262">
        <f t="shared" ref="G2246:G2309" si="58">G2245+(D2246+D2245)/2*(E2246-E2245)</f>
        <v>12192.685885739966</v>
      </c>
    </row>
    <row r="2247" spans="1:7" x14ac:dyDescent="0.2">
      <c r="A2247" s="344">
        <v>8</v>
      </c>
      <c r="B2247" s="344">
        <v>2</v>
      </c>
      <c r="C2247" s="344">
        <v>1466.0986328125</v>
      </c>
      <c r="D2247" s="344">
        <v>19962.716796875</v>
      </c>
      <c r="E2247" s="344">
        <v>0.72639447171241001</v>
      </c>
      <c r="F2247" s="344">
        <v>1.4480591053143099</v>
      </c>
      <c r="G2247" s="262">
        <f t="shared" si="58"/>
        <v>12160.55570268977</v>
      </c>
    </row>
    <row r="2248" spans="1:7" x14ac:dyDescent="0.2">
      <c r="A2248" s="344">
        <v>8</v>
      </c>
      <c r="B2248" s="344">
        <v>2</v>
      </c>
      <c r="C2248" s="344">
        <v>1466.521484375</v>
      </c>
      <c r="D2248" s="344">
        <v>19862.099609375</v>
      </c>
      <c r="E2248" s="344">
        <v>0.72467332938686002</v>
      </c>
      <c r="F2248" s="344">
        <v>1.4414101606234899</v>
      </c>
      <c r="G2248" s="262">
        <f t="shared" si="58"/>
        <v>12126.283614127742</v>
      </c>
    </row>
    <row r="2249" spans="1:7" x14ac:dyDescent="0.2">
      <c r="A2249" s="344">
        <v>8</v>
      </c>
      <c r="B2249" s="344">
        <v>2</v>
      </c>
      <c r="C2249" s="344">
        <v>1466.9169921875</v>
      </c>
      <c r="D2249" s="344">
        <v>19761.54296875</v>
      </c>
      <c r="E2249" s="344">
        <v>0.72306278161704496</v>
      </c>
      <c r="F2249" s="344">
        <v>1.43815274350345</v>
      </c>
      <c r="G2249" s="262">
        <f t="shared" si="58"/>
        <v>12094.375729534668</v>
      </c>
    </row>
    <row r="2250" spans="1:7" x14ac:dyDescent="0.2">
      <c r="A2250" s="344">
        <v>8</v>
      </c>
      <c r="B2250" s="344">
        <v>2</v>
      </c>
      <c r="C2250" s="344">
        <v>1467.3212890625</v>
      </c>
      <c r="D2250" s="344">
        <v>19658.384765625</v>
      </c>
      <c r="E2250" s="344">
        <v>0.721399846952409</v>
      </c>
      <c r="F2250" s="344">
        <v>1.43410568125546</v>
      </c>
      <c r="G2250" s="262">
        <f t="shared" si="58"/>
        <v>12061.5993473812</v>
      </c>
    </row>
    <row r="2251" spans="1:7" x14ac:dyDescent="0.2">
      <c r="A2251" s="344">
        <v>8</v>
      </c>
      <c r="B2251" s="344">
        <v>2.5</v>
      </c>
      <c r="C2251" s="344">
        <v>1468.1259765625</v>
      </c>
      <c r="D2251" s="344">
        <v>19758.7265625</v>
      </c>
      <c r="E2251" s="344">
        <v>0.72284258203580998</v>
      </c>
      <c r="F2251" s="344">
        <v>1.4384746318682999</v>
      </c>
      <c r="G2251" s="262">
        <f t="shared" si="58"/>
        <v>12090.033572080903</v>
      </c>
    </row>
    <row r="2252" spans="1:7" x14ac:dyDescent="0.2">
      <c r="A2252" s="344">
        <v>8</v>
      </c>
      <c r="B2252" s="344">
        <v>2.5</v>
      </c>
      <c r="C2252" s="344">
        <v>1468.5205078125</v>
      </c>
      <c r="D2252" s="344">
        <v>19859.294921875</v>
      </c>
      <c r="E2252" s="344">
        <v>0.72439690120518196</v>
      </c>
      <c r="F2252" s="344">
        <v>1.4416426420211801</v>
      </c>
      <c r="G2252" s="262">
        <f t="shared" si="58"/>
        <v>12120.823097203782</v>
      </c>
    </row>
    <row r="2253" spans="1:7" x14ac:dyDescent="0.2">
      <c r="A2253" s="344">
        <v>8</v>
      </c>
      <c r="B2253" s="344">
        <v>2.5</v>
      </c>
      <c r="C2253" s="344">
        <v>1468.9248046875</v>
      </c>
      <c r="D2253" s="344">
        <v>19960.404296875</v>
      </c>
      <c r="E2253" s="344">
        <v>0.72605803143233105</v>
      </c>
      <c r="F2253" s="344">
        <v>1.44806504249573</v>
      </c>
      <c r="G2253" s="262">
        <f t="shared" si="58"/>
        <v>12153.895950207907</v>
      </c>
    </row>
    <row r="2254" spans="1:7" x14ac:dyDescent="0.2">
      <c r="A2254" s="344">
        <v>8</v>
      </c>
      <c r="B2254" s="344">
        <v>2.5</v>
      </c>
      <c r="C2254" s="344">
        <v>1469.3271484375</v>
      </c>
      <c r="D2254" s="344">
        <v>20061.701171875</v>
      </c>
      <c r="E2254" s="344">
        <v>0.72764582000672795</v>
      </c>
      <c r="F2254" s="344">
        <v>1.4500736724585299</v>
      </c>
      <c r="G2254" s="262">
        <f t="shared" si="58"/>
        <v>12185.669271101202</v>
      </c>
    </row>
    <row r="2255" spans="1:7" x14ac:dyDescent="0.2">
      <c r="A2255" s="344">
        <v>8</v>
      </c>
      <c r="B2255" s="344">
        <v>2.5</v>
      </c>
      <c r="C2255" s="344">
        <v>1469.7451171875</v>
      </c>
      <c r="D2255" s="344">
        <v>20161.794921875</v>
      </c>
      <c r="E2255" s="344">
        <v>0.72929874295368802</v>
      </c>
      <c r="F2255" s="344">
        <v>1.45329837687314</v>
      </c>
      <c r="G2255" s="262">
        <f t="shared" si="58"/>
        <v>12218.912440951361</v>
      </c>
    </row>
    <row r="2256" spans="1:7" x14ac:dyDescent="0.2">
      <c r="A2256" s="344">
        <v>8</v>
      </c>
      <c r="B2256" s="344">
        <v>2.5</v>
      </c>
      <c r="C2256" s="344">
        <v>1470.13671875</v>
      </c>
      <c r="D2256" s="344">
        <v>20263.9296875</v>
      </c>
      <c r="E2256" s="344">
        <v>0.73085684562102005</v>
      </c>
      <c r="F2256" s="344">
        <v>1.45831110421568</v>
      </c>
      <c r="G2256" s="262">
        <f t="shared" si="58"/>
        <v>12250.40615562271</v>
      </c>
    </row>
    <row r="2257" spans="1:7" x14ac:dyDescent="0.2">
      <c r="A2257" s="344">
        <v>8</v>
      </c>
      <c r="B2257" s="344">
        <v>2.5</v>
      </c>
      <c r="C2257" s="344">
        <v>1470.5341796875</v>
      </c>
      <c r="D2257" s="344">
        <v>20364.09765625</v>
      </c>
      <c r="E2257" s="344">
        <v>0.73251483263447903</v>
      </c>
      <c r="F2257" s="344">
        <v>1.46181287709624</v>
      </c>
      <c r="G2257" s="262">
        <f t="shared" si="58"/>
        <v>12284.086526481908</v>
      </c>
    </row>
    <row r="2258" spans="1:7" x14ac:dyDescent="0.2">
      <c r="A2258" s="344">
        <v>8</v>
      </c>
      <c r="B2258" s="344">
        <v>2.5</v>
      </c>
      <c r="C2258" s="344">
        <v>1470.947265625</v>
      </c>
      <c r="D2258" s="344">
        <v>20464.724609375</v>
      </c>
      <c r="E2258" s="344">
        <v>0.73410128243267503</v>
      </c>
      <c r="F2258" s="344">
        <v>1.4659166336059599</v>
      </c>
      <c r="G2258" s="262">
        <f t="shared" si="58"/>
        <v>12316.472964903849</v>
      </c>
    </row>
    <row r="2259" spans="1:7" x14ac:dyDescent="0.2">
      <c r="A2259" s="344">
        <v>8</v>
      </c>
      <c r="B2259" s="344">
        <v>2.5</v>
      </c>
      <c r="C2259" s="344">
        <v>1471.3447265625</v>
      </c>
      <c r="D2259" s="344">
        <v>20565.12109375</v>
      </c>
      <c r="E2259" s="344">
        <v>0.73573307599872395</v>
      </c>
      <c r="F2259" s="344">
        <v>1.4699399471282999</v>
      </c>
      <c r="G2259" s="262">
        <f t="shared" si="58"/>
        <v>12349.949084021018</v>
      </c>
    </row>
    <row r="2260" spans="1:7" x14ac:dyDescent="0.2">
      <c r="A2260" s="344">
        <v>8</v>
      </c>
      <c r="B2260" s="344">
        <v>2.5</v>
      </c>
      <c r="C2260" s="344">
        <v>1471.75</v>
      </c>
      <c r="D2260" s="344">
        <v>20667.08203125</v>
      </c>
      <c r="E2260" s="344">
        <v>0.73735381010919798</v>
      </c>
      <c r="F2260" s="344">
        <v>1.47312879562378</v>
      </c>
      <c r="G2260" s="262">
        <f t="shared" si="58"/>
        <v>12383.36230304836</v>
      </c>
    </row>
    <row r="2261" spans="1:7" x14ac:dyDescent="0.2">
      <c r="A2261" s="344">
        <v>8</v>
      </c>
      <c r="B2261" s="344">
        <v>2.5</v>
      </c>
      <c r="C2261" s="344">
        <v>1472.15234375</v>
      </c>
      <c r="D2261" s="344">
        <v>20767.70703125</v>
      </c>
      <c r="E2261" s="344">
        <v>0.73891854844987404</v>
      </c>
      <c r="F2261" s="344">
        <v>1.4794587623327999</v>
      </c>
      <c r="G2261" s="262">
        <f t="shared" si="58"/>
        <v>12415.77960459032</v>
      </c>
    </row>
    <row r="2262" spans="1:7" x14ac:dyDescent="0.2">
      <c r="A2262" s="344">
        <v>8</v>
      </c>
      <c r="B2262" s="344">
        <v>2.5</v>
      </c>
      <c r="C2262" s="344">
        <v>1472.5458984375</v>
      </c>
      <c r="D2262" s="344">
        <v>20867.91796875</v>
      </c>
      <c r="E2262" s="344">
        <v>0.74049818795174405</v>
      </c>
      <c r="F2262" s="344">
        <v>1.4816969633102399</v>
      </c>
      <c r="G2262" s="262">
        <f t="shared" si="58"/>
        <v>12448.664243557843</v>
      </c>
    </row>
    <row r="2263" spans="1:7" x14ac:dyDescent="0.2">
      <c r="A2263" s="344">
        <v>8</v>
      </c>
      <c r="B2263" s="344">
        <v>2.5</v>
      </c>
      <c r="C2263" s="344">
        <v>1472.95703125</v>
      </c>
      <c r="D2263" s="344">
        <v>20968.34765625</v>
      </c>
      <c r="E2263" s="344">
        <v>0.74214895721524998</v>
      </c>
      <c r="F2263" s="344">
        <v>1.48581271059811</v>
      </c>
      <c r="G2263" s="262">
        <f t="shared" si="58"/>
        <v>12483.195254254653</v>
      </c>
    </row>
    <row r="2264" spans="1:7" x14ac:dyDescent="0.2">
      <c r="A2264" s="344">
        <v>8</v>
      </c>
      <c r="B2264" s="344">
        <v>2.5</v>
      </c>
      <c r="C2264" s="344">
        <v>1473.3681640625</v>
      </c>
      <c r="D2264" s="344">
        <v>21070.6328125</v>
      </c>
      <c r="E2264" s="344">
        <v>0.74376497650519002</v>
      </c>
      <c r="F2264" s="344">
        <v>1.48940086364746</v>
      </c>
      <c r="G2264" s="262">
        <f t="shared" si="58"/>
        <v>12517.163155938109</v>
      </c>
    </row>
    <row r="2265" spans="1:7" x14ac:dyDescent="0.2">
      <c r="A2265" s="344">
        <v>8</v>
      </c>
      <c r="B2265" s="344">
        <v>2.5</v>
      </c>
      <c r="C2265" s="344">
        <v>1473.7705078125</v>
      </c>
      <c r="D2265" s="344">
        <v>21172.953125</v>
      </c>
      <c r="E2265" s="344">
        <v>0.74540212517604199</v>
      </c>
      <c r="F2265" s="344">
        <v>1.4924496645107901</v>
      </c>
      <c r="G2265" s="262">
        <f t="shared" si="58"/>
        <v>12551.742671222908</v>
      </c>
    </row>
    <row r="2266" spans="1:7" x14ac:dyDescent="0.2">
      <c r="A2266" s="344">
        <v>8</v>
      </c>
      <c r="B2266" s="344">
        <v>2.5</v>
      </c>
      <c r="C2266" s="344">
        <v>1474.181640625</v>
      </c>
      <c r="D2266" s="344">
        <v>21273.240234375</v>
      </c>
      <c r="E2266" s="344">
        <v>0.74707402382045995</v>
      </c>
      <c r="F2266" s="344">
        <v>1.4986544847488401</v>
      </c>
      <c r="G2266" s="262">
        <f t="shared" si="58"/>
        <v>12587.225537792028</v>
      </c>
    </row>
    <row r="2267" spans="1:7" x14ac:dyDescent="0.2">
      <c r="A2267" s="344">
        <v>8</v>
      </c>
      <c r="B2267" s="344">
        <v>2.5</v>
      </c>
      <c r="C2267" s="344">
        <v>1474.5927734375</v>
      </c>
      <c r="D2267" s="344">
        <v>21373.2734375</v>
      </c>
      <c r="E2267" s="344">
        <v>0.74874609708786</v>
      </c>
      <c r="F2267" s="344">
        <v>1.4993190998211501</v>
      </c>
      <c r="G2267" s="262">
        <f t="shared" si="58"/>
        <v>12622.879585521305</v>
      </c>
    </row>
    <row r="2268" spans="1:7" x14ac:dyDescent="0.2">
      <c r="A2268" s="344">
        <v>8</v>
      </c>
      <c r="B2268" s="344">
        <v>2.5</v>
      </c>
      <c r="C2268" s="344">
        <v>1474.9921875</v>
      </c>
      <c r="D2268" s="344">
        <v>21474.41796875</v>
      </c>
      <c r="E2268" s="344">
        <v>0.75030548032373201</v>
      </c>
      <c r="F2268" s="344">
        <v>1.5064359176904001</v>
      </c>
      <c r="G2268" s="262">
        <f t="shared" si="58"/>
        <v>12656.287571358667</v>
      </c>
    </row>
    <row r="2269" spans="1:7" x14ac:dyDescent="0.2">
      <c r="A2269" s="344">
        <v>8</v>
      </c>
      <c r="B2269" s="344">
        <v>2.5</v>
      </c>
      <c r="C2269" s="344">
        <v>1475.380859375</v>
      </c>
      <c r="D2269" s="344">
        <v>21574.853515625</v>
      </c>
      <c r="E2269" s="344">
        <v>0.75187976472079798</v>
      </c>
      <c r="F2269" s="344">
        <v>1.50742824189365</v>
      </c>
      <c r="G2269" s="262">
        <f t="shared" si="58"/>
        <v>12690.173469560121</v>
      </c>
    </row>
    <row r="2270" spans="1:7" x14ac:dyDescent="0.2">
      <c r="A2270" s="344">
        <v>8</v>
      </c>
      <c r="B2270" s="344">
        <v>2.5</v>
      </c>
      <c r="C2270" s="344">
        <v>1475.79296875</v>
      </c>
      <c r="D2270" s="344">
        <v>21675.171875</v>
      </c>
      <c r="E2270" s="344">
        <v>0.75352052226662602</v>
      </c>
      <c r="F2270" s="344">
        <v>1.5114635461941399</v>
      </c>
      <c r="G2270" s="262">
        <f t="shared" si="58"/>
        <v>12725.654872318582</v>
      </c>
    </row>
    <row r="2271" spans="1:7" x14ac:dyDescent="0.2">
      <c r="A2271" s="344">
        <v>8</v>
      </c>
      <c r="B2271" s="344">
        <v>2.5</v>
      </c>
      <c r="C2271" s="344">
        <v>1476.20703125</v>
      </c>
      <c r="D2271" s="344">
        <v>21775.486328125</v>
      </c>
      <c r="E2271" s="344">
        <v>0.75515231583267495</v>
      </c>
      <c r="F2271" s="344">
        <v>1.51639280375093</v>
      </c>
      <c r="G2271" s="262">
        <f t="shared" si="58"/>
        <v>12761.106124566808</v>
      </c>
    </row>
    <row r="2272" spans="1:7" x14ac:dyDescent="0.2">
      <c r="A2272" s="344">
        <v>8</v>
      </c>
      <c r="B2272" s="344">
        <v>2.5</v>
      </c>
      <c r="C2272" s="344">
        <v>1476.583984375</v>
      </c>
      <c r="D2272" s="344">
        <v>21875.724609375</v>
      </c>
      <c r="E2272" s="344">
        <v>0.75664452742785204</v>
      </c>
      <c r="F2272" s="344">
        <v>1.52079458348453</v>
      </c>
      <c r="G2272" s="262">
        <f t="shared" si="58"/>
        <v>12793.674546119037</v>
      </c>
    </row>
    <row r="2273" spans="1:7" x14ac:dyDescent="0.2">
      <c r="A2273" s="344">
        <v>8</v>
      </c>
      <c r="B2273" s="344">
        <v>2.5</v>
      </c>
      <c r="C2273" s="344">
        <v>1477.0068359375</v>
      </c>
      <c r="D2273" s="344">
        <v>21980.07421875</v>
      </c>
      <c r="E2273" s="344">
        <v>0.758431910071522</v>
      </c>
      <c r="F2273" s="344">
        <v>1.5258938074111901</v>
      </c>
      <c r="G2273" s="262">
        <f t="shared" si="58"/>
        <v>12832.868092943872</v>
      </c>
    </row>
    <row r="2274" spans="1:7" x14ac:dyDescent="0.2">
      <c r="A2274" s="344">
        <v>8</v>
      </c>
      <c r="B2274" s="344">
        <v>2.5</v>
      </c>
      <c r="C2274" s="344">
        <v>1477.0634765625</v>
      </c>
      <c r="D2274" s="344">
        <v>21987.587890625</v>
      </c>
      <c r="E2274" s="344">
        <v>0.75862964149564505</v>
      </c>
      <c r="F2274" s="344">
        <v>1.52710976544768</v>
      </c>
      <c r="G2274" s="262">
        <f t="shared" si="58"/>
        <v>12837.214987165997</v>
      </c>
    </row>
    <row r="2275" spans="1:7" x14ac:dyDescent="0.2">
      <c r="A2275" s="344">
        <v>8</v>
      </c>
      <c r="B2275" s="344">
        <v>2.5</v>
      </c>
      <c r="C2275" s="344">
        <v>1477.412109375</v>
      </c>
      <c r="D2275" s="344">
        <v>22080.8515625</v>
      </c>
      <c r="E2275" s="344">
        <v>0.76009240001440004</v>
      </c>
      <c r="F2275" s="344">
        <v>1.53128209058195</v>
      </c>
      <c r="G2275" s="262">
        <f t="shared" si="58"/>
        <v>12869.445729775145</v>
      </c>
    </row>
    <row r="2276" spans="1:7" x14ac:dyDescent="0.2">
      <c r="A2276" s="344">
        <v>8</v>
      </c>
      <c r="B2276" s="344">
        <v>2.5</v>
      </c>
      <c r="C2276" s="344">
        <v>1477.8115234375</v>
      </c>
      <c r="D2276" s="344">
        <v>22180.861328125</v>
      </c>
      <c r="E2276" s="344">
        <v>0.76174014247953903</v>
      </c>
      <c r="F2276" s="344">
        <v>1.5339195961132599</v>
      </c>
      <c r="G2276" s="262">
        <f t="shared" si="58"/>
        <v>12905.911681729982</v>
      </c>
    </row>
    <row r="2277" spans="1:7" x14ac:dyDescent="0.2">
      <c r="A2277" s="344">
        <v>8</v>
      </c>
      <c r="B2277" s="344">
        <v>2.5</v>
      </c>
      <c r="C2277" s="344">
        <v>1478.2216796875</v>
      </c>
      <c r="D2277" s="344">
        <v>22280.935546875</v>
      </c>
      <c r="E2277" s="344">
        <v>0.76337996870279301</v>
      </c>
      <c r="F2277" s="344">
        <v>1.53776106890291</v>
      </c>
      <c r="G2277" s="262">
        <f t="shared" si="58"/>
        <v>12942.36649195429</v>
      </c>
    </row>
    <row r="2278" spans="1:7" x14ac:dyDescent="0.2">
      <c r="A2278" s="344">
        <v>8</v>
      </c>
      <c r="B2278" s="344">
        <v>2.5</v>
      </c>
      <c r="C2278" s="344">
        <v>1478.6298828125</v>
      </c>
      <c r="D2278" s="344">
        <v>22381.30859375</v>
      </c>
      <c r="E2278" s="344">
        <v>0.76499313581734896</v>
      </c>
      <c r="F2278" s="344">
        <v>1.541304634884</v>
      </c>
      <c r="G2278" s="262">
        <f t="shared" si="58"/>
        <v>12978.390323709253</v>
      </c>
    </row>
    <row r="2279" spans="1:7" x14ac:dyDescent="0.2">
      <c r="A2279" s="344">
        <v>8</v>
      </c>
      <c r="B2279" s="344">
        <v>2.5</v>
      </c>
      <c r="C2279" s="344">
        <v>1479.015625</v>
      </c>
      <c r="D2279" s="344">
        <v>22483.765625</v>
      </c>
      <c r="E2279" s="344">
        <v>0.76655932934954796</v>
      </c>
      <c r="F2279" s="344">
        <v>1.54467520769686</v>
      </c>
      <c r="G2279" s="262">
        <f t="shared" si="58"/>
        <v>13013.524018240771</v>
      </c>
    </row>
    <row r="2280" spans="1:7" x14ac:dyDescent="0.2">
      <c r="A2280" s="344">
        <v>8</v>
      </c>
      <c r="B2280" s="344">
        <v>2.5</v>
      </c>
      <c r="C2280" s="344">
        <v>1479.41796875</v>
      </c>
      <c r="D2280" s="344">
        <v>22585.767578125</v>
      </c>
      <c r="E2280" s="344">
        <v>0.76813413761556104</v>
      </c>
      <c r="F2280" s="344">
        <v>1.5473545063287</v>
      </c>
      <c r="G2280" s="262">
        <f t="shared" si="58"/>
        <v>13049.011954957587</v>
      </c>
    </row>
    <row r="2281" spans="1:7" x14ac:dyDescent="0.2">
      <c r="A2281" s="344">
        <v>8</v>
      </c>
      <c r="B2281" s="344">
        <v>2.5</v>
      </c>
      <c r="C2281" s="344">
        <v>1479.8359375</v>
      </c>
      <c r="D2281" s="344">
        <v>22687.623046875</v>
      </c>
      <c r="E2281" s="344">
        <v>0.769875477999449</v>
      </c>
      <c r="F2281" s="344">
        <v>1.55403616372496</v>
      </c>
      <c r="G2281" s="262">
        <f t="shared" si="58"/>
        <v>13088.43014666301</v>
      </c>
    </row>
    <row r="2282" spans="1:7" x14ac:dyDescent="0.2">
      <c r="A2282" s="344">
        <v>8</v>
      </c>
      <c r="B2282" s="344">
        <v>2.5</v>
      </c>
      <c r="C2282" s="344">
        <v>1480.2490234375</v>
      </c>
      <c r="D2282" s="344">
        <v>22787.953125</v>
      </c>
      <c r="E2282" s="344">
        <v>0.771475082729012</v>
      </c>
      <c r="F2282" s="344">
        <v>1.5564977657049901</v>
      </c>
      <c r="G2282" s="262">
        <f t="shared" si="58"/>
        <v>13124.801620025077</v>
      </c>
    </row>
    <row r="2283" spans="1:7" x14ac:dyDescent="0.2">
      <c r="A2283" s="344">
        <v>8</v>
      </c>
      <c r="B2283" s="344">
        <v>2.5</v>
      </c>
      <c r="C2283" s="344">
        <v>1480.650390625</v>
      </c>
      <c r="D2283" s="344">
        <v>22890.05078125</v>
      </c>
      <c r="E2283" s="344">
        <v>0.77316752867773197</v>
      </c>
      <c r="F2283" s="344">
        <v>1.55938568059355</v>
      </c>
      <c r="G2283" s="262">
        <f t="shared" si="58"/>
        <v>13163.455396353451</v>
      </c>
    </row>
    <row r="2284" spans="1:7" x14ac:dyDescent="0.2">
      <c r="A2284" s="344">
        <v>8</v>
      </c>
      <c r="B2284" s="344">
        <v>2.5</v>
      </c>
      <c r="C2284" s="344">
        <v>1481.0419921875</v>
      </c>
      <c r="D2284" s="344">
        <v>22992.716796875</v>
      </c>
      <c r="E2284" s="344">
        <v>0.77479128958657395</v>
      </c>
      <c r="F2284" s="344">
        <v>1.56377849634737</v>
      </c>
      <c r="G2284" s="262">
        <f t="shared" si="58"/>
        <v>13200.706718544872</v>
      </c>
    </row>
    <row r="2285" spans="1:7" x14ac:dyDescent="0.2">
      <c r="A2285" s="344">
        <v>8</v>
      </c>
      <c r="B2285" s="344">
        <v>2.5</v>
      </c>
      <c r="C2285" s="344">
        <v>1481.4580078125</v>
      </c>
      <c r="D2285" s="344">
        <v>23093.021484375</v>
      </c>
      <c r="E2285" s="344">
        <v>0.776499160565436</v>
      </c>
      <c r="F2285" s="344">
        <v>1.5682547818869399</v>
      </c>
      <c r="G2285" s="262">
        <f t="shared" si="58"/>
        <v>13240.060966019861</v>
      </c>
    </row>
    <row r="2286" spans="1:7" x14ac:dyDescent="0.2">
      <c r="A2286" s="344">
        <v>8</v>
      </c>
      <c r="B2286" s="344">
        <v>2.5</v>
      </c>
      <c r="C2286" s="344">
        <v>1481.8623046875</v>
      </c>
      <c r="D2286" s="344">
        <v>23194.064453125</v>
      </c>
      <c r="E2286" s="344">
        <v>0.77809375943615999</v>
      </c>
      <c r="F2286" s="344">
        <v>1.57546403352171</v>
      </c>
      <c r="G2286" s="262">
        <f t="shared" si="58"/>
        <v>13276.965633502381</v>
      </c>
    </row>
    <row r="2287" spans="1:7" x14ac:dyDescent="0.2">
      <c r="A2287" s="344">
        <v>8</v>
      </c>
      <c r="B2287" s="344">
        <v>2.5</v>
      </c>
      <c r="C2287" s="344">
        <v>1481.9990234375</v>
      </c>
      <c r="D2287" s="344">
        <v>23226.96484375</v>
      </c>
      <c r="E2287" s="344">
        <v>0.77863456681370702</v>
      </c>
      <c r="F2287" s="344">
        <v>1.57431664410979</v>
      </c>
      <c r="G2287" s="262">
        <f t="shared" si="58"/>
        <v>13289.518051060919</v>
      </c>
    </row>
    <row r="2288" spans="1:7" x14ac:dyDescent="0.2">
      <c r="A2288" s="344">
        <v>8</v>
      </c>
      <c r="B2288" s="344">
        <v>2.5</v>
      </c>
      <c r="C2288" s="344">
        <v>1482.2744140625</v>
      </c>
      <c r="D2288" s="344">
        <v>23296.177734375</v>
      </c>
      <c r="E2288" s="344">
        <v>0.77981513459235396</v>
      </c>
      <c r="F2288" s="344">
        <v>1.57926674000919</v>
      </c>
      <c r="G2288" s="262">
        <f t="shared" si="58"/>
        <v>13316.979912605486</v>
      </c>
    </row>
    <row r="2289" spans="1:7" x14ac:dyDescent="0.2">
      <c r="A2289" s="344">
        <v>8</v>
      </c>
      <c r="B2289" s="344">
        <v>2.5</v>
      </c>
      <c r="C2289" s="344">
        <v>1482.6689453125</v>
      </c>
      <c r="D2289" s="344">
        <v>23396.267578125</v>
      </c>
      <c r="E2289" s="344">
        <v>0.78134814975783196</v>
      </c>
      <c r="F2289" s="344">
        <v>1.5821785200387199</v>
      </c>
      <c r="G2289" s="262">
        <f t="shared" si="58"/>
        <v>13352.770025994143</v>
      </c>
    </row>
    <row r="2290" spans="1:7" x14ac:dyDescent="0.2">
      <c r="A2290" s="344">
        <v>8</v>
      </c>
      <c r="B2290" s="344">
        <v>2.5</v>
      </c>
      <c r="C2290" s="344">
        <v>1483.08984375</v>
      </c>
      <c r="D2290" s="344">
        <v>23499.892578125</v>
      </c>
      <c r="E2290" s="344">
        <v>0.78302423935383603</v>
      </c>
      <c r="F2290" s="344">
        <v>1.5859871637076099</v>
      </c>
      <c r="G2290" s="262">
        <f t="shared" si="58"/>
        <v>13392.07110905936</v>
      </c>
    </row>
    <row r="2291" spans="1:7" x14ac:dyDescent="0.2">
      <c r="A2291" s="344">
        <v>8</v>
      </c>
      <c r="B2291" s="344">
        <v>2.5</v>
      </c>
      <c r="C2291" s="344">
        <v>1483.4970703125</v>
      </c>
      <c r="D2291" s="344">
        <v>23600.130859375</v>
      </c>
      <c r="E2291" s="344">
        <v>0.78476802445948102</v>
      </c>
      <c r="F2291" s="344">
        <v>1.5885562170296901</v>
      </c>
      <c r="G2291" s="262">
        <f t="shared" si="58"/>
        <v>13433.13726873228</v>
      </c>
    </row>
    <row r="2292" spans="1:7" x14ac:dyDescent="0.2">
      <c r="A2292" s="344">
        <v>8</v>
      </c>
      <c r="B2292" s="344">
        <v>2.5</v>
      </c>
      <c r="C2292" s="344">
        <v>1483.904296875</v>
      </c>
      <c r="D2292" s="344">
        <v>23701.267578125</v>
      </c>
      <c r="E2292" s="344">
        <v>0.78640825813636195</v>
      </c>
      <c r="F2292" s="344">
        <v>1.59604544751346</v>
      </c>
      <c r="G2292" s="262">
        <f t="shared" si="58"/>
        <v>13471.929942072655</v>
      </c>
    </row>
    <row r="2293" spans="1:7" x14ac:dyDescent="0.2">
      <c r="A2293" s="344">
        <v>8</v>
      </c>
      <c r="B2293" s="344">
        <v>2.5</v>
      </c>
      <c r="C2293" s="344">
        <v>1484.302734375</v>
      </c>
      <c r="D2293" s="344">
        <v>23804.2421875</v>
      </c>
      <c r="E2293" s="344">
        <v>0.78804313670843795</v>
      </c>
      <c r="F2293" s="344">
        <v>1.599469804205</v>
      </c>
      <c r="G2293" s="262">
        <f t="shared" si="58"/>
        <v>13510.762812058339</v>
      </c>
    </row>
    <row r="2294" spans="1:7" x14ac:dyDescent="0.2">
      <c r="A2294" s="344">
        <v>8</v>
      </c>
      <c r="B2294" s="344">
        <v>2.5</v>
      </c>
      <c r="C2294" s="344">
        <v>1484.72265625</v>
      </c>
      <c r="D2294" s="344">
        <v>23905.1328125</v>
      </c>
      <c r="E2294" s="344">
        <v>0.78974606003612302</v>
      </c>
      <c r="F2294" s="344">
        <v>1.60099868662655</v>
      </c>
      <c r="G2294" s="262">
        <f t="shared" si="58"/>
        <v>13551.385515876727</v>
      </c>
    </row>
    <row r="2295" spans="1:7" x14ac:dyDescent="0.2">
      <c r="A2295" s="344">
        <v>8</v>
      </c>
      <c r="B2295" s="344">
        <v>2.5</v>
      </c>
      <c r="C2295" s="344">
        <v>1485.1171875</v>
      </c>
      <c r="D2295" s="344">
        <v>24007.572265625</v>
      </c>
      <c r="E2295" s="344">
        <v>0.79142831964418303</v>
      </c>
      <c r="F2295" s="344">
        <v>1.6058713663369399</v>
      </c>
      <c r="G2295" s="262">
        <f t="shared" si="58"/>
        <v>13591.686320109638</v>
      </c>
    </row>
    <row r="2296" spans="1:7" x14ac:dyDescent="0.2">
      <c r="A2296" s="344">
        <v>8</v>
      </c>
      <c r="B2296" s="344">
        <v>2.5</v>
      </c>
      <c r="C2296" s="344">
        <v>1485.529296875</v>
      </c>
      <c r="D2296" s="344">
        <v>24107.99609375</v>
      </c>
      <c r="E2296" s="344">
        <v>0.79309713328257203</v>
      </c>
      <c r="F2296" s="344">
        <v>1.6103417146951</v>
      </c>
      <c r="G2296" s="262">
        <f t="shared" si="58"/>
        <v>13631.83427845812</v>
      </c>
    </row>
    <row r="2297" spans="1:7" x14ac:dyDescent="0.2">
      <c r="A2297" s="344">
        <v>8</v>
      </c>
      <c r="B2297" s="344">
        <v>2.5</v>
      </c>
      <c r="C2297" s="344">
        <v>1485.9326171875</v>
      </c>
      <c r="D2297" s="344">
        <v>24209.828125</v>
      </c>
      <c r="E2297" s="344">
        <v>0.79476385144516803</v>
      </c>
      <c r="F2297" s="344">
        <v>1.6135573387146001</v>
      </c>
      <c r="G2297" s="262">
        <f t="shared" si="58"/>
        <v>13672.100376059376</v>
      </c>
    </row>
    <row r="2298" spans="1:7" x14ac:dyDescent="0.2">
      <c r="A2298" s="344">
        <v>8</v>
      </c>
      <c r="B2298" s="344">
        <v>2.5</v>
      </c>
      <c r="C2298" s="344">
        <v>1486.328125</v>
      </c>
      <c r="D2298" s="344">
        <v>24310.890625</v>
      </c>
      <c r="E2298" s="344">
        <v>0.79635530710220304</v>
      </c>
      <c r="F2298" s="344">
        <v>1.6177982324734299</v>
      </c>
      <c r="G2298" s="262">
        <f t="shared" si="58"/>
        <v>13710.709662228423</v>
      </c>
    </row>
    <row r="2299" spans="1:7" x14ac:dyDescent="0.2">
      <c r="A2299" s="344">
        <v>8</v>
      </c>
      <c r="B2299" s="344">
        <v>2.5</v>
      </c>
      <c r="C2299" s="344">
        <v>1486.7275390625</v>
      </c>
      <c r="D2299" s="344">
        <v>24411.5390625</v>
      </c>
      <c r="E2299" s="344">
        <v>0.79813454067334499</v>
      </c>
      <c r="F2299" s="344">
        <v>1.6227066516876201</v>
      </c>
      <c r="G2299" s="262">
        <f t="shared" si="58"/>
        <v>13754.053953512224</v>
      </c>
    </row>
    <row r="2300" spans="1:7" x14ac:dyDescent="0.2">
      <c r="A2300" s="344">
        <v>8</v>
      </c>
      <c r="B2300" s="344">
        <v>2.5</v>
      </c>
      <c r="C2300" s="344">
        <v>1486.859375</v>
      </c>
      <c r="D2300" s="344">
        <v>24441.37109375</v>
      </c>
      <c r="E2300" s="344">
        <v>0.79864781582727995</v>
      </c>
      <c r="F2300" s="344">
        <v>1.6245335573330499</v>
      </c>
      <c r="G2300" s="262">
        <f t="shared" si="58"/>
        <v>13766.591446002534</v>
      </c>
    </row>
    <row r="2301" spans="1:7" x14ac:dyDescent="0.2">
      <c r="A2301" s="344">
        <v>8</v>
      </c>
      <c r="B2301" s="344">
        <v>3</v>
      </c>
      <c r="C2301" s="344">
        <v>1487.1328125</v>
      </c>
      <c r="D2301" s="344">
        <v>24515.10546875</v>
      </c>
      <c r="E2301" s="344">
        <v>0.79986028140410803</v>
      </c>
      <c r="F2301" s="344">
        <v>1.62481958977878</v>
      </c>
      <c r="G2301" s="262">
        <f t="shared" si="58"/>
        <v>13796.270467299944</v>
      </c>
    </row>
    <row r="2302" spans="1:7" x14ac:dyDescent="0.2">
      <c r="A2302" s="344">
        <v>8</v>
      </c>
      <c r="B2302" s="344">
        <v>3.5</v>
      </c>
      <c r="C2302" s="344">
        <v>1488.1220703125</v>
      </c>
      <c r="D2302" s="344">
        <v>24615.4921875</v>
      </c>
      <c r="E2302" s="344">
        <v>0.80172996968030896</v>
      </c>
      <c r="F2302" s="344">
        <v>1.6304046148434299</v>
      </c>
      <c r="G2302" s="262">
        <f t="shared" si="58"/>
        <v>13842.199918520262</v>
      </c>
    </row>
    <row r="2303" spans="1:7" x14ac:dyDescent="0.2">
      <c r="A2303" s="344">
        <v>8</v>
      </c>
      <c r="B2303" s="344">
        <v>3.5</v>
      </c>
      <c r="C2303" s="344">
        <v>1488.49609375</v>
      </c>
      <c r="D2303" s="344">
        <v>24715.66015625</v>
      </c>
      <c r="E2303" s="344">
        <v>0.80367556074634205</v>
      </c>
      <c r="F2303" s="344">
        <v>1.63429079111665</v>
      </c>
      <c r="G2303" s="262">
        <f t="shared" si="58"/>
        <v>13890.189043158822</v>
      </c>
    </row>
    <row r="2304" spans="1:7" x14ac:dyDescent="0.2">
      <c r="A2304" s="344">
        <v>8</v>
      </c>
      <c r="B2304" s="344">
        <v>3.5</v>
      </c>
      <c r="C2304" s="344">
        <v>1488.8798828125</v>
      </c>
      <c r="D2304" s="344">
        <v>24815.95703125</v>
      </c>
      <c r="E2304" s="344">
        <v>0.80553756561130296</v>
      </c>
      <c r="F2304" s="344">
        <v>1.6400695312768201</v>
      </c>
      <c r="G2304" s="262">
        <f t="shared" si="58"/>
        <v>13936.303099245075</v>
      </c>
    </row>
    <row r="2305" spans="1:7" x14ac:dyDescent="0.2">
      <c r="A2305" s="344">
        <v>8</v>
      </c>
      <c r="B2305" s="344">
        <v>3.5</v>
      </c>
      <c r="C2305" s="344">
        <v>1489.3046875</v>
      </c>
      <c r="D2305" s="344">
        <v>24915.97265625</v>
      </c>
      <c r="E2305" s="344">
        <v>0.80767989857122302</v>
      </c>
      <c r="F2305" s="344">
        <v>1.6434192657470701</v>
      </c>
      <c r="G2305" s="262">
        <f t="shared" si="58"/>
        <v>13989.574275310053</v>
      </c>
    </row>
    <row r="2306" spans="1:7" x14ac:dyDescent="0.2">
      <c r="A2306" s="344">
        <v>8</v>
      </c>
      <c r="B2306" s="344">
        <v>3.5</v>
      </c>
      <c r="C2306" s="344">
        <v>1489.7734375</v>
      </c>
      <c r="D2306" s="344">
        <v>25020.0390625</v>
      </c>
      <c r="E2306" s="344">
        <v>0.810103607363999</v>
      </c>
      <c r="F2306" s="344">
        <v>1.64915027562529</v>
      </c>
      <c r="G2306" s="262">
        <f t="shared" si="58"/>
        <v>14050.089450649502</v>
      </c>
    </row>
    <row r="2307" spans="1:7" x14ac:dyDescent="0.2">
      <c r="A2307" s="344">
        <v>8</v>
      </c>
      <c r="B2307" s="344">
        <v>3.5</v>
      </c>
      <c r="C2307" s="344">
        <v>1490.3525390625</v>
      </c>
      <c r="D2307" s="344">
        <v>25120.533203125</v>
      </c>
      <c r="E2307" s="344">
        <v>0.81295799463987395</v>
      </c>
      <c r="F2307" s="344">
        <v>1.6553163295611699</v>
      </c>
      <c r="G2307" s="262">
        <f t="shared" si="58"/>
        <v>14121.649756389546</v>
      </c>
    </row>
    <row r="2308" spans="1:7" x14ac:dyDescent="0.2">
      <c r="A2308" s="344">
        <v>8</v>
      </c>
      <c r="B2308" s="344">
        <v>3.5</v>
      </c>
      <c r="C2308" s="344">
        <v>1491.037109375</v>
      </c>
      <c r="D2308" s="344">
        <v>25221.57421875</v>
      </c>
      <c r="E2308" s="344">
        <v>0.81643514567986097</v>
      </c>
      <c r="F2308" s="344">
        <v>1.6570060979574901</v>
      </c>
      <c r="G2308" s="262">
        <f t="shared" si="58"/>
        <v>14209.173311978102</v>
      </c>
    </row>
    <row r="2309" spans="1:7" x14ac:dyDescent="0.2">
      <c r="A2309" s="344">
        <v>8</v>
      </c>
      <c r="B2309" s="344">
        <v>3.5</v>
      </c>
      <c r="C2309" s="344">
        <v>1491.482421875</v>
      </c>
      <c r="D2309" s="344">
        <v>25269.359375</v>
      </c>
      <c r="E2309" s="344">
        <v>0.81866409163922105</v>
      </c>
      <c r="F2309" s="344">
        <v>1.6615868080407401</v>
      </c>
      <c r="G2309" s="262">
        <f t="shared" si="58"/>
        <v>14265.444093187156</v>
      </c>
    </row>
    <row r="2310" spans="1:7" x14ac:dyDescent="0.2">
      <c r="A2310" s="344">
        <v>8</v>
      </c>
      <c r="B2310" s="344">
        <v>3.5</v>
      </c>
      <c r="C2310" s="344">
        <v>1491.951171875</v>
      </c>
      <c r="D2310" s="344">
        <v>25321.65625</v>
      </c>
      <c r="E2310" s="344">
        <v>0.82102179294452104</v>
      </c>
      <c r="F2310" s="344">
        <v>1.66638195514679</v>
      </c>
      <c r="G2310" s="262">
        <f t="shared" ref="G2310:G2373" si="59">G2309+(D2310+D2309)/2*(E2310-E2309)</f>
        <v>14325.083344974913</v>
      </c>
    </row>
    <row r="2311" spans="1:7" x14ac:dyDescent="0.2">
      <c r="A2311" s="344">
        <v>8</v>
      </c>
      <c r="B2311" s="344">
        <v>3.5</v>
      </c>
      <c r="C2311" s="344">
        <v>1493.5361328125</v>
      </c>
      <c r="D2311" s="344">
        <v>25423.4765625</v>
      </c>
      <c r="E2311" s="344">
        <v>0.82894961815327395</v>
      </c>
      <c r="F2311" s="344">
        <v>1.67770683765411</v>
      </c>
      <c r="G2311" s="262">
        <f t="shared" si="59"/>
        <v>14526.23261654114</v>
      </c>
    </row>
    <row r="2312" spans="1:7" x14ac:dyDescent="0.2">
      <c r="A2312" s="344">
        <v>8</v>
      </c>
      <c r="B2312" s="344">
        <v>3.5</v>
      </c>
      <c r="C2312" s="344">
        <v>1495.478515625</v>
      </c>
      <c r="D2312" s="344">
        <v>25497.259765625</v>
      </c>
      <c r="E2312" s="344">
        <v>0.83867006469517902</v>
      </c>
      <c r="F2312" s="344">
        <v>1.68809294700623</v>
      </c>
      <c r="G2312" s="262">
        <f t="shared" si="59"/>
        <v>14773.71876421713</v>
      </c>
    </row>
    <row r="2313" spans="1:7" x14ac:dyDescent="0.2">
      <c r="A2313" s="344">
        <v>8</v>
      </c>
      <c r="B2313" s="344">
        <v>3.5</v>
      </c>
      <c r="C2313" s="344">
        <v>1496.2958984375</v>
      </c>
      <c r="D2313" s="344">
        <v>25524.669921875</v>
      </c>
      <c r="E2313" s="344">
        <v>0.84272446110844601</v>
      </c>
      <c r="F2313" s="344">
        <v>1.69326667673886</v>
      </c>
      <c r="G2313" s="262">
        <f t="shared" si="59"/>
        <v>14877.150328578611</v>
      </c>
    </row>
    <row r="2314" spans="1:7" x14ac:dyDescent="0.2">
      <c r="A2314" s="344">
        <v>8</v>
      </c>
      <c r="B2314" s="344">
        <v>3.5</v>
      </c>
      <c r="C2314" s="344">
        <v>1499.4853515625</v>
      </c>
      <c r="D2314" s="344">
        <v>25612.076171875</v>
      </c>
      <c r="E2314" s="344">
        <v>0.85867336019873597</v>
      </c>
      <c r="F2314" s="344">
        <v>1.71227159444243</v>
      </c>
      <c r="G2314" s="262">
        <f t="shared" si="59"/>
        <v>15284.937730206109</v>
      </c>
    </row>
    <row r="2315" spans="1:7" x14ac:dyDescent="0.2">
      <c r="A2315" s="344">
        <v>8</v>
      </c>
      <c r="B2315" s="344">
        <v>3.5</v>
      </c>
      <c r="C2315" s="344">
        <v>1499.7919921875</v>
      </c>
      <c r="D2315" s="344">
        <v>25624.998046875</v>
      </c>
      <c r="E2315" s="344">
        <v>0.86024019401520502</v>
      </c>
      <c r="F2315" s="344">
        <v>1.7135143280029299</v>
      </c>
      <c r="G2315" s="262">
        <f t="shared" si="59"/>
        <v>15325.077720477546</v>
      </c>
    </row>
    <row r="2316" spans="1:7" x14ac:dyDescent="0.2">
      <c r="A2316" s="344">
        <v>8</v>
      </c>
      <c r="B2316" s="344">
        <v>3.5</v>
      </c>
      <c r="C2316" s="344">
        <v>1503.484375</v>
      </c>
      <c r="D2316" s="344">
        <v>25706.8359375</v>
      </c>
      <c r="E2316" s="344">
        <v>0.87868806440383196</v>
      </c>
      <c r="F2316" s="344">
        <v>1.73294241540134</v>
      </c>
      <c r="G2316" s="262">
        <f t="shared" si="59"/>
        <v>15798.559230554678</v>
      </c>
    </row>
    <row r="2317" spans="1:7" x14ac:dyDescent="0.2">
      <c r="A2317" s="344">
        <v>8</v>
      </c>
      <c r="B2317" s="344">
        <v>3.5</v>
      </c>
      <c r="C2317" s="344">
        <v>1503.908203125</v>
      </c>
      <c r="D2317" s="344">
        <v>25727.404296875</v>
      </c>
      <c r="E2317" s="344">
        <v>0.88081019930541504</v>
      </c>
      <c r="F2317" s="344">
        <v>1.7350136768072799</v>
      </c>
      <c r="G2317" s="262">
        <f t="shared" si="59"/>
        <v>15853.134428723566</v>
      </c>
    </row>
    <row r="2318" spans="1:7" x14ac:dyDescent="0.2">
      <c r="A2318" s="344">
        <v>8</v>
      </c>
      <c r="B2318" s="344">
        <v>4</v>
      </c>
      <c r="C2318" s="344">
        <v>1508.4990234375</v>
      </c>
      <c r="D2318" s="344">
        <v>25626.791015625</v>
      </c>
      <c r="E2318" s="344">
        <v>0.89843379100784704</v>
      </c>
      <c r="F2318" s="344">
        <v>1.74954533576965</v>
      </c>
      <c r="G2318" s="262">
        <f t="shared" si="59"/>
        <v>16305.65711392079</v>
      </c>
    </row>
    <row r="2319" spans="1:7" x14ac:dyDescent="0.2">
      <c r="A2319" s="344">
        <v>8</v>
      </c>
      <c r="B2319" s="344">
        <v>4</v>
      </c>
      <c r="C2319" s="344">
        <v>1509.8232421875</v>
      </c>
      <c r="D2319" s="344">
        <v>25525.6328125</v>
      </c>
      <c r="E2319" s="344">
        <v>0.89828576892614398</v>
      </c>
      <c r="F2319" s="344">
        <v>1.7483532428741499</v>
      </c>
      <c r="G2319" s="262">
        <f t="shared" si="59"/>
        <v>16301.871269791192</v>
      </c>
    </row>
    <row r="2320" spans="1:7" x14ac:dyDescent="0.2">
      <c r="A2320" s="344">
        <v>8</v>
      </c>
      <c r="B2320" s="344">
        <v>4</v>
      </c>
      <c r="C2320" s="344">
        <v>1512.197265625</v>
      </c>
      <c r="D2320" s="344">
        <v>25425.259765625</v>
      </c>
      <c r="E2320" s="344">
        <v>0.89832651428878296</v>
      </c>
      <c r="F2320" s="344">
        <v>1.7473042244091599</v>
      </c>
      <c r="G2320" s="262">
        <f t="shared" si="59"/>
        <v>16302.909276088631</v>
      </c>
    </row>
    <row r="2321" spans="1:7" x14ac:dyDescent="0.2">
      <c r="A2321" s="344">
        <v>8</v>
      </c>
      <c r="B2321" s="344">
        <v>4</v>
      </c>
      <c r="C2321" s="344">
        <v>1516.697265625</v>
      </c>
      <c r="D2321" s="344">
        <v>25324.41796875</v>
      </c>
      <c r="E2321" s="344">
        <v>0.89832185767591</v>
      </c>
      <c r="F2321" s="344">
        <v>1.7429708968847999</v>
      </c>
      <c r="G2321" s="262">
        <f t="shared" si="59"/>
        <v>16302.791115287313</v>
      </c>
    </row>
    <row r="2322" spans="1:7" x14ac:dyDescent="0.2">
      <c r="A2322" s="344">
        <v>8</v>
      </c>
      <c r="B2322" s="344">
        <v>4</v>
      </c>
      <c r="C2322" s="344">
        <v>1525.38671875</v>
      </c>
      <c r="D2322" s="344">
        <v>25224.408203125</v>
      </c>
      <c r="E2322" s="344">
        <v>0.89835101971402798</v>
      </c>
      <c r="F2322" s="344">
        <v>1.7422288656234699</v>
      </c>
      <c r="G2322" s="262">
        <f t="shared" si="59"/>
        <v>16303.528168685134</v>
      </c>
    </row>
    <row r="2323" spans="1:7" x14ac:dyDescent="0.2">
      <c r="A2323" s="344">
        <v>8</v>
      </c>
      <c r="B2323" s="344">
        <v>4</v>
      </c>
      <c r="C2323" s="344">
        <v>1540.0849609375</v>
      </c>
      <c r="D2323" s="344">
        <v>25124.025390625</v>
      </c>
      <c r="E2323" s="344">
        <v>0.89834863319992997</v>
      </c>
      <c r="F2323" s="344">
        <v>1.7396688926965</v>
      </c>
      <c r="G2323" s="262">
        <f t="shared" si="59"/>
        <v>16303.468090061842</v>
      </c>
    </row>
    <row r="2324" spans="1:7" x14ac:dyDescent="0.2">
      <c r="A2324" s="344">
        <v>8</v>
      </c>
      <c r="B2324" s="344">
        <v>0</v>
      </c>
      <c r="C2324" s="344">
        <v>1567.4951171875</v>
      </c>
      <c r="D2324" s="344">
        <v>25023.716796875</v>
      </c>
      <c r="E2324" s="344">
        <v>0.89814362581819296</v>
      </c>
      <c r="F2324" s="344">
        <v>1.7380058998242001</v>
      </c>
      <c r="G2324" s="262">
        <f t="shared" si="59"/>
        <v>16298.327761398901</v>
      </c>
    </row>
    <row r="2325" spans="1:7" x14ac:dyDescent="0.2">
      <c r="A2325" s="344">
        <v>8</v>
      </c>
      <c r="B2325" s="344">
        <v>0</v>
      </c>
      <c r="C2325" s="344">
        <v>1567.8857421875</v>
      </c>
      <c r="D2325" s="344">
        <v>24920.033203125</v>
      </c>
      <c r="E2325" s="344">
        <v>0.896569108590484</v>
      </c>
      <c r="F2325" s="344">
        <v>1.7356515163555699</v>
      </c>
      <c r="G2325" s="262">
        <f t="shared" si="59"/>
        <v>16259.009114003207</v>
      </c>
    </row>
    <row r="2326" spans="1:7" x14ac:dyDescent="0.2">
      <c r="A2326" s="344">
        <v>8</v>
      </c>
      <c r="B2326" s="344">
        <v>0</v>
      </c>
      <c r="C2326" s="344">
        <v>1568.306640625</v>
      </c>
      <c r="D2326" s="344">
        <v>24819.873046875</v>
      </c>
      <c r="E2326" s="344">
        <v>0.89490233222022697</v>
      </c>
      <c r="F2326" s="344">
        <v>1.72999803908169</v>
      </c>
      <c r="G2326" s="262">
        <f t="shared" si="59"/>
        <v>16217.556463805058</v>
      </c>
    </row>
    <row r="2327" spans="1:7" x14ac:dyDescent="0.2">
      <c r="A2327" s="344">
        <v>8</v>
      </c>
      <c r="B2327" s="344">
        <v>0</v>
      </c>
      <c r="C2327" s="344">
        <v>1568.7041015625</v>
      </c>
      <c r="D2327" s="344">
        <v>24716.400390625</v>
      </c>
      <c r="E2327" s="344">
        <v>0.89334766380488895</v>
      </c>
      <c r="F2327" s="344">
        <v>1.7265736823901501</v>
      </c>
      <c r="G2327" s="262">
        <f t="shared" si="59"/>
        <v>16179.050223941644</v>
      </c>
    </row>
    <row r="2328" spans="1:7" x14ac:dyDescent="0.2">
      <c r="A2328" s="344">
        <v>8</v>
      </c>
      <c r="B2328" s="344">
        <v>0</v>
      </c>
      <c r="C2328" s="344">
        <v>1569.1123046875</v>
      </c>
      <c r="D2328" s="344">
        <v>24614.9296875</v>
      </c>
      <c r="E2328" s="344">
        <v>0.89171022409573197</v>
      </c>
      <c r="F2328" s="344">
        <v>1.7251760000362999</v>
      </c>
      <c r="G2328" s="262">
        <f t="shared" si="59"/>
        <v>16138.661684553917</v>
      </c>
    </row>
    <row r="2329" spans="1:7" x14ac:dyDescent="0.2">
      <c r="A2329" s="344">
        <v>8</v>
      </c>
      <c r="B2329" s="344">
        <v>0</v>
      </c>
      <c r="C2329" s="344">
        <v>1569.5234375</v>
      </c>
      <c r="D2329" s="344">
        <v>24514.880859375</v>
      </c>
      <c r="E2329" s="344">
        <v>0.89003558969125196</v>
      </c>
      <c r="F2329" s="344">
        <v>1.7209142679348599</v>
      </c>
      <c r="G2329" s="262">
        <f t="shared" si="59"/>
        <v>16097.524449040226</v>
      </c>
    </row>
    <row r="2330" spans="1:7" x14ac:dyDescent="0.2">
      <c r="A2330" s="344">
        <v>8</v>
      </c>
      <c r="B2330" s="344">
        <v>0</v>
      </c>
      <c r="C2330" s="344">
        <v>1569.9306640625</v>
      </c>
      <c r="D2330" s="344">
        <v>24413.67578125</v>
      </c>
      <c r="E2330" s="344">
        <v>0.88844785932451498</v>
      </c>
      <c r="F2330" s="344">
        <v>1.71387195587158</v>
      </c>
      <c r="G2330" s="262">
        <f t="shared" si="59"/>
        <v>16058.68177145076</v>
      </c>
    </row>
    <row r="2331" spans="1:7" x14ac:dyDescent="0.2">
      <c r="A2331" s="344">
        <v>8</v>
      </c>
      <c r="B2331" s="344">
        <v>0</v>
      </c>
      <c r="C2331" s="344">
        <v>1570.3271484375</v>
      </c>
      <c r="D2331" s="344">
        <v>24312.419921875</v>
      </c>
      <c r="E2331" s="344">
        <v>0.88684610091149796</v>
      </c>
      <c r="F2331" s="344">
        <v>1.7112970817834099</v>
      </c>
      <c r="G2331" s="262">
        <f t="shared" si="59"/>
        <v>16019.658054587784</v>
      </c>
    </row>
    <row r="2332" spans="1:7" x14ac:dyDescent="0.2">
      <c r="A2332" s="344">
        <v>8</v>
      </c>
      <c r="B2332" s="344">
        <v>0</v>
      </c>
      <c r="C2332" s="344">
        <v>1570.7294921875</v>
      </c>
      <c r="D2332" s="344">
        <v>24212.1796875</v>
      </c>
      <c r="E2332" s="344">
        <v>0.88520074496045698</v>
      </c>
      <c r="F2332" s="344">
        <v>1.7062932020053301</v>
      </c>
      <c r="G2332" s="262">
        <f t="shared" si="59"/>
        <v>15979.737935218202</v>
      </c>
    </row>
    <row r="2333" spans="1:7" x14ac:dyDescent="0.2">
      <c r="A2333" s="344">
        <v>8</v>
      </c>
      <c r="B2333" s="344">
        <v>0</v>
      </c>
      <c r="C2333" s="344">
        <v>1571.12890625</v>
      </c>
      <c r="D2333" s="344">
        <v>24110.33984375</v>
      </c>
      <c r="E2333" s="344">
        <v>0.88362762471661005</v>
      </c>
      <c r="F2333" s="344">
        <v>1.7038166988640999</v>
      </c>
      <c r="G2333" s="262">
        <f t="shared" si="59"/>
        <v>15941.729368364053</v>
      </c>
    </row>
    <row r="2334" spans="1:7" x14ac:dyDescent="0.2">
      <c r="A2334" s="344">
        <v>8</v>
      </c>
      <c r="B2334" s="344">
        <v>0</v>
      </c>
      <c r="C2334" s="344">
        <v>1571.5498046875</v>
      </c>
      <c r="D2334" s="344">
        <v>24008.748046875</v>
      </c>
      <c r="E2334" s="344">
        <v>0.88193058036267802</v>
      </c>
      <c r="F2334" s="344">
        <v>1.6980350483208899</v>
      </c>
      <c r="G2334" s="262">
        <f t="shared" si="59"/>
        <v>15900.899255153481</v>
      </c>
    </row>
    <row r="2335" spans="1:7" x14ac:dyDescent="0.2">
      <c r="A2335" s="344">
        <v>8</v>
      </c>
      <c r="B2335" s="344">
        <v>0</v>
      </c>
      <c r="C2335" s="344">
        <v>1571.966796875</v>
      </c>
      <c r="D2335" s="344">
        <v>23907.064453125</v>
      </c>
      <c r="E2335" s="344">
        <v>0.88029820472001996</v>
      </c>
      <c r="F2335" s="344">
        <v>1.6960680950433</v>
      </c>
      <c r="G2335" s="262">
        <f t="shared" si="59"/>
        <v>15861.790952541896</v>
      </c>
    </row>
    <row r="2336" spans="1:7" x14ac:dyDescent="0.2">
      <c r="A2336" s="344">
        <v>8</v>
      </c>
      <c r="B2336" s="344">
        <v>0</v>
      </c>
      <c r="C2336" s="344">
        <v>1572.3642578125</v>
      </c>
      <c r="D2336" s="344">
        <v>23806.638671875</v>
      </c>
      <c r="E2336" s="344">
        <v>0.87865645764395595</v>
      </c>
      <c r="F2336" s="344">
        <v>1.6907483804971</v>
      </c>
      <c r="G2336" s="262">
        <f t="shared" si="59"/>
        <v>15822.624036245068</v>
      </c>
    </row>
    <row r="2337" spans="1:7" x14ac:dyDescent="0.2">
      <c r="A2337" s="344">
        <v>8</v>
      </c>
      <c r="B2337" s="344">
        <v>0</v>
      </c>
      <c r="C2337" s="344">
        <v>1572.765625</v>
      </c>
      <c r="D2337" s="344">
        <v>23704.85546875</v>
      </c>
      <c r="E2337" s="344">
        <v>0.87706750491634</v>
      </c>
      <c r="F2337" s="344">
        <v>1.68640608899295</v>
      </c>
      <c r="G2337" s="262">
        <f t="shared" si="59"/>
        <v>15784.87727714114</v>
      </c>
    </row>
    <row r="2338" spans="1:7" x14ac:dyDescent="0.2">
      <c r="A2338" s="344">
        <v>8</v>
      </c>
      <c r="B2338" s="344">
        <v>0</v>
      </c>
      <c r="C2338" s="344">
        <v>1573.1650390625</v>
      </c>
      <c r="D2338" s="344">
        <v>23603.0546875</v>
      </c>
      <c r="E2338" s="344">
        <v>0.87545503629371502</v>
      </c>
      <c r="F2338" s="344">
        <v>1.68287160340697</v>
      </c>
      <c r="G2338" s="262">
        <f t="shared" si="59"/>
        <v>15746.736016776684</v>
      </c>
    </row>
    <row r="2339" spans="1:7" x14ac:dyDescent="0.2">
      <c r="A2339" s="344">
        <v>8</v>
      </c>
      <c r="B2339" s="344">
        <v>0</v>
      </c>
      <c r="C2339" s="344">
        <v>1573.578125</v>
      </c>
      <c r="D2339" s="344">
        <v>23500.82421875</v>
      </c>
      <c r="E2339" s="344">
        <v>0.87381945922970805</v>
      </c>
      <c r="F2339" s="344">
        <v>1.68083608150482</v>
      </c>
      <c r="G2339" s="262">
        <f t="shared" si="59"/>
        <v>15708.215004794272</v>
      </c>
    </row>
    <row r="2340" spans="1:7" x14ac:dyDescent="0.2">
      <c r="A2340" s="344">
        <v>8</v>
      </c>
      <c r="B2340" s="344">
        <v>0</v>
      </c>
      <c r="C2340" s="344">
        <v>1573.984375</v>
      </c>
      <c r="D2340" s="344">
        <v>23399.310546875</v>
      </c>
      <c r="E2340" s="344">
        <v>0.87216694373637405</v>
      </c>
      <c r="F2340" s="344">
        <v>1.6758352285250999</v>
      </c>
      <c r="G2340" s="262">
        <f t="shared" si="59"/>
        <v>15669.463405124448</v>
      </c>
    </row>
    <row r="2341" spans="1:7" x14ac:dyDescent="0.2">
      <c r="A2341" s="344">
        <v>8</v>
      </c>
      <c r="B2341" s="344">
        <v>0</v>
      </c>
      <c r="C2341" s="344">
        <v>1574.3935546875</v>
      </c>
      <c r="D2341" s="344">
        <v>23299.267578125</v>
      </c>
      <c r="E2341" s="344">
        <v>0.87055726908147302</v>
      </c>
      <c r="F2341" s="344">
        <v>1.6705155139789001</v>
      </c>
      <c r="G2341" s="262">
        <f t="shared" si="59"/>
        <v>15631.878646310584</v>
      </c>
    </row>
    <row r="2342" spans="1:7" x14ac:dyDescent="0.2">
      <c r="A2342" s="344">
        <v>8</v>
      </c>
      <c r="B2342" s="344">
        <v>0</v>
      </c>
      <c r="C2342" s="344">
        <v>1574.7861328125</v>
      </c>
      <c r="D2342" s="344">
        <v>23199.078125</v>
      </c>
      <c r="E2342" s="344">
        <v>0.86897087749093804</v>
      </c>
      <c r="F2342" s="344">
        <v>1.6692787175998101</v>
      </c>
      <c r="G2342" s="262">
        <f t="shared" si="59"/>
        <v>15594.996354011972</v>
      </c>
    </row>
    <row r="2343" spans="1:7" x14ac:dyDescent="0.2">
      <c r="A2343" s="344">
        <v>8</v>
      </c>
      <c r="B2343" s="344">
        <v>0</v>
      </c>
      <c r="C2343" s="344">
        <v>1575.2001953125</v>
      </c>
      <c r="D2343" s="344">
        <v>23096.443359375</v>
      </c>
      <c r="E2343" s="344">
        <v>0.86731812916696105</v>
      </c>
      <c r="F2343" s="344">
        <v>1.6632408369332601</v>
      </c>
      <c r="G2343" s="262">
        <f t="shared" si="59"/>
        <v>15556.7389312415</v>
      </c>
    </row>
    <row r="2344" spans="1:7" x14ac:dyDescent="0.2">
      <c r="A2344" s="344">
        <v>8</v>
      </c>
      <c r="B2344" s="344">
        <v>0</v>
      </c>
      <c r="C2344" s="344">
        <v>1575.60546875</v>
      </c>
      <c r="D2344" s="344">
        <v>22995.298828125</v>
      </c>
      <c r="E2344" s="344">
        <v>0.86563039803877495</v>
      </c>
      <c r="F2344" s="344">
        <v>1.6594290500506801</v>
      </c>
      <c r="G2344" s="262">
        <f t="shared" si="59"/>
        <v>15517.843697220414</v>
      </c>
    </row>
    <row r="2345" spans="1:7" x14ac:dyDescent="0.2">
      <c r="A2345" s="344">
        <v>8</v>
      </c>
      <c r="B2345" s="344">
        <v>0</v>
      </c>
      <c r="C2345" s="344">
        <v>1576.0009765625</v>
      </c>
      <c r="D2345" s="344">
        <v>22893.7578125</v>
      </c>
      <c r="E2345" s="344">
        <v>0.864002213347703</v>
      </c>
      <c r="F2345" s="344">
        <v>1.6564608085900501</v>
      </c>
      <c r="G2345" s="262">
        <f t="shared" si="59"/>
        <v>15480.485767465414</v>
      </c>
    </row>
    <row r="2346" spans="1:7" x14ac:dyDescent="0.2">
      <c r="A2346" s="344">
        <v>8</v>
      </c>
      <c r="B2346" s="344">
        <v>0</v>
      </c>
      <c r="C2346" s="344">
        <v>1576.423828125</v>
      </c>
      <c r="D2346" s="344">
        <v>22792.537109375</v>
      </c>
      <c r="E2346" s="344">
        <v>0.86227839346975099</v>
      </c>
      <c r="F2346" s="344">
        <v>1.6545474063605099</v>
      </c>
      <c r="G2346" s="262">
        <f t="shared" si="59"/>
        <v>15441.108295797261</v>
      </c>
    </row>
    <row r="2347" spans="1:7" x14ac:dyDescent="0.2">
      <c r="A2347" s="344">
        <v>8</v>
      </c>
      <c r="B2347" s="344">
        <v>0</v>
      </c>
      <c r="C2347" s="344">
        <v>1576.80078125</v>
      </c>
      <c r="D2347" s="344">
        <v>22692.3515625</v>
      </c>
      <c r="E2347" s="344">
        <v>0.86072308477014303</v>
      </c>
      <c r="F2347" s="344">
        <v>1.6480416525155299</v>
      </c>
      <c r="G2347" s="262">
        <f t="shared" si="59"/>
        <v>15405.736774271229</v>
      </c>
    </row>
    <row r="2348" spans="1:7" x14ac:dyDescent="0.2">
      <c r="A2348" s="344">
        <v>8</v>
      </c>
      <c r="B2348" s="344">
        <v>0</v>
      </c>
      <c r="C2348" s="344">
        <v>1577.2138671875</v>
      </c>
      <c r="D2348" s="344">
        <v>22591.970703125</v>
      </c>
      <c r="E2348" s="344">
        <v>0.85903203580528498</v>
      </c>
      <c r="F2348" s="344">
        <v>1.64397363550961</v>
      </c>
      <c r="G2348" s="262">
        <f t="shared" si="59"/>
        <v>15367.447771125437</v>
      </c>
    </row>
    <row r="2349" spans="1:7" x14ac:dyDescent="0.2">
      <c r="A2349" s="344">
        <v>8</v>
      </c>
      <c r="B2349" s="344">
        <v>0</v>
      </c>
      <c r="C2349" s="344">
        <v>1577.3251953125</v>
      </c>
      <c r="D2349" s="344">
        <v>22569.06640625</v>
      </c>
      <c r="E2349" s="344">
        <v>0.85868727182969495</v>
      </c>
      <c r="F2349" s="344">
        <v>1.64260272867978</v>
      </c>
      <c r="G2349" s="262">
        <f t="shared" si="59"/>
        <v>15359.662821777638</v>
      </c>
    </row>
    <row r="2350" spans="1:7" x14ac:dyDescent="0.2">
      <c r="A2350" s="344">
        <v>8</v>
      </c>
      <c r="B2350" s="344">
        <v>0</v>
      </c>
      <c r="C2350" s="344">
        <v>1577.6298828125</v>
      </c>
      <c r="D2350" s="344">
        <v>22491.771484375</v>
      </c>
      <c r="E2350" s="344">
        <v>0.85741962539032102</v>
      </c>
      <c r="F2350" s="344">
        <v>1.6411542892456099</v>
      </c>
      <c r="G2350" s="262">
        <f t="shared" si="59"/>
        <v>15331.102216424009</v>
      </c>
    </row>
    <row r="2351" spans="1:7" x14ac:dyDescent="0.2">
      <c r="A2351" s="344">
        <v>8</v>
      </c>
      <c r="B2351" s="344">
        <v>0</v>
      </c>
      <c r="C2351" s="344">
        <v>1578.0234375</v>
      </c>
      <c r="D2351" s="344">
        <v>22390.630859375</v>
      </c>
      <c r="E2351" s="344">
        <v>0.85578905418515205</v>
      </c>
      <c r="F2351" s="344">
        <v>1.63676438387483</v>
      </c>
      <c r="G2351" s="262">
        <f t="shared" si="59"/>
        <v>15294.510239983745</v>
      </c>
    </row>
    <row r="2352" spans="1:7" x14ac:dyDescent="0.2">
      <c r="A2352" s="344">
        <v>8</v>
      </c>
      <c r="B2352" s="344">
        <v>0</v>
      </c>
      <c r="C2352" s="344">
        <v>1578.4384765625</v>
      </c>
      <c r="D2352" s="344">
        <v>22289.490234375</v>
      </c>
      <c r="E2352" s="344">
        <v>0.85415807552635703</v>
      </c>
      <c r="F2352" s="344">
        <v>1.6321629518642999</v>
      </c>
      <c r="G2352" s="262">
        <f t="shared" si="59"/>
        <v>15258.074077995603</v>
      </c>
    </row>
    <row r="2353" spans="1:7" x14ac:dyDescent="0.2">
      <c r="A2353" s="344">
        <v>8</v>
      </c>
      <c r="B2353" s="344">
        <v>0</v>
      </c>
      <c r="C2353" s="344">
        <v>1578.830078125</v>
      </c>
      <c r="D2353" s="344">
        <v>22189.1953125</v>
      </c>
      <c r="E2353" s="344">
        <v>0.85261196363717295</v>
      </c>
      <c r="F2353" s="344">
        <v>1.6266822349280099</v>
      </c>
      <c r="G2353" s="262">
        <f t="shared" si="59"/>
        <v>15223.689565725952</v>
      </c>
    </row>
    <row r="2354" spans="1:7" x14ac:dyDescent="0.2">
      <c r="A2354" s="344">
        <v>8</v>
      </c>
      <c r="B2354" s="344">
        <v>0</v>
      </c>
      <c r="C2354" s="344">
        <v>1579.2314453125</v>
      </c>
      <c r="D2354" s="344">
        <v>22088.734375</v>
      </c>
      <c r="E2354" s="344">
        <v>0.850895361509174</v>
      </c>
      <c r="F2354" s="344">
        <v>1.6244560247287201</v>
      </c>
      <c r="G2354" s="262">
        <f t="shared" si="59"/>
        <v>15185.685771563476</v>
      </c>
    </row>
    <row r="2355" spans="1:7" x14ac:dyDescent="0.2">
      <c r="A2355" s="344">
        <v>8</v>
      </c>
      <c r="B2355" s="344">
        <v>0</v>
      </c>
      <c r="C2355" s="344">
        <v>1579.6494140625</v>
      </c>
      <c r="D2355" s="344">
        <v>21988.41015625</v>
      </c>
      <c r="E2355" s="344">
        <v>0.84915704792365398</v>
      </c>
      <c r="F2355" s="344">
        <v>1.6192495822906501</v>
      </c>
      <c r="G2355" s="262">
        <f t="shared" si="59"/>
        <v>15147.375821988675</v>
      </c>
    </row>
    <row r="2356" spans="1:7" x14ac:dyDescent="0.2">
      <c r="A2356" s="344">
        <v>8</v>
      </c>
      <c r="B2356" s="344">
        <v>0</v>
      </c>
      <c r="C2356" s="344">
        <v>1580.04296875</v>
      </c>
      <c r="D2356" s="344">
        <v>21886.81640625</v>
      </c>
      <c r="E2356" s="344">
        <v>0.84759102901443795</v>
      </c>
      <c r="F2356" s="344">
        <v>1.61429343279451</v>
      </c>
      <c r="G2356" s="262">
        <f t="shared" si="59"/>
        <v>15113.021104767169</v>
      </c>
    </row>
    <row r="2357" spans="1:7" x14ac:dyDescent="0.2">
      <c r="A2357" s="344">
        <v>8</v>
      </c>
      <c r="B2357" s="344">
        <v>0</v>
      </c>
      <c r="C2357" s="344">
        <v>1580.453125</v>
      </c>
      <c r="D2357" s="344">
        <v>21786.7734375</v>
      </c>
      <c r="E2357" s="344">
        <v>0.84588571917265698</v>
      </c>
      <c r="F2357" s="344">
        <v>1.6128063434734901</v>
      </c>
      <c r="G2357" s="262">
        <f t="shared" si="59"/>
        <v>15075.782603473943</v>
      </c>
    </row>
    <row r="2358" spans="1:7" x14ac:dyDescent="0.2">
      <c r="A2358" s="344">
        <v>8</v>
      </c>
      <c r="B2358" s="344">
        <v>0</v>
      </c>
      <c r="C2358" s="344">
        <v>1580.85546875</v>
      </c>
      <c r="D2358" s="344">
        <v>21686.744140625</v>
      </c>
      <c r="E2358" s="344">
        <v>0.84423681255430005</v>
      </c>
      <c r="F2358" s="344">
        <v>1.6053139697760299</v>
      </c>
      <c r="G2358" s="262">
        <f t="shared" si="59"/>
        <v>15039.940718045029</v>
      </c>
    </row>
    <row r="2359" spans="1:7" x14ac:dyDescent="0.2">
      <c r="A2359" s="344">
        <v>8</v>
      </c>
      <c r="B2359" s="344">
        <v>0</v>
      </c>
      <c r="C2359" s="344">
        <v>1581.24609375</v>
      </c>
      <c r="D2359" s="344">
        <v>21585.123046875</v>
      </c>
      <c r="E2359" s="344">
        <v>0.84264588076621305</v>
      </c>
      <c r="F2359" s="344">
        <v>1.6052455175667999</v>
      </c>
      <c r="G2359" s="262">
        <f t="shared" si="59"/>
        <v>15005.519423525793</v>
      </c>
    </row>
    <row r="2360" spans="1:7" x14ac:dyDescent="0.2">
      <c r="A2360" s="344">
        <v>8</v>
      </c>
      <c r="B2360" s="344">
        <v>0</v>
      </c>
      <c r="C2360" s="344">
        <v>1581.66796875</v>
      </c>
      <c r="D2360" s="344">
        <v>21483.27734375</v>
      </c>
      <c r="E2360" s="344">
        <v>0.84090651944279704</v>
      </c>
      <c r="F2360" s="344">
        <v>1.5992879634723101</v>
      </c>
      <c r="G2360" s="262">
        <f t="shared" si="59"/>
        <v>14968.063668575369</v>
      </c>
    </row>
    <row r="2361" spans="1:7" x14ac:dyDescent="0.2">
      <c r="A2361" s="344">
        <v>8</v>
      </c>
      <c r="B2361" s="344">
        <v>0</v>
      </c>
      <c r="C2361" s="344">
        <v>1582.06640625</v>
      </c>
      <c r="D2361" s="344">
        <v>21383.21484375</v>
      </c>
      <c r="E2361" s="344">
        <v>0.83928956883028205</v>
      </c>
      <c r="F2361" s="344">
        <v>1.59539876040071</v>
      </c>
      <c r="G2361" s="262">
        <f t="shared" si="59"/>
        <v>14933.407168175896</v>
      </c>
    </row>
    <row r="2362" spans="1:7" x14ac:dyDescent="0.2">
      <c r="A2362" s="344">
        <v>8</v>
      </c>
      <c r="B2362" s="344">
        <v>0</v>
      </c>
      <c r="C2362" s="344">
        <v>1582.216796875</v>
      </c>
      <c r="D2362" s="344">
        <v>21347.37109375</v>
      </c>
      <c r="E2362" s="344">
        <v>0.83867920329794299</v>
      </c>
      <c r="F2362" s="344">
        <v>1.5950441593304301</v>
      </c>
      <c r="G2362" s="262">
        <f t="shared" si="59"/>
        <v>14920.366529759445</v>
      </c>
    </row>
    <row r="2363" spans="1:7" x14ac:dyDescent="0.2">
      <c r="A2363" s="344">
        <v>8</v>
      </c>
      <c r="B2363" s="344">
        <v>0</v>
      </c>
      <c r="C2363" s="344">
        <v>1582.466796875</v>
      </c>
      <c r="D2363" s="344">
        <v>21282.5234375</v>
      </c>
      <c r="E2363" s="344">
        <v>0.83759910194203302</v>
      </c>
      <c r="F2363" s="344">
        <v>1.5922039747238199</v>
      </c>
      <c r="G2363" s="262">
        <f t="shared" si="59"/>
        <v>14897.344226316694</v>
      </c>
    </row>
    <row r="2364" spans="1:7" x14ac:dyDescent="0.2">
      <c r="A2364" s="344">
        <v>8</v>
      </c>
      <c r="B2364" s="344">
        <v>0</v>
      </c>
      <c r="C2364" s="344">
        <v>1582.861328125</v>
      </c>
      <c r="D2364" s="344">
        <v>21180.927734375</v>
      </c>
      <c r="E2364" s="344">
        <v>0.83603913662955198</v>
      </c>
      <c r="F2364" s="344">
        <v>1.58706307411194</v>
      </c>
      <c r="G2364" s="262">
        <f t="shared" si="59"/>
        <v>14864.223470878516</v>
      </c>
    </row>
    <row r="2365" spans="1:7" x14ac:dyDescent="0.2">
      <c r="A2365" s="344">
        <v>8</v>
      </c>
      <c r="B2365" s="344">
        <v>0</v>
      </c>
      <c r="C2365" s="344">
        <v>1583.2763671875</v>
      </c>
      <c r="D2365" s="344">
        <v>21079.419921875</v>
      </c>
      <c r="E2365" s="344">
        <v>0.83428790094330896</v>
      </c>
      <c r="F2365" s="344">
        <v>1.58259272575378</v>
      </c>
      <c r="G2365" s="262">
        <f t="shared" si="59"/>
        <v>14827.219556414186</v>
      </c>
    </row>
    <row r="2366" spans="1:7" x14ac:dyDescent="0.2">
      <c r="A2366" s="344">
        <v>8</v>
      </c>
      <c r="B2366" s="344">
        <v>0</v>
      </c>
      <c r="C2366" s="344">
        <v>1583.677734375</v>
      </c>
      <c r="D2366" s="344">
        <v>20978.474609375</v>
      </c>
      <c r="E2366" s="344">
        <v>0.83266559522599004</v>
      </c>
      <c r="F2366" s="344">
        <v>1.5785812865942701</v>
      </c>
      <c r="G2366" s="262">
        <f t="shared" si="59"/>
        <v>14793.104175035964</v>
      </c>
    </row>
    <row r="2367" spans="1:7" x14ac:dyDescent="0.2">
      <c r="A2367" s="344">
        <v>8</v>
      </c>
      <c r="B2367" s="344">
        <v>0</v>
      </c>
      <c r="C2367" s="344">
        <v>1584.0771484375</v>
      </c>
      <c r="D2367" s="344">
        <v>20877.85546875</v>
      </c>
      <c r="E2367" s="344">
        <v>0.83101907512173101</v>
      </c>
      <c r="F2367" s="344">
        <v>1.57618219964206</v>
      </c>
      <c r="G2367" s="262">
        <f t="shared" si="59"/>
        <v>14758.645530553897</v>
      </c>
    </row>
    <row r="2368" spans="1:7" x14ac:dyDescent="0.2">
      <c r="A2368" s="344">
        <v>8</v>
      </c>
      <c r="B2368" s="344">
        <v>0</v>
      </c>
      <c r="C2368" s="344">
        <v>1584.4931640625</v>
      </c>
      <c r="D2368" s="344">
        <v>20777.486328125</v>
      </c>
      <c r="E2368" s="344">
        <v>0.82933349767699804</v>
      </c>
      <c r="F2368" s="344">
        <v>1.5712141757831</v>
      </c>
      <c r="G2368" s="262">
        <f t="shared" si="59"/>
        <v>14723.53887826117</v>
      </c>
    </row>
    <row r="2369" spans="1:7" x14ac:dyDescent="0.2">
      <c r="A2369" s="344">
        <v>8</v>
      </c>
      <c r="B2369" s="344">
        <v>0</v>
      </c>
      <c r="C2369" s="344">
        <v>1584.8955078125</v>
      </c>
      <c r="D2369" s="344">
        <v>20676.095703125</v>
      </c>
      <c r="E2369" s="344">
        <v>0.82762265810742996</v>
      </c>
      <c r="F2369" s="344">
        <v>1.56850810162723</v>
      </c>
      <c r="G2369" s="262">
        <f t="shared" si="59"/>
        <v>14688.07866404147</v>
      </c>
    </row>
    <row r="2370" spans="1:7" x14ac:dyDescent="0.2">
      <c r="A2370" s="344">
        <v>8</v>
      </c>
      <c r="B2370" s="344">
        <v>0</v>
      </c>
      <c r="C2370" s="344">
        <v>1585.2880859375</v>
      </c>
      <c r="D2370" s="344">
        <v>20574.962890625</v>
      </c>
      <c r="E2370" s="344">
        <v>0.82603481132537104</v>
      </c>
      <c r="F2370" s="344">
        <v>1.56326591968536</v>
      </c>
      <c r="G2370" s="262">
        <f t="shared" si="59"/>
        <v>14655.328483719164</v>
      </c>
    </row>
    <row r="2371" spans="1:7" x14ac:dyDescent="0.2">
      <c r="A2371" s="344">
        <v>8</v>
      </c>
      <c r="B2371" s="344">
        <v>0</v>
      </c>
      <c r="C2371" s="344">
        <v>1585.6982421875</v>
      </c>
      <c r="D2371" s="344">
        <v>20471.44140625</v>
      </c>
      <c r="E2371" s="344">
        <v>0.82431599730625704</v>
      </c>
      <c r="F2371" s="344">
        <v>1.55952572822571</v>
      </c>
      <c r="G2371" s="262">
        <f t="shared" si="59"/>
        <v>14620.05291614932</v>
      </c>
    </row>
    <row r="2372" spans="1:7" x14ac:dyDescent="0.2">
      <c r="A2372" s="344">
        <v>8</v>
      </c>
      <c r="B2372" s="344">
        <v>0</v>
      </c>
      <c r="C2372" s="344">
        <v>1586.11328125</v>
      </c>
      <c r="D2372" s="344">
        <v>20368.19140625</v>
      </c>
      <c r="E2372" s="344">
        <v>0.822581816464663</v>
      </c>
      <c r="F2372" s="344">
        <v>1.55438180081546</v>
      </c>
      <c r="G2372" s="262">
        <f t="shared" si="59"/>
        <v>14584.641261748733</v>
      </c>
    </row>
    <row r="2373" spans="1:7" x14ac:dyDescent="0.2">
      <c r="A2373" s="344">
        <v>8</v>
      </c>
      <c r="B2373" s="344">
        <v>0</v>
      </c>
      <c r="C2373" s="344">
        <v>1586.5283203125</v>
      </c>
      <c r="D2373" s="344">
        <v>20267.837890625</v>
      </c>
      <c r="E2373" s="344">
        <v>0.82090258365497004</v>
      </c>
      <c r="F2373" s="344">
        <v>1.5498399734497099</v>
      </c>
      <c r="G2373" s="262">
        <f t="shared" si="59"/>
        <v>14550.522584923256</v>
      </c>
    </row>
    <row r="2374" spans="1:7" x14ac:dyDescent="0.2">
      <c r="A2374" s="344">
        <v>8</v>
      </c>
      <c r="B2374" s="344">
        <v>0</v>
      </c>
      <c r="C2374" s="344">
        <v>1586.9296875</v>
      </c>
      <c r="D2374" s="344">
        <v>20166.677734375</v>
      </c>
      <c r="E2374" s="344">
        <v>0.81919861258938897</v>
      </c>
      <c r="F2374" s="344">
        <v>1.5446513425558801</v>
      </c>
      <c r="G2374" s="262">
        <f t="shared" ref="G2374:G2437" si="60">G2373+(D2374+D2373)/2*(E2374-E2373)</f>
        <v>14516.072962585364</v>
      </c>
    </row>
    <row r="2375" spans="1:7" x14ac:dyDescent="0.2">
      <c r="A2375" s="344">
        <v>8</v>
      </c>
      <c r="B2375" s="344">
        <v>0</v>
      </c>
      <c r="C2375" s="344">
        <v>1587.0595703125</v>
      </c>
      <c r="D2375" s="344">
        <v>20135.994140625</v>
      </c>
      <c r="E2375" s="344">
        <v>0.81863621016964305</v>
      </c>
      <c r="F2375" s="344">
        <v>1.5451491344720101</v>
      </c>
      <c r="G2375" s="262">
        <f t="shared" si="60"/>
        <v>14504.739802493001</v>
      </c>
    </row>
    <row r="2376" spans="1:7" x14ac:dyDescent="0.2">
      <c r="A2376" s="344">
        <v>8</v>
      </c>
      <c r="B2376" s="344">
        <v>0</v>
      </c>
      <c r="C2376" s="344">
        <v>1587.3330078125</v>
      </c>
      <c r="D2376" s="344">
        <v>20062.951171875</v>
      </c>
      <c r="E2376" s="344">
        <v>0.81749563105404399</v>
      </c>
      <c r="F2376" s="344">
        <v>1.54272909276187</v>
      </c>
      <c r="G2376" s="262">
        <f t="shared" si="60"/>
        <v>14481.814763746728</v>
      </c>
    </row>
    <row r="2377" spans="1:7" x14ac:dyDescent="0.2">
      <c r="A2377" s="344">
        <v>8</v>
      </c>
      <c r="B2377" s="344">
        <v>0.5</v>
      </c>
      <c r="C2377" s="344">
        <v>1587.9892578125</v>
      </c>
      <c r="D2377" s="344">
        <v>20163.197265625</v>
      </c>
      <c r="E2377" s="344">
        <v>0.81889645662158705</v>
      </c>
      <c r="F2377" s="344">
        <v>1.5476017724722599</v>
      </c>
      <c r="G2377" s="262">
        <f t="shared" si="60"/>
        <v>14509.989672354244</v>
      </c>
    </row>
    <row r="2378" spans="1:7" x14ac:dyDescent="0.2">
      <c r="A2378" s="344">
        <v>8</v>
      </c>
      <c r="B2378" s="344">
        <v>0.5</v>
      </c>
      <c r="C2378" s="344">
        <v>1588.4033203125</v>
      </c>
      <c r="D2378" s="344">
        <v>20264.087890625</v>
      </c>
      <c r="E2378" s="344">
        <v>0.820556713733822</v>
      </c>
      <c r="F2378" s="344">
        <v>1.55098433606327</v>
      </c>
      <c r="G2378" s="262">
        <f t="shared" si="60"/>
        <v>14543.549516208752</v>
      </c>
    </row>
    <row r="2379" spans="1:7" x14ac:dyDescent="0.2">
      <c r="A2379" s="344">
        <v>8</v>
      </c>
      <c r="B2379" s="344">
        <v>0.5</v>
      </c>
      <c r="C2379" s="344">
        <v>1588.8076171875</v>
      </c>
      <c r="D2379" s="344">
        <v>20365.814453125</v>
      </c>
      <c r="E2379" s="344">
        <v>0.82216307055205096</v>
      </c>
      <c r="F2379" s="344">
        <v>1.5537112485617399</v>
      </c>
      <c r="G2379" s="262">
        <f t="shared" si="60"/>
        <v>14576.182576535681</v>
      </c>
    </row>
    <row r="2380" spans="1:7" x14ac:dyDescent="0.2">
      <c r="A2380" s="344">
        <v>8</v>
      </c>
      <c r="B2380" s="344">
        <v>0.5</v>
      </c>
      <c r="C2380" s="344">
        <v>1589.22265625</v>
      </c>
      <c r="D2380" s="344">
        <v>20466.71875</v>
      </c>
      <c r="E2380" s="344">
        <v>0.82387769361957897</v>
      </c>
      <c r="F2380" s="344">
        <v>1.55999360140413</v>
      </c>
      <c r="G2380" s="262">
        <f t="shared" si="60"/>
        <v>14611.188778203521</v>
      </c>
    </row>
    <row r="2381" spans="1:7" x14ac:dyDescent="0.2">
      <c r="A2381" s="344">
        <v>8</v>
      </c>
      <c r="B2381" s="344">
        <v>0.5</v>
      </c>
      <c r="C2381" s="344">
        <v>1589.623046875</v>
      </c>
      <c r="D2381" s="344">
        <v>20570.130859375</v>
      </c>
      <c r="E2381" s="344">
        <v>0.82546810153871797</v>
      </c>
      <c r="F2381" s="344">
        <v>1.5631646383553699</v>
      </c>
      <c r="G2381" s="262">
        <f t="shared" si="60"/>
        <v>14643.821443501154</v>
      </c>
    </row>
    <row r="2382" spans="1:7" x14ac:dyDescent="0.2">
      <c r="A2382" s="344">
        <v>8</v>
      </c>
      <c r="B2382" s="344">
        <v>0.5</v>
      </c>
      <c r="C2382" s="344">
        <v>1590.0302734375</v>
      </c>
      <c r="D2382" s="344">
        <v>20670.509765625</v>
      </c>
      <c r="E2382" s="344">
        <v>0.82708417903631903</v>
      </c>
      <c r="F2382" s="344">
        <v>1.56636838801205</v>
      </c>
      <c r="G2382" s="262">
        <f t="shared" si="60"/>
        <v>14677.145479151512</v>
      </c>
    </row>
    <row r="2383" spans="1:7" x14ac:dyDescent="0.2">
      <c r="A2383" s="344">
        <v>8</v>
      </c>
      <c r="B2383" s="344">
        <v>0.5</v>
      </c>
      <c r="C2383" s="344">
        <v>1590.44140625</v>
      </c>
      <c r="D2383" s="344">
        <v>20771.8515625</v>
      </c>
      <c r="E2383" s="344">
        <v>0.82870805636048295</v>
      </c>
      <c r="F2383" s="344">
        <v>1.5697597991675101</v>
      </c>
      <c r="G2383" s="262">
        <f t="shared" si="60"/>
        <v>14710.794134561787</v>
      </c>
    </row>
    <row r="2384" spans="1:7" x14ac:dyDescent="0.2">
      <c r="A2384" s="344">
        <v>8</v>
      </c>
      <c r="B2384" s="344">
        <v>0.5</v>
      </c>
      <c r="C2384" s="344">
        <v>1590.845703125</v>
      </c>
      <c r="D2384" s="344">
        <v>20872.2109375</v>
      </c>
      <c r="E2384" s="344">
        <v>0.83038845332339395</v>
      </c>
      <c r="F2384" s="344">
        <v>1.5757798682898301</v>
      </c>
      <c r="G2384" s="262">
        <f t="shared" si="60"/>
        <v>14745.783412635925</v>
      </c>
    </row>
    <row r="2385" spans="1:7" x14ac:dyDescent="0.2">
      <c r="A2385" s="344">
        <v>8</v>
      </c>
      <c r="B2385" s="344">
        <v>0.5</v>
      </c>
      <c r="C2385" s="344">
        <v>1591.2392578125</v>
      </c>
      <c r="D2385" s="344">
        <v>20973.248046875</v>
      </c>
      <c r="E2385" s="344">
        <v>0.83197705680504397</v>
      </c>
      <c r="F2385" s="344">
        <v>1.57761271111667</v>
      </c>
      <c r="G2385" s="262">
        <f t="shared" si="60"/>
        <v>14779.021333552835</v>
      </c>
    </row>
    <row r="2386" spans="1:7" x14ac:dyDescent="0.2">
      <c r="A2386" s="344">
        <v>8</v>
      </c>
      <c r="B2386" s="344">
        <v>0.5</v>
      </c>
      <c r="C2386" s="344">
        <v>1591.646484375</v>
      </c>
      <c r="D2386" s="344">
        <v>21075.37890625</v>
      </c>
      <c r="E2386" s="344">
        <v>0.83354988601058699</v>
      </c>
      <c r="F2386" s="344">
        <v>1.58277747686952</v>
      </c>
      <c r="G2386" s="262">
        <f t="shared" si="60"/>
        <v>14812.088987815265</v>
      </c>
    </row>
    <row r="2387" spans="1:7" x14ac:dyDescent="0.2">
      <c r="A2387" s="344">
        <v>8</v>
      </c>
      <c r="B2387" s="344">
        <v>0.5</v>
      </c>
      <c r="C2387" s="344">
        <v>1592.05859375</v>
      </c>
      <c r="D2387" s="344">
        <v>21176.669921875</v>
      </c>
      <c r="E2387" s="344">
        <v>0.83523034118115902</v>
      </c>
      <c r="F2387" s="344">
        <v>1.58568320330232</v>
      </c>
      <c r="G2387" s="262">
        <f t="shared" si="60"/>
        <v>14847.590324775507</v>
      </c>
    </row>
    <row r="2388" spans="1:7" x14ac:dyDescent="0.2">
      <c r="A2388" s="344">
        <v>8</v>
      </c>
      <c r="B2388" s="344">
        <v>0.5</v>
      </c>
      <c r="C2388" s="344">
        <v>1592.470703125</v>
      </c>
      <c r="D2388" s="344">
        <v>21277.3828125</v>
      </c>
      <c r="E2388" s="344">
        <v>0.836847524624318</v>
      </c>
      <c r="F2388" s="344">
        <v>1.5911280643194901</v>
      </c>
      <c r="G2388" s="262">
        <f t="shared" si="60"/>
        <v>14881.918320364022</v>
      </c>
    </row>
    <row r="2389" spans="1:7" x14ac:dyDescent="0.2">
      <c r="A2389" s="344">
        <v>8</v>
      </c>
      <c r="B2389" s="344">
        <v>0.5</v>
      </c>
      <c r="C2389" s="344">
        <v>1592.865234375</v>
      </c>
      <c r="D2389" s="344">
        <v>21377.72265625</v>
      </c>
      <c r="E2389" s="344">
        <v>0.83849480142816901</v>
      </c>
      <c r="F2389" s="344">
        <v>1.5955388080328701</v>
      </c>
      <c r="G2389" s="262">
        <f t="shared" si="60"/>
        <v>14917.050703266268</v>
      </c>
    </row>
    <row r="2390" spans="1:7" x14ac:dyDescent="0.2">
      <c r="A2390" s="344">
        <v>8</v>
      </c>
      <c r="B2390" s="344">
        <v>0.5</v>
      </c>
      <c r="C2390" s="344">
        <v>1592.89453125</v>
      </c>
      <c r="D2390" s="344">
        <v>21385.935546875</v>
      </c>
      <c r="E2390" s="344">
        <v>0.83864026237279199</v>
      </c>
      <c r="F2390" s="344">
        <v>1.59549119416624</v>
      </c>
      <c r="G2390" s="262">
        <f t="shared" si="60"/>
        <v>14920.160924325148</v>
      </c>
    </row>
    <row r="2391" spans="1:7" x14ac:dyDescent="0.2">
      <c r="A2391" s="344">
        <v>8</v>
      </c>
      <c r="B2391" s="344">
        <v>0.5</v>
      </c>
      <c r="C2391" s="344">
        <v>1593.2666015625</v>
      </c>
      <c r="D2391" s="344">
        <v>21480.34765625</v>
      </c>
      <c r="E2391" s="344">
        <v>0.84012327715754498</v>
      </c>
      <c r="F2391" s="344">
        <v>1.5977710718289</v>
      </c>
      <c r="G2391" s="262">
        <f t="shared" si="60"/>
        <v>14951.94659020397</v>
      </c>
    </row>
    <row r="2392" spans="1:7" x14ac:dyDescent="0.2">
      <c r="A2392" s="344">
        <v>8</v>
      </c>
      <c r="B2392" s="344">
        <v>0.5</v>
      </c>
      <c r="C2392" s="344">
        <v>1593.6796875</v>
      </c>
      <c r="D2392" s="344">
        <v>21580.373046875</v>
      </c>
      <c r="E2392" s="344">
        <v>0.84173493087291695</v>
      </c>
      <c r="F2392" s="344">
        <v>1.60306389443576</v>
      </c>
      <c r="G2392" s="262">
        <f t="shared" si="60"/>
        <v>14986.646075457864</v>
      </c>
    </row>
    <row r="2393" spans="1:7" x14ac:dyDescent="0.2">
      <c r="A2393" s="344">
        <v>8</v>
      </c>
      <c r="B2393" s="344">
        <v>0.5</v>
      </c>
      <c r="C2393" s="344">
        <v>1594.076171875</v>
      </c>
      <c r="D2393" s="344">
        <v>21680.876953125</v>
      </c>
      <c r="E2393" s="344">
        <v>0.84334996063262202</v>
      </c>
      <c r="F2393" s="344">
        <v>1.6065507661551199</v>
      </c>
      <c r="G2393" s="262">
        <f t="shared" si="60"/>
        <v>15021.580178553884</v>
      </c>
    </row>
    <row r="2394" spans="1:7" x14ac:dyDescent="0.2">
      <c r="A2394" s="344">
        <v>8</v>
      </c>
      <c r="B2394" s="344">
        <v>0.5</v>
      </c>
      <c r="C2394" s="344">
        <v>1594.478515625</v>
      </c>
      <c r="D2394" s="344">
        <v>21781.072265625</v>
      </c>
      <c r="E2394" s="344">
        <v>0.84494805196300105</v>
      </c>
      <c r="F2394" s="344">
        <v>1.61052646581084</v>
      </c>
      <c r="G2394" s="262">
        <f t="shared" si="60"/>
        <v>15056.308260677813</v>
      </c>
    </row>
    <row r="2395" spans="1:7" x14ac:dyDescent="0.2">
      <c r="A2395" s="344">
        <v>8</v>
      </c>
      <c r="B2395" s="344">
        <v>0.5</v>
      </c>
      <c r="C2395" s="344">
        <v>1594.8818359375</v>
      </c>
      <c r="D2395" s="344">
        <v>21881.380859375</v>
      </c>
      <c r="E2395" s="344">
        <v>0.84661081200465604</v>
      </c>
      <c r="F2395" s="344">
        <v>1.6148894792422701</v>
      </c>
      <c r="G2395" s="262">
        <f t="shared" si="60"/>
        <v>15092.608351866256</v>
      </c>
    </row>
    <row r="2396" spans="1:7" x14ac:dyDescent="0.2">
      <c r="A2396" s="344">
        <v>8</v>
      </c>
      <c r="B2396" s="344">
        <v>0.5</v>
      </c>
      <c r="C2396" s="344">
        <v>1595.283203125</v>
      </c>
      <c r="D2396" s="344">
        <v>21981.5703125</v>
      </c>
      <c r="E2396" s="344">
        <v>0.84819726180285204</v>
      </c>
      <c r="F2396" s="344">
        <v>1.6183108091354399</v>
      </c>
      <c r="G2396" s="262">
        <f t="shared" si="60"/>
        <v>15127.401536883708</v>
      </c>
    </row>
    <row r="2397" spans="1:7" x14ac:dyDescent="0.2">
      <c r="A2397" s="344">
        <v>8</v>
      </c>
      <c r="B2397" s="344">
        <v>0.5</v>
      </c>
      <c r="C2397" s="344">
        <v>1595.6904296875</v>
      </c>
      <c r="D2397" s="344">
        <v>22081.8828125</v>
      </c>
      <c r="E2397" s="344">
        <v>0.84987509762868296</v>
      </c>
      <c r="F2397" s="344">
        <v>1.6230583423748599</v>
      </c>
      <c r="G2397" s="262">
        <f t="shared" si="60"/>
        <v>15164.367157015182</v>
      </c>
    </row>
    <row r="2398" spans="1:7" x14ac:dyDescent="0.2">
      <c r="A2398" s="344">
        <v>8</v>
      </c>
      <c r="B2398" s="344">
        <v>0.5</v>
      </c>
      <c r="C2398" s="344">
        <v>1596.083984375</v>
      </c>
      <c r="D2398" s="344">
        <v>22184.51953125</v>
      </c>
      <c r="E2398" s="344">
        <v>0.85151684470474698</v>
      </c>
      <c r="F2398" s="344">
        <v>1.6265868907794401</v>
      </c>
      <c r="G2398" s="262">
        <f t="shared" si="60"/>
        <v>15200.704275323043</v>
      </c>
    </row>
    <row r="2399" spans="1:7" x14ac:dyDescent="0.2">
      <c r="A2399" s="344">
        <v>8</v>
      </c>
      <c r="B2399" s="344">
        <v>0.5</v>
      </c>
      <c r="C2399" s="344">
        <v>1596.494140625</v>
      </c>
      <c r="D2399" s="344">
        <v>22284.8046875</v>
      </c>
      <c r="E2399" s="344">
        <v>0.85318775381892897</v>
      </c>
      <c r="F2399" s="344">
        <v>1.6305118333548301</v>
      </c>
      <c r="G2399" s="262">
        <f t="shared" si="60"/>
        <v>15237.856374892355</v>
      </c>
    </row>
    <row r="2400" spans="1:7" x14ac:dyDescent="0.2">
      <c r="A2400" s="344">
        <v>8</v>
      </c>
      <c r="B2400" s="344">
        <v>0.5</v>
      </c>
      <c r="C2400" s="344">
        <v>1596.8857421875</v>
      </c>
      <c r="D2400" s="344">
        <v>22385.77734375</v>
      </c>
      <c r="E2400" s="344">
        <v>0.85475580999627698</v>
      </c>
      <c r="F2400" s="344">
        <v>1.6355782281607401</v>
      </c>
      <c r="G2400" s="262">
        <f t="shared" si="60"/>
        <v>15272.879365942272</v>
      </c>
    </row>
    <row r="2401" spans="1:7" x14ac:dyDescent="0.2">
      <c r="A2401" s="344">
        <v>8</v>
      </c>
      <c r="B2401" s="344">
        <v>0.5</v>
      </c>
      <c r="C2401" s="344">
        <v>1597.2919921875</v>
      </c>
      <c r="D2401" s="344">
        <v>22486.263671875</v>
      </c>
      <c r="E2401" s="344">
        <v>0.85642363410443101</v>
      </c>
      <c r="F2401" s="344">
        <v>1.6384392511099599</v>
      </c>
      <c r="G2401" s="262">
        <f t="shared" si="60"/>
        <v>15310.29870183624</v>
      </c>
    </row>
    <row r="2402" spans="1:7" x14ac:dyDescent="0.2">
      <c r="A2402" s="344">
        <v>8</v>
      </c>
      <c r="B2402" s="344">
        <v>0.5</v>
      </c>
      <c r="C2402" s="344">
        <v>1597.6943359375</v>
      </c>
      <c r="D2402" s="344">
        <v>22587.521484375</v>
      </c>
      <c r="E2402" s="344">
        <v>0.85803377442061901</v>
      </c>
      <c r="F2402" s="344">
        <v>1.64362485520542</v>
      </c>
      <c r="G2402" s="262">
        <f t="shared" si="60"/>
        <v>15346.586261177878</v>
      </c>
    </row>
    <row r="2403" spans="1:7" x14ac:dyDescent="0.2">
      <c r="A2403" s="344">
        <v>8</v>
      </c>
      <c r="B2403" s="344">
        <v>0.5</v>
      </c>
      <c r="C2403" s="344">
        <v>1597.8505859375</v>
      </c>
      <c r="D2403" s="344">
        <v>22621.099609375</v>
      </c>
      <c r="E2403" s="344">
        <v>0.85864932043477904</v>
      </c>
      <c r="F2403" s="344">
        <v>1.6454994911328</v>
      </c>
      <c r="G2403" s="262">
        <f t="shared" si="60"/>
        <v>15360.500254437842</v>
      </c>
    </row>
    <row r="2404" spans="1:7" x14ac:dyDescent="0.2">
      <c r="A2404" s="344">
        <v>8</v>
      </c>
      <c r="B2404" s="344">
        <v>0.5</v>
      </c>
      <c r="C2404" s="344">
        <v>1598.1123046875</v>
      </c>
      <c r="D2404" s="344">
        <v>22689.708984375</v>
      </c>
      <c r="E2404" s="344">
        <v>0.85968786152079701</v>
      </c>
      <c r="F2404" s="344">
        <v>1.645925687626</v>
      </c>
      <c r="G2404" s="262">
        <f t="shared" si="60"/>
        <v>15384.028822620496</v>
      </c>
    </row>
    <row r="2405" spans="1:7" x14ac:dyDescent="0.2">
      <c r="A2405" s="344">
        <v>8</v>
      </c>
      <c r="B2405" s="344">
        <v>0.5</v>
      </c>
      <c r="C2405" s="344">
        <v>1598.521484375</v>
      </c>
      <c r="D2405" s="344">
        <v>22794.263671875</v>
      </c>
      <c r="E2405" s="344">
        <v>0.86133892182260796</v>
      </c>
      <c r="F2405" s="344">
        <v>1.6506403917446699</v>
      </c>
      <c r="G2405" s="262">
        <f t="shared" si="60"/>
        <v>15421.57721343119</v>
      </c>
    </row>
    <row r="2406" spans="1:7" x14ac:dyDescent="0.2">
      <c r="A2406" s="344">
        <v>8</v>
      </c>
      <c r="B2406" s="344">
        <v>0.5</v>
      </c>
      <c r="C2406" s="344">
        <v>1598.9365234375</v>
      </c>
      <c r="D2406" s="344">
        <v>22894.62890625</v>
      </c>
      <c r="E2406" s="344">
        <v>0.8630525553599</v>
      </c>
      <c r="F2406" s="344">
        <v>1.6571313608437801</v>
      </c>
      <c r="G2406" s="262">
        <f t="shared" si="60"/>
        <v>15460.724222732993</v>
      </c>
    </row>
    <row r="2407" spans="1:7" x14ac:dyDescent="0.2">
      <c r="A2407" s="344">
        <v>8</v>
      </c>
      <c r="B2407" s="344">
        <v>0.5</v>
      </c>
      <c r="C2407" s="344">
        <v>1599.333984375</v>
      </c>
      <c r="D2407" s="344">
        <v>22994.66796875</v>
      </c>
      <c r="E2407" s="344">
        <v>0.86467259097844396</v>
      </c>
      <c r="F2407" s="344">
        <v>1.65809993632138</v>
      </c>
      <c r="G2407" s="262">
        <f t="shared" si="60"/>
        <v>15497.895370456712</v>
      </c>
    </row>
    <row r="2408" spans="1:7" x14ac:dyDescent="0.2">
      <c r="A2408" s="344">
        <v>8</v>
      </c>
      <c r="B2408" s="344">
        <v>0.5</v>
      </c>
      <c r="C2408" s="344">
        <v>1599.728515625</v>
      </c>
      <c r="D2408" s="344">
        <v>23095.44921875</v>
      </c>
      <c r="E2408" s="344">
        <v>0.86626433767378297</v>
      </c>
      <c r="F2408" s="344">
        <v>1.6648501623421901</v>
      </c>
      <c r="G2408" s="262">
        <f t="shared" si="60"/>
        <v>15534.577266317208</v>
      </c>
    </row>
    <row r="2409" spans="1:7" x14ac:dyDescent="0.2">
      <c r="A2409" s="344">
        <v>8</v>
      </c>
      <c r="B2409" s="344">
        <v>0.5</v>
      </c>
      <c r="C2409" s="344">
        <v>1600.12890625</v>
      </c>
      <c r="D2409" s="344">
        <v>23199.490234375</v>
      </c>
      <c r="E2409" s="344">
        <v>0.86787610780447699</v>
      </c>
      <c r="F2409" s="344">
        <v>1.66609883308411</v>
      </c>
      <c r="G2409" s="262">
        <f t="shared" si="60"/>
        <v>15571.885666623626</v>
      </c>
    </row>
    <row r="2410" spans="1:7" x14ac:dyDescent="0.2">
      <c r="A2410" s="344">
        <v>8</v>
      </c>
      <c r="B2410" s="344">
        <v>0.5</v>
      </c>
      <c r="C2410" s="344">
        <v>1600.5576171875</v>
      </c>
      <c r="D2410" s="344">
        <v>23302.205078125</v>
      </c>
      <c r="E2410" s="344">
        <v>0.86963351350277696</v>
      </c>
      <c r="F2410" s="344">
        <v>1.6707002650946401</v>
      </c>
      <c r="G2410" s="262">
        <f t="shared" si="60"/>
        <v>15612.746838785024</v>
      </c>
    </row>
    <row r="2411" spans="1:7" x14ac:dyDescent="0.2">
      <c r="A2411" s="344">
        <v>8</v>
      </c>
      <c r="B2411" s="344">
        <v>0.5</v>
      </c>
      <c r="C2411" s="344">
        <v>1600.94921875</v>
      </c>
      <c r="D2411" s="344">
        <v>23403.091796875</v>
      </c>
      <c r="E2411" s="344">
        <v>0.87125040590763103</v>
      </c>
      <c r="F2411" s="344">
        <v>1.6746968030929601</v>
      </c>
      <c r="G2411" s="262">
        <f t="shared" si="60"/>
        <v>15650.505558676845</v>
      </c>
    </row>
    <row r="2412" spans="1:7" x14ac:dyDescent="0.2">
      <c r="A2412" s="344">
        <v>8</v>
      </c>
      <c r="B2412" s="344">
        <v>0.5</v>
      </c>
      <c r="C2412" s="344">
        <v>1601.3798828125</v>
      </c>
      <c r="D2412" s="344">
        <v>23503.3203125</v>
      </c>
      <c r="E2412" s="344">
        <v>0.87300420273095403</v>
      </c>
      <c r="F2412" s="344">
        <v>1.6790569061413401</v>
      </c>
      <c r="G2412" s="262">
        <f t="shared" si="60"/>
        <v>15691.637716952295</v>
      </c>
    </row>
    <row r="2413" spans="1:7" x14ac:dyDescent="0.2">
      <c r="A2413" s="344">
        <v>8</v>
      </c>
      <c r="B2413" s="344">
        <v>0.5</v>
      </c>
      <c r="C2413" s="344">
        <v>1601.7734375</v>
      </c>
      <c r="D2413" s="344">
        <v>23604.142578125</v>
      </c>
      <c r="E2413" s="344">
        <v>0.87452982552349601</v>
      </c>
      <c r="F2413" s="344">
        <v>1.6833960544318001</v>
      </c>
      <c r="G2413" s="262">
        <f t="shared" si="60"/>
        <v>15727.571826494677</v>
      </c>
    </row>
    <row r="2414" spans="1:7" x14ac:dyDescent="0.2">
      <c r="A2414" s="344">
        <v>8</v>
      </c>
      <c r="B2414" s="344">
        <v>0.5</v>
      </c>
      <c r="C2414" s="344">
        <v>1602.1669921875</v>
      </c>
      <c r="D2414" s="344">
        <v>23704.6875</v>
      </c>
      <c r="E2414" s="344">
        <v>0.87620172416791298</v>
      </c>
      <c r="F2414" s="344">
        <v>1.6865401994436999</v>
      </c>
      <c r="G2414" s="262">
        <f t="shared" si="60"/>
        <v>15767.119610932963</v>
      </c>
    </row>
    <row r="2415" spans="1:7" x14ac:dyDescent="0.2">
      <c r="A2415" s="344">
        <v>8</v>
      </c>
      <c r="B2415" s="344">
        <v>0.5</v>
      </c>
      <c r="C2415" s="344">
        <v>1602.576171875</v>
      </c>
      <c r="D2415" s="344">
        <v>23807.154296875</v>
      </c>
      <c r="E2415" s="344">
        <v>0.87788124801591005</v>
      </c>
      <c r="F2415" s="344">
        <v>1.6888320678844999</v>
      </c>
      <c r="G2415" s="262">
        <f t="shared" si="60"/>
        <v>15807.018246613021</v>
      </c>
    </row>
    <row r="2416" spans="1:7" x14ac:dyDescent="0.2">
      <c r="A2416" s="344">
        <v>8</v>
      </c>
      <c r="B2416" s="344">
        <v>0.5</v>
      </c>
      <c r="C2416" s="344">
        <v>1602.7568359375</v>
      </c>
      <c r="D2416" s="344">
        <v>23851.955078125</v>
      </c>
      <c r="E2416" s="344">
        <v>0.87865575915202498</v>
      </c>
      <c r="F2416" s="344">
        <v>1.6906649107113501</v>
      </c>
      <c r="G2416" s="262">
        <f t="shared" si="60"/>
        <v>15825.474502087149</v>
      </c>
    </row>
    <row r="2417" spans="1:7" x14ac:dyDescent="0.2">
      <c r="A2417" s="344">
        <v>8</v>
      </c>
      <c r="B2417" s="344">
        <v>0.5</v>
      </c>
      <c r="C2417" s="344">
        <v>1602.986328125</v>
      </c>
      <c r="D2417" s="344">
        <v>23908.39453125</v>
      </c>
      <c r="E2417" s="344">
        <v>0.87957328651100397</v>
      </c>
      <c r="F2417" s="344">
        <v>1.6926943790167599</v>
      </c>
      <c r="G2417" s="262">
        <f t="shared" si="60"/>
        <v>15847.38521580765</v>
      </c>
    </row>
    <row r="2418" spans="1:7" x14ac:dyDescent="0.2">
      <c r="A2418" s="344">
        <v>8</v>
      </c>
      <c r="B2418" s="344">
        <v>0.5</v>
      </c>
      <c r="C2418" s="344">
        <v>1603.390625</v>
      </c>
      <c r="D2418" s="344">
        <v>24008.7578125</v>
      </c>
      <c r="E2418" s="344">
        <v>0.88124955072999001</v>
      </c>
      <c r="F2418" s="344">
        <v>1.69965031091124</v>
      </c>
      <c r="G2418" s="262">
        <f t="shared" si="60"/>
        <v>15887.546119782415</v>
      </c>
    </row>
    <row r="2419" spans="1:7" x14ac:dyDescent="0.2">
      <c r="A2419" s="344">
        <v>8</v>
      </c>
      <c r="B2419" s="344">
        <v>0.5</v>
      </c>
      <c r="C2419" s="344">
        <v>1603.7880859375</v>
      </c>
      <c r="D2419" s="344">
        <v>24109.724609375</v>
      </c>
      <c r="E2419" s="344">
        <v>0.882944674231112</v>
      </c>
      <c r="F2419" s="344">
        <v>1.70136394444853</v>
      </c>
      <c r="G2419" s="262">
        <f t="shared" si="60"/>
        <v>15928.329504978239</v>
      </c>
    </row>
    <row r="2420" spans="1:7" x14ac:dyDescent="0.2">
      <c r="A2420" s="344">
        <v>8</v>
      </c>
      <c r="B2420" s="344">
        <v>0.5</v>
      </c>
      <c r="C2420" s="344">
        <v>1604.2041015625</v>
      </c>
      <c r="D2420" s="344">
        <v>24209.798828125</v>
      </c>
      <c r="E2420" s="344">
        <v>0.88460545521229506</v>
      </c>
      <c r="F2420" s="344">
        <v>1.70761346817017</v>
      </c>
      <c r="G2420" s="262">
        <f t="shared" si="60"/>
        <v>15968.453577750653</v>
      </c>
    </row>
    <row r="2421" spans="1:7" x14ac:dyDescent="0.2">
      <c r="A2421" s="344">
        <v>8</v>
      </c>
      <c r="B2421" s="344">
        <v>0.5</v>
      </c>
      <c r="C2421" s="344">
        <v>1604.599609375</v>
      </c>
      <c r="D2421" s="344">
        <v>24309.87890625</v>
      </c>
      <c r="E2421" s="344">
        <v>0.886227295268327</v>
      </c>
      <c r="F2421" s="344">
        <v>1.7093956703320099</v>
      </c>
      <c r="G2421" s="262">
        <f t="shared" si="60"/>
        <v>16007.799156178338</v>
      </c>
    </row>
    <row r="2422" spans="1:7" x14ac:dyDescent="0.2">
      <c r="A2422" s="344">
        <v>8</v>
      </c>
      <c r="B2422" s="344">
        <v>0.5</v>
      </c>
      <c r="C2422" s="344">
        <v>1605.001953125</v>
      </c>
      <c r="D2422" s="344">
        <v>24410.142578125</v>
      </c>
      <c r="E2422" s="344">
        <v>0.88789139408618201</v>
      </c>
      <c r="F2422" s="344">
        <v>1.71505811158568</v>
      </c>
      <c r="G2422" s="262">
        <f t="shared" si="60"/>
        <v>16048.336621257347</v>
      </c>
    </row>
    <row r="2423" spans="1:7" x14ac:dyDescent="0.2">
      <c r="A2423" s="344">
        <v>8</v>
      </c>
      <c r="B2423" s="344">
        <v>0.5</v>
      </c>
      <c r="C2423" s="344">
        <v>1605.400390625</v>
      </c>
      <c r="D2423" s="344">
        <v>24512.1328125</v>
      </c>
      <c r="E2423" s="344">
        <v>0.88955328101292297</v>
      </c>
      <c r="F2423" s="344">
        <v>1.7169356578960999</v>
      </c>
      <c r="G2423" s="262">
        <f t="shared" si="60"/>
        <v>16088.988266206397</v>
      </c>
    </row>
    <row r="2424" spans="1:7" x14ac:dyDescent="0.2">
      <c r="A2424" s="344">
        <v>8</v>
      </c>
      <c r="B2424" s="344">
        <v>0.5</v>
      </c>
      <c r="C2424" s="344">
        <v>1605.8212890625</v>
      </c>
      <c r="D2424" s="344">
        <v>24613.783203125</v>
      </c>
      <c r="E2424" s="344">
        <v>0.89127407409250703</v>
      </c>
      <c r="F2424" s="344">
        <v>1.72272021882236</v>
      </c>
      <c r="G2424" s="262">
        <f t="shared" si="60"/>
        <v>16131.256034360355</v>
      </c>
    </row>
    <row r="2425" spans="1:7" x14ac:dyDescent="0.2">
      <c r="A2425" s="344">
        <v>8</v>
      </c>
      <c r="B2425" s="344">
        <v>0.5</v>
      </c>
      <c r="C2425" s="344">
        <v>1606.2158203125</v>
      </c>
      <c r="D2425" s="344">
        <v>24715.431640625</v>
      </c>
      <c r="E2425" s="344">
        <v>0.89306692825630296</v>
      </c>
      <c r="F2425" s="344">
        <v>1.7259716987609901</v>
      </c>
      <c r="G2425" s="262">
        <f t="shared" si="60"/>
        <v>16175.476078475056</v>
      </c>
    </row>
    <row r="2426" spans="1:7" x14ac:dyDescent="0.2">
      <c r="A2426" s="344">
        <v>8</v>
      </c>
      <c r="B2426" s="344">
        <v>0.5</v>
      </c>
      <c r="C2426" s="344">
        <v>1606.6201171875</v>
      </c>
      <c r="D2426" s="344">
        <v>24817.431640625</v>
      </c>
      <c r="E2426" s="344">
        <v>0.89471461251378104</v>
      </c>
      <c r="F2426" s="344">
        <v>1.73225998878479</v>
      </c>
      <c r="G2426" s="262">
        <f t="shared" si="60"/>
        <v>16216.283338003221</v>
      </c>
    </row>
    <row r="2427" spans="1:7" x14ac:dyDescent="0.2">
      <c r="A2427" s="344">
        <v>8</v>
      </c>
      <c r="B2427" s="344">
        <v>0.5</v>
      </c>
      <c r="C2427" s="344">
        <v>1607.025390625</v>
      </c>
      <c r="D2427" s="344">
        <v>24919.869140625</v>
      </c>
      <c r="E2427" s="344">
        <v>0.89652178576216102</v>
      </c>
      <c r="F2427" s="344">
        <v>1.73486769199371</v>
      </c>
      <c r="G2427" s="262">
        <f t="shared" si="60"/>
        <v>16261.225297712472</v>
      </c>
    </row>
    <row r="2428" spans="1:7" x14ac:dyDescent="0.2">
      <c r="A2428" s="344">
        <v>8</v>
      </c>
      <c r="B2428" s="344">
        <v>0.5</v>
      </c>
      <c r="C2428" s="344">
        <v>1607.435546875</v>
      </c>
      <c r="D2428" s="344">
        <v>25019.869140625</v>
      </c>
      <c r="E2428" s="344">
        <v>0.89826551266014598</v>
      </c>
      <c r="F2428" s="344">
        <v>1.73681380692869</v>
      </c>
      <c r="G2428" s="262">
        <f t="shared" si="60"/>
        <v>16304.765930172145</v>
      </c>
    </row>
    <row r="2429" spans="1:7" x14ac:dyDescent="0.2">
      <c r="A2429" s="344">
        <v>8</v>
      </c>
      <c r="B2429" s="344">
        <v>1</v>
      </c>
      <c r="C2429" s="344">
        <v>1607.517578125</v>
      </c>
      <c r="D2429" s="344">
        <v>25038.240234375</v>
      </c>
      <c r="E2429" s="344">
        <v>0.89868565555661895</v>
      </c>
      <c r="F2429" s="344">
        <v>1.73826212994754</v>
      </c>
      <c r="G2429" s="262">
        <f t="shared" si="60"/>
        <v>16315.281709704532</v>
      </c>
    </row>
    <row r="2430" spans="1:7" x14ac:dyDescent="0.2">
      <c r="A2430" s="344">
        <v>8</v>
      </c>
      <c r="B2430" s="344">
        <v>1</v>
      </c>
      <c r="C2430" s="344">
        <v>1607.9765625</v>
      </c>
      <c r="D2430" s="344">
        <v>24918.34765625</v>
      </c>
      <c r="E2430" s="344">
        <v>0.89692958863452099</v>
      </c>
      <c r="F2430" s="344">
        <v>1.7346173990517899</v>
      </c>
      <c r="G2430" s="262">
        <f t="shared" si="60"/>
        <v>16271.418153936729</v>
      </c>
    </row>
    <row r="2431" spans="1:7" x14ac:dyDescent="0.2">
      <c r="A2431" s="344">
        <v>8</v>
      </c>
      <c r="B2431" s="344">
        <v>1</v>
      </c>
      <c r="C2431" s="344">
        <v>1608.3837890625</v>
      </c>
      <c r="D2431" s="344">
        <v>24816.19921875</v>
      </c>
      <c r="E2431" s="344">
        <v>0.89527142699807905</v>
      </c>
      <c r="F2431" s="344">
        <v>1.73103215638548</v>
      </c>
      <c r="G2431" s="262">
        <f t="shared" si="60"/>
        <v>16230.184195119755</v>
      </c>
    </row>
    <row r="2432" spans="1:7" x14ac:dyDescent="0.2">
      <c r="A2432" s="344">
        <v>8</v>
      </c>
      <c r="B2432" s="344">
        <v>1</v>
      </c>
      <c r="C2432" s="344">
        <v>1608.7939453125</v>
      </c>
      <c r="D2432" s="344">
        <v>24712.369140625</v>
      </c>
      <c r="E2432" s="344">
        <v>0.89368410408496901</v>
      </c>
      <c r="F2432" s="344">
        <v>1.72640080563724</v>
      </c>
      <c r="G2432" s="262">
        <f t="shared" si="60"/>
        <v>16190.875279414569</v>
      </c>
    </row>
    <row r="2433" spans="1:7" x14ac:dyDescent="0.2">
      <c r="A2433" s="344">
        <v>8</v>
      </c>
      <c r="B2433" s="344">
        <v>1</v>
      </c>
      <c r="C2433" s="344">
        <v>1609.2001953125</v>
      </c>
      <c r="D2433" s="344">
        <v>24611.462890625</v>
      </c>
      <c r="E2433" s="344">
        <v>0.89212297461926904</v>
      </c>
      <c r="F2433" s="344">
        <v>1.7227918142452801</v>
      </c>
      <c r="G2433" s="262">
        <f t="shared" si="60"/>
        <v>16152.374835641958</v>
      </c>
    </row>
    <row r="2434" spans="1:7" x14ac:dyDescent="0.2">
      <c r="A2434" s="344">
        <v>8</v>
      </c>
      <c r="B2434" s="344">
        <v>1</v>
      </c>
      <c r="C2434" s="344">
        <v>1609.6142578125</v>
      </c>
      <c r="D2434" s="344">
        <v>24510.6953125</v>
      </c>
      <c r="E2434" s="344">
        <v>0.89042761828750405</v>
      </c>
      <c r="F2434" s="344">
        <v>1.7182528972625699</v>
      </c>
      <c r="G2434" s="262">
        <f t="shared" si="60"/>
        <v>16110.735054672143</v>
      </c>
    </row>
    <row r="2435" spans="1:7" x14ac:dyDescent="0.2">
      <c r="A2435" s="344">
        <v>8</v>
      </c>
      <c r="B2435" s="344">
        <v>1</v>
      </c>
      <c r="C2435" s="344">
        <v>1610.015625</v>
      </c>
      <c r="D2435" s="344">
        <v>24408.818359375</v>
      </c>
      <c r="E2435" s="344">
        <v>0.88886421872302901</v>
      </c>
      <c r="F2435" s="344">
        <v>1.7145067686215001</v>
      </c>
      <c r="G2435" s="262">
        <f t="shared" si="60"/>
        <v>16072.494681487673</v>
      </c>
    </row>
    <row r="2436" spans="1:7" x14ac:dyDescent="0.2">
      <c r="A2436" s="344">
        <v>8</v>
      </c>
      <c r="B2436" s="344">
        <v>1</v>
      </c>
      <c r="C2436" s="344">
        <v>1610.4306640625</v>
      </c>
      <c r="D2436" s="344">
        <v>24307.501953125</v>
      </c>
      <c r="E2436" s="344">
        <v>0.887154601514339</v>
      </c>
      <c r="F2436" s="344">
        <v>1.71248614788055</v>
      </c>
      <c r="G2436" s="262">
        <f t="shared" si="60"/>
        <v>16030.851551712522</v>
      </c>
    </row>
    <row r="2437" spans="1:7" x14ac:dyDescent="0.2">
      <c r="A2437" s="344">
        <v>8</v>
      </c>
      <c r="B2437" s="344">
        <v>1</v>
      </c>
      <c r="C2437" s="344">
        <v>1610.8291015625</v>
      </c>
      <c r="D2437" s="344">
        <v>24207.462890625</v>
      </c>
      <c r="E2437" s="344">
        <v>0.88561529992148302</v>
      </c>
      <c r="F2437" s="344">
        <v>1.7076283693313601</v>
      </c>
      <c r="G2437" s="262">
        <f t="shared" si="60"/>
        <v>15993.511970381853</v>
      </c>
    </row>
    <row r="2438" spans="1:7" x14ac:dyDescent="0.2">
      <c r="A2438" s="344">
        <v>8</v>
      </c>
      <c r="B2438" s="344">
        <v>1</v>
      </c>
      <c r="C2438" s="344">
        <v>1611.2255859375</v>
      </c>
      <c r="D2438" s="344">
        <v>24106.060546875</v>
      </c>
      <c r="E2438" s="344">
        <v>0.88400999084114995</v>
      </c>
      <c r="F2438" s="344">
        <v>1.7040551174431999</v>
      </c>
      <c r="G2438" s="262">
        <f t="shared" ref="G2438:G2501" si="61">G2437+(D2438+D2437)/2*(E2438-E2437)</f>
        <v>15954.732901443302</v>
      </c>
    </row>
    <row r="2439" spans="1:7" x14ac:dyDescent="0.2">
      <c r="A2439" s="344">
        <v>8</v>
      </c>
      <c r="B2439" s="344">
        <v>1</v>
      </c>
      <c r="C2439" s="344">
        <v>1611.6337890625</v>
      </c>
      <c r="D2439" s="344">
        <v>24005.712890625</v>
      </c>
      <c r="E2439" s="344">
        <v>0.88247266830876503</v>
      </c>
      <c r="F2439" s="344">
        <v>1.7002553213387701</v>
      </c>
      <c r="G2439" s="262">
        <f t="shared" si="61"/>
        <v>15917.751244754068</v>
      </c>
    </row>
    <row r="2440" spans="1:7" x14ac:dyDescent="0.2">
      <c r="A2440" s="344">
        <v>8</v>
      </c>
      <c r="B2440" s="344">
        <v>1</v>
      </c>
      <c r="C2440" s="344">
        <v>1612.0546875</v>
      </c>
      <c r="D2440" s="344">
        <v>23905.1953125</v>
      </c>
      <c r="E2440" s="344">
        <v>0.88070397032424796</v>
      </c>
      <c r="F2440" s="344">
        <v>1.69576704502106</v>
      </c>
      <c r="G2440" s="262">
        <f t="shared" si="61"/>
        <v>15875.381281366444</v>
      </c>
    </row>
    <row r="2441" spans="1:7" x14ac:dyDescent="0.2">
      <c r="A2441" s="344">
        <v>8</v>
      </c>
      <c r="B2441" s="344">
        <v>1</v>
      </c>
      <c r="C2441" s="344">
        <v>1612.431640625</v>
      </c>
      <c r="D2441" s="344">
        <v>23802.177734375</v>
      </c>
      <c r="E2441" s="344">
        <v>0.87914755567908298</v>
      </c>
      <c r="F2441" s="344">
        <v>1.69146957341582</v>
      </c>
      <c r="G2441" s="262">
        <f t="shared" si="61"/>
        <v>15838.255054320192</v>
      </c>
    </row>
    <row r="2442" spans="1:7" x14ac:dyDescent="0.2">
      <c r="A2442" s="344">
        <v>8</v>
      </c>
      <c r="B2442" s="344">
        <v>1</v>
      </c>
      <c r="C2442" s="344">
        <v>1612.546875</v>
      </c>
      <c r="D2442" s="344">
        <v>23779.888671875</v>
      </c>
      <c r="E2442" s="344">
        <v>0.87867042748257496</v>
      </c>
      <c r="F2442" s="344">
        <v>1.6919374465942401</v>
      </c>
      <c r="G2442" s="262">
        <f t="shared" si="61"/>
        <v>15826.903681554923</v>
      </c>
    </row>
    <row r="2443" spans="1:7" x14ac:dyDescent="0.2">
      <c r="A2443" s="344">
        <v>8</v>
      </c>
      <c r="B2443" s="344">
        <v>1</v>
      </c>
      <c r="C2443" s="344">
        <v>1612.84375</v>
      </c>
      <c r="D2443" s="344">
        <v>23701.052734375</v>
      </c>
      <c r="E2443" s="344">
        <v>0.87753869593143496</v>
      </c>
      <c r="F2443" s="344">
        <v>1.68850715272129</v>
      </c>
      <c r="G2443" s="262">
        <f t="shared" si="61"/>
        <v>15800.035841821282</v>
      </c>
    </row>
    <row r="2444" spans="1:7" x14ac:dyDescent="0.2">
      <c r="A2444" s="344">
        <v>8</v>
      </c>
      <c r="B2444" s="344">
        <v>1</v>
      </c>
      <c r="C2444" s="344">
        <v>1613.2490234375</v>
      </c>
      <c r="D2444" s="344">
        <v>23599.763671875</v>
      </c>
      <c r="E2444" s="344">
        <v>0.875896541401744</v>
      </c>
      <c r="F2444" s="344">
        <v>1.6837834846228401</v>
      </c>
      <c r="G2444" s="262">
        <f t="shared" si="61"/>
        <v>15761.19821686148</v>
      </c>
    </row>
    <row r="2445" spans="1:7" x14ac:dyDescent="0.2">
      <c r="A2445" s="344">
        <v>8</v>
      </c>
      <c r="B2445" s="344">
        <v>1</v>
      </c>
      <c r="C2445" s="344">
        <v>1613.66015625</v>
      </c>
      <c r="D2445" s="344">
        <v>23498.80078125</v>
      </c>
      <c r="E2445" s="344">
        <v>0.87428180268034295</v>
      </c>
      <c r="F2445" s="344">
        <v>1.6803741455078101</v>
      </c>
      <c r="G2445" s="262">
        <f t="shared" si="61"/>
        <v>15723.172278989048</v>
      </c>
    </row>
    <row r="2446" spans="1:7" x14ac:dyDescent="0.2">
      <c r="A2446" s="344">
        <v>8</v>
      </c>
      <c r="B2446" s="344">
        <v>1</v>
      </c>
      <c r="C2446" s="344">
        <v>1614.080078125</v>
      </c>
      <c r="D2446" s="344">
        <v>23396.33984375</v>
      </c>
      <c r="E2446" s="344">
        <v>0.87255245307460405</v>
      </c>
      <c r="F2446" s="344">
        <v>1.6794860130175899</v>
      </c>
      <c r="G2446" s="262">
        <f t="shared" si="61"/>
        <v>15682.623232513592</v>
      </c>
    </row>
    <row r="2447" spans="1:7" x14ac:dyDescent="0.2">
      <c r="A2447" s="344">
        <v>8</v>
      </c>
      <c r="B2447" s="344">
        <v>1</v>
      </c>
      <c r="C2447" s="344">
        <v>1614.48046875</v>
      </c>
      <c r="D2447" s="344">
        <v>23295.6328125</v>
      </c>
      <c r="E2447" s="344">
        <v>0.87095890194177605</v>
      </c>
      <c r="F2447" s="344">
        <v>1.6742438310757299</v>
      </c>
      <c r="G2447" s="262">
        <f t="shared" si="61"/>
        <v>15645.42020955342</v>
      </c>
    </row>
    <row r="2448" spans="1:7" x14ac:dyDescent="0.2">
      <c r="A2448" s="344">
        <v>8</v>
      </c>
      <c r="B2448" s="344">
        <v>1</v>
      </c>
      <c r="C2448" s="344">
        <v>1614.8671875</v>
      </c>
      <c r="D2448" s="344">
        <v>23194.232421875</v>
      </c>
      <c r="E2448" s="344">
        <v>0.86938188178464804</v>
      </c>
      <c r="F2448" s="344">
        <v>1.6682237619534099</v>
      </c>
      <c r="G2448" s="262">
        <f t="shared" si="61"/>
        <v>15608.762482265032</v>
      </c>
    </row>
    <row r="2449" spans="1:7" x14ac:dyDescent="0.2">
      <c r="A2449" s="344">
        <v>8</v>
      </c>
      <c r="B2449" s="344">
        <v>1</v>
      </c>
      <c r="C2449" s="344">
        <v>1615.28515625</v>
      </c>
      <c r="D2449" s="344">
        <v>23092.951171875</v>
      </c>
      <c r="E2449" s="344">
        <v>0.86776388343423605</v>
      </c>
      <c r="F2449" s="344">
        <v>1.66211125906557</v>
      </c>
      <c r="G2449" s="262">
        <f t="shared" si="61"/>
        <v>15571.31618891508</v>
      </c>
    </row>
    <row r="2450" spans="1:7" x14ac:dyDescent="0.2">
      <c r="A2450" s="344">
        <v>8</v>
      </c>
      <c r="B2450" s="344">
        <v>1</v>
      </c>
      <c r="C2450" s="344">
        <v>1615.6943359375</v>
      </c>
      <c r="D2450" s="344">
        <v>22991.984375</v>
      </c>
      <c r="E2450" s="344">
        <v>0.86610246216878295</v>
      </c>
      <c r="F2450" s="344">
        <v>1.6593575710430699</v>
      </c>
      <c r="G2450" s="262">
        <f t="shared" si="61"/>
        <v>15533.032942947773</v>
      </c>
    </row>
    <row r="2451" spans="1:7" x14ac:dyDescent="0.2">
      <c r="A2451" s="344">
        <v>8</v>
      </c>
      <c r="B2451" s="344">
        <v>1</v>
      </c>
      <c r="C2451" s="344">
        <v>1616.0849609375</v>
      </c>
      <c r="D2451" s="344">
        <v>22889.865234375</v>
      </c>
      <c r="E2451" s="344">
        <v>0.86448609363287698</v>
      </c>
      <c r="F2451" s="344">
        <v>1.65516138076782</v>
      </c>
      <c r="G2451" s="262">
        <f t="shared" si="61"/>
        <v>15495.951953908892</v>
      </c>
    </row>
    <row r="2452" spans="1:7" x14ac:dyDescent="0.2">
      <c r="A2452" s="344">
        <v>8</v>
      </c>
      <c r="B2452" s="344">
        <v>1</v>
      </c>
      <c r="C2452" s="344">
        <v>1616.5078125</v>
      </c>
      <c r="D2452" s="344">
        <v>22789.115234375</v>
      </c>
      <c r="E2452" s="344">
        <v>0.86278899107128404</v>
      </c>
      <c r="F2452" s="344">
        <v>1.65173411369324</v>
      </c>
      <c r="G2452" s="262">
        <f t="shared" si="61"/>
        <v>15457.190996526657</v>
      </c>
    </row>
    <row r="2453" spans="1:7" x14ac:dyDescent="0.2">
      <c r="A2453" s="344">
        <v>8</v>
      </c>
      <c r="B2453" s="344">
        <v>1</v>
      </c>
      <c r="C2453" s="344">
        <v>1616.8994140625</v>
      </c>
      <c r="D2453" s="344">
        <v>22687.859375</v>
      </c>
      <c r="E2453" s="344">
        <v>0.86125009693205401</v>
      </c>
      <c r="F2453" s="344">
        <v>1.6486942768096899</v>
      </c>
      <c r="G2453" s="262">
        <f t="shared" si="61"/>
        <v>15422.198871678516</v>
      </c>
    </row>
    <row r="2454" spans="1:7" x14ac:dyDescent="0.2">
      <c r="A2454" s="344">
        <v>8</v>
      </c>
      <c r="B2454" s="344">
        <v>1</v>
      </c>
      <c r="C2454" s="344">
        <v>1617.318359375</v>
      </c>
      <c r="D2454" s="344">
        <v>22583.599609375</v>
      </c>
      <c r="E2454" s="344">
        <v>0.85948122432455398</v>
      </c>
      <c r="F2454" s="344">
        <v>1.6435474390164</v>
      </c>
      <c r="G2454" s="262">
        <f t="shared" si="61"/>
        <v>15382.159149829005</v>
      </c>
    </row>
    <row r="2455" spans="1:7" x14ac:dyDescent="0.2">
      <c r="A2455" s="344">
        <v>8</v>
      </c>
      <c r="B2455" s="344">
        <v>1</v>
      </c>
      <c r="C2455" s="344">
        <v>1617.53515625</v>
      </c>
      <c r="D2455" s="344">
        <v>22534.15625</v>
      </c>
      <c r="E2455" s="344">
        <v>0.85864617722109005</v>
      </c>
      <c r="F2455" s="344">
        <v>1.64222123567015</v>
      </c>
      <c r="G2455" s="262">
        <f t="shared" si="61"/>
        <v>15363.321424156424</v>
      </c>
    </row>
    <row r="2456" spans="1:7" x14ac:dyDescent="0.2">
      <c r="A2456" s="344">
        <v>8</v>
      </c>
      <c r="B2456" s="344">
        <v>1</v>
      </c>
      <c r="C2456" s="344">
        <v>1617.7353515625</v>
      </c>
      <c r="D2456" s="344">
        <v>22482.59765625</v>
      </c>
      <c r="E2456" s="344">
        <v>0.85782964015379504</v>
      </c>
      <c r="F2456" s="344">
        <v>1.6399770975112899</v>
      </c>
      <c r="G2456" s="262">
        <f t="shared" si="61"/>
        <v>15344.942500049548</v>
      </c>
    </row>
    <row r="2457" spans="1:7" x14ac:dyDescent="0.2">
      <c r="A2457" s="344">
        <v>8</v>
      </c>
      <c r="B2457" s="344">
        <v>1</v>
      </c>
      <c r="C2457" s="344">
        <v>1618.1416015625</v>
      </c>
      <c r="D2457" s="344">
        <v>22380.595703125</v>
      </c>
      <c r="E2457" s="344">
        <v>0.85620582103729204</v>
      </c>
      <c r="F2457" s="344">
        <v>1.63597764912993</v>
      </c>
      <c r="G2457" s="262">
        <f t="shared" si="61"/>
        <v>15308.517644547386</v>
      </c>
    </row>
    <row r="2458" spans="1:7" x14ac:dyDescent="0.2">
      <c r="A2458" s="344">
        <v>8</v>
      </c>
      <c r="B2458" s="344">
        <v>1</v>
      </c>
      <c r="C2458" s="344">
        <v>1618.5439453125</v>
      </c>
      <c r="D2458" s="344">
        <v>22279.408203125</v>
      </c>
      <c r="E2458" s="344">
        <v>0.85460947593674097</v>
      </c>
      <c r="F2458" s="344">
        <v>1.6316532855853401</v>
      </c>
      <c r="G2458" s="262">
        <f t="shared" si="61"/>
        <v>15272.871255334219</v>
      </c>
    </row>
    <row r="2459" spans="1:7" x14ac:dyDescent="0.2">
      <c r="A2459" s="344">
        <v>8</v>
      </c>
      <c r="B2459" s="344">
        <v>1</v>
      </c>
      <c r="C2459" s="344">
        <v>1618.9453125</v>
      </c>
      <c r="D2459" s="344">
        <v>22178.4296875</v>
      </c>
      <c r="E2459" s="344">
        <v>0.85300893988460302</v>
      </c>
      <c r="F2459" s="344">
        <v>1.6283572185784601</v>
      </c>
      <c r="G2459" s="262">
        <f t="shared" si="61"/>
        <v>15237.293069162195</v>
      </c>
    </row>
    <row r="2460" spans="1:7" x14ac:dyDescent="0.2">
      <c r="A2460" s="344">
        <v>8</v>
      </c>
      <c r="B2460" s="344">
        <v>1</v>
      </c>
      <c r="C2460" s="344">
        <v>1619.3515625</v>
      </c>
      <c r="D2460" s="344">
        <v>22077.29296875</v>
      </c>
      <c r="E2460" s="344">
        <v>0.85131422383710698</v>
      </c>
      <c r="F2460" s="344">
        <v>1.62408058531582</v>
      </c>
      <c r="G2460" s="262">
        <f t="shared" si="61"/>
        <v>15199.792627472654</v>
      </c>
    </row>
    <row r="2461" spans="1:7" x14ac:dyDescent="0.2">
      <c r="A2461" s="344">
        <v>8</v>
      </c>
      <c r="B2461" s="344">
        <v>1</v>
      </c>
      <c r="C2461" s="344">
        <v>1619.759765625</v>
      </c>
      <c r="D2461" s="344">
        <v>21975.478515625</v>
      </c>
      <c r="E2461" s="344">
        <v>0.84963743574917305</v>
      </c>
      <c r="F2461" s="344">
        <v>1.6184896230697601</v>
      </c>
      <c r="G2461" s="262">
        <f t="shared" si="61"/>
        <v>15162.859046239917</v>
      </c>
    </row>
    <row r="2462" spans="1:7" x14ac:dyDescent="0.2">
      <c r="A2462" s="344">
        <v>8</v>
      </c>
      <c r="B2462" s="344">
        <v>1</v>
      </c>
      <c r="C2462" s="344">
        <v>1620.1591796875</v>
      </c>
      <c r="D2462" s="344">
        <v>21874.552734375</v>
      </c>
      <c r="E2462" s="344">
        <v>0.84802065975964103</v>
      </c>
      <c r="F2462" s="344">
        <v>1.6153156757354701</v>
      </c>
      <c r="G2462" s="262">
        <f t="shared" si="61"/>
        <v>15127.411207407302</v>
      </c>
    </row>
    <row r="2463" spans="1:7" x14ac:dyDescent="0.2">
      <c r="A2463" s="344">
        <v>8</v>
      </c>
      <c r="B2463" s="344">
        <v>1</v>
      </c>
      <c r="C2463" s="344">
        <v>1620.5625</v>
      </c>
      <c r="D2463" s="344">
        <v>21773.880859375</v>
      </c>
      <c r="E2463" s="344">
        <v>0.84633298683911595</v>
      </c>
      <c r="F2463" s="344">
        <v>1.6113609308376899</v>
      </c>
      <c r="G2463" s="262">
        <f t="shared" si="61"/>
        <v>15090.579067707547</v>
      </c>
    </row>
    <row r="2464" spans="1:7" x14ac:dyDescent="0.2">
      <c r="A2464" s="344">
        <v>8</v>
      </c>
      <c r="B2464" s="344">
        <v>1</v>
      </c>
      <c r="C2464" s="344">
        <v>1620.974609375</v>
      </c>
      <c r="D2464" s="344">
        <v>21673.078125</v>
      </c>
      <c r="E2464" s="344">
        <v>0.84467476699501298</v>
      </c>
      <c r="F2464" s="344">
        <v>1.60770711954683</v>
      </c>
      <c r="G2464" s="262">
        <f t="shared" si="61"/>
        <v>15054.556762930639</v>
      </c>
    </row>
    <row r="2465" spans="1:18" x14ac:dyDescent="0.2">
      <c r="A2465" s="344">
        <v>8</v>
      </c>
      <c r="B2465" s="344">
        <v>1</v>
      </c>
      <c r="C2465" s="344">
        <v>1621.3671875</v>
      </c>
      <c r="D2465" s="344">
        <v>21571.568359375</v>
      </c>
      <c r="E2465" s="344">
        <v>0.84310490638017699</v>
      </c>
      <c r="F2465" s="344">
        <v>1.60389544907957</v>
      </c>
      <c r="G2465" s="262">
        <f t="shared" si="61"/>
        <v>15020.612729271475</v>
      </c>
    </row>
    <row r="2466" spans="1:18" x14ac:dyDescent="0.2">
      <c r="A2466" s="344">
        <v>8</v>
      </c>
      <c r="B2466" s="344">
        <v>1</v>
      </c>
      <c r="C2466" s="344">
        <v>1621.7724609375</v>
      </c>
      <c r="D2466" s="344">
        <v>21470.728515625</v>
      </c>
      <c r="E2466" s="344">
        <v>0.84143731510266695</v>
      </c>
      <c r="F2466" s="344">
        <v>1.60043244250119</v>
      </c>
      <c r="G2466" s="262">
        <f t="shared" si="61"/>
        <v>14984.724249855102</v>
      </c>
    </row>
    <row r="2467" spans="1:18" x14ac:dyDescent="0.2">
      <c r="A2467" s="344">
        <v>8</v>
      </c>
      <c r="B2467" s="344">
        <v>1</v>
      </c>
      <c r="C2467" s="344">
        <v>1622.1796875</v>
      </c>
      <c r="D2467" s="344">
        <v>21370.244140625</v>
      </c>
      <c r="E2467" s="344">
        <v>0.83982775686308697</v>
      </c>
      <c r="F2467" s="344">
        <v>1.59710051957518</v>
      </c>
      <c r="G2467" s="262">
        <f t="shared" si="61"/>
        <v>14950.246729589859</v>
      </c>
    </row>
    <row r="2468" spans="1:18" x14ac:dyDescent="0.2">
      <c r="A2468" s="344">
        <v>8</v>
      </c>
      <c r="B2468" s="344">
        <v>1</v>
      </c>
      <c r="C2468" s="344">
        <v>1622.47265625</v>
      </c>
      <c r="D2468" s="344">
        <v>21297.025390625</v>
      </c>
      <c r="E2468" s="344">
        <v>0.83859474398195699</v>
      </c>
      <c r="F2468" s="344">
        <v>1.5935301780700699</v>
      </c>
      <c r="G2468" s="262">
        <f t="shared" si="61"/>
        <v>14923.942083122522</v>
      </c>
    </row>
    <row r="2469" spans="1:18" x14ac:dyDescent="0.2">
      <c r="A2469" s="344">
        <v>8</v>
      </c>
      <c r="B2469" s="344">
        <v>1</v>
      </c>
      <c r="C2469" s="344">
        <v>1622.587890625</v>
      </c>
      <c r="D2469" s="344">
        <v>21265.822265625</v>
      </c>
      <c r="E2469" s="344">
        <v>0.83813356468454003</v>
      </c>
      <c r="F2469" s="344">
        <v>1.5929996734484999</v>
      </c>
      <c r="G2469" s="262">
        <f t="shared" si="61"/>
        <v>14914.127531033435</v>
      </c>
    </row>
    <row r="2470" spans="1:18" x14ac:dyDescent="0.2">
      <c r="A2470" s="344">
        <v>8</v>
      </c>
      <c r="B2470" s="344">
        <v>1</v>
      </c>
      <c r="C2470" s="344">
        <v>1622.9921875</v>
      </c>
      <c r="D2470" s="344">
        <v>21165.37890625</v>
      </c>
      <c r="E2470" s="344">
        <v>0.83643198013305697</v>
      </c>
      <c r="F2470" s="344">
        <v>1.58734025899321</v>
      </c>
      <c r="G2470" s="262">
        <f t="shared" si="61"/>
        <v>14878.027392825968</v>
      </c>
    </row>
    <row r="2471" spans="1:18" s="113" customFormat="1" x14ac:dyDescent="0.2">
      <c r="A2471" s="344">
        <v>8</v>
      </c>
      <c r="B2471" s="344">
        <v>1</v>
      </c>
      <c r="C2471" s="344">
        <v>1623.4111328125</v>
      </c>
      <c r="D2471" s="344">
        <v>21062.193359375</v>
      </c>
      <c r="E2471" s="344">
        <v>0.83476502913981698</v>
      </c>
      <c r="F2471" s="344">
        <v>1.5826731687411699</v>
      </c>
      <c r="G2471" s="262">
        <f t="shared" si="61"/>
        <v>14842.83174606082</v>
      </c>
      <c r="H2471" s="270"/>
      <c r="I2471" s="271"/>
      <c r="J2471" s="271"/>
      <c r="K2471" s="270"/>
      <c r="L2471" s="271"/>
      <c r="M2471" s="271"/>
      <c r="N2471" s="271"/>
      <c r="O2471" s="271"/>
      <c r="P2471" s="271"/>
      <c r="Q2471" s="283"/>
      <c r="R2471" s="286"/>
    </row>
    <row r="2472" spans="1:18" x14ac:dyDescent="0.2">
      <c r="A2472" s="344">
        <v>8</v>
      </c>
      <c r="B2472" s="344">
        <v>1</v>
      </c>
      <c r="C2472" s="344">
        <v>1623.8232421875</v>
      </c>
      <c r="D2472" s="344">
        <v>20960.185546875</v>
      </c>
      <c r="E2472" s="344">
        <v>0.83310675108805299</v>
      </c>
      <c r="F2472" s="344">
        <v>1.5803516143932901</v>
      </c>
      <c r="G2472" s="262">
        <f t="shared" si="61"/>
        <v>14807.989351749247</v>
      </c>
    </row>
    <row r="2473" spans="1:18" x14ac:dyDescent="0.2">
      <c r="A2473" s="344">
        <v>8</v>
      </c>
      <c r="B2473" s="344">
        <v>1</v>
      </c>
      <c r="C2473" s="344">
        <v>1624.2275390625</v>
      </c>
      <c r="D2473" s="344">
        <v>20857.564453125</v>
      </c>
      <c r="E2473" s="344">
        <v>0.83143205847591195</v>
      </c>
      <c r="F2473" s="344">
        <v>1.57483818475157</v>
      </c>
      <c r="G2473" s="262">
        <f t="shared" si="61"/>
        <v>14772.973413258567</v>
      </c>
    </row>
    <row r="2474" spans="1:18" x14ac:dyDescent="0.2">
      <c r="A2474" s="344">
        <v>8</v>
      </c>
      <c r="B2474" s="344">
        <v>1</v>
      </c>
      <c r="C2474" s="344">
        <v>1624.634765625</v>
      </c>
      <c r="D2474" s="344">
        <v>20755.66015625</v>
      </c>
      <c r="E2474" s="344">
        <v>0.82979560829698995</v>
      </c>
      <c r="F2474" s="344">
        <v>1.5719055663794299</v>
      </c>
      <c r="G2474" s="262">
        <f t="shared" si="61"/>
        <v>14738.924428829801</v>
      </c>
    </row>
    <row r="2475" spans="1:18" x14ac:dyDescent="0.2">
      <c r="A2475" s="344">
        <v>8</v>
      </c>
      <c r="B2475" s="344">
        <v>1</v>
      </c>
      <c r="C2475" s="344">
        <v>1625.0361328125</v>
      </c>
      <c r="D2475" s="344">
        <v>20655.2734375</v>
      </c>
      <c r="E2475" s="344">
        <v>0.82813773769885302</v>
      </c>
      <c r="F2475" s="344">
        <v>1.5673369634896499</v>
      </c>
      <c r="G2475" s="262">
        <f t="shared" si="61"/>
        <v>14704.597444206562</v>
      </c>
    </row>
    <row r="2476" spans="1:18" x14ac:dyDescent="0.2">
      <c r="A2476" s="344">
        <v>8</v>
      </c>
      <c r="B2476" s="344">
        <v>1</v>
      </c>
      <c r="C2476" s="344">
        <v>1625.44921875</v>
      </c>
      <c r="D2476" s="344">
        <v>20554.9921875</v>
      </c>
      <c r="E2476" s="344">
        <v>0.82649843534454703</v>
      </c>
      <c r="F2476" s="344">
        <v>1.56287848949432</v>
      </c>
      <c r="G2476" s="262">
        <f t="shared" si="61"/>
        <v>14670.819401476243</v>
      </c>
    </row>
    <row r="2477" spans="1:18" x14ac:dyDescent="0.2">
      <c r="A2477" s="344">
        <v>8</v>
      </c>
      <c r="B2477" s="344">
        <v>1</v>
      </c>
      <c r="C2477" s="344">
        <v>1625.849609375</v>
      </c>
      <c r="D2477" s="344">
        <v>20454.162109375</v>
      </c>
      <c r="E2477" s="344">
        <v>0.82479929551482201</v>
      </c>
      <c r="F2477" s="344">
        <v>1.55845587141812</v>
      </c>
      <c r="G2477" s="262">
        <f t="shared" si="61"/>
        <v>14635.979257751664</v>
      </c>
    </row>
    <row r="2478" spans="1:18" x14ac:dyDescent="0.2">
      <c r="A2478" s="344">
        <v>8</v>
      </c>
      <c r="B2478" s="344">
        <v>1</v>
      </c>
      <c r="C2478" s="344">
        <v>1626.2470703125</v>
      </c>
      <c r="D2478" s="344">
        <v>20353.755859375</v>
      </c>
      <c r="E2478" s="344">
        <v>0.82311604637652602</v>
      </c>
      <c r="F2478" s="344">
        <v>1.55592861119658</v>
      </c>
      <c r="G2478" s="262">
        <f t="shared" si="61"/>
        <v>14601.634311373387</v>
      </c>
    </row>
    <row r="2479" spans="1:18" x14ac:dyDescent="0.2">
      <c r="A2479" s="344">
        <v>8</v>
      </c>
      <c r="B2479" s="344">
        <v>1</v>
      </c>
      <c r="C2479" s="344">
        <v>1626.6591796875</v>
      </c>
      <c r="D2479" s="344">
        <v>20251.525390625</v>
      </c>
      <c r="E2479" s="344">
        <v>0.82147028297185898</v>
      </c>
      <c r="F2479" s="344">
        <v>1.5532911056652701</v>
      </c>
      <c r="G2479" s="262">
        <f t="shared" si="61"/>
        <v>14568.220968414656</v>
      </c>
    </row>
    <row r="2480" spans="1:18" x14ac:dyDescent="0.2">
      <c r="A2480" s="344">
        <v>8</v>
      </c>
      <c r="B2480" s="344">
        <v>1</v>
      </c>
      <c r="C2480" s="344">
        <v>1627.0625</v>
      </c>
      <c r="D2480" s="344">
        <v>20145.29296875</v>
      </c>
      <c r="E2480" s="344">
        <v>0.81976962974294998</v>
      </c>
      <c r="F2480" s="344">
        <v>1.54685671441257</v>
      </c>
      <c r="G2480" s="262">
        <f t="shared" si="61"/>
        <v>14533.870478624396</v>
      </c>
    </row>
    <row r="2481" spans="1:7" x14ac:dyDescent="0.2">
      <c r="A2481" s="344">
        <v>8</v>
      </c>
      <c r="B2481" s="344">
        <v>1</v>
      </c>
      <c r="C2481" s="344">
        <v>1627.3515625</v>
      </c>
      <c r="D2481" s="344">
        <v>20084.412109375</v>
      </c>
      <c r="E2481" s="344">
        <v>0.81858690828084901</v>
      </c>
      <c r="F2481" s="344">
        <v>1.54229695908725</v>
      </c>
      <c r="G2481" s="262">
        <f t="shared" si="61"/>
        <v>14510.080210819451</v>
      </c>
    </row>
    <row r="2482" spans="1:7" x14ac:dyDescent="0.2">
      <c r="A2482" s="344">
        <v>8</v>
      </c>
      <c r="B2482" s="344">
        <v>1</v>
      </c>
      <c r="C2482" s="344">
        <v>1627.490234375</v>
      </c>
      <c r="D2482" s="344">
        <v>20044.328125</v>
      </c>
      <c r="E2482" s="344">
        <v>0.81797549501061395</v>
      </c>
      <c r="F2482" s="344">
        <v>1.5428215265273999</v>
      </c>
      <c r="G2482" s="262">
        <f t="shared" si="61"/>
        <v>14497.812588670895</v>
      </c>
    </row>
    <row r="2483" spans="1:7" x14ac:dyDescent="0.2">
      <c r="A2483" s="344">
        <v>8</v>
      </c>
      <c r="B2483" s="344">
        <v>1.5</v>
      </c>
      <c r="C2483" s="344">
        <v>1627.9873046875</v>
      </c>
      <c r="D2483" s="344">
        <v>20147.72265625</v>
      </c>
      <c r="E2483" s="344">
        <v>0.81953068729489997</v>
      </c>
      <c r="F2483" s="344">
        <v>1.5478342538699501</v>
      </c>
      <c r="G2483" s="262">
        <f t="shared" si="61"/>
        <v>14529.065772303211</v>
      </c>
    </row>
    <row r="2484" spans="1:7" x14ac:dyDescent="0.2">
      <c r="A2484" s="344">
        <v>8</v>
      </c>
      <c r="B2484" s="344">
        <v>1.5</v>
      </c>
      <c r="C2484" s="344">
        <v>1628.40234375</v>
      </c>
      <c r="D2484" s="344">
        <v>20247.798828125</v>
      </c>
      <c r="E2484" s="344">
        <v>0.82117627607658505</v>
      </c>
      <c r="F2484" s="344">
        <v>1.55138375703245</v>
      </c>
      <c r="G2484" s="262">
        <f t="shared" si="61"/>
        <v>14562.302980795714</v>
      </c>
    </row>
    <row r="2485" spans="1:7" x14ac:dyDescent="0.2">
      <c r="A2485" s="344">
        <v>8</v>
      </c>
      <c r="B2485" s="344">
        <v>1.5</v>
      </c>
      <c r="C2485" s="344">
        <v>1628.7978515625</v>
      </c>
      <c r="D2485" s="344">
        <v>20349.5546875</v>
      </c>
      <c r="E2485" s="344">
        <v>0.82272110739722804</v>
      </c>
      <c r="F2485" s="344">
        <v>1.55472452752292</v>
      </c>
      <c r="G2485" s="262">
        <f t="shared" si="61"/>
        <v>14593.66101241879</v>
      </c>
    </row>
    <row r="2486" spans="1:7" x14ac:dyDescent="0.2">
      <c r="A2486" s="344">
        <v>8</v>
      </c>
      <c r="B2486" s="344">
        <v>1.5</v>
      </c>
      <c r="C2486" s="344">
        <v>1629.2138671875</v>
      </c>
      <c r="D2486" s="344">
        <v>20451.845703125</v>
      </c>
      <c r="E2486" s="344">
        <v>0.82445587031543299</v>
      </c>
      <c r="F2486" s="344">
        <v>1.5577882295474399</v>
      </c>
      <c r="G2486" s="262">
        <f t="shared" si="61"/>
        <v>14629.051390623035</v>
      </c>
    </row>
    <row r="2487" spans="1:7" x14ac:dyDescent="0.2">
      <c r="A2487" s="344">
        <v>8</v>
      </c>
      <c r="B2487" s="344">
        <v>1.5</v>
      </c>
      <c r="C2487" s="344">
        <v>1629.630859375</v>
      </c>
      <c r="D2487" s="344">
        <v>20553.544921875</v>
      </c>
      <c r="E2487" s="344">
        <v>0.82610704703256499</v>
      </c>
      <c r="F2487" s="344">
        <v>1.5643477672710999</v>
      </c>
      <c r="G2487" s="262">
        <f t="shared" si="61"/>
        <v>14662.904963761486</v>
      </c>
    </row>
    <row r="2488" spans="1:7" x14ac:dyDescent="0.2">
      <c r="A2488" s="344">
        <v>8</v>
      </c>
      <c r="B2488" s="344">
        <v>1.5</v>
      </c>
      <c r="C2488" s="344">
        <v>1630.033203125</v>
      </c>
      <c r="D2488" s="344">
        <v>20655.072265625</v>
      </c>
      <c r="E2488" s="344">
        <v>0.827680109068751</v>
      </c>
      <c r="F2488" s="344">
        <v>1.5671967994421701</v>
      </c>
      <c r="G2488" s="262">
        <f t="shared" si="61"/>
        <v>14695.316819392176</v>
      </c>
    </row>
    <row r="2489" spans="1:7" x14ac:dyDescent="0.2">
      <c r="A2489" s="344">
        <v>8</v>
      </c>
      <c r="B2489" s="344">
        <v>1.5</v>
      </c>
      <c r="C2489" s="344">
        <v>1630.431640625</v>
      </c>
      <c r="D2489" s="344">
        <v>20757.1640625</v>
      </c>
      <c r="E2489" s="344">
        <v>0.82931912038475297</v>
      </c>
      <c r="F2489" s="344">
        <v>1.57207844313234</v>
      </c>
      <c r="G2489" s="262">
        <f t="shared" si="61"/>
        <v>14729.254381373548</v>
      </c>
    </row>
    <row r="2490" spans="1:7" x14ac:dyDescent="0.2">
      <c r="A2490" s="344">
        <v>8</v>
      </c>
      <c r="B2490" s="344">
        <v>1.5</v>
      </c>
      <c r="C2490" s="344">
        <v>1630.84765625</v>
      </c>
      <c r="D2490" s="344">
        <v>20861.24609375</v>
      </c>
      <c r="E2490" s="344">
        <v>0.83101232303306505</v>
      </c>
      <c r="F2490" s="344">
        <v>1.5749901067465499</v>
      </c>
      <c r="G2490" s="262">
        <f t="shared" si="61"/>
        <v>14764.488582521099</v>
      </c>
    </row>
    <row r="2491" spans="1:7" x14ac:dyDescent="0.2">
      <c r="A2491" s="344">
        <v>8</v>
      </c>
      <c r="B2491" s="344">
        <v>1.5</v>
      </c>
      <c r="C2491" s="344">
        <v>1631.267578125</v>
      </c>
      <c r="D2491" s="344">
        <v>20961.314453125</v>
      </c>
      <c r="E2491" s="344">
        <v>0.83260593237355396</v>
      </c>
      <c r="F2491" s="344">
        <v>1.57838466111571</v>
      </c>
      <c r="G2491" s="262">
        <f t="shared" si="61"/>
        <v>14797.812994086431</v>
      </c>
    </row>
    <row r="2492" spans="1:7" x14ac:dyDescent="0.2">
      <c r="A2492" s="344">
        <v>8</v>
      </c>
      <c r="B2492" s="344">
        <v>1.5</v>
      </c>
      <c r="C2492" s="344">
        <v>1631.6708984375</v>
      </c>
      <c r="D2492" s="344">
        <v>21066.13671875</v>
      </c>
      <c r="E2492" s="344">
        <v>0.83421810995787404</v>
      </c>
      <c r="F2492" s="344">
        <v>1.5827089082449699</v>
      </c>
      <c r="G2492" s="262">
        <f t="shared" si="61"/>
        <v>14831.690851439133</v>
      </c>
    </row>
    <row r="2493" spans="1:7" x14ac:dyDescent="0.2">
      <c r="A2493" s="344">
        <v>8</v>
      </c>
      <c r="B2493" s="344">
        <v>1.5</v>
      </c>
      <c r="C2493" s="344">
        <v>1632.080078125</v>
      </c>
      <c r="D2493" s="344">
        <v>21167.166015625</v>
      </c>
      <c r="E2493" s="344">
        <v>0.83588238339871201</v>
      </c>
      <c r="F2493" s="344">
        <v>1.58601405564696</v>
      </c>
      <c r="G2493" s="262">
        <f t="shared" si="61"/>
        <v>14866.834733468977</v>
      </c>
    </row>
    <row r="2494" spans="1:7" x14ac:dyDescent="0.2">
      <c r="A2494" s="344">
        <v>8</v>
      </c>
      <c r="B2494" s="344">
        <v>1.5</v>
      </c>
      <c r="C2494" s="344">
        <v>1632.4794921875</v>
      </c>
      <c r="D2494" s="344">
        <v>21267.37890625</v>
      </c>
      <c r="E2494" s="344">
        <v>0.83752692444249999</v>
      </c>
      <c r="F2494" s="344">
        <v>1.58970057964325</v>
      </c>
      <c r="G2494" s="262">
        <f t="shared" si="61"/>
        <v>14901.727408868221</v>
      </c>
    </row>
    <row r="2495" spans="1:7" x14ac:dyDescent="0.2">
      <c r="A2495" s="344">
        <v>8</v>
      </c>
      <c r="B2495" s="344">
        <v>1.5</v>
      </c>
      <c r="C2495" s="344">
        <v>1632.7470703125</v>
      </c>
      <c r="D2495" s="344">
        <v>21337.546875</v>
      </c>
      <c r="E2495" s="344">
        <v>0.83860760787501898</v>
      </c>
      <c r="F2495" s="344">
        <v>1.59489805810153</v>
      </c>
      <c r="G2495" s="262">
        <f t="shared" si="61"/>
        <v>14924.74862758597</v>
      </c>
    </row>
    <row r="2496" spans="1:7" x14ac:dyDescent="0.2">
      <c r="A2496" s="344">
        <v>8</v>
      </c>
      <c r="B2496" s="344">
        <v>1.5</v>
      </c>
      <c r="C2496" s="344">
        <v>1632.888671875</v>
      </c>
      <c r="D2496" s="344">
        <v>21368.033203125</v>
      </c>
      <c r="E2496" s="344">
        <v>0.83917251322418496</v>
      </c>
      <c r="F2496" s="344">
        <v>1.5930265653878499</v>
      </c>
      <c r="G2496" s="262">
        <f t="shared" si="61"/>
        <v>14936.810932898654</v>
      </c>
    </row>
    <row r="2497" spans="1:7" x14ac:dyDescent="0.2">
      <c r="A2497" s="344">
        <v>8</v>
      </c>
      <c r="B2497" s="344">
        <v>1.5</v>
      </c>
      <c r="C2497" s="344">
        <v>1633.275390625</v>
      </c>
      <c r="D2497" s="344">
        <v>21469.083984375</v>
      </c>
      <c r="E2497" s="344">
        <v>0.84074668120592799</v>
      </c>
      <c r="F2497" s="344">
        <v>1.5990585088729901</v>
      </c>
      <c r="G2497" s="262">
        <f t="shared" si="61"/>
        <v>14970.527342052023</v>
      </c>
    </row>
    <row r="2498" spans="1:7" x14ac:dyDescent="0.2">
      <c r="A2498" s="344">
        <v>8</v>
      </c>
      <c r="B2498" s="344">
        <v>1.5</v>
      </c>
      <c r="C2498" s="344">
        <v>1633.69140625</v>
      </c>
      <c r="D2498" s="344">
        <v>21570.236328125</v>
      </c>
      <c r="E2498" s="344">
        <v>0.84241223521530595</v>
      </c>
      <c r="F2498" s="344">
        <v>1.60179135855287</v>
      </c>
      <c r="G2498" s="262">
        <f t="shared" si="61"/>
        <v>15006.369498305716</v>
      </c>
    </row>
    <row r="2499" spans="1:7" x14ac:dyDescent="0.2">
      <c r="A2499" s="344">
        <v>8</v>
      </c>
      <c r="B2499" s="344">
        <v>1.5</v>
      </c>
      <c r="C2499" s="344">
        <v>1634.09375</v>
      </c>
      <c r="D2499" s="344">
        <v>21670.640625</v>
      </c>
      <c r="E2499" s="344">
        <v>0.84396317834034595</v>
      </c>
      <c r="F2499" s="344">
        <v>1.6072631115093801</v>
      </c>
      <c r="G2499" s="262">
        <f t="shared" si="61"/>
        <v>15039.90156872129</v>
      </c>
    </row>
    <row r="2500" spans="1:7" x14ac:dyDescent="0.2">
      <c r="A2500" s="344">
        <v>8</v>
      </c>
      <c r="B2500" s="344">
        <v>1.5</v>
      </c>
      <c r="C2500" s="344">
        <v>1634.4951171875</v>
      </c>
      <c r="D2500" s="344">
        <v>21773.798828125</v>
      </c>
      <c r="E2500" s="344">
        <v>0.84567238809540901</v>
      </c>
      <c r="F2500" s="344">
        <v>1.6111880540847801</v>
      </c>
      <c r="G2500" s="262">
        <f t="shared" si="61"/>
        <v>15077.029398579554</v>
      </c>
    </row>
    <row r="2501" spans="1:7" x14ac:dyDescent="0.2">
      <c r="A2501" s="344">
        <v>8</v>
      </c>
      <c r="B2501" s="344">
        <v>1.5</v>
      </c>
      <c r="C2501" s="344">
        <v>1634.91796875</v>
      </c>
      <c r="D2501" s="344">
        <v>21874.298828125</v>
      </c>
      <c r="E2501" s="344">
        <v>0.84728567162528601</v>
      </c>
      <c r="F2501" s="344">
        <v>1.61544082220644</v>
      </c>
      <c r="G2501" s="262">
        <f t="shared" si="61"/>
        <v>15112.2377771092</v>
      </c>
    </row>
    <row r="2502" spans="1:7" x14ac:dyDescent="0.2">
      <c r="A2502" s="344">
        <v>8</v>
      </c>
      <c r="B2502" s="344">
        <v>1.5</v>
      </c>
      <c r="C2502" s="344">
        <v>1635.3134765625</v>
      </c>
      <c r="D2502" s="344">
        <v>21974.453125</v>
      </c>
      <c r="E2502" s="344">
        <v>0.84890599828213498</v>
      </c>
      <c r="F2502" s="344">
        <v>1.6180038219317801</v>
      </c>
      <c r="G2502" s="262">
        <f t="shared" ref="G2502:G2565" si="62">G2501+(D2502+D2501)/2*(E2502-E2501)</f>
        <v>15147.762427938804</v>
      </c>
    </row>
    <row r="2503" spans="1:7" x14ac:dyDescent="0.2">
      <c r="A2503" s="344">
        <v>8</v>
      </c>
      <c r="B2503" s="344">
        <v>1.5</v>
      </c>
      <c r="C2503" s="344">
        <v>1635.712890625</v>
      </c>
      <c r="D2503" s="344">
        <v>22074.5234375</v>
      </c>
      <c r="E2503" s="344">
        <v>0.85055798990651998</v>
      </c>
      <c r="F2503" s="344">
        <v>1.62325799465179</v>
      </c>
      <c r="G2503" s="262">
        <f t="shared" si="62"/>
        <v>15184.146698110795</v>
      </c>
    </row>
    <row r="2504" spans="1:7" x14ac:dyDescent="0.2">
      <c r="A2504" s="344">
        <v>8</v>
      </c>
      <c r="B2504" s="344">
        <v>1.5</v>
      </c>
      <c r="C2504" s="344">
        <v>1636.123046875</v>
      </c>
      <c r="D2504" s="344">
        <v>22174.91796875</v>
      </c>
      <c r="E2504" s="344">
        <v>0.85220107575878501</v>
      </c>
      <c r="F2504" s="344">
        <v>1.6271502245217599</v>
      </c>
      <c r="G2504" s="262">
        <f t="shared" si="62"/>
        <v>15220.499513683415</v>
      </c>
    </row>
    <row r="2505" spans="1:7" x14ac:dyDescent="0.2">
      <c r="A2505" s="344">
        <v>8</v>
      </c>
      <c r="B2505" s="344">
        <v>1.5</v>
      </c>
      <c r="C2505" s="344">
        <v>1636.515625</v>
      </c>
      <c r="D2505" s="344">
        <v>22275.044921875</v>
      </c>
      <c r="E2505" s="344">
        <v>0.85376505739986897</v>
      </c>
      <c r="F2505" s="344">
        <v>1.6304850578308101</v>
      </c>
      <c r="G2505" s="262">
        <f t="shared" si="62"/>
        <v>15255.258976637315</v>
      </c>
    </row>
    <row r="2506" spans="1:7" x14ac:dyDescent="0.2">
      <c r="A2506" s="344">
        <v>8</v>
      </c>
      <c r="B2506" s="344">
        <v>1.5</v>
      </c>
      <c r="C2506" s="344">
        <v>1636.8994140625</v>
      </c>
      <c r="D2506" s="344">
        <v>22375.20703125</v>
      </c>
      <c r="E2506" s="344">
        <v>0.85540511645376704</v>
      </c>
      <c r="F2506" s="344">
        <v>1.6337812412530199</v>
      </c>
      <c r="G2506" s="262">
        <f t="shared" si="62"/>
        <v>15291.873501624592</v>
      </c>
    </row>
    <row r="2507" spans="1:7" x14ac:dyDescent="0.2">
      <c r="A2507" s="344">
        <v>8</v>
      </c>
      <c r="B2507" s="344">
        <v>1.5</v>
      </c>
      <c r="C2507" s="344">
        <v>1637.31640625</v>
      </c>
      <c r="D2507" s="344">
        <v>22475.431640625</v>
      </c>
      <c r="E2507" s="344">
        <v>0.85702043725177601</v>
      </c>
      <c r="F2507" s="344">
        <v>1.6397595172748001</v>
      </c>
      <c r="G2507" s="262">
        <f t="shared" si="62"/>
        <v>15328.097586349924</v>
      </c>
    </row>
    <row r="2508" spans="1:7" x14ac:dyDescent="0.2">
      <c r="A2508" s="344">
        <v>8</v>
      </c>
      <c r="B2508" s="344">
        <v>1.5</v>
      </c>
      <c r="C2508" s="344">
        <v>1637.7109375</v>
      </c>
      <c r="D2508" s="344">
        <v>22576.443359375</v>
      </c>
      <c r="E2508" s="344">
        <v>0.85857335943728696</v>
      </c>
      <c r="F2508" s="344">
        <v>1.6437619924545299</v>
      </c>
      <c r="G2508" s="262">
        <f t="shared" si="62"/>
        <v>15363.078614443108</v>
      </c>
    </row>
    <row r="2509" spans="1:7" x14ac:dyDescent="0.2">
      <c r="A2509" s="344">
        <v>8</v>
      </c>
      <c r="B2509" s="344">
        <v>1.5</v>
      </c>
      <c r="C2509" s="344">
        <v>1637.7216796875</v>
      </c>
      <c r="D2509" s="344">
        <v>22576.107421875</v>
      </c>
      <c r="E2509" s="344">
        <v>0.85860921535640999</v>
      </c>
      <c r="F2509" s="344">
        <v>1.64265336934477</v>
      </c>
      <c r="G2509" s="262">
        <f t="shared" si="62"/>
        <v>15363.888107547613</v>
      </c>
    </row>
    <row r="2510" spans="1:7" x14ac:dyDescent="0.2">
      <c r="A2510" s="344">
        <v>8</v>
      </c>
      <c r="B2510" s="344">
        <v>1.5</v>
      </c>
      <c r="C2510" s="344">
        <v>1638.12890625</v>
      </c>
      <c r="D2510" s="344">
        <v>22677.1484375</v>
      </c>
      <c r="E2510" s="344">
        <v>0.860283558722585</v>
      </c>
      <c r="F2510" s="344">
        <v>1.64694781415164</v>
      </c>
      <c r="G2510" s="262">
        <f t="shared" si="62"/>
        <v>15401.772851920596</v>
      </c>
    </row>
    <row r="2511" spans="1:7" x14ac:dyDescent="0.2">
      <c r="A2511" s="344">
        <v>8</v>
      </c>
      <c r="B2511" s="344">
        <v>1.5</v>
      </c>
      <c r="C2511" s="344">
        <v>1638.5302734375</v>
      </c>
      <c r="D2511" s="344">
        <v>22777.904296875</v>
      </c>
      <c r="E2511" s="344">
        <v>0.86192891467362598</v>
      </c>
      <c r="F2511" s="344">
        <v>1.6496271127834901</v>
      </c>
      <c r="G2511" s="262">
        <f t="shared" si="62"/>
        <v>15439.167722681288</v>
      </c>
    </row>
    <row r="2512" spans="1:7" x14ac:dyDescent="0.2">
      <c r="A2512" s="344">
        <v>8</v>
      </c>
      <c r="B2512" s="344">
        <v>1.5</v>
      </c>
      <c r="C2512" s="344">
        <v>1638.931640625</v>
      </c>
      <c r="D2512" s="344">
        <v>22879.197265625</v>
      </c>
      <c r="E2512" s="344">
        <v>0.86349720368161798</v>
      </c>
      <c r="F2512" s="344">
        <v>1.65378453675658</v>
      </c>
      <c r="G2512" s="262">
        <f t="shared" si="62"/>
        <v>15474.96948793991</v>
      </c>
    </row>
    <row r="2513" spans="1:7" x14ac:dyDescent="0.2">
      <c r="A2513" s="344">
        <v>8</v>
      </c>
      <c r="B2513" s="344">
        <v>1.5</v>
      </c>
      <c r="C2513" s="344">
        <v>1639.33203125</v>
      </c>
      <c r="D2513" s="344">
        <v>22979.74609375</v>
      </c>
      <c r="E2513" s="344">
        <v>0.86515926523134101</v>
      </c>
      <c r="F2513" s="344">
        <v>1.65949459187686</v>
      </c>
      <c r="G2513" s="262">
        <f t="shared" si="62"/>
        <v>15513.079681174182</v>
      </c>
    </row>
    <row r="2514" spans="1:7" x14ac:dyDescent="0.2">
      <c r="A2514" s="344">
        <v>8</v>
      </c>
      <c r="B2514" s="344">
        <v>1.5</v>
      </c>
      <c r="C2514" s="344">
        <v>1639.7490234375</v>
      </c>
      <c r="D2514" s="344">
        <v>23080.96484375</v>
      </c>
      <c r="E2514" s="344">
        <v>0.86687033763155297</v>
      </c>
      <c r="F2514" s="344">
        <v>1.66227819863707</v>
      </c>
      <c r="G2514" s="262">
        <f t="shared" si="62"/>
        <v>15552.486286783831</v>
      </c>
    </row>
    <row r="2515" spans="1:7" x14ac:dyDescent="0.2">
      <c r="A2515" s="344">
        <v>8</v>
      </c>
      <c r="B2515" s="344">
        <v>1.5</v>
      </c>
      <c r="C2515" s="344">
        <v>1640.1416015625</v>
      </c>
      <c r="D2515" s="344">
        <v>23183.958984375</v>
      </c>
      <c r="E2515" s="344">
        <v>0.86847599595785097</v>
      </c>
      <c r="F2515" s="344">
        <v>1.66480836924165</v>
      </c>
      <c r="G2515" s="262">
        <f t="shared" si="62"/>
        <v>15589.629116863916</v>
      </c>
    </row>
    <row r="2516" spans="1:7" x14ac:dyDescent="0.2">
      <c r="A2516" s="344">
        <v>8</v>
      </c>
      <c r="B2516" s="344">
        <v>1.5</v>
      </c>
      <c r="C2516" s="344">
        <v>1640.564453125</v>
      </c>
      <c r="D2516" s="344">
        <v>23285.755859375</v>
      </c>
      <c r="E2516" s="344">
        <v>0.87017985060810998</v>
      </c>
      <c r="F2516" s="344">
        <v>1.6701013082638401</v>
      </c>
      <c r="G2516" s="262">
        <f t="shared" si="62"/>
        <v>15629.217936730283</v>
      </c>
    </row>
    <row r="2517" spans="1:7" x14ac:dyDescent="0.2">
      <c r="A2517" s="344">
        <v>8</v>
      </c>
      <c r="B2517" s="344">
        <v>1.5</v>
      </c>
      <c r="C2517" s="344">
        <v>1640.974609375</v>
      </c>
      <c r="D2517" s="344">
        <v>23386.533203125</v>
      </c>
      <c r="E2517" s="344">
        <v>0.87183603318408098</v>
      </c>
      <c r="F2517" s="344">
        <v>1.6738057602196901</v>
      </c>
      <c r="G2517" s="262">
        <f t="shared" si="62"/>
        <v>15667.86685269328</v>
      </c>
    </row>
    <row r="2518" spans="1:7" x14ac:dyDescent="0.2">
      <c r="A2518" s="344">
        <v>8</v>
      </c>
      <c r="B2518" s="344">
        <v>1.5</v>
      </c>
      <c r="C2518" s="344">
        <v>1641.369140625</v>
      </c>
      <c r="D2518" s="344">
        <v>23487.693359375</v>
      </c>
      <c r="E2518" s="344">
        <v>0.87339570745825801</v>
      </c>
      <c r="F2518" s="344">
        <v>1.67909264564514</v>
      </c>
      <c r="G2518" s="262">
        <f t="shared" si="62"/>
        <v>15704.421115339019</v>
      </c>
    </row>
    <row r="2519" spans="1:7" x14ac:dyDescent="0.2">
      <c r="A2519" s="344">
        <v>8</v>
      </c>
      <c r="B2519" s="344">
        <v>1.5</v>
      </c>
      <c r="C2519" s="344">
        <v>1641.7724609375</v>
      </c>
      <c r="D2519" s="344">
        <v>23587.953125</v>
      </c>
      <c r="E2519" s="344">
        <v>0.87501434609293904</v>
      </c>
      <c r="F2519" s="344">
        <v>1.68280897196382</v>
      </c>
      <c r="G2519" s="262">
        <f t="shared" si="62"/>
        <v>15742.520345415116</v>
      </c>
    </row>
    <row r="2520" spans="1:7" x14ac:dyDescent="0.2">
      <c r="A2520" s="344">
        <v>8</v>
      </c>
      <c r="B2520" s="344">
        <v>1.5</v>
      </c>
      <c r="C2520" s="344">
        <v>1642.1689453125</v>
      </c>
      <c r="D2520" s="344">
        <v>23688.6640625</v>
      </c>
      <c r="E2520" s="344">
        <v>0.87665149476379201</v>
      </c>
      <c r="F2520" s="344">
        <v>1.6880572075024201</v>
      </c>
      <c r="G2520" s="262">
        <f t="shared" si="62"/>
        <v>15781.219770910586</v>
      </c>
    </row>
    <row r="2521" spans="1:7" x14ac:dyDescent="0.2">
      <c r="A2521" s="344">
        <v>8</v>
      </c>
      <c r="B2521" s="344">
        <v>1.5</v>
      </c>
      <c r="C2521" s="344">
        <v>1642.5703125</v>
      </c>
      <c r="D2521" s="344">
        <v>23788.798828125</v>
      </c>
      <c r="E2521" s="344">
        <v>0.87832607096061099</v>
      </c>
      <c r="F2521" s="344">
        <v>1.6915559535846101</v>
      </c>
      <c r="G2521" s="262">
        <f t="shared" si="62"/>
        <v>15820.972085531585</v>
      </c>
    </row>
    <row r="2522" spans="1:7" x14ac:dyDescent="0.2">
      <c r="A2522" s="344">
        <v>8</v>
      </c>
      <c r="B2522" s="344">
        <v>1.5</v>
      </c>
      <c r="C2522" s="344">
        <v>1642.64453125</v>
      </c>
      <c r="D2522" s="344">
        <v>23805.4921875</v>
      </c>
      <c r="E2522" s="344">
        <v>0.87860930943861604</v>
      </c>
      <c r="F2522" s="344">
        <v>1.69264082796872</v>
      </c>
      <c r="G2522" s="262">
        <f t="shared" si="62"/>
        <v>15827.712352806082</v>
      </c>
    </row>
    <row r="2523" spans="1:7" x14ac:dyDescent="0.2">
      <c r="A2523" s="344">
        <v>8</v>
      </c>
      <c r="B2523" s="344">
        <v>1.5</v>
      </c>
      <c r="C2523" s="344">
        <v>1642.9658203125</v>
      </c>
      <c r="D2523" s="344">
        <v>23888.8515625</v>
      </c>
      <c r="E2523" s="344">
        <v>0.87998737581074205</v>
      </c>
      <c r="F2523" s="344">
        <v>1.69463758356869</v>
      </c>
      <c r="G2523" s="262">
        <f t="shared" si="62"/>
        <v>15860.575338437329</v>
      </c>
    </row>
    <row r="2524" spans="1:7" x14ac:dyDescent="0.2">
      <c r="A2524" s="344">
        <v>8</v>
      </c>
      <c r="B2524" s="344">
        <v>1.5</v>
      </c>
      <c r="C2524" s="344">
        <v>1643.3662109375</v>
      </c>
      <c r="D2524" s="344">
        <v>23990.650390625</v>
      </c>
      <c r="E2524" s="344">
        <v>0.88165042689070106</v>
      </c>
      <c r="F2524" s="344">
        <v>1.6980350483208899</v>
      </c>
      <c r="G2524" s="262">
        <f t="shared" si="62"/>
        <v>15900.388367152851</v>
      </c>
    </row>
    <row r="2525" spans="1:7" x14ac:dyDescent="0.2">
      <c r="A2525" s="344">
        <v>8</v>
      </c>
      <c r="B2525" s="344">
        <v>1.5</v>
      </c>
      <c r="C2525" s="344">
        <v>1643.765625</v>
      </c>
      <c r="D2525" s="344">
        <v>24090.78515625</v>
      </c>
      <c r="E2525" s="344">
        <v>0.88328920537605904</v>
      </c>
      <c r="F2525" s="344">
        <v>1.70087814331055</v>
      </c>
      <c r="G2525" s="262">
        <f t="shared" si="62"/>
        <v>15939.785778212523</v>
      </c>
    </row>
    <row r="2526" spans="1:7" x14ac:dyDescent="0.2">
      <c r="A2526" s="344">
        <v>8</v>
      </c>
      <c r="B2526" s="344">
        <v>1.5</v>
      </c>
      <c r="C2526" s="344">
        <v>1644.18359375</v>
      </c>
      <c r="D2526" s="344">
        <v>24191.955078125</v>
      </c>
      <c r="E2526" s="344">
        <v>0.88495196541771304</v>
      </c>
      <c r="F2526" s="344">
        <v>1.7069190507754699</v>
      </c>
      <c r="G2526" s="262">
        <f t="shared" si="62"/>
        <v>15979.927083794162</v>
      </c>
    </row>
    <row r="2527" spans="1:7" x14ac:dyDescent="0.2">
      <c r="A2527" s="344">
        <v>8</v>
      </c>
      <c r="B2527" s="344">
        <v>1.5</v>
      </c>
      <c r="C2527" s="344">
        <v>1644.5966796875</v>
      </c>
      <c r="D2527" s="344">
        <v>24292.07421875</v>
      </c>
      <c r="E2527" s="344">
        <v>0.88654807768762101</v>
      </c>
      <c r="F2527" s="344">
        <v>1.7092823982238801</v>
      </c>
      <c r="G2527" s="262">
        <f t="shared" si="62"/>
        <v>16018.620060821822</v>
      </c>
    </row>
    <row r="2528" spans="1:7" x14ac:dyDescent="0.2">
      <c r="A2528" s="344">
        <v>8</v>
      </c>
      <c r="B2528" s="344">
        <v>1.5</v>
      </c>
      <c r="C2528" s="344">
        <v>1644.990234375</v>
      </c>
      <c r="D2528" s="344">
        <v>24392.564453125</v>
      </c>
      <c r="E2528" s="344">
        <v>0.888215552549809</v>
      </c>
      <c r="F2528" s="344">
        <v>1.7135232919827099</v>
      </c>
      <c r="G2528" s="262">
        <f t="shared" si="62"/>
        <v>16059.210266401851</v>
      </c>
    </row>
    <row r="2529" spans="1:7" x14ac:dyDescent="0.2">
      <c r="A2529" s="344">
        <v>8</v>
      </c>
      <c r="B2529" s="344">
        <v>1.5</v>
      </c>
      <c r="C2529" s="344">
        <v>1645.3955078125</v>
      </c>
      <c r="D2529" s="344">
        <v>24492.66015625</v>
      </c>
      <c r="E2529" s="344">
        <v>0.88987825438380197</v>
      </c>
      <c r="F2529" s="344">
        <v>1.71853299252689</v>
      </c>
      <c r="G2529" s="262">
        <f t="shared" si="62"/>
        <v>16099.851042708435</v>
      </c>
    </row>
    <row r="2530" spans="1:7" x14ac:dyDescent="0.2">
      <c r="A2530" s="344">
        <v>8</v>
      </c>
      <c r="B2530" s="344">
        <v>1.5</v>
      </c>
      <c r="C2530" s="344">
        <v>1645.7880859375</v>
      </c>
      <c r="D2530" s="344">
        <v>24596.50390625</v>
      </c>
      <c r="E2530" s="344">
        <v>0.89156965259462595</v>
      </c>
      <c r="F2530" s="344">
        <v>1.7226487398147601</v>
      </c>
      <c r="G2530" s="262">
        <f t="shared" si="62"/>
        <v>16141.365704841513</v>
      </c>
    </row>
    <row r="2531" spans="1:7" x14ac:dyDescent="0.2">
      <c r="A2531" s="344">
        <v>8</v>
      </c>
      <c r="B2531" s="344">
        <v>1.5</v>
      </c>
      <c r="C2531" s="344">
        <v>1646.2216796875</v>
      </c>
      <c r="D2531" s="344">
        <v>24696.802734375</v>
      </c>
      <c r="E2531" s="344">
        <v>0.89333282085135601</v>
      </c>
      <c r="F2531" s="344">
        <v>1.7272531986236599</v>
      </c>
      <c r="G2531" s="262">
        <f t="shared" si="62"/>
        <v>16184.821901610519</v>
      </c>
    </row>
    <row r="2532" spans="1:7" x14ac:dyDescent="0.2">
      <c r="A2532" s="344">
        <v>8</v>
      </c>
      <c r="B2532" s="344">
        <v>1.5</v>
      </c>
      <c r="C2532" s="344">
        <v>1646.6103515625</v>
      </c>
      <c r="D2532" s="344">
        <v>24801.193359375</v>
      </c>
      <c r="E2532" s="344">
        <v>0.89503172785043705</v>
      </c>
      <c r="F2532" s="344">
        <v>1.7302215564996</v>
      </c>
      <c r="G2532" s="262">
        <f t="shared" si="62"/>
        <v>16226.868147612598</v>
      </c>
    </row>
    <row r="2533" spans="1:7" x14ac:dyDescent="0.2">
      <c r="A2533" s="344">
        <v>8</v>
      </c>
      <c r="B2533" s="344">
        <v>1.5</v>
      </c>
      <c r="C2533" s="344">
        <v>1647.029296875</v>
      </c>
      <c r="D2533" s="344">
        <v>24901.744140625</v>
      </c>
      <c r="E2533" s="344">
        <v>0.89671398745849695</v>
      </c>
      <c r="F2533" s="344">
        <v>1.7324179643765101</v>
      </c>
      <c r="G2533" s="262">
        <f t="shared" si="62"/>
        <v>16268.674769691686</v>
      </c>
    </row>
    <row r="2534" spans="1:7" x14ac:dyDescent="0.2">
      <c r="A2534" s="344">
        <v>8</v>
      </c>
      <c r="B2534" s="344">
        <v>1.5</v>
      </c>
      <c r="C2534" s="344">
        <v>1647.4326171875</v>
      </c>
      <c r="D2534" s="344">
        <v>25003.931640625</v>
      </c>
      <c r="E2534" s="344">
        <v>0.89850311633199498</v>
      </c>
      <c r="F2534" s="344">
        <v>1.7387360567226999</v>
      </c>
      <c r="G2534" s="262">
        <f t="shared" si="62"/>
        <v>16313.318612437519</v>
      </c>
    </row>
    <row r="2535" spans="1:7" x14ac:dyDescent="0.2">
      <c r="A2535" s="344">
        <v>8</v>
      </c>
      <c r="B2535" s="344">
        <v>1.5</v>
      </c>
      <c r="C2535" s="344">
        <v>1647.455078125</v>
      </c>
      <c r="D2535" s="344">
        <v>25009.7890625</v>
      </c>
      <c r="E2535" s="344">
        <v>0.89862931054085504</v>
      </c>
      <c r="F2535" s="344">
        <v>1.73907878343016</v>
      </c>
      <c r="G2535" s="262">
        <f t="shared" si="62"/>
        <v>16316.474333395658</v>
      </c>
    </row>
    <row r="2536" spans="1:7" x14ac:dyDescent="0.2">
      <c r="A2536" s="344">
        <v>8</v>
      </c>
      <c r="B2536" s="344">
        <v>2</v>
      </c>
      <c r="C2536" s="344">
        <v>1648.103515625</v>
      </c>
      <c r="D2536" s="344">
        <v>24903.220703125</v>
      </c>
      <c r="E2536" s="344">
        <v>0.89712842600420095</v>
      </c>
      <c r="F2536" s="344">
        <v>1.7356604803353499</v>
      </c>
      <c r="G2536" s="262">
        <f t="shared" si="62"/>
        <v>16279.017501128112</v>
      </c>
    </row>
    <row r="2537" spans="1:7" x14ac:dyDescent="0.2">
      <c r="A2537" s="344">
        <v>8</v>
      </c>
      <c r="B2537" s="344">
        <v>2</v>
      </c>
      <c r="C2537" s="344">
        <v>1648.505859375</v>
      </c>
      <c r="D2537" s="344">
        <v>24803.060546875</v>
      </c>
      <c r="E2537" s="344">
        <v>0.89557218598201904</v>
      </c>
      <c r="F2537" s="344">
        <v>1.7314285505563001</v>
      </c>
      <c r="G2537" s="262">
        <f t="shared" si="62"/>
        <v>16240.340049010572</v>
      </c>
    </row>
    <row r="2538" spans="1:7" x14ac:dyDescent="0.2">
      <c r="A2538" s="344">
        <v>8</v>
      </c>
      <c r="B2538" s="344">
        <v>2</v>
      </c>
      <c r="C2538" s="344">
        <v>1648.904296875</v>
      </c>
      <c r="D2538" s="344">
        <v>24702.259765625</v>
      </c>
      <c r="E2538" s="344">
        <v>0.89405657490715396</v>
      </c>
      <c r="F2538" s="344">
        <v>1.72859127633274</v>
      </c>
      <c r="G2538" s="262">
        <f t="shared" si="62"/>
        <v>16202.824643145388</v>
      </c>
    </row>
    <row r="2539" spans="1:7" x14ac:dyDescent="0.2">
      <c r="A2539" s="344">
        <v>8</v>
      </c>
      <c r="B2539" s="344">
        <v>2</v>
      </c>
      <c r="C2539" s="344">
        <v>1649.318359375</v>
      </c>
      <c r="D2539" s="344">
        <v>24601.806640625</v>
      </c>
      <c r="E2539" s="344">
        <v>0.89232722530141495</v>
      </c>
      <c r="F2539" s="344">
        <v>1.72391533851624</v>
      </c>
      <c r="G2539" s="262">
        <f t="shared" si="62"/>
        <v>16160.1926592449</v>
      </c>
    </row>
    <row r="2540" spans="1:7" x14ac:dyDescent="0.2">
      <c r="A2540" s="344">
        <v>8</v>
      </c>
      <c r="B2540" s="344">
        <v>2</v>
      </c>
      <c r="C2540" s="344">
        <v>1649.7099609375</v>
      </c>
      <c r="D2540" s="344">
        <v>24501.009765625</v>
      </c>
      <c r="E2540" s="344">
        <v>0.89080829638987802</v>
      </c>
      <c r="F2540" s="344">
        <v>1.7199873691424701</v>
      </c>
      <c r="G2540" s="262">
        <f t="shared" si="62"/>
        <v>16122.900815506229</v>
      </c>
    </row>
    <row r="2541" spans="1:7" x14ac:dyDescent="0.2">
      <c r="A2541" s="344">
        <v>8</v>
      </c>
      <c r="B2541" s="344">
        <v>2</v>
      </c>
      <c r="C2541" s="344">
        <v>1650.1259765625</v>
      </c>
      <c r="D2541" s="344">
        <v>24399.767578125</v>
      </c>
      <c r="E2541" s="344">
        <v>0.88912964565679398</v>
      </c>
      <c r="F2541" s="344">
        <v>1.7155259847641</v>
      </c>
      <c r="G2541" s="262">
        <f t="shared" si="62"/>
        <v>16081.857152637996</v>
      </c>
    </row>
    <row r="2542" spans="1:7" x14ac:dyDescent="0.2">
      <c r="A2542" s="344">
        <v>8</v>
      </c>
      <c r="B2542" s="344">
        <v>2</v>
      </c>
      <c r="C2542" s="344">
        <v>1650.5166015625</v>
      </c>
      <c r="D2542" s="344">
        <v>24299.181640625</v>
      </c>
      <c r="E2542" s="344">
        <v>0.887568516191095</v>
      </c>
      <c r="F2542" s="344">
        <v>1.7133355140686</v>
      </c>
      <c r="G2542" s="262">
        <f t="shared" si="62"/>
        <v>16043.844470351012</v>
      </c>
    </row>
    <row r="2543" spans="1:7" x14ac:dyDescent="0.2">
      <c r="A2543" s="344">
        <v>8</v>
      </c>
      <c r="B2543" s="344">
        <v>2</v>
      </c>
      <c r="C2543" s="344">
        <v>1650.919921875</v>
      </c>
      <c r="D2543" s="344">
        <v>24198.34375</v>
      </c>
      <c r="E2543" s="344">
        <v>0.88598486036062196</v>
      </c>
      <c r="F2543" s="344">
        <v>1.7076283693313601</v>
      </c>
      <c r="G2543" s="262">
        <f t="shared" si="62"/>
        <v>16005.442775926824</v>
      </c>
    </row>
    <row r="2544" spans="1:7" x14ac:dyDescent="0.2">
      <c r="A2544" s="344">
        <v>8</v>
      </c>
      <c r="B2544" s="344">
        <v>2</v>
      </c>
      <c r="C2544" s="344">
        <v>1651.3251953125</v>
      </c>
      <c r="D2544" s="344">
        <v>24095.748046875</v>
      </c>
      <c r="E2544" s="344">
        <v>0.88436069199815404</v>
      </c>
      <c r="F2544" s="344">
        <v>1.70170073397458</v>
      </c>
      <c r="G2544" s="262">
        <f t="shared" si="62"/>
        <v>15966.22390793152</v>
      </c>
    </row>
    <row r="2545" spans="1:7" x14ac:dyDescent="0.2">
      <c r="A2545" s="344">
        <v>8</v>
      </c>
      <c r="B2545" s="344">
        <v>2</v>
      </c>
      <c r="C2545" s="344">
        <v>1651.7255859375</v>
      </c>
      <c r="D2545" s="344">
        <v>23995.732421875</v>
      </c>
      <c r="E2545" s="344">
        <v>0.88271329877898097</v>
      </c>
      <c r="F2545" s="344">
        <v>1.69889628887177</v>
      </c>
      <c r="G2545" s="262">
        <f t="shared" si="62"/>
        <v>15926.611118519415</v>
      </c>
    </row>
    <row r="2546" spans="1:7" x14ac:dyDescent="0.2">
      <c r="A2546" s="344">
        <v>8</v>
      </c>
      <c r="B2546" s="344">
        <v>2</v>
      </c>
      <c r="C2546" s="344">
        <v>1652.146484375</v>
      </c>
      <c r="D2546" s="344">
        <v>23895.654296875</v>
      </c>
      <c r="E2546" s="344">
        <v>0.88112190132960699</v>
      </c>
      <c r="F2546" s="344">
        <v>1.69599649962038</v>
      </c>
      <c r="G2546" s="262">
        <f t="shared" si="62"/>
        <v>15888.504003183814</v>
      </c>
    </row>
    <row r="2547" spans="1:7" x14ac:dyDescent="0.2">
      <c r="A2547" s="344">
        <v>8</v>
      </c>
      <c r="B2547" s="344">
        <v>2</v>
      </c>
      <c r="C2547" s="344">
        <v>1652.5400390625</v>
      </c>
      <c r="D2547" s="344">
        <v>23794.392578125</v>
      </c>
      <c r="E2547" s="344">
        <v>0.87951432215049896</v>
      </c>
      <c r="F2547" s="344">
        <v>1.69047119561583</v>
      </c>
      <c r="G2547" s="262">
        <f t="shared" si="62"/>
        <v>15850.171239980345</v>
      </c>
    </row>
    <row r="2548" spans="1:7" x14ac:dyDescent="0.2">
      <c r="A2548" s="344">
        <v>8</v>
      </c>
      <c r="B2548" s="344">
        <v>2</v>
      </c>
      <c r="C2548" s="344">
        <v>1652.763671875</v>
      </c>
      <c r="D2548" s="344">
        <v>23740.4921875</v>
      </c>
      <c r="E2548" s="344">
        <v>0.87861908832565006</v>
      </c>
      <c r="F2548" s="344">
        <v>1.68785452842712</v>
      </c>
      <c r="G2548" s="262">
        <f t="shared" si="62"/>
        <v>15828.893821629104</v>
      </c>
    </row>
    <row r="2549" spans="1:7" x14ac:dyDescent="0.2">
      <c r="A2549" s="344">
        <v>8</v>
      </c>
      <c r="B2549" s="344">
        <v>2</v>
      </c>
      <c r="C2549" s="344">
        <v>1652.9541015625</v>
      </c>
      <c r="D2549" s="344">
        <v>23692.365234375</v>
      </c>
      <c r="E2549" s="344">
        <v>0.87781477486714699</v>
      </c>
      <c r="F2549" s="344">
        <v>1.6862421762198201</v>
      </c>
      <c r="G2549" s="262">
        <f t="shared" si="62"/>
        <v>15809.818378829268</v>
      </c>
    </row>
    <row r="2550" spans="1:7" x14ac:dyDescent="0.2">
      <c r="A2550" s="344">
        <v>8</v>
      </c>
      <c r="B2550" s="344">
        <v>2</v>
      </c>
      <c r="C2550" s="344">
        <v>1653.357421875</v>
      </c>
      <c r="D2550" s="344">
        <v>23591.375</v>
      </c>
      <c r="E2550" s="344">
        <v>0.87615119991823998</v>
      </c>
      <c r="F2550" s="344">
        <v>1.6830235254019501</v>
      </c>
      <c r="G2550" s="262">
        <f t="shared" si="62"/>
        <v>15770.488355957003</v>
      </c>
    </row>
    <row r="2551" spans="1:7" x14ac:dyDescent="0.2">
      <c r="A2551" s="344">
        <v>8</v>
      </c>
      <c r="B2551" s="344">
        <v>2</v>
      </c>
      <c r="C2551" s="344">
        <v>1653.75390625</v>
      </c>
      <c r="D2551" s="344">
        <v>23489.15234375</v>
      </c>
      <c r="E2551" s="344">
        <v>0.87460078066214897</v>
      </c>
      <c r="F2551" s="344">
        <v>1.6782314050942699</v>
      </c>
      <c r="G2551" s="262">
        <f t="shared" si="62"/>
        <v>15733.991077866667</v>
      </c>
    </row>
    <row r="2552" spans="1:7" x14ac:dyDescent="0.2">
      <c r="A2552" s="344">
        <v>8</v>
      </c>
      <c r="B2552" s="344">
        <v>2</v>
      </c>
      <c r="C2552" s="344">
        <v>1654.1533203125</v>
      </c>
      <c r="D2552" s="344">
        <v>23386.51171875</v>
      </c>
      <c r="E2552" s="344">
        <v>0.873004668392241</v>
      </c>
      <c r="F2552" s="344">
        <v>1.67613918893039</v>
      </c>
      <c r="G2552" s="262">
        <f t="shared" si="62"/>
        <v>15696.581666581547</v>
      </c>
    </row>
    <row r="2553" spans="1:7" x14ac:dyDescent="0.2">
      <c r="A2553" s="344">
        <v>8</v>
      </c>
      <c r="B2553" s="344">
        <v>2</v>
      </c>
      <c r="C2553" s="344">
        <v>1654.5712890625</v>
      </c>
      <c r="D2553" s="344">
        <v>23285.783203125</v>
      </c>
      <c r="E2553" s="344">
        <v>0.871317693963647</v>
      </c>
      <c r="F2553" s="344">
        <v>1.6741395229473699</v>
      </c>
      <c r="G2553" s="262">
        <f t="shared" si="62"/>
        <v>15657.214182553047</v>
      </c>
    </row>
    <row r="2554" spans="1:7" x14ac:dyDescent="0.2">
      <c r="A2554" s="344">
        <v>8</v>
      </c>
      <c r="B2554" s="344">
        <v>2</v>
      </c>
      <c r="C2554" s="344">
        <v>1654.982421875</v>
      </c>
      <c r="D2554" s="344">
        <v>23184.89453125</v>
      </c>
      <c r="E2554" s="344">
        <v>0.86967879906296697</v>
      </c>
      <c r="F2554" s="344">
        <v>1.66836380958557</v>
      </c>
      <c r="G2554" s="262">
        <f t="shared" si="62"/>
        <v>15619.13390416804</v>
      </c>
    </row>
    <row r="2555" spans="1:7" x14ac:dyDescent="0.2">
      <c r="A2555" s="344">
        <v>8</v>
      </c>
      <c r="B2555" s="344">
        <v>2</v>
      </c>
      <c r="C2555" s="344">
        <v>1655.3798828125</v>
      </c>
      <c r="D2555" s="344">
        <v>23083.4765625</v>
      </c>
      <c r="E2555" s="344">
        <v>0.86809170898050103</v>
      </c>
      <c r="F2555" s="344">
        <v>1.6656458610668801</v>
      </c>
      <c r="G2555" s="262">
        <f t="shared" si="62"/>
        <v>15582.417867720667</v>
      </c>
    </row>
    <row r="2556" spans="1:7" x14ac:dyDescent="0.2">
      <c r="A2556" s="344">
        <v>8</v>
      </c>
      <c r="B2556" s="344">
        <v>2</v>
      </c>
      <c r="C2556" s="344">
        <v>1655.791015625</v>
      </c>
      <c r="D2556" s="344">
        <v>22982.138671875</v>
      </c>
      <c r="E2556" s="344">
        <v>0.86644600378349401</v>
      </c>
      <c r="F2556" s="344">
        <v>1.66029925458133</v>
      </c>
      <c r="G2556" s="262">
        <f t="shared" si="62"/>
        <v>15544.512656523399</v>
      </c>
    </row>
    <row r="2557" spans="1:7" x14ac:dyDescent="0.2">
      <c r="A2557" s="344">
        <v>8</v>
      </c>
      <c r="B2557" s="344">
        <v>2</v>
      </c>
      <c r="C2557" s="344">
        <v>1656.1982421875</v>
      </c>
      <c r="D2557" s="344">
        <v>22880.62890625</v>
      </c>
      <c r="E2557" s="344">
        <v>0.864736910443753</v>
      </c>
      <c r="F2557" s="344">
        <v>1.6563355457037701</v>
      </c>
      <c r="G2557" s="262">
        <f t="shared" si="62"/>
        <v>15505.320781218466</v>
      </c>
    </row>
    <row r="2558" spans="1:7" x14ac:dyDescent="0.2">
      <c r="A2558" s="344">
        <v>8</v>
      </c>
      <c r="B2558" s="344">
        <v>2</v>
      </c>
      <c r="C2558" s="344">
        <v>1656.5966796875</v>
      </c>
      <c r="D2558" s="344">
        <v>22779.017578125</v>
      </c>
      <c r="E2558" s="344">
        <v>0.86315284715965401</v>
      </c>
      <c r="F2558" s="344">
        <v>1.6515671741217399</v>
      </c>
      <c r="G2558" s="262">
        <f t="shared" si="62"/>
        <v>15469.156896438048</v>
      </c>
    </row>
    <row r="2559" spans="1:7" x14ac:dyDescent="0.2">
      <c r="A2559" s="344">
        <v>8</v>
      </c>
      <c r="B2559" s="344">
        <v>2</v>
      </c>
      <c r="C2559" s="344">
        <v>1657.0146484375</v>
      </c>
      <c r="D2559" s="344">
        <v>22677.814453125</v>
      </c>
      <c r="E2559" s="344">
        <v>0.86148653645068396</v>
      </c>
      <c r="F2559" s="344">
        <v>1.6474872827529901</v>
      </c>
      <c r="G2559" s="262">
        <f t="shared" si="62"/>
        <v>15431.284293433286</v>
      </c>
    </row>
    <row r="2560" spans="1:7" x14ac:dyDescent="0.2">
      <c r="A2560" s="344">
        <v>8</v>
      </c>
      <c r="B2560" s="344">
        <v>2</v>
      </c>
      <c r="C2560" s="344">
        <v>1657.3994140625</v>
      </c>
      <c r="D2560" s="344">
        <v>22577.623046875</v>
      </c>
      <c r="E2560" s="344">
        <v>0.85988698992878199</v>
      </c>
      <c r="F2560" s="344">
        <v>1.6476779710501399</v>
      </c>
      <c r="G2560" s="262">
        <f t="shared" si="62"/>
        <v>15395.090204608146</v>
      </c>
    </row>
    <row r="2561" spans="1:7" x14ac:dyDescent="0.2">
      <c r="A2561" s="344">
        <v>8</v>
      </c>
      <c r="B2561" s="344">
        <v>2</v>
      </c>
      <c r="C2561" s="344">
        <v>1657.720703125</v>
      </c>
      <c r="D2561" s="344">
        <v>22496.609375</v>
      </c>
      <c r="E2561" s="344">
        <v>0.85860141552984703</v>
      </c>
      <c r="F2561" s="344">
        <v>1.64220330771059</v>
      </c>
      <c r="G2561" s="262">
        <f t="shared" si="62"/>
        <v>15366.117064981543</v>
      </c>
    </row>
    <row r="2562" spans="1:7" x14ac:dyDescent="0.2">
      <c r="A2562" s="344">
        <v>8</v>
      </c>
      <c r="B2562" s="344">
        <v>2</v>
      </c>
      <c r="C2562" s="344">
        <v>1657.8154296875</v>
      </c>
      <c r="D2562" s="344">
        <v>22477.498046875</v>
      </c>
      <c r="E2562" s="344">
        <v>0.85821229731664095</v>
      </c>
      <c r="F2562" s="344">
        <v>1.63982505910099</v>
      </c>
      <c r="G2562" s="262">
        <f t="shared" si="62"/>
        <v>15357.366942821274</v>
      </c>
    </row>
    <row r="2563" spans="1:7" x14ac:dyDescent="0.2">
      <c r="A2563" s="344">
        <v>8</v>
      </c>
      <c r="B2563" s="344">
        <v>2</v>
      </c>
      <c r="C2563" s="344">
        <v>1658.2197265625</v>
      </c>
      <c r="D2563" s="344">
        <v>22372.8984375</v>
      </c>
      <c r="E2563" s="344">
        <v>0.85662730270996701</v>
      </c>
      <c r="F2563" s="344">
        <v>1.6355514526367201</v>
      </c>
      <c r="G2563" s="262">
        <f t="shared" si="62"/>
        <v>15321.823124553814</v>
      </c>
    </row>
    <row r="2564" spans="1:7" x14ac:dyDescent="0.2">
      <c r="A2564" s="344">
        <v>8</v>
      </c>
      <c r="B2564" s="344">
        <v>2</v>
      </c>
      <c r="C2564" s="344">
        <v>1658.638671875</v>
      </c>
      <c r="D2564" s="344">
        <v>22270.474609375</v>
      </c>
      <c r="E2564" s="344">
        <v>0.85490226047113504</v>
      </c>
      <c r="F2564" s="344">
        <v>1.63338775746524</v>
      </c>
      <c r="G2564" s="262">
        <f t="shared" si="62"/>
        <v>15283.317272458919</v>
      </c>
    </row>
    <row r="2565" spans="1:7" x14ac:dyDescent="0.2">
      <c r="A2565" s="344">
        <v>8</v>
      </c>
      <c r="B2565" s="344">
        <v>2</v>
      </c>
      <c r="C2565" s="344">
        <v>1659.0478515625</v>
      </c>
      <c r="D2565" s="344">
        <v>22169.966796875</v>
      </c>
      <c r="E2565" s="344">
        <v>0.85324962856247999</v>
      </c>
      <c r="F2565" s="344">
        <v>1.6295283567160399</v>
      </c>
      <c r="G2565" s="262">
        <f t="shared" si="62"/>
        <v>15246.595426707576</v>
      </c>
    </row>
    <row r="2566" spans="1:7" x14ac:dyDescent="0.2">
      <c r="A2566" s="344">
        <v>8</v>
      </c>
      <c r="B2566" s="344">
        <v>2</v>
      </c>
      <c r="C2566" s="344">
        <v>1659.4208984375</v>
      </c>
      <c r="D2566" s="344">
        <v>22069.044921875</v>
      </c>
      <c r="E2566" s="344">
        <v>0.85170799866318703</v>
      </c>
      <c r="F2566" s="344">
        <v>1.62352318875492</v>
      </c>
      <c r="G2566" s="262">
        <f t="shared" ref="G2566:G2629" si="63">G2565+(D2566+D2565)/2*(E2566-E2565)</f>
        <v>15212.495335117177</v>
      </c>
    </row>
    <row r="2567" spans="1:7" x14ac:dyDescent="0.2">
      <c r="A2567" s="344">
        <v>8</v>
      </c>
      <c r="B2567" s="344">
        <v>2</v>
      </c>
      <c r="C2567" s="344">
        <v>1659.8388671875</v>
      </c>
      <c r="D2567" s="344">
        <v>21967.87890625</v>
      </c>
      <c r="E2567" s="344">
        <v>0.84998010424897097</v>
      </c>
      <c r="F2567" s="344">
        <v>1.6205221181735401</v>
      </c>
      <c r="G2567" s="262">
        <f t="shared" si="63"/>
        <v>15174.449757766239</v>
      </c>
    </row>
    <row r="2568" spans="1:7" x14ac:dyDescent="0.2">
      <c r="A2568" s="344">
        <v>8</v>
      </c>
      <c r="B2568" s="344">
        <v>2</v>
      </c>
      <c r="C2568" s="344">
        <v>1660.2529296875</v>
      </c>
      <c r="D2568" s="344">
        <v>21866.0078125</v>
      </c>
      <c r="E2568" s="344">
        <v>0.84833725122734904</v>
      </c>
      <c r="F2568" s="344">
        <v>1.6173034673556701</v>
      </c>
      <c r="G2568" s="262">
        <f t="shared" si="63"/>
        <v>15138.443441143572</v>
      </c>
    </row>
    <row r="2569" spans="1:7" x14ac:dyDescent="0.2">
      <c r="A2569" s="344">
        <v>8</v>
      </c>
      <c r="B2569" s="344">
        <v>2</v>
      </c>
      <c r="C2569" s="344">
        <v>1660.6416015625</v>
      </c>
      <c r="D2569" s="344">
        <v>21765.9296875</v>
      </c>
      <c r="E2569" s="344">
        <v>0.84675190737470996</v>
      </c>
      <c r="F2569" s="344">
        <v>1.6135663026943801</v>
      </c>
      <c r="G2569" s="262">
        <f t="shared" si="63"/>
        <v>15103.857629196393</v>
      </c>
    </row>
    <row r="2570" spans="1:7" x14ac:dyDescent="0.2">
      <c r="A2570" s="344">
        <v>8</v>
      </c>
      <c r="B2570" s="344">
        <v>2</v>
      </c>
      <c r="C2570" s="344">
        <v>1661.06640625</v>
      </c>
      <c r="D2570" s="344">
        <v>21664.806640625</v>
      </c>
      <c r="E2570" s="344">
        <v>0.84499205695465196</v>
      </c>
      <c r="F2570" s="344">
        <v>1.6085237730294499</v>
      </c>
      <c r="G2570" s="262">
        <f t="shared" si="63"/>
        <v>15065.641829411154</v>
      </c>
    </row>
    <row r="2571" spans="1:7" x14ac:dyDescent="0.2">
      <c r="A2571" s="344">
        <v>8</v>
      </c>
      <c r="B2571" s="344">
        <v>2</v>
      </c>
      <c r="C2571" s="344">
        <v>1661.46875</v>
      </c>
      <c r="D2571" s="344">
        <v>21563.0859375</v>
      </c>
      <c r="E2571" s="344">
        <v>0.84341556066647205</v>
      </c>
      <c r="F2571" s="344">
        <v>1.60340964794159</v>
      </c>
      <c r="G2571" s="262">
        <f t="shared" si="63"/>
        <v>15031.567523313526</v>
      </c>
    </row>
    <row r="2572" spans="1:7" x14ac:dyDescent="0.2">
      <c r="A2572" s="344">
        <v>8</v>
      </c>
      <c r="B2572" s="344">
        <v>2</v>
      </c>
      <c r="C2572" s="344">
        <v>1661.87109375</v>
      </c>
      <c r="D2572" s="344">
        <v>21462.162109375</v>
      </c>
      <c r="E2572" s="344">
        <v>0.841777131427079</v>
      </c>
      <c r="F2572" s="344">
        <v>1.5985012287274001</v>
      </c>
      <c r="G2572" s="262">
        <f t="shared" si="63"/>
        <v>14996.320611097457</v>
      </c>
    </row>
    <row r="2573" spans="1:7" x14ac:dyDescent="0.2">
      <c r="A2573" s="344">
        <v>8</v>
      </c>
      <c r="B2573" s="344">
        <v>2</v>
      </c>
      <c r="C2573" s="344">
        <v>1662.271484375</v>
      </c>
      <c r="D2573" s="344">
        <v>21360.689453125</v>
      </c>
      <c r="E2573" s="344">
        <v>0.84011402213945996</v>
      </c>
      <c r="F2573" s="344">
        <v>1.59548223018646</v>
      </c>
      <c r="G2573" s="262">
        <f t="shared" si="63"/>
        <v>14960.711070019495</v>
      </c>
    </row>
    <row r="2574" spans="1:7" x14ac:dyDescent="0.2">
      <c r="A2574" s="344">
        <v>8</v>
      </c>
      <c r="B2574" s="344">
        <v>2</v>
      </c>
      <c r="C2574" s="344">
        <v>1662.6494140625</v>
      </c>
      <c r="D2574" s="344">
        <v>21270.896484375</v>
      </c>
      <c r="E2574" s="344">
        <v>0.838577921967953</v>
      </c>
      <c r="F2574" s="344">
        <v>1.59226357936859</v>
      </c>
      <c r="G2574" s="262">
        <f t="shared" si="63"/>
        <v>14927.967876784391</v>
      </c>
    </row>
    <row r="2575" spans="1:7" x14ac:dyDescent="0.2">
      <c r="A2575" s="344">
        <v>8</v>
      </c>
      <c r="B2575" s="344">
        <v>2</v>
      </c>
      <c r="C2575" s="344">
        <v>1662.68359375</v>
      </c>
      <c r="D2575" s="344">
        <v>21260.421875</v>
      </c>
      <c r="E2575" s="344">
        <v>0.83844840992242098</v>
      </c>
      <c r="F2575" s="344">
        <v>1.59252877347171</v>
      </c>
      <c r="G2575" s="262">
        <f t="shared" si="63"/>
        <v>14925.213717764442</v>
      </c>
    </row>
    <row r="2576" spans="1:7" x14ac:dyDescent="0.2">
      <c r="A2576" s="344">
        <v>8</v>
      </c>
      <c r="B2576" s="344">
        <v>2</v>
      </c>
      <c r="C2576" s="344">
        <v>1663.09375</v>
      </c>
      <c r="D2576" s="344">
        <v>21160.0546875</v>
      </c>
      <c r="E2576" s="344">
        <v>0.83679659292101904</v>
      </c>
      <c r="F2576" s="344">
        <v>1.5888154739514</v>
      </c>
      <c r="G2576" s="262">
        <f t="shared" si="63"/>
        <v>14890.178285567687</v>
      </c>
    </row>
    <row r="2577" spans="1:7" x14ac:dyDescent="0.2">
      <c r="A2577" s="344">
        <v>8</v>
      </c>
      <c r="B2577" s="344">
        <v>2</v>
      </c>
      <c r="C2577" s="344">
        <v>1663.4912109375</v>
      </c>
      <c r="D2577" s="344">
        <v>21058.3125</v>
      </c>
      <c r="E2577" s="344">
        <v>0.83515484584495403</v>
      </c>
      <c r="F2577" s="344">
        <v>1.58519146498293</v>
      </c>
      <c r="G2577" s="262">
        <f t="shared" si="63"/>
        <v>14855.522345124527</v>
      </c>
    </row>
    <row r="2578" spans="1:7" x14ac:dyDescent="0.2">
      <c r="A2578" s="344">
        <v>8</v>
      </c>
      <c r="B2578" s="344">
        <v>2</v>
      </c>
      <c r="C2578" s="344">
        <v>1663.8876953125</v>
      </c>
      <c r="D2578" s="344">
        <v>20955.166015625</v>
      </c>
      <c r="E2578" s="344">
        <v>0.83354342496022604</v>
      </c>
      <c r="F2578" s="344">
        <v>1.57935614697635</v>
      </c>
      <c r="G2578" s="262">
        <f t="shared" si="63"/>
        <v>14821.671646764453</v>
      </c>
    </row>
    <row r="2579" spans="1:7" x14ac:dyDescent="0.2">
      <c r="A2579" s="344">
        <v>8</v>
      </c>
      <c r="B2579" s="344">
        <v>2</v>
      </c>
      <c r="C2579" s="344">
        <v>1664.3017578125</v>
      </c>
      <c r="D2579" s="344">
        <v>20851.978515625</v>
      </c>
      <c r="E2579" s="344">
        <v>0.83186553092673399</v>
      </c>
      <c r="F2579" s="344">
        <v>1.57639384269714</v>
      </c>
      <c r="G2579" s="262">
        <f t="shared" si="63"/>
        <v>14786.597667581291</v>
      </c>
    </row>
    <row r="2580" spans="1:7" x14ac:dyDescent="0.2">
      <c r="A2580" s="344">
        <v>8</v>
      </c>
      <c r="B2580" s="344">
        <v>2</v>
      </c>
      <c r="C2580" s="344">
        <v>1664.7216796875</v>
      </c>
      <c r="D2580" s="344">
        <v>20751.716796875</v>
      </c>
      <c r="E2580" s="344">
        <v>0.830096483696252</v>
      </c>
      <c r="F2580" s="344">
        <v>1.57151522580534</v>
      </c>
      <c r="G2580" s="262">
        <f t="shared" si="63"/>
        <v>14749.798216596093</v>
      </c>
    </row>
    <row r="2581" spans="1:7" x14ac:dyDescent="0.2">
      <c r="A2581" s="344">
        <v>8</v>
      </c>
      <c r="B2581" s="344">
        <v>2</v>
      </c>
      <c r="C2581" s="344">
        <v>1665.134765625</v>
      </c>
      <c r="D2581" s="344">
        <v>20650.505859375</v>
      </c>
      <c r="E2581" s="344">
        <v>0.82852243212983001</v>
      </c>
      <c r="F2581" s="344">
        <v>1.5679120551794801</v>
      </c>
      <c r="G2581" s="262">
        <f t="shared" si="63"/>
        <v>14717.213599883382</v>
      </c>
    </row>
    <row r="2582" spans="1:7" x14ac:dyDescent="0.2">
      <c r="A2582" s="344">
        <v>8</v>
      </c>
      <c r="B2582" s="344">
        <v>2</v>
      </c>
      <c r="C2582" s="344">
        <v>1665.5380859375</v>
      </c>
      <c r="D2582" s="344">
        <v>20547.962890625</v>
      </c>
      <c r="E2582" s="344">
        <v>0.82685484085231997</v>
      </c>
      <c r="F2582" s="344">
        <v>1.56332855112851</v>
      </c>
      <c r="G2582" s="262">
        <f t="shared" si="63"/>
        <v>14682.862496316247</v>
      </c>
    </row>
    <row r="2583" spans="1:7" x14ac:dyDescent="0.2">
      <c r="A2583" s="344">
        <v>8</v>
      </c>
      <c r="B2583" s="344">
        <v>2</v>
      </c>
      <c r="C2583" s="344">
        <v>1665.9345703125</v>
      </c>
      <c r="D2583" s="344">
        <v>20447.462890625</v>
      </c>
      <c r="E2583" s="344">
        <v>0.82523684250190898</v>
      </c>
      <c r="F2583" s="344">
        <v>1.5595316654071201</v>
      </c>
      <c r="G2583" s="262">
        <f t="shared" si="63"/>
        <v>14649.697230672018</v>
      </c>
    </row>
    <row r="2584" spans="1:7" x14ac:dyDescent="0.2">
      <c r="A2584" s="344">
        <v>8</v>
      </c>
      <c r="B2584" s="344">
        <v>2</v>
      </c>
      <c r="C2584" s="344">
        <v>1666.3369140625</v>
      </c>
      <c r="D2584" s="344">
        <v>20345.951171875</v>
      </c>
      <c r="E2584" s="344">
        <v>0.82352320896461595</v>
      </c>
      <c r="F2584" s="344">
        <v>1.5567898517474501</v>
      </c>
      <c r="G2584" s="262">
        <f t="shared" si="63"/>
        <v>14614.744749452928</v>
      </c>
    </row>
    <row r="2585" spans="1:7" x14ac:dyDescent="0.2">
      <c r="A2585" s="344">
        <v>8</v>
      </c>
      <c r="B2585" s="344">
        <v>2</v>
      </c>
      <c r="C2585" s="344">
        <v>1666.7470703125</v>
      </c>
      <c r="D2585" s="344">
        <v>20245.546875</v>
      </c>
      <c r="E2585" s="344">
        <v>0.82184490747749805</v>
      </c>
      <c r="F2585" s="344">
        <v>1.55112741049379</v>
      </c>
      <c r="G2585" s="262">
        <f t="shared" si="63"/>
        <v>14580.68236368472</v>
      </c>
    </row>
    <row r="2586" spans="1:7" x14ac:dyDescent="0.2">
      <c r="A2586" s="344">
        <v>8</v>
      </c>
      <c r="B2586" s="344">
        <v>2</v>
      </c>
      <c r="C2586" s="344">
        <v>1667.1494140625</v>
      </c>
      <c r="D2586" s="344">
        <v>20145.48046875</v>
      </c>
      <c r="E2586" s="344">
        <v>0.82010612823069096</v>
      </c>
      <c r="F2586" s="344">
        <v>1.54884753283113</v>
      </c>
      <c r="G2586" s="262">
        <f t="shared" si="63"/>
        <v>14545.566823633455</v>
      </c>
    </row>
    <row r="2587" spans="1:7" x14ac:dyDescent="0.2">
      <c r="A2587" s="344">
        <v>8</v>
      </c>
      <c r="B2587" s="344">
        <v>2</v>
      </c>
      <c r="C2587" s="344">
        <v>1667.5283203125</v>
      </c>
      <c r="D2587" s="344">
        <v>20051.337890625</v>
      </c>
      <c r="E2587" s="344">
        <v>0.81857643090188503</v>
      </c>
      <c r="F2587" s="344">
        <v>1.5432089567184399</v>
      </c>
      <c r="G2587" s="262">
        <f t="shared" si="63"/>
        <v>14514.822340798039</v>
      </c>
    </row>
    <row r="2588" spans="1:7" x14ac:dyDescent="0.2">
      <c r="A2588" s="344">
        <v>8</v>
      </c>
      <c r="B2588" s="344">
        <v>2</v>
      </c>
      <c r="C2588" s="344">
        <v>1667.5517578125</v>
      </c>
      <c r="D2588" s="344">
        <v>20044.328125</v>
      </c>
      <c r="E2588" s="344">
        <v>0.81849488196894504</v>
      </c>
      <c r="F2588" s="344">
        <v>1.5436202520504601</v>
      </c>
      <c r="G2588" s="262">
        <f t="shared" si="63"/>
        <v>14513.187461408492</v>
      </c>
    </row>
    <row r="2589" spans="1:7" x14ac:dyDescent="0.2">
      <c r="A2589" s="344">
        <v>8</v>
      </c>
      <c r="B2589" s="344">
        <v>2.5</v>
      </c>
      <c r="C2589" s="344">
        <v>1668.0537109375</v>
      </c>
      <c r="D2589" s="344">
        <v>20144.375</v>
      </c>
      <c r="E2589" s="344">
        <v>0.82000478869304105</v>
      </c>
      <c r="F2589" s="344">
        <v>1.5479385619983099</v>
      </c>
      <c r="G2589" s="262">
        <f t="shared" si="63"/>
        <v>14543.528057949059</v>
      </c>
    </row>
    <row r="2590" spans="1:7" x14ac:dyDescent="0.2">
      <c r="A2590" s="344">
        <v>8</v>
      </c>
      <c r="B2590" s="344">
        <v>2.5</v>
      </c>
      <c r="C2590" s="344">
        <v>1668.4658203125</v>
      </c>
      <c r="D2590" s="344">
        <v>20245.662109375</v>
      </c>
      <c r="E2590" s="344">
        <v>0.82165881758555803</v>
      </c>
      <c r="F2590" s="344">
        <v>1.55315990559757</v>
      </c>
      <c r="G2590" s="262">
        <f t="shared" si="63"/>
        <v>14576.931202123429</v>
      </c>
    </row>
    <row r="2591" spans="1:7" x14ac:dyDescent="0.2">
      <c r="A2591" s="344">
        <v>8</v>
      </c>
      <c r="B2591" s="344">
        <v>2.5</v>
      </c>
      <c r="C2591" s="344">
        <v>1668.8642578125</v>
      </c>
      <c r="D2591" s="344">
        <v>20345.7734375</v>
      </c>
      <c r="E2591" s="344">
        <v>0.82330987788736798</v>
      </c>
      <c r="F2591" s="344">
        <v>1.5562295448035</v>
      </c>
      <c r="G2591" s="262">
        <f t="shared" si="63"/>
        <v>14610.440656035891</v>
      </c>
    </row>
    <row r="2592" spans="1:7" x14ac:dyDescent="0.2">
      <c r="A2592" s="344">
        <v>8</v>
      </c>
      <c r="B2592" s="344">
        <v>2.5</v>
      </c>
      <c r="C2592" s="344">
        <v>1669.2685546875</v>
      </c>
      <c r="D2592" s="344">
        <v>20447.404296875</v>
      </c>
      <c r="E2592" s="344">
        <v>0.82487403415143501</v>
      </c>
      <c r="F2592" s="344">
        <v>1.5596449375152599</v>
      </c>
      <c r="G2592" s="262">
        <f t="shared" si="63"/>
        <v>14642.344108278103</v>
      </c>
    </row>
    <row r="2593" spans="1:7" x14ac:dyDescent="0.2">
      <c r="A2593" s="344">
        <v>8</v>
      </c>
      <c r="B2593" s="344">
        <v>2.5</v>
      </c>
      <c r="C2593" s="344">
        <v>1669.6640625</v>
      </c>
      <c r="D2593" s="344">
        <v>20548.716796875</v>
      </c>
      <c r="E2593" s="344">
        <v>0.82646822556853305</v>
      </c>
      <c r="F2593" s="344">
        <v>1.5637188917025899</v>
      </c>
      <c r="G2593" s="262">
        <f t="shared" si="63"/>
        <v>14675.021940469087</v>
      </c>
    </row>
    <row r="2594" spans="1:7" x14ac:dyDescent="0.2">
      <c r="A2594" s="344">
        <v>8</v>
      </c>
      <c r="B2594" s="344">
        <v>2.5</v>
      </c>
      <c r="C2594" s="344">
        <v>1670.0673828125</v>
      </c>
      <c r="D2594" s="344">
        <v>20648.892578125</v>
      </c>
      <c r="E2594" s="344">
        <v>0.82810525782406297</v>
      </c>
      <c r="F2594" s="344">
        <v>1.5654623275622701</v>
      </c>
      <c r="G2594" s="262">
        <f t="shared" si="63"/>
        <v>14708.742848167885</v>
      </c>
    </row>
    <row r="2595" spans="1:7" x14ac:dyDescent="0.2">
      <c r="A2595" s="344">
        <v>8</v>
      </c>
      <c r="B2595" s="344">
        <v>2.5</v>
      </c>
      <c r="C2595" s="344">
        <v>1670.4716796875</v>
      </c>
      <c r="D2595" s="344">
        <v>20749.55078125</v>
      </c>
      <c r="E2595" s="344">
        <v>0.829698634333909</v>
      </c>
      <c r="F2595" s="344">
        <v>1.57299044076353</v>
      </c>
      <c r="G2595" s="262">
        <f t="shared" si="63"/>
        <v>14741.724501764395</v>
      </c>
    </row>
    <row r="2596" spans="1:7" x14ac:dyDescent="0.2">
      <c r="A2596" s="344">
        <v>8</v>
      </c>
      <c r="B2596" s="344">
        <v>2.5</v>
      </c>
      <c r="C2596" s="344">
        <v>1670.8583984375</v>
      </c>
      <c r="D2596" s="344">
        <v>20849.67578125</v>
      </c>
      <c r="E2596" s="344">
        <v>0.83128054393455397</v>
      </c>
      <c r="F2596" s="344">
        <v>1.57506763935089</v>
      </c>
      <c r="G2596" s="262">
        <f t="shared" si="63"/>
        <v>14774.627609703706</v>
      </c>
    </row>
    <row r="2597" spans="1:7" x14ac:dyDescent="0.2">
      <c r="A2597" s="344">
        <v>8</v>
      </c>
      <c r="B2597" s="344">
        <v>2.5</v>
      </c>
      <c r="C2597" s="344">
        <v>1671.2744140625</v>
      </c>
      <c r="D2597" s="344">
        <v>20949.939453125</v>
      </c>
      <c r="E2597" s="344">
        <v>0.83292624913155999</v>
      </c>
      <c r="F2597" s="344">
        <v>1.5783965354785301</v>
      </c>
      <c r="G2597" s="262">
        <f t="shared" si="63"/>
        <v>14809.022531715738</v>
      </c>
    </row>
    <row r="2598" spans="1:7" x14ac:dyDescent="0.2">
      <c r="A2598" s="344">
        <v>8</v>
      </c>
      <c r="B2598" s="344">
        <v>2.5</v>
      </c>
      <c r="C2598" s="344">
        <v>1671.6787109375</v>
      </c>
      <c r="D2598" s="344">
        <v>21052.193359375</v>
      </c>
      <c r="E2598" s="344">
        <v>0.83455489948391903</v>
      </c>
      <c r="F2598" s="344">
        <v>1.58365373499691</v>
      </c>
      <c r="G2598" s="262">
        <f t="shared" si="63"/>
        <v>14843.225925918194</v>
      </c>
    </row>
    <row r="2599" spans="1:7" x14ac:dyDescent="0.2">
      <c r="A2599" s="344">
        <v>8</v>
      </c>
      <c r="B2599" s="344">
        <v>2.5</v>
      </c>
      <c r="C2599" s="344">
        <v>1672.0859375</v>
      </c>
      <c r="D2599" s="344">
        <v>21152.978515625</v>
      </c>
      <c r="E2599" s="344">
        <v>0.83615648327395298</v>
      </c>
      <c r="F2599" s="344">
        <v>1.5860944986343399</v>
      </c>
      <c r="G2599" s="262">
        <f t="shared" si="63"/>
        <v>14877.023485483493</v>
      </c>
    </row>
    <row r="2600" spans="1:7" x14ac:dyDescent="0.2">
      <c r="A2600" s="344">
        <v>8</v>
      </c>
      <c r="B2600" s="344">
        <v>2.5</v>
      </c>
      <c r="C2600" s="344">
        <v>1672.4931640625</v>
      </c>
      <c r="D2600" s="344">
        <v>21253.33203125</v>
      </c>
      <c r="E2600" s="344">
        <v>0.83783367881551396</v>
      </c>
      <c r="F2600" s="344">
        <v>1.5920310979709</v>
      </c>
      <c r="G2600" s="262">
        <f t="shared" si="63"/>
        <v>14912.585322975126</v>
      </c>
    </row>
    <row r="2601" spans="1:7" x14ac:dyDescent="0.2">
      <c r="A2601" s="344">
        <v>8</v>
      </c>
      <c r="B2601" s="344">
        <v>2.5</v>
      </c>
      <c r="C2601" s="344">
        <v>1672.6845703125</v>
      </c>
      <c r="D2601" s="344">
        <v>21300.734375</v>
      </c>
      <c r="E2601" s="344">
        <v>0.83858100697398197</v>
      </c>
      <c r="F2601" s="344">
        <v>1.59196252934635</v>
      </c>
      <c r="G2601" s="262">
        <f t="shared" si="63"/>
        <v>14928.486249016481</v>
      </c>
    </row>
    <row r="2602" spans="1:7" x14ac:dyDescent="0.2">
      <c r="A2602" s="344">
        <v>8</v>
      </c>
      <c r="B2602" s="344">
        <v>2.5</v>
      </c>
      <c r="C2602" s="344">
        <v>1672.900390625</v>
      </c>
      <c r="D2602" s="344">
        <v>21355.2890625</v>
      </c>
      <c r="E2602" s="344">
        <v>0.83943922072649002</v>
      </c>
      <c r="F2602" s="344">
        <v>1.5930503141135</v>
      </c>
      <c r="G2602" s="262">
        <f t="shared" si="63"/>
        <v>14946.790241987166</v>
      </c>
    </row>
    <row r="2603" spans="1:7" x14ac:dyDescent="0.2">
      <c r="A2603" s="344">
        <v>8</v>
      </c>
      <c r="B2603" s="344">
        <v>2.5</v>
      </c>
      <c r="C2603" s="344">
        <v>1673.2890625</v>
      </c>
      <c r="D2603" s="344">
        <v>21455.455078125</v>
      </c>
      <c r="E2603" s="344">
        <v>0.84105058340355798</v>
      </c>
      <c r="F2603" s="344">
        <v>1.5980690950527801</v>
      </c>
      <c r="G2603" s="262">
        <f t="shared" si="63"/>
        <v>14981.282059630021</v>
      </c>
    </row>
    <row r="2604" spans="1:7" x14ac:dyDescent="0.2">
      <c r="A2604" s="344">
        <v>9</v>
      </c>
      <c r="B2604" s="344">
        <v>2.5</v>
      </c>
      <c r="C2604" s="344">
        <v>1673.703125</v>
      </c>
      <c r="D2604" s="344">
        <v>21555.998046875</v>
      </c>
      <c r="E2604" s="344">
        <v>0.84267719648778405</v>
      </c>
      <c r="F2604" s="344">
        <v>1.60310266073793</v>
      </c>
      <c r="G2604" s="262">
        <f t="shared" si="63"/>
        <v>15016.263555842372</v>
      </c>
    </row>
    <row r="2605" spans="1:7" x14ac:dyDescent="0.2">
      <c r="A2605" s="344">
        <v>9</v>
      </c>
      <c r="B2605" s="344">
        <v>2.5</v>
      </c>
      <c r="C2605" s="344">
        <v>1674.1083984375</v>
      </c>
      <c r="D2605" s="344">
        <v>21658.916015625</v>
      </c>
      <c r="E2605" s="344">
        <v>0.84436492761597004</v>
      </c>
      <c r="F2605" s="344">
        <v>1.6074031591415401</v>
      </c>
      <c r="G2605" s="262">
        <f t="shared" si="63"/>
        <v>15052.731133674954</v>
      </c>
    </row>
    <row r="2606" spans="1:7" x14ac:dyDescent="0.2">
      <c r="A2606" s="344">
        <v>9</v>
      </c>
      <c r="B2606" s="344">
        <v>2.5</v>
      </c>
      <c r="C2606" s="344">
        <v>1674.5107421875</v>
      </c>
      <c r="D2606" s="344">
        <v>21759.029296875</v>
      </c>
      <c r="E2606" s="344">
        <v>0.84594869986176502</v>
      </c>
      <c r="F2606" s="344">
        <v>1.61458551883698</v>
      </c>
      <c r="G2606" s="262">
        <f t="shared" si="63"/>
        <v>15087.113202052644</v>
      </c>
    </row>
    <row r="2607" spans="1:7" x14ac:dyDescent="0.2">
      <c r="A2607" s="344">
        <v>9</v>
      </c>
      <c r="B2607" s="344">
        <v>2.5</v>
      </c>
      <c r="C2607" s="344">
        <v>1674.9248046875</v>
      </c>
      <c r="D2607" s="344">
        <v>21861.712890625</v>
      </c>
      <c r="E2607" s="344">
        <v>0.84753759438172005</v>
      </c>
      <c r="F2607" s="344">
        <v>1.6176461940631299</v>
      </c>
      <c r="G2607" s="262">
        <f t="shared" si="63"/>
        <v>15121.767581161688</v>
      </c>
    </row>
    <row r="2608" spans="1:7" x14ac:dyDescent="0.2">
      <c r="A2608" s="344">
        <v>9</v>
      </c>
      <c r="B2608" s="344">
        <v>2.5</v>
      </c>
      <c r="C2608" s="344">
        <v>1675.328125</v>
      </c>
      <c r="D2608" s="344">
        <v>21964.40625</v>
      </c>
      <c r="E2608" s="344">
        <v>0.84917293861508403</v>
      </c>
      <c r="F2608" s="344">
        <v>1.61658227443695</v>
      </c>
      <c r="G2608" s="262">
        <f t="shared" si="63"/>
        <v>15157.60297676536</v>
      </c>
    </row>
    <row r="2609" spans="1:7" x14ac:dyDescent="0.2">
      <c r="A2609" s="344">
        <v>9</v>
      </c>
      <c r="B2609" s="344">
        <v>2.5</v>
      </c>
      <c r="C2609" s="344">
        <v>1675.7294921875</v>
      </c>
      <c r="D2609" s="344">
        <v>22066.125</v>
      </c>
      <c r="E2609" s="344">
        <v>0.85083110025152597</v>
      </c>
      <c r="F2609" s="344">
        <v>1.62268278654665</v>
      </c>
      <c r="G2609" s="262">
        <f t="shared" si="63"/>
        <v>15194.107845640814</v>
      </c>
    </row>
    <row r="2610" spans="1:7" x14ac:dyDescent="0.2">
      <c r="A2610" s="344">
        <v>9</v>
      </c>
      <c r="B2610" s="344">
        <v>2.5</v>
      </c>
      <c r="C2610" s="344">
        <v>1676.1298828125</v>
      </c>
      <c r="D2610" s="344">
        <v>22166.888671875</v>
      </c>
      <c r="E2610" s="344">
        <v>0.85249810945242599</v>
      </c>
      <c r="F2610" s="344">
        <v>1.6268849140033099</v>
      </c>
      <c r="G2610" s="262">
        <f t="shared" si="63"/>
        <v>15230.97626602809</v>
      </c>
    </row>
    <row r="2611" spans="1:7" x14ac:dyDescent="0.2">
      <c r="A2611" s="344">
        <v>9</v>
      </c>
      <c r="B2611" s="344">
        <v>2.5</v>
      </c>
      <c r="C2611" s="344">
        <v>1676.5458984375</v>
      </c>
      <c r="D2611" s="344">
        <v>22267.419921875</v>
      </c>
      <c r="E2611" s="344">
        <v>0.85417344234883796</v>
      </c>
      <c r="F2611" s="344">
        <v>1.631063176319</v>
      </c>
      <c r="G2611" s="262">
        <f t="shared" si="63"/>
        <v>15268.197395486306</v>
      </c>
    </row>
    <row r="2612" spans="1:7" x14ac:dyDescent="0.2">
      <c r="A2612" s="344">
        <v>9</v>
      </c>
      <c r="B2612" s="344">
        <v>2.5</v>
      </c>
      <c r="C2612" s="344">
        <v>1676.947265625</v>
      </c>
      <c r="D2612" s="344">
        <v>22368.767578125</v>
      </c>
      <c r="E2612" s="344">
        <v>0.85582048632204499</v>
      </c>
      <c r="F2612" s="344">
        <v>1.63545017130673</v>
      </c>
      <c r="G2612" s="262">
        <f t="shared" si="63"/>
        <v>15304.956277290714</v>
      </c>
    </row>
    <row r="2613" spans="1:7" x14ac:dyDescent="0.2">
      <c r="A2613" s="344">
        <v>9</v>
      </c>
      <c r="B2613" s="344">
        <v>2.5</v>
      </c>
      <c r="C2613" s="344">
        <v>1677.3544921875</v>
      </c>
      <c r="D2613" s="344">
        <v>22469.71875</v>
      </c>
      <c r="E2613" s="344">
        <v>0.85740734357386805</v>
      </c>
      <c r="F2613" s="344">
        <v>1.64027512073517</v>
      </c>
      <c r="G2613" s="262">
        <f t="shared" si="63"/>
        <v>15340.532415885991</v>
      </c>
    </row>
    <row r="2614" spans="1:7" x14ac:dyDescent="0.2">
      <c r="A2614" s="344">
        <v>9</v>
      </c>
      <c r="B2614" s="344">
        <v>2.5</v>
      </c>
      <c r="C2614" s="344">
        <v>1677.6357421875</v>
      </c>
      <c r="D2614" s="344">
        <v>22537.46875</v>
      </c>
      <c r="E2614" s="344">
        <v>0.85858680540695798</v>
      </c>
      <c r="F2614" s="344">
        <v>1.64336268790066</v>
      </c>
      <c r="G2614" s="262">
        <f t="shared" si="63"/>
        <v>15367.074545821477</v>
      </c>
    </row>
    <row r="2615" spans="1:7" x14ac:dyDescent="0.2">
      <c r="A2615" s="344">
        <v>9</v>
      </c>
      <c r="B2615" s="344">
        <v>2.5</v>
      </c>
      <c r="C2615" s="344">
        <v>1677.76171875</v>
      </c>
      <c r="D2615" s="344">
        <v>22570.66796875</v>
      </c>
      <c r="E2615" s="344">
        <v>0.85905136074870803</v>
      </c>
      <c r="F2615" s="344">
        <v>1.6428977251052901</v>
      </c>
      <c r="G2615" s="262">
        <f t="shared" si="63"/>
        <v>15377.55215875602</v>
      </c>
    </row>
    <row r="2616" spans="1:7" x14ac:dyDescent="0.2">
      <c r="A2616" s="344">
        <v>9</v>
      </c>
      <c r="B2616" s="344">
        <v>2.5</v>
      </c>
      <c r="C2616" s="344">
        <v>1678.1669921875</v>
      </c>
      <c r="D2616" s="344">
        <v>22672.779296875</v>
      </c>
      <c r="E2616" s="344">
        <v>0.86068891687318705</v>
      </c>
      <c r="F2616" s="344">
        <v>1.6461253399029401</v>
      </c>
      <c r="G2616" s="262">
        <f t="shared" si="63"/>
        <v>15414.596500837204</v>
      </c>
    </row>
    <row r="2617" spans="1:7" x14ac:dyDescent="0.2">
      <c r="A2617" s="344">
        <v>9</v>
      </c>
      <c r="B2617" s="344">
        <v>2.5</v>
      </c>
      <c r="C2617" s="344">
        <v>1678.572265625</v>
      </c>
      <c r="D2617" s="344">
        <v>22776.658203125</v>
      </c>
      <c r="E2617" s="344">
        <v>0.86234282935038198</v>
      </c>
      <c r="F2617" s="344">
        <v>1.6495644813403501</v>
      </c>
      <c r="G2617" s="262">
        <f t="shared" si="63"/>
        <v>15452.181196718575</v>
      </c>
    </row>
    <row r="2618" spans="1:7" x14ac:dyDescent="0.2">
      <c r="A2618" s="344">
        <v>9</v>
      </c>
      <c r="B2618" s="344">
        <v>2.5</v>
      </c>
      <c r="C2618" s="344">
        <v>1678.9931640625</v>
      </c>
      <c r="D2618" s="344">
        <v>22878.65234375</v>
      </c>
      <c r="E2618" s="344">
        <v>0.86406653281301304</v>
      </c>
      <c r="F2618" s="344">
        <v>1.6575187910348199</v>
      </c>
      <c r="G2618" s="262">
        <f t="shared" si="63"/>
        <v>15491.529305157148</v>
      </c>
    </row>
    <row r="2619" spans="1:7" x14ac:dyDescent="0.2">
      <c r="A2619" s="344">
        <v>9</v>
      </c>
      <c r="B2619" s="344">
        <v>2.5</v>
      </c>
      <c r="C2619" s="344">
        <v>1679.400390625</v>
      </c>
      <c r="D2619" s="344">
        <v>22980.92578125</v>
      </c>
      <c r="E2619" s="344">
        <v>0.86572178406640898</v>
      </c>
      <c r="F2619" s="344">
        <v>1.6588717699050901</v>
      </c>
      <c r="G2619" s="262">
        <f t="shared" si="63"/>
        <v>15529.483867242956</v>
      </c>
    </row>
    <row r="2620" spans="1:7" x14ac:dyDescent="0.2">
      <c r="A2620" s="344">
        <v>9</v>
      </c>
      <c r="B2620" s="344">
        <v>2.5</v>
      </c>
      <c r="C2620" s="344">
        <v>1679.814453125</v>
      </c>
      <c r="D2620" s="344">
        <v>23081.41015625</v>
      </c>
      <c r="E2620" s="344">
        <v>0.86741172708571002</v>
      </c>
      <c r="F2620" s="344">
        <v>1.6637623775750401</v>
      </c>
      <c r="G2620" s="262">
        <f t="shared" si="63"/>
        <v>15568.405228778094</v>
      </c>
    </row>
    <row r="2621" spans="1:7" x14ac:dyDescent="0.2">
      <c r="A2621" s="344">
        <v>9</v>
      </c>
      <c r="B2621" s="344">
        <v>2.5</v>
      </c>
      <c r="C2621" s="344">
        <v>1680.2119140625</v>
      </c>
      <c r="D2621" s="344">
        <v>23183.201171875</v>
      </c>
      <c r="E2621" s="344">
        <v>0.86905033094808504</v>
      </c>
      <c r="F2621" s="344">
        <v>1.6647398006170999</v>
      </c>
      <c r="G2621" s="262">
        <f t="shared" si="63"/>
        <v>15606.309914184867</v>
      </c>
    </row>
    <row r="2622" spans="1:7" x14ac:dyDescent="0.2">
      <c r="A2622" s="344">
        <v>9</v>
      </c>
      <c r="B2622" s="344">
        <v>2.5</v>
      </c>
      <c r="C2622" s="344">
        <v>1680.6201171875</v>
      </c>
      <c r="D2622" s="344">
        <v>23283.484375</v>
      </c>
      <c r="E2622" s="344">
        <v>0.87072531459853098</v>
      </c>
      <c r="F2622" s="344">
        <v>1.6722560394555299</v>
      </c>
      <c r="G2622" s="262">
        <f t="shared" si="63"/>
        <v>15645.225383475581</v>
      </c>
    </row>
    <row r="2623" spans="1:7" x14ac:dyDescent="0.2">
      <c r="A2623" s="344">
        <v>9</v>
      </c>
      <c r="B2623" s="344">
        <v>2.5</v>
      </c>
      <c r="C2623" s="344">
        <v>1681.0244140625</v>
      </c>
      <c r="D2623" s="344">
        <v>23385.359375</v>
      </c>
      <c r="E2623" s="344">
        <v>0.87231496581807699</v>
      </c>
      <c r="F2623" s="344">
        <v>1.6751289367675799</v>
      </c>
      <c r="G2623" s="262">
        <f t="shared" si="63"/>
        <v>15682.318975666576</v>
      </c>
    </row>
    <row r="2624" spans="1:7" x14ac:dyDescent="0.2">
      <c r="A2624" s="344">
        <v>9</v>
      </c>
      <c r="B2624" s="344">
        <v>2.5</v>
      </c>
      <c r="C2624" s="344">
        <v>1681.4189453125</v>
      </c>
      <c r="D2624" s="344">
        <v>23486.3515625</v>
      </c>
      <c r="E2624" s="344">
        <v>0.87390519911423303</v>
      </c>
      <c r="F2624" s="344">
        <v>1.67975726071745</v>
      </c>
      <c r="G2624" s="262">
        <f t="shared" si="63"/>
        <v>15719.587453356882</v>
      </c>
    </row>
    <row r="2625" spans="1:7" x14ac:dyDescent="0.2">
      <c r="A2625" s="344">
        <v>9</v>
      </c>
      <c r="B2625" s="344">
        <v>2.5</v>
      </c>
      <c r="C2625" s="344">
        <v>1681.8203125</v>
      </c>
      <c r="D2625" s="344">
        <v>23587.037109375</v>
      </c>
      <c r="E2625" s="344">
        <v>0.87556877406314004</v>
      </c>
      <c r="F2625" s="344">
        <v>1.68391468469054</v>
      </c>
      <c r="G2625" s="262">
        <f t="shared" si="63"/>
        <v>15758.742508434229</v>
      </c>
    </row>
    <row r="2626" spans="1:7" x14ac:dyDescent="0.2">
      <c r="A2626" s="344">
        <v>9</v>
      </c>
      <c r="B2626" s="344">
        <v>2.5</v>
      </c>
      <c r="C2626" s="344">
        <v>1682.2255859375</v>
      </c>
      <c r="D2626" s="344">
        <v>23687.572265625</v>
      </c>
      <c r="E2626" s="344">
        <v>0.87721075396984804</v>
      </c>
      <c r="F2626" s="344">
        <v>1.6873836284503301</v>
      </c>
      <c r="G2626" s="262">
        <f t="shared" si="63"/>
        <v>15797.554487779838</v>
      </c>
    </row>
    <row r="2627" spans="1:7" x14ac:dyDescent="0.2">
      <c r="A2627" s="344">
        <v>9</v>
      </c>
      <c r="B2627" s="344">
        <v>2.5</v>
      </c>
      <c r="C2627" s="344">
        <v>1682.560546875</v>
      </c>
      <c r="D2627" s="344">
        <v>23771.578125</v>
      </c>
      <c r="E2627" s="344">
        <v>0.87860465282574296</v>
      </c>
      <c r="F2627" s="344">
        <v>1.6908228863030701</v>
      </c>
      <c r="G2627" s="262">
        <f t="shared" si="63"/>
        <v>15830.631115495456</v>
      </c>
    </row>
    <row r="2628" spans="1:7" x14ac:dyDescent="0.2">
      <c r="A2628" s="344">
        <v>9</v>
      </c>
      <c r="B2628" s="344">
        <v>2.5</v>
      </c>
      <c r="C2628" s="344">
        <v>1682.6103515625</v>
      </c>
      <c r="D2628" s="344">
        <v>23788.138671875</v>
      </c>
      <c r="E2628" s="344">
        <v>0.87880907813087095</v>
      </c>
      <c r="F2628" s="344">
        <v>1.69087643735111</v>
      </c>
      <c r="G2628" s="262">
        <f t="shared" si="63"/>
        <v>15835.492320304458</v>
      </c>
    </row>
    <row r="2629" spans="1:7" x14ac:dyDescent="0.2">
      <c r="A2629" s="344">
        <v>9</v>
      </c>
      <c r="B2629" s="344">
        <v>2.5</v>
      </c>
      <c r="C2629" s="344">
        <v>1683.0419921875</v>
      </c>
      <c r="D2629" s="344">
        <v>23889.7421875</v>
      </c>
      <c r="E2629" s="344">
        <v>0.88056857930496302</v>
      </c>
      <c r="F2629" s="344">
        <v>1.6959726344793999</v>
      </c>
      <c r="G2629" s="262">
        <f t="shared" si="63"/>
        <v>15877.436963979604</v>
      </c>
    </row>
    <row r="2630" spans="1:7" x14ac:dyDescent="0.2">
      <c r="A2630" s="344">
        <v>9</v>
      </c>
      <c r="B2630" s="344">
        <v>2.5</v>
      </c>
      <c r="C2630" s="344">
        <v>1683.435546875</v>
      </c>
      <c r="D2630" s="344">
        <v>23991.6484375</v>
      </c>
      <c r="E2630" s="344">
        <v>0.88213360868394397</v>
      </c>
      <c r="F2630" s="344">
        <v>1.6993165481835599</v>
      </c>
      <c r="G2630" s="262">
        <f t="shared" ref="G2630:G2693" si="64">G2629+(D2630+D2629)/2*(E2630-E2629)</f>
        <v>15914.904855496898</v>
      </c>
    </row>
    <row r="2631" spans="1:7" x14ac:dyDescent="0.2">
      <c r="A2631" s="344">
        <v>9</v>
      </c>
      <c r="B2631" s="344">
        <v>2.5</v>
      </c>
      <c r="C2631" s="344">
        <v>1683.86328125</v>
      </c>
      <c r="D2631" s="344">
        <v>24094.263671875</v>
      </c>
      <c r="E2631" s="344">
        <v>0.88393455371260599</v>
      </c>
      <c r="F2631" s="344">
        <v>1.7018734943121701</v>
      </c>
      <c r="G2631" s="262">
        <f t="shared" si="64"/>
        <v>15958.204897677926</v>
      </c>
    </row>
    <row r="2632" spans="1:7" x14ac:dyDescent="0.2">
      <c r="A2632" s="344">
        <v>9</v>
      </c>
      <c r="B2632" s="344">
        <v>2.5</v>
      </c>
      <c r="C2632" s="344">
        <v>1684.267578125</v>
      </c>
      <c r="D2632" s="344">
        <v>24195.083984375</v>
      </c>
      <c r="E2632" s="344">
        <v>0.88554108515381802</v>
      </c>
      <c r="F2632" s="344">
        <v>1.7062127590179399</v>
      </c>
      <c r="G2632" s="262">
        <f t="shared" si="64"/>
        <v>15996.994075320617</v>
      </c>
    </row>
    <row r="2633" spans="1:7" x14ac:dyDescent="0.2">
      <c r="A2633" s="344">
        <v>9</v>
      </c>
      <c r="B2633" s="344">
        <v>2.5</v>
      </c>
      <c r="C2633" s="344">
        <v>1684.6611328125</v>
      </c>
      <c r="D2633" s="344">
        <v>24296.087890625</v>
      </c>
      <c r="E2633" s="344">
        <v>0.88716595200821802</v>
      </c>
      <c r="F2633" s="344">
        <v>1.71236996538937</v>
      </c>
      <c r="G2633" s="262">
        <f t="shared" si="64"/>
        <v>16036.389924275967</v>
      </c>
    </row>
    <row r="2634" spans="1:7" x14ac:dyDescent="0.2">
      <c r="A2634" s="344">
        <v>9</v>
      </c>
      <c r="B2634" s="344">
        <v>2.5</v>
      </c>
      <c r="C2634" s="344">
        <v>1685.078125</v>
      </c>
      <c r="D2634" s="344">
        <v>24396.490234375</v>
      </c>
      <c r="E2634" s="344">
        <v>0.88884244905784704</v>
      </c>
      <c r="F2634" s="344">
        <v>1.71566009521484</v>
      </c>
      <c r="G2634" s="262">
        <f t="shared" si="64"/>
        <v>16077.206406058664</v>
      </c>
    </row>
    <row r="2635" spans="1:7" x14ac:dyDescent="0.2">
      <c r="A2635" s="344">
        <v>9</v>
      </c>
      <c r="B2635" s="344">
        <v>2.5</v>
      </c>
      <c r="C2635" s="344">
        <v>1685.470703125</v>
      </c>
      <c r="D2635" s="344">
        <v>24497.076171875</v>
      </c>
      <c r="E2635" s="344">
        <v>0.89045776985585701</v>
      </c>
      <c r="F2635" s="344">
        <v>1.7193496460094999</v>
      </c>
      <c r="G2635" s="262">
        <f t="shared" si="64"/>
        <v>16116.695803411112</v>
      </c>
    </row>
    <row r="2636" spans="1:7" x14ac:dyDescent="0.2">
      <c r="A2636" s="344">
        <v>9</v>
      </c>
      <c r="B2636" s="344">
        <v>2.5</v>
      </c>
      <c r="C2636" s="344">
        <v>1685.8740234375</v>
      </c>
      <c r="D2636" s="344">
        <v>24598.29296875</v>
      </c>
      <c r="E2636" s="344">
        <v>0.89209497673436999</v>
      </c>
      <c r="F2636" s="344">
        <v>1.72309577465057</v>
      </c>
      <c r="G2636" s="262">
        <f t="shared" si="64"/>
        <v>16156.885441441194</v>
      </c>
    </row>
    <row r="2637" spans="1:7" x14ac:dyDescent="0.2">
      <c r="A2637" s="344">
        <v>9</v>
      </c>
      <c r="B2637" s="344">
        <v>2.5</v>
      </c>
      <c r="C2637" s="344">
        <v>1686.27734375</v>
      </c>
      <c r="D2637" s="344">
        <v>24700.453125</v>
      </c>
      <c r="E2637" s="344">
        <v>0.89379318524151996</v>
      </c>
      <c r="F2637" s="344">
        <v>1.7249553930014401</v>
      </c>
      <c r="G2637" s="262">
        <f t="shared" si="64"/>
        <v>16198.74521644531</v>
      </c>
    </row>
    <row r="2638" spans="1:7" x14ac:dyDescent="0.2">
      <c r="A2638" s="344">
        <v>9</v>
      </c>
      <c r="B2638" s="344">
        <v>2.5</v>
      </c>
      <c r="C2638" s="344">
        <v>1686.6865234375</v>
      </c>
      <c r="D2638" s="344">
        <v>24800.791015625</v>
      </c>
      <c r="E2638" s="344">
        <v>0.89547049719840299</v>
      </c>
      <c r="F2638" s="344">
        <v>1.7284452915191699</v>
      </c>
      <c r="G2638" s="262">
        <f t="shared" si="64"/>
        <v>16240.259730784139</v>
      </c>
    </row>
    <row r="2639" spans="1:7" x14ac:dyDescent="0.2">
      <c r="A2639" s="344">
        <v>9</v>
      </c>
      <c r="B2639" s="344">
        <v>2.5</v>
      </c>
      <c r="C2639" s="344">
        <v>1687.08203125</v>
      </c>
      <c r="D2639" s="344">
        <v>24901.30859375</v>
      </c>
      <c r="E2639" s="344">
        <v>0.89719216339290098</v>
      </c>
      <c r="F2639" s="344">
        <v>1.7349720001220701</v>
      </c>
      <c r="G2639" s="262">
        <f t="shared" si="64"/>
        <v>16283.044943130655</v>
      </c>
    </row>
    <row r="2640" spans="1:7" x14ac:dyDescent="0.2">
      <c r="A2640" s="344">
        <v>9</v>
      </c>
      <c r="B2640" s="344">
        <v>2.5</v>
      </c>
      <c r="C2640" s="344">
        <v>1687.416015625</v>
      </c>
      <c r="D2640" s="344">
        <v>24979.671875</v>
      </c>
      <c r="E2640" s="344">
        <v>0.89861487504094795</v>
      </c>
      <c r="F2640" s="344">
        <v>1.73889100551605</v>
      </c>
      <c r="G2640" s="262">
        <f t="shared" si="64"/>
        <v>16318.528069095102</v>
      </c>
    </row>
    <row r="2641" spans="1:7" x14ac:dyDescent="0.2">
      <c r="A2641" s="344">
        <v>9</v>
      </c>
      <c r="B2641" s="344">
        <v>2.5</v>
      </c>
      <c r="C2641" s="344">
        <v>1687.48828125</v>
      </c>
      <c r="D2641" s="344">
        <v>25001.486328125</v>
      </c>
      <c r="E2641" s="344">
        <v>0.898924714419991</v>
      </c>
      <c r="F2641" s="344">
        <v>1.73803267534822</v>
      </c>
      <c r="G2641" s="262">
        <f t="shared" si="64"/>
        <v>16326.271134605857</v>
      </c>
    </row>
    <row r="2642" spans="1:7" x14ac:dyDescent="0.2">
      <c r="A2642" s="344">
        <v>9</v>
      </c>
      <c r="B2642" s="344">
        <v>3.5</v>
      </c>
      <c r="C2642" s="344">
        <v>1688.439453125</v>
      </c>
      <c r="D2642" s="344">
        <v>25102.6484375</v>
      </c>
      <c r="E2642" s="344">
        <v>0.90075732441619005</v>
      </c>
      <c r="F2642" s="344">
        <v>1.7418593633920001</v>
      </c>
      <c r="G2642" s="262">
        <f t="shared" si="64"/>
        <v>16372.181803717051</v>
      </c>
    </row>
    <row r="2643" spans="1:7" x14ac:dyDescent="0.2">
      <c r="A2643" s="344">
        <v>9</v>
      </c>
      <c r="B2643" s="344">
        <v>3.5</v>
      </c>
      <c r="C2643" s="344">
        <v>1688.7958984375</v>
      </c>
      <c r="D2643" s="344">
        <v>25205.8984375</v>
      </c>
      <c r="E2643" s="344">
        <v>0.90254150563850999</v>
      </c>
      <c r="F2643" s="344">
        <v>1.74451468046755</v>
      </c>
      <c r="G2643" s="262">
        <f t="shared" si="64"/>
        <v>16417.06158604534</v>
      </c>
    </row>
    <row r="2644" spans="1:7" x14ac:dyDescent="0.2">
      <c r="A2644" s="344">
        <v>9</v>
      </c>
      <c r="B2644" s="344">
        <v>3.5</v>
      </c>
      <c r="C2644" s="344">
        <v>1689.201171875</v>
      </c>
      <c r="D2644" s="344">
        <v>25307.08203125</v>
      </c>
      <c r="E2644" s="344">
        <v>0.90456672478467204</v>
      </c>
      <c r="F2644" s="344">
        <v>1.7512291669845601</v>
      </c>
      <c r="G2644" s="262">
        <f t="shared" si="64"/>
        <v>16468.21151363285</v>
      </c>
    </row>
    <row r="2645" spans="1:7" x14ac:dyDescent="0.2">
      <c r="A2645" s="344">
        <v>9</v>
      </c>
      <c r="B2645" s="344">
        <v>3.5</v>
      </c>
      <c r="C2645" s="344">
        <v>1689.6162109375</v>
      </c>
      <c r="D2645" s="344">
        <v>25407.609375</v>
      </c>
      <c r="E2645" s="344">
        <v>0.90664788149297204</v>
      </c>
      <c r="F2645" s="344">
        <v>1.7561971908435201</v>
      </c>
      <c r="G2645" s="262">
        <f t="shared" si="64"/>
        <v>16520.984123747592</v>
      </c>
    </row>
    <row r="2646" spans="1:7" x14ac:dyDescent="0.2">
      <c r="A2646" s="344">
        <v>9</v>
      </c>
      <c r="B2646" s="344">
        <v>3.5</v>
      </c>
      <c r="C2646" s="344">
        <v>1690.1005859375</v>
      </c>
      <c r="D2646" s="344">
        <v>25508.107421875</v>
      </c>
      <c r="E2646" s="344">
        <v>0.90903113596141305</v>
      </c>
      <c r="F2646" s="344">
        <v>1.7608046764507901</v>
      </c>
      <c r="G2646" s="262">
        <f t="shared" si="64"/>
        <v>16581.656678532607</v>
      </c>
    </row>
    <row r="2647" spans="1:7" x14ac:dyDescent="0.2">
      <c r="A2647" s="344">
        <v>9</v>
      </c>
      <c r="B2647" s="344">
        <v>3.5</v>
      </c>
      <c r="C2647" s="344">
        <v>1690.61328125</v>
      </c>
      <c r="D2647" s="344">
        <v>25608.666015625</v>
      </c>
      <c r="E2647" s="344">
        <v>0.91167783830314897</v>
      </c>
      <c r="F2647" s="344">
        <v>1.76599028054625</v>
      </c>
      <c r="G2647" s="262">
        <f t="shared" si="64"/>
        <v>16649.302120512115</v>
      </c>
    </row>
    <row r="2648" spans="1:7" x14ac:dyDescent="0.2">
      <c r="A2648" s="344">
        <v>9</v>
      </c>
      <c r="B2648" s="344">
        <v>3.5</v>
      </c>
      <c r="C2648" s="344">
        <v>1691.28125</v>
      </c>
      <c r="D2648" s="344">
        <v>25710.4609375</v>
      </c>
      <c r="E2648" s="344">
        <v>0.91499963309615895</v>
      </c>
      <c r="F2648" s="344">
        <v>1.77118775900453</v>
      </c>
      <c r="G2648" s="262">
        <f t="shared" si="64"/>
        <v>16734.537924859469</v>
      </c>
    </row>
    <row r="2649" spans="1:7" x14ac:dyDescent="0.2">
      <c r="A2649" s="344">
        <v>9</v>
      </c>
      <c r="B2649" s="344">
        <v>3.5</v>
      </c>
      <c r="C2649" s="344">
        <v>1692.0048828125</v>
      </c>
      <c r="D2649" s="344">
        <v>25789.78125</v>
      </c>
      <c r="E2649" s="344">
        <v>0.91863516718149196</v>
      </c>
      <c r="F2649" s="344">
        <v>1.7770588165149099</v>
      </c>
      <c r="G2649" s="262">
        <f t="shared" si="64"/>
        <v>16828.153367797251</v>
      </c>
    </row>
    <row r="2650" spans="1:7" x14ac:dyDescent="0.2">
      <c r="A2650" s="344">
        <v>9</v>
      </c>
      <c r="B2650" s="344">
        <v>3.5</v>
      </c>
      <c r="C2650" s="344">
        <v>1692.154296875</v>
      </c>
      <c r="D2650" s="344">
        <v>25811.794921875</v>
      </c>
      <c r="E2650" s="344">
        <v>0.91939349658787295</v>
      </c>
      <c r="F2650" s="344">
        <v>1.77834928035736</v>
      </c>
      <c r="G2650" s="262">
        <f t="shared" si="64"/>
        <v>16847.718864110622</v>
      </c>
    </row>
    <row r="2651" spans="1:7" x14ac:dyDescent="0.2">
      <c r="A2651" s="344">
        <v>9</v>
      </c>
      <c r="B2651" s="344">
        <v>3.5</v>
      </c>
      <c r="C2651" s="344">
        <v>1693.6337890625</v>
      </c>
      <c r="D2651" s="344">
        <v>25912.376953125</v>
      </c>
      <c r="E2651" s="344">
        <v>0.92677574139088403</v>
      </c>
      <c r="F2651" s="344">
        <v>1.78705458529294</v>
      </c>
      <c r="G2651" s="262">
        <f t="shared" si="64"/>
        <v>17038.639113617759</v>
      </c>
    </row>
    <row r="2652" spans="1:7" x14ac:dyDescent="0.2">
      <c r="A2652" s="344">
        <v>9</v>
      </c>
      <c r="B2652" s="344">
        <v>3.5</v>
      </c>
      <c r="C2652" s="344">
        <v>1696.0029296875</v>
      </c>
      <c r="D2652" s="344">
        <v>25993.826171875</v>
      </c>
      <c r="E2652" s="344">
        <v>0.93864090740680695</v>
      </c>
      <c r="F2652" s="344">
        <v>1.80041196290404</v>
      </c>
      <c r="G2652" s="262">
        <f t="shared" si="64"/>
        <v>17346.576972284929</v>
      </c>
    </row>
    <row r="2653" spans="1:7" x14ac:dyDescent="0.2">
      <c r="A2653" s="344">
        <v>9</v>
      </c>
      <c r="B2653" s="344">
        <v>3.5</v>
      </c>
      <c r="C2653" s="344">
        <v>1696.4677734375</v>
      </c>
      <c r="D2653" s="344">
        <v>26012.92578125</v>
      </c>
      <c r="E2653" s="344">
        <v>0.94092823565006301</v>
      </c>
      <c r="F2653" s="344">
        <v>1.8018067348748401</v>
      </c>
      <c r="G2653" s="262">
        <f t="shared" si="64"/>
        <v>17406.055228576126</v>
      </c>
    </row>
    <row r="2654" spans="1:7" x14ac:dyDescent="0.2">
      <c r="A2654" s="344">
        <v>9</v>
      </c>
      <c r="B2654" s="344">
        <v>3.5</v>
      </c>
      <c r="C2654" s="344">
        <v>1700.01171875</v>
      </c>
      <c r="D2654" s="344">
        <v>26077.1640625</v>
      </c>
      <c r="E2654" s="344">
        <v>0.95864746253937505</v>
      </c>
      <c r="F2654" s="344">
        <v>1.8234193557873399</v>
      </c>
      <c r="G2654" s="262">
        <f t="shared" si="64"/>
        <v>17867.553288889154</v>
      </c>
    </row>
    <row r="2655" spans="1:7" x14ac:dyDescent="0.2">
      <c r="A2655" s="344">
        <v>9</v>
      </c>
      <c r="B2655" s="344">
        <v>3.5</v>
      </c>
      <c r="C2655" s="344">
        <v>1701.365234375</v>
      </c>
      <c r="D2655" s="344">
        <v>26112.982421875</v>
      </c>
      <c r="E2655" s="344">
        <v>0.96545799169689395</v>
      </c>
      <c r="F2655" s="344">
        <v>1.8317460780963299</v>
      </c>
      <c r="G2655" s="262">
        <f t="shared" si="64"/>
        <v>18045.274546072662</v>
      </c>
    </row>
    <row r="2656" spans="1:7" x14ac:dyDescent="0.2">
      <c r="A2656" s="344">
        <v>9</v>
      </c>
      <c r="B2656" s="344">
        <v>3.5</v>
      </c>
      <c r="C2656" s="344">
        <v>1704.005859375</v>
      </c>
      <c r="D2656" s="344">
        <v>26151.03125</v>
      </c>
      <c r="E2656" s="344">
        <v>0.97866356372833296</v>
      </c>
      <c r="F2656" s="344">
        <v>1.8454610835760801</v>
      </c>
      <c r="G2656" s="262">
        <f t="shared" si="64"/>
        <v>18390.362644670691</v>
      </c>
    </row>
    <row r="2657" spans="1:7" x14ac:dyDescent="0.2">
      <c r="A2657" s="344">
        <v>9</v>
      </c>
      <c r="B2657" s="344">
        <v>3.5</v>
      </c>
      <c r="C2657" s="344">
        <v>1707.28515625</v>
      </c>
      <c r="D2657" s="344">
        <v>26213.447265625</v>
      </c>
      <c r="E2657" s="344">
        <v>0.99510152358561799</v>
      </c>
      <c r="F2657" s="344">
        <v>1.86351535376161</v>
      </c>
      <c r="G2657" s="262">
        <f t="shared" si="64"/>
        <v>18820.745242564444</v>
      </c>
    </row>
    <row r="2658" spans="1:7" x14ac:dyDescent="0.2">
      <c r="A2658" s="344">
        <v>9</v>
      </c>
      <c r="B2658" s="344">
        <v>4</v>
      </c>
      <c r="C2658" s="344">
        <v>1708.453125</v>
      </c>
      <c r="D2658" s="344">
        <v>26112.55859375</v>
      </c>
      <c r="E2658" s="344">
        <v>0.99849398247897603</v>
      </c>
      <c r="F2658" s="344">
        <v>1.86332466546446</v>
      </c>
      <c r="G2658" s="262">
        <f t="shared" si="64"/>
        <v>18909.502154530215</v>
      </c>
    </row>
    <row r="2659" spans="1:7" x14ac:dyDescent="0.2">
      <c r="A2659" s="344">
        <v>9</v>
      </c>
      <c r="B2659" s="344">
        <v>4</v>
      </c>
      <c r="C2659" s="344">
        <v>1709.306640625</v>
      </c>
      <c r="D2659" s="344">
        <v>26010.166015625</v>
      </c>
      <c r="E2659" s="344">
        <v>0.99845393560826801</v>
      </c>
      <c r="F2659" s="344">
        <v>1.8620699411258099</v>
      </c>
      <c r="G2659" s="262">
        <f t="shared" si="64"/>
        <v>18908.458478523524</v>
      </c>
    </row>
    <row r="2660" spans="1:7" x14ac:dyDescent="0.2">
      <c r="A2660" s="344">
        <v>9</v>
      </c>
      <c r="B2660" s="344">
        <v>4</v>
      </c>
      <c r="C2660" s="344">
        <v>1710.8349609375</v>
      </c>
      <c r="D2660" s="344">
        <v>25909.826171875</v>
      </c>
      <c r="E2660" s="344">
        <v>0.99840213079005502</v>
      </c>
      <c r="F2660" s="344">
        <v>1.8621862400323199</v>
      </c>
      <c r="G2660" s="262">
        <f t="shared" si="64"/>
        <v>18907.113625645077</v>
      </c>
    </row>
    <row r="2661" spans="1:7" x14ac:dyDescent="0.2">
      <c r="A2661" s="344">
        <v>9</v>
      </c>
      <c r="B2661" s="344">
        <v>4</v>
      </c>
      <c r="C2661" s="344">
        <v>1713.5166015625</v>
      </c>
      <c r="D2661" s="344">
        <v>25809.736328125</v>
      </c>
      <c r="E2661" s="344">
        <v>0.99839223548769995</v>
      </c>
      <c r="F2661" s="344">
        <v>1.8562525510787999</v>
      </c>
      <c r="G2661" s="262">
        <f t="shared" si="64"/>
        <v>18906.857735290774</v>
      </c>
    </row>
    <row r="2662" spans="1:7" x14ac:dyDescent="0.2">
      <c r="A2662" s="344">
        <v>9</v>
      </c>
      <c r="B2662" s="344">
        <v>4</v>
      </c>
      <c r="C2662" s="344">
        <v>1718.2783203125</v>
      </c>
      <c r="D2662" s="344">
        <v>25706.408203125</v>
      </c>
      <c r="E2662" s="344">
        <v>0.99839200265705597</v>
      </c>
      <c r="F2662" s="344">
        <v>1.8541484605520999</v>
      </c>
      <c r="G2662" s="262">
        <f t="shared" si="64"/>
        <v>18906.851738022222</v>
      </c>
    </row>
    <row r="2663" spans="1:7" x14ac:dyDescent="0.2">
      <c r="A2663" s="344">
        <v>9</v>
      </c>
      <c r="B2663" s="344">
        <v>4</v>
      </c>
      <c r="C2663" s="344">
        <v>1726.72265625</v>
      </c>
      <c r="D2663" s="344">
        <v>25604.486328125</v>
      </c>
      <c r="E2663" s="344">
        <v>0.99843693897128105</v>
      </c>
      <c r="F2663" s="344">
        <v>1.85233657248318</v>
      </c>
      <c r="G2663" s="262">
        <f t="shared" si="64"/>
        <v>18908.004599262134</v>
      </c>
    </row>
    <row r="2664" spans="1:7" x14ac:dyDescent="0.2">
      <c r="A2664" s="344">
        <v>9</v>
      </c>
      <c r="B2664" s="344">
        <v>4</v>
      </c>
      <c r="C2664" s="344">
        <v>1743.4638671875</v>
      </c>
      <c r="D2664" s="344">
        <v>25503.662109375</v>
      </c>
      <c r="E2664" s="344">
        <v>0.99842925556004003</v>
      </c>
      <c r="F2664" s="344">
        <v>1.85032782610506</v>
      </c>
      <c r="G2664" s="262">
        <f t="shared" si="64"/>
        <v>18907.808256801029</v>
      </c>
    </row>
    <row r="2665" spans="1:7" x14ac:dyDescent="0.2">
      <c r="A2665" s="344">
        <v>9</v>
      </c>
      <c r="B2665" s="344">
        <v>0</v>
      </c>
      <c r="C2665" s="344">
        <v>1768.05078125</v>
      </c>
      <c r="D2665" s="344">
        <v>25401.603515625</v>
      </c>
      <c r="E2665" s="344">
        <v>0.99809456150978804</v>
      </c>
      <c r="F2665" s="344">
        <v>1.8470048671588299</v>
      </c>
      <c r="G2665" s="262">
        <f t="shared" si="64"/>
        <v>18899.289412035436</v>
      </c>
    </row>
    <row r="2666" spans="1:7" x14ac:dyDescent="0.2">
      <c r="A2666" s="344">
        <v>9</v>
      </c>
      <c r="B2666" s="344">
        <v>0</v>
      </c>
      <c r="C2666" s="344">
        <v>1768.4775390625</v>
      </c>
      <c r="D2666" s="344">
        <v>25299.89453125</v>
      </c>
      <c r="E2666" s="344">
        <v>0.996396178379655</v>
      </c>
      <c r="F2666" s="344">
        <v>1.8431276548653801</v>
      </c>
      <c r="G2666" s="262">
        <f t="shared" si="64"/>
        <v>18856.234127557793</v>
      </c>
    </row>
    <row r="2667" spans="1:7" x14ac:dyDescent="0.2">
      <c r="A2667" s="344">
        <v>9</v>
      </c>
      <c r="B2667" s="344">
        <v>0</v>
      </c>
      <c r="C2667" s="344">
        <v>1768.869140625</v>
      </c>
      <c r="D2667" s="344">
        <v>25199.11328125</v>
      </c>
      <c r="E2667" s="344">
        <v>0.99484215024858702</v>
      </c>
      <c r="F2667" s="344">
        <v>1.8402099376544401</v>
      </c>
      <c r="G2667" s="262">
        <f t="shared" si="64"/>
        <v>18816.995688191968</v>
      </c>
    </row>
    <row r="2668" spans="1:7" x14ac:dyDescent="0.2">
      <c r="A2668" s="344">
        <v>9</v>
      </c>
      <c r="B2668" s="344">
        <v>0</v>
      </c>
      <c r="C2668" s="344">
        <v>1769.2822265625</v>
      </c>
      <c r="D2668" s="344">
        <v>25097.52734375</v>
      </c>
      <c r="E2668" s="344">
        <v>0.99316809792071603</v>
      </c>
      <c r="F2668" s="344">
        <v>1.83645484503359</v>
      </c>
      <c r="G2668" s="262">
        <f t="shared" si="64"/>
        <v>18774.896084030781</v>
      </c>
    </row>
    <row r="2669" spans="1:7" x14ac:dyDescent="0.2">
      <c r="A2669" s="344">
        <v>9</v>
      </c>
      <c r="B2669" s="344">
        <v>0</v>
      </c>
      <c r="C2669" s="344">
        <v>1769.6767578125</v>
      </c>
      <c r="D2669" s="344">
        <v>24997.05859375</v>
      </c>
      <c r="E2669" s="344">
        <v>0.99158205557614598</v>
      </c>
      <c r="F2669" s="344">
        <v>1.83435378130525</v>
      </c>
      <c r="G2669" s="262">
        <f t="shared" si="64"/>
        <v>18735.170016765493</v>
      </c>
    </row>
    <row r="2670" spans="1:7" x14ac:dyDescent="0.2">
      <c r="A2670" s="344">
        <v>9</v>
      </c>
      <c r="B2670" s="344">
        <v>0</v>
      </c>
      <c r="C2670" s="344">
        <v>1770.0849609375</v>
      </c>
      <c r="D2670" s="344">
        <v>24897.04296875</v>
      </c>
      <c r="E2670" s="344">
        <v>0.990014057606459</v>
      </c>
      <c r="F2670" s="344">
        <v>1.82812812272459</v>
      </c>
      <c r="G2670" s="262">
        <f t="shared" si="64"/>
        <v>18696.053091790815</v>
      </c>
    </row>
    <row r="2671" spans="1:7" x14ac:dyDescent="0.2">
      <c r="A2671" s="344">
        <v>9</v>
      </c>
      <c r="B2671" s="344">
        <v>0</v>
      </c>
      <c r="C2671" s="344">
        <v>1770.4853515625</v>
      </c>
      <c r="D2671" s="344">
        <v>24796.025390625</v>
      </c>
      <c r="E2671" s="344">
        <v>0.98839984275400605</v>
      </c>
      <c r="F2671" s="344">
        <v>1.8251031870022401</v>
      </c>
      <c r="G2671" s="262">
        <f t="shared" si="64"/>
        <v>18655.945447285983</v>
      </c>
    </row>
    <row r="2672" spans="1:7" x14ac:dyDescent="0.2">
      <c r="A2672" s="344">
        <v>9</v>
      </c>
      <c r="B2672" s="344">
        <v>0</v>
      </c>
      <c r="C2672" s="344">
        <v>1770.880859375</v>
      </c>
      <c r="D2672" s="344">
        <v>24695.01953125</v>
      </c>
      <c r="E2672" s="344">
        <v>0.98673661705106497</v>
      </c>
      <c r="F2672" s="344">
        <v>1.81977450847626</v>
      </c>
      <c r="G2672" s="262">
        <f t="shared" si="64"/>
        <v>18614.788058296246</v>
      </c>
    </row>
    <row r="2673" spans="1:7" x14ac:dyDescent="0.2">
      <c r="A2673" s="344">
        <v>9</v>
      </c>
      <c r="B2673" s="344">
        <v>0</v>
      </c>
      <c r="C2673" s="344">
        <v>1771.2978515625</v>
      </c>
      <c r="D2673" s="344">
        <v>24591.984375</v>
      </c>
      <c r="E2673" s="344">
        <v>0.98502857144921996</v>
      </c>
      <c r="F2673" s="344">
        <v>1.81678531225771</v>
      </c>
      <c r="G2673" s="262">
        <f t="shared" si="64"/>
        <v>18572.69583317115</v>
      </c>
    </row>
    <row r="2674" spans="1:7" x14ac:dyDescent="0.2">
      <c r="A2674" s="344">
        <v>9</v>
      </c>
      <c r="B2674" s="344">
        <v>0</v>
      </c>
      <c r="C2674" s="344">
        <v>1771.7138671875</v>
      </c>
      <c r="D2674" s="344">
        <v>24489.69921875</v>
      </c>
      <c r="E2674" s="344">
        <v>0.98336650989949703</v>
      </c>
      <c r="F2674" s="344">
        <v>1.81273813359439</v>
      </c>
      <c r="G2674" s="262">
        <f t="shared" si="64"/>
        <v>18531.907443622731</v>
      </c>
    </row>
    <row r="2675" spans="1:7" x14ac:dyDescent="0.2">
      <c r="A2675" s="344">
        <v>9</v>
      </c>
      <c r="B2675" s="344">
        <v>0</v>
      </c>
      <c r="C2675" s="344">
        <v>1772.1171875</v>
      </c>
      <c r="D2675" s="344">
        <v>24389.4609375</v>
      </c>
      <c r="E2675" s="344">
        <v>0.98177767358720303</v>
      </c>
      <c r="F2675" s="344">
        <v>1.8081158632412599</v>
      </c>
      <c r="G2675" s="262">
        <f t="shared" si="64"/>
        <v>18493.076951337389</v>
      </c>
    </row>
    <row r="2676" spans="1:7" x14ac:dyDescent="0.2">
      <c r="A2676" s="344">
        <v>9</v>
      </c>
      <c r="B2676" s="344">
        <v>0</v>
      </c>
      <c r="C2676" s="344">
        <v>1772.521484375</v>
      </c>
      <c r="D2676" s="344">
        <v>24289.37890625</v>
      </c>
      <c r="E2676" s="344">
        <v>0.98014238756149996</v>
      </c>
      <c r="F2676" s="344">
        <v>1.8081158632412599</v>
      </c>
      <c r="G2676" s="262">
        <f t="shared" si="64"/>
        <v>18453.275038065429</v>
      </c>
    </row>
    <row r="2677" spans="1:7" x14ac:dyDescent="0.2">
      <c r="A2677" s="344">
        <v>9</v>
      </c>
      <c r="B2677" s="344">
        <v>0</v>
      </c>
      <c r="C2677" s="344">
        <v>1772.9189453125</v>
      </c>
      <c r="D2677" s="344">
        <v>24189.318359375</v>
      </c>
      <c r="E2677" s="344">
        <v>0.97855797503143505</v>
      </c>
      <c r="F2677" s="344">
        <v>1.80184538476169</v>
      </c>
      <c r="G2677" s="262">
        <f t="shared" si="64"/>
        <v>18414.869910370988</v>
      </c>
    </row>
    <row r="2678" spans="1:7" x14ac:dyDescent="0.2">
      <c r="A2678" s="344">
        <v>9</v>
      </c>
      <c r="B2678" s="344">
        <v>0</v>
      </c>
      <c r="C2678" s="344">
        <v>1773.318359375</v>
      </c>
      <c r="D2678" s="344">
        <v>24086.40234375</v>
      </c>
      <c r="E2678" s="344">
        <v>0.97691884730011203</v>
      </c>
      <c r="F2678" s="344">
        <v>1.79654057137668</v>
      </c>
      <c r="G2678" s="262">
        <f t="shared" si="64"/>
        <v>18375.304874093938</v>
      </c>
    </row>
    <row r="2679" spans="1:7" x14ac:dyDescent="0.2">
      <c r="A2679" s="344">
        <v>9</v>
      </c>
      <c r="B2679" s="344">
        <v>0</v>
      </c>
      <c r="C2679" s="344">
        <v>1773.73046875</v>
      </c>
      <c r="D2679" s="344">
        <v>23985.625</v>
      </c>
      <c r="E2679" s="344">
        <v>0.97526930039748505</v>
      </c>
      <c r="F2679" s="344">
        <v>1.79281830787659</v>
      </c>
      <c r="G2679" s="262">
        <f t="shared" si="64"/>
        <v>18335.656342189995</v>
      </c>
    </row>
    <row r="2680" spans="1:7" x14ac:dyDescent="0.2">
      <c r="A2680" s="344">
        <v>9</v>
      </c>
      <c r="B2680" s="344">
        <v>0</v>
      </c>
      <c r="C2680" s="344">
        <v>1774.1357421875</v>
      </c>
      <c r="D2680" s="344">
        <v>23883.9921875</v>
      </c>
      <c r="E2680" s="344">
        <v>0.97366399131715298</v>
      </c>
      <c r="F2680" s="344">
        <v>1.7892718315124501</v>
      </c>
      <c r="G2680" s="262">
        <f t="shared" si="64"/>
        <v>18297.233576618437</v>
      </c>
    </row>
    <row r="2681" spans="1:7" x14ac:dyDescent="0.2">
      <c r="A2681" s="344">
        <v>9</v>
      </c>
      <c r="B2681" s="344">
        <v>0</v>
      </c>
      <c r="C2681" s="344">
        <v>1774.5341796875</v>
      </c>
      <c r="D2681" s="344">
        <v>23782.1484375</v>
      </c>
      <c r="E2681" s="344">
        <v>0.97204354824498296</v>
      </c>
      <c r="F2681" s="344">
        <v>1.7866790294647199</v>
      </c>
      <c r="G2681" s="262">
        <f t="shared" si="64"/>
        <v>18258.613442942005</v>
      </c>
    </row>
    <row r="2682" spans="1:7" x14ac:dyDescent="0.2">
      <c r="A2682" s="344">
        <v>9</v>
      </c>
      <c r="B2682" s="344">
        <v>0</v>
      </c>
      <c r="C2682" s="344">
        <v>1774.9521484375</v>
      </c>
      <c r="D2682" s="344">
        <v>23681.990234375</v>
      </c>
      <c r="E2682" s="344">
        <v>0.97033573547378205</v>
      </c>
      <c r="F2682" s="344">
        <v>1.77983345929533</v>
      </c>
      <c r="G2682" s="262">
        <f t="shared" si="64"/>
        <v>18218.083511843066</v>
      </c>
    </row>
    <row r="2683" spans="1:7" x14ac:dyDescent="0.2">
      <c r="A2683" s="344">
        <v>9</v>
      </c>
      <c r="B2683" s="344">
        <v>0</v>
      </c>
      <c r="C2683" s="344">
        <v>1775.345703125</v>
      </c>
      <c r="D2683" s="344">
        <v>23581.609375</v>
      </c>
      <c r="E2683" s="344">
        <v>0.96871535060927305</v>
      </c>
      <c r="F2683" s="344">
        <v>1.77768466528505</v>
      </c>
      <c r="G2683" s="262">
        <f t="shared" si="64"/>
        <v>18179.790901118442</v>
      </c>
    </row>
    <row r="2684" spans="1:7" x14ac:dyDescent="0.2">
      <c r="A2684" s="344">
        <v>9</v>
      </c>
      <c r="B2684" s="344">
        <v>0</v>
      </c>
      <c r="C2684" s="344">
        <v>1775.7421875</v>
      </c>
      <c r="D2684" s="344">
        <v>23480.6015625</v>
      </c>
      <c r="E2684" s="344">
        <v>0.96704560564830899</v>
      </c>
      <c r="F2684" s="344">
        <v>1.77380139939487</v>
      </c>
      <c r="G2684" s="262">
        <f t="shared" si="64"/>
        <v>18140.499956336083</v>
      </c>
    </row>
    <row r="2685" spans="1:7" x14ac:dyDescent="0.2">
      <c r="A2685" s="344">
        <v>9</v>
      </c>
      <c r="B2685" s="344">
        <v>0</v>
      </c>
      <c r="C2685" s="344">
        <v>1776.1513671875</v>
      </c>
      <c r="D2685" s="344">
        <v>23379.53515625</v>
      </c>
      <c r="E2685" s="344">
        <v>0.96547929570078905</v>
      </c>
      <c r="F2685" s="344">
        <v>1.7675698036328</v>
      </c>
      <c r="G2685" s="262">
        <f t="shared" si="64"/>
        <v>18103.801207193723</v>
      </c>
    </row>
    <row r="2686" spans="1:7" x14ac:dyDescent="0.2">
      <c r="A2686" s="344">
        <v>9</v>
      </c>
      <c r="B2686" s="344">
        <v>0</v>
      </c>
      <c r="C2686" s="344">
        <v>1776.552734375</v>
      </c>
      <c r="D2686" s="344">
        <v>23278.0546875</v>
      </c>
      <c r="E2686" s="344">
        <v>0.96384884091094103</v>
      </c>
      <c r="F2686" s="344">
        <v>1.7651647794991701</v>
      </c>
      <c r="G2686" s="262">
        <f t="shared" si="64"/>
        <v>18065.764661771969</v>
      </c>
    </row>
    <row r="2687" spans="1:7" x14ac:dyDescent="0.2">
      <c r="A2687" s="344">
        <v>9</v>
      </c>
      <c r="B2687" s="344">
        <v>0</v>
      </c>
      <c r="C2687" s="344">
        <v>1776.9677734375</v>
      </c>
      <c r="D2687" s="344">
        <v>23175.0078125</v>
      </c>
      <c r="E2687" s="344">
        <v>0.96216792007908203</v>
      </c>
      <c r="F2687" s="344">
        <v>1.7618894344195699</v>
      </c>
      <c r="G2687" s="262">
        <f t="shared" si="64"/>
        <v>18026.722701542021</v>
      </c>
    </row>
    <row r="2688" spans="1:7" x14ac:dyDescent="0.2">
      <c r="A2688" s="344">
        <v>9</v>
      </c>
      <c r="B2688" s="344">
        <v>0</v>
      </c>
      <c r="C2688" s="344">
        <v>1777.3662109375</v>
      </c>
      <c r="D2688" s="344">
        <v>23074.84765625</v>
      </c>
      <c r="E2688" s="344">
        <v>0.96044689416885398</v>
      </c>
      <c r="F2688" s="344">
        <v>1.7578214174136499</v>
      </c>
      <c r="G2688" s="262">
        <f t="shared" si="64"/>
        <v>17986.924101739012</v>
      </c>
    </row>
    <row r="2689" spans="1:7" x14ac:dyDescent="0.2">
      <c r="A2689" s="344">
        <v>9</v>
      </c>
      <c r="B2689" s="344">
        <v>0</v>
      </c>
      <c r="C2689" s="344">
        <v>1777.7900390625</v>
      </c>
      <c r="D2689" s="344">
        <v>22970.564453125</v>
      </c>
      <c r="E2689" s="344">
        <v>0.95878879074007295</v>
      </c>
      <c r="F2689" s="344">
        <v>1.75437331199646</v>
      </c>
      <c r="G2689" s="262">
        <f t="shared" si="64"/>
        <v>17948.750073889918</v>
      </c>
    </row>
    <row r="2690" spans="1:7" x14ac:dyDescent="0.2">
      <c r="A2690" s="344">
        <v>9</v>
      </c>
      <c r="B2690" s="344">
        <v>0</v>
      </c>
      <c r="C2690" s="344">
        <v>1777.8251953125</v>
      </c>
      <c r="D2690" s="344">
        <v>22965.8984375</v>
      </c>
      <c r="E2690" s="344">
        <v>0.95864792820066203</v>
      </c>
      <c r="F2690" s="344">
        <v>1.7540932167321399</v>
      </c>
      <c r="G2690" s="262">
        <f t="shared" si="64"/>
        <v>17945.514710482752</v>
      </c>
    </row>
    <row r="2691" spans="1:7" x14ac:dyDescent="0.2">
      <c r="A2691" s="344">
        <v>9</v>
      </c>
      <c r="B2691" s="344">
        <v>0</v>
      </c>
      <c r="C2691" s="344">
        <v>1778.1953125</v>
      </c>
      <c r="D2691" s="344">
        <v>22870</v>
      </c>
      <c r="E2691" s="344">
        <v>0.95710105961188696</v>
      </c>
      <c r="F2691" s="344">
        <v>1.74871389754117</v>
      </c>
      <c r="G2691" s="262">
        <f t="shared" si="64"/>
        <v>17910.063654717127</v>
      </c>
    </row>
    <row r="2692" spans="1:7" x14ac:dyDescent="0.2">
      <c r="A2692" s="344">
        <v>9</v>
      </c>
      <c r="B2692" s="344">
        <v>0</v>
      </c>
      <c r="C2692" s="344">
        <v>1778.6005859375</v>
      </c>
      <c r="D2692" s="344">
        <v>22768.244140625</v>
      </c>
      <c r="E2692" s="344">
        <v>0.955493655055761</v>
      </c>
      <c r="F2692" s="344">
        <v>1.7456799978390301</v>
      </c>
      <c r="G2692" s="262">
        <f t="shared" si="64"/>
        <v>17873.384093934514</v>
      </c>
    </row>
    <row r="2693" spans="1:7" x14ac:dyDescent="0.2">
      <c r="A2693" s="344">
        <v>9</v>
      </c>
      <c r="B2693" s="344">
        <v>0</v>
      </c>
      <c r="C2693" s="344">
        <v>1779.0107421875</v>
      </c>
      <c r="D2693" s="344">
        <v>22667.017578125</v>
      </c>
      <c r="E2693" s="344">
        <v>0.95369602786377095</v>
      </c>
      <c r="F2693" s="344">
        <v>1.7418235074728701</v>
      </c>
      <c r="G2693" s="262">
        <f t="shared" si="64"/>
        <v>17832.546262964108</v>
      </c>
    </row>
    <row r="2694" spans="1:7" x14ac:dyDescent="0.2">
      <c r="A2694" s="344">
        <v>9</v>
      </c>
      <c r="B2694" s="344">
        <v>0</v>
      </c>
      <c r="C2694" s="344">
        <v>1779.4013671875</v>
      </c>
      <c r="D2694" s="344">
        <v>22564.6171875</v>
      </c>
      <c r="E2694" s="344">
        <v>0.95212447922676802</v>
      </c>
      <c r="F2694" s="344">
        <v>1.7371833091601701</v>
      </c>
      <c r="G2694" s="262">
        <f t="shared" ref="G2694:G2757" si="65">G2693+(D2694+D2693)/2*(E2694-E2693)</f>
        <v>17797.004405981443</v>
      </c>
    </row>
    <row r="2695" spans="1:7" x14ac:dyDescent="0.2">
      <c r="A2695" s="344">
        <v>9</v>
      </c>
      <c r="B2695" s="344">
        <v>0</v>
      </c>
      <c r="C2695" s="344">
        <v>1779.806640625</v>
      </c>
      <c r="D2695" s="344">
        <v>22461.91796875</v>
      </c>
      <c r="E2695" s="344">
        <v>0.95050217350944899</v>
      </c>
      <c r="F2695" s="344">
        <v>1.73358921892941</v>
      </c>
      <c r="G2695" s="262">
        <f t="shared" si="65"/>
        <v>17760.481003273919</v>
      </c>
    </row>
    <row r="2696" spans="1:7" x14ac:dyDescent="0.2">
      <c r="A2696" s="344">
        <v>9</v>
      </c>
      <c r="B2696" s="344">
        <v>0</v>
      </c>
      <c r="C2696" s="344">
        <v>1780.228515625</v>
      </c>
      <c r="D2696" s="344">
        <v>22361.0546875</v>
      </c>
      <c r="E2696" s="344">
        <v>0.94876129878684901</v>
      </c>
      <c r="F2696" s="344">
        <v>1.73002481460571</v>
      </c>
      <c r="G2696" s="262">
        <f t="shared" si="65"/>
        <v>17721.465413229391</v>
      </c>
    </row>
    <row r="2697" spans="1:7" x14ac:dyDescent="0.2">
      <c r="A2697" s="344">
        <v>9</v>
      </c>
      <c r="B2697" s="344">
        <v>0</v>
      </c>
      <c r="C2697" s="344">
        <v>1780.611328125</v>
      </c>
      <c r="D2697" s="344">
        <v>22260.9375</v>
      </c>
      <c r="E2697" s="344">
        <v>0.94721739878877997</v>
      </c>
      <c r="F2697" s="344">
        <v>1.7267346847802401</v>
      </c>
      <c r="G2697" s="262">
        <f t="shared" si="65"/>
        <v>17687.019466403333</v>
      </c>
    </row>
    <row r="2698" spans="1:7" x14ac:dyDescent="0.2">
      <c r="A2698" s="344">
        <v>9</v>
      </c>
      <c r="B2698" s="344">
        <v>0</v>
      </c>
      <c r="C2698" s="344">
        <v>1781.0244140625</v>
      </c>
      <c r="D2698" s="344">
        <v>22159.486328125</v>
      </c>
      <c r="E2698" s="344">
        <v>0.94549055211246003</v>
      </c>
      <c r="F2698" s="344">
        <v>1.7223388422280601</v>
      </c>
      <c r="G2698" s="262">
        <f t="shared" si="65"/>
        <v>17648.665835779171</v>
      </c>
    </row>
    <row r="2699" spans="1:7" x14ac:dyDescent="0.2">
      <c r="A2699" s="344">
        <v>9</v>
      </c>
      <c r="B2699" s="344">
        <v>0</v>
      </c>
      <c r="C2699" s="344">
        <v>1781.439453125</v>
      </c>
      <c r="D2699" s="344">
        <v>22058.998046875</v>
      </c>
      <c r="E2699" s="344">
        <v>0.94378093490377102</v>
      </c>
      <c r="F2699" s="344">
        <v>1.71859562397003</v>
      </c>
      <c r="G2699" s="262">
        <f t="shared" si="65"/>
        <v>17610.867494864349</v>
      </c>
    </row>
    <row r="2700" spans="1:7" x14ac:dyDescent="0.2">
      <c r="A2700" s="344">
        <v>9</v>
      </c>
      <c r="B2700" s="344">
        <v>0</v>
      </c>
      <c r="C2700" s="344">
        <v>1781.8447265625</v>
      </c>
      <c r="D2700" s="344">
        <v>21958.91015625</v>
      </c>
      <c r="E2700" s="344">
        <v>0.94208907103165995</v>
      </c>
      <c r="F2700" s="344">
        <v>1.71490909997374</v>
      </c>
      <c r="G2700" s="262">
        <f t="shared" si="65"/>
        <v>17573.631340556964</v>
      </c>
    </row>
    <row r="2701" spans="1:7" x14ac:dyDescent="0.2">
      <c r="A2701" s="344">
        <v>9</v>
      </c>
      <c r="B2701" s="344">
        <v>0</v>
      </c>
      <c r="C2701" s="344">
        <v>1782.23828125</v>
      </c>
      <c r="D2701" s="344">
        <v>21858.064453125</v>
      </c>
      <c r="E2701" s="344">
        <v>0.940457743126899</v>
      </c>
      <c r="F2701" s="344">
        <v>1.71065633185208</v>
      </c>
      <c r="G2701" s="262">
        <f t="shared" si="65"/>
        <v>17537.891413865727</v>
      </c>
    </row>
    <row r="2702" spans="1:7" x14ac:dyDescent="0.2">
      <c r="A2702" s="344">
        <v>9</v>
      </c>
      <c r="B2702" s="344">
        <v>0</v>
      </c>
      <c r="C2702" s="344">
        <v>1782.6337890625</v>
      </c>
      <c r="D2702" s="344">
        <v>21757.88671875</v>
      </c>
      <c r="E2702" s="344">
        <v>0.93878799816593494</v>
      </c>
      <c r="F2702" s="344">
        <v>1.7044811975210901</v>
      </c>
      <c r="G2702" s="262">
        <f t="shared" si="65"/>
        <v>17501.477656522282</v>
      </c>
    </row>
    <row r="2703" spans="1:7" x14ac:dyDescent="0.2">
      <c r="A2703" s="344">
        <v>9</v>
      </c>
      <c r="B2703" s="344">
        <v>0</v>
      </c>
      <c r="C2703" s="344">
        <v>1782.6689453125</v>
      </c>
      <c r="D2703" s="344">
        <v>21751.7109375</v>
      </c>
      <c r="E2703" s="344">
        <v>0.93864626251161098</v>
      </c>
      <c r="F2703" s="344">
        <v>1.7042219405993799</v>
      </c>
      <c r="G2703" s="262">
        <f t="shared" si="65"/>
        <v>17498.394225875691</v>
      </c>
    </row>
    <row r="2704" spans="1:7" x14ac:dyDescent="0.2">
      <c r="A2704" s="344">
        <v>9</v>
      </c>
      <c r="B2704" s="344">
        <v>0</v>
      </c>
      <c r="C2704" s="344">
        <v>1783.044921875</v>
      </c>
      <c r="D2704" s="344">
        <v>21657.14453125</v>
      </c>
      <c r="E2704" s="344">
        <v>0.93709933571517501</v>
      </c>
      <c r="F2704" s="344">
        <v>1.7027020221576099</v>
      </c>
      <c r="G2704" s="262">
        <f t="shared" si="65"/>
        <v>17464.819065012078</v>
      </c>
    </row>
    <row r="2705" spans="1:7" x14ac:dyDescent="0.2">
      <c r="A2705" s="344">
        <v>9</v>
      </c>
      <c r="B2705" s="344">
        <v>0</v>
      </c>
      <c r="C2705" s="344">
        <v>1783.439453125</v>
      </c>
      <c r="D2705" s="344">
        <v>21556.591796875</v>
      </c>
      <c r="E2705" s="344">
        <v>0.93550363089889299</v>
      </c>
      <c r="F2705" s="344">
        <v>1.6978740459307999</v>
      </c>
      <c r="G2705" s="262">
        <f t="shared" si="65"/>
        <v>17430.340881417913</v>
      </c>
    </row>
    <row r="2706" spans="1:7" x14ac:dyDescent="0.2">
      <c r="A2706" s="344">
        <v>9</v>
      </c>
      <c r="B2706" s="344">
        <v>0</v>
      </c>
      <c r="C2706" s="344">
        <v>1783.849609375</v>
      </c>
      <c r="D2706" s="344">
        <v>21452.388671875</v>
      </c>
      <c r="E2706" s="344">
        <v>0.93376613222062599</v>
      </c>
      <c r="F2706" s="344">
        <v>1.69475073926151</v>
      </c>
      <c r="G2706" s="262">
        <f t="shared" si="65"/>
        <v>17392.976858058879</v>
      </c>
    </row>
    <row r="2707" spans="1:7" x14ac:dyDescent="0.2">
      <c r="A2707" s="344">
        <v>9</v>
      </c>
      <c r="B2707" s="344">
        <v>0</v>
      </c>
      <c r="C2707" s="344">
        <v>1784.267578125</v>
      </c>
      <c r="D2707" s="344">
        <v>21351.77734375</v>
      </c>
      <c r="E2707" s="344">
        <v>0.93208003090694502</v>
      </c>
      <c r="F2707" s="344">
        <v>1.68864126317203</v>
      </c>
      <c r="G2707" s="262">
        <f t="shared" si="65"/>
        <v>17356.890777783898</v>
      </c>
    </row>
    <row r="2708" spans="1:7" x14ac:dyDescent="0.2">
      <c r="A2708" s="344">
        <v>9</v>
      </c>
      <c r="B2708" s="344">
        <v>0</v>
      </c>
      <c r="C2708" s="344">
        <v>1784.6591796875</v>
      </c>
      <c r="D2708" s="344">
        <v>21251.50390625</v>
      </c>
      <c r="E2708" s="344">
        <v>0.930393522139639</v>
      </c>
      <c r="F2708" s="344">
        <v>1.6854733694344799</v>
      </c>
      <c r="G2708" s="262">
        <f t="shared" si="65"/>
        <v>17320.965374111835</v>
      </c>
    </row>
    <row r="2709" spans="1:7" x14ac:dyDescent="0.2">
      <c r="A2709" s="344">
        <v>9</v>
      </c>
      <c r="B2709" s="344">
        <v>0</v>
      </c>
      <c r="C2709" s="344">
        <v>1785.0732421875</v>
      </c>
      <c r="D2709" s="344">
        <v>21151.490234375</v>
      </c>
      <c r="E2709" s="344">
        <v>0.92872581444680702</v>
      </c>
      <c r="F2709" s="344">
        <v>1.68201921042055</v>
      </c>
      <c r="G2709" s="262">
        <f t="shared" si="65"/>
        <v>17285.607474348119</v>
      </c>
    </row>
    <row r="2710" spans="1:7" x14ac:dyDescent="0.2">
      <c r="A2710" s="344">
        <v>9</v>
      </c>
      <c r="B2710" s="344">
        <v>0</v>
      </c>
      <c r="C2710" s="344">
        <v>1785.484375</v>
      </c>
      <c r="D2710" s="344">
        <v>21048.654296875</v>
      </c>
      <c r="E2710" s="344">
        <v>0.927051703911275</v>
      </c>
      <c r="F2710" s="344">
        <v>1.67725677601993</v>
      </c>
      <c r="G2710" s="262">
        <f t="shared" si="65"/>
        <v>17250.283621067749</v>
      </c>
    </row>
    <row r="2711" spans="1:7" x14ac:dyDescent="0.2">
      <c r="A2711" s="344">
        <v>9</v>
      </c>
      <c r="B2711" s="344">
        <v>0</v>
      </c>
      <c r="C2711" s="344">
        <v>1785.873046875</v>
      </c>
      <c r="D2711" s="344">
        <v>20947.8203125</v>
      </c>
      <c r="E2711" s="344">
        <v>0.92538661556318402</v>
      </c>
      <c r="F2711" s="344">
        <v>1.67441670782864</v>
      </c>
      <c r="G2711" s="262">
        <f t="shared" si="65"/>
        <v>17215.319700801265</v>
      </c>
    </row>
    <row r="2712" spans="1:7" x14ac:dyDescent="0.2">
      <c r="A2712" s="344">
        <v>9</v>
      </c>
      <c r="B2712" s="344">
        <v>0</v>
      </c>
      <c r="C2712" s="344">
        <v>1786.2705078125</v>
      </c>
      <c r="D2712" s="344">
        <v>20847.25</v>
      </c>
      <c r="E2712" s="344">
        <v>0.92374393716454495</v>
      </c>
      <c r="F2712" s="344">
        <v>1.6685843002051099</v>
      </c>
      <c r="G2712" s="262">
        <f t="shared" si="65"/>
        <v>17180.991771215293</v>
      </c>
    </row>
    <row r="2713" spans="1:7" x14ac:dyDescent="0.2">
      <c r="A2713" s="344">
        <v>9</v>
      </c>
      <c r="B2713" s="344">
        <v>0</v>
      </c>
      <c r="C2713" s="344">
        <v>1786.673828125</v>
      </c>
      <c r="D2713" s="344">
        <v>20745.53515625</v>
      </c>
      <c r="E2713" s="344">
        <v>0.92202320229262102</v>
      </c>
      <c r="F2713" s="344">
        <v>1.6637981170788401</v>
      </c>
      <c r="G2713" s="262">
        <f t="shared" si="65"/>
        <v>17145.206693295891</v>
      </c>
    </row>
    <row r="2714" spans="1:7" x14ac:dyDescent="0.2">
      <c r="A2714" s="344">
        <v>9</v>
      </c>
      <c r="B2714" s="344">
        <v>0</v>
      </c>
      <c r="C2714" s="344">
        <v>1787.0859375</v>
      </c>
      <c r="D2714" s="344">
        <v>20645.099609375</v>
      </c>
      <c r="E2714" s="344">
        <v>0.92032732209190704</v>
      </c>
      <c r="F2714" s="344">
        <v>1.66105921380222</v>
      </c>
      <c r="G2714" s="262">
        <f t="shared" si="65"/>
        <v>17110.109914298886</v>
      </c>
    </row>
    <row r="2715" spans="1:7" x14ac:dyDescent="0.2">
      <c r="A2715" s="344">
        <v>9</v>
      </c>
      <c r="B2715" s="344">
        <v>0</v>
      </c>
      <c r="C2715" s="344">
        <v>1787.4853515625</v>
      </c>
      <c r="D2715" s="344">
        <v>20544.43359375</v>
      </c>
      <c r="E2715" s="344">
        <v>0.91866817092523001</v>
      </c>
      <c r="F2715" s="344">
        <v>1.6566098202019901</v>
      </c>
      <c r="G2715" s="262">
        <f t="shared" si="65"/>
        <v>17075.940083264464</v>
      </c>
    </row>
    <row r="2716" spans="1:7" x14ac:dyDescent="0.2">
      <c r="A2716" s="344">
        <v>9</v>
      </c>
      <c r="B2716" s="344">
        <v>0</v>
      </c>
      <c r="C2716" s="344">
        <v>1787.498046875</v>
      </c>
      <c r="D2716" s="344">
        <v>20548.080078125</v>
      </c>
      <c r="E2716" s="344">
        <v>0.91864221030846205</v>
      </c>
      <c r="F2716" s="344">
        <v>1.6581534873694199</v>
      </c>
      <c r="G2716" s="262">
        <f t="shared" si="65"/>
        <v>17075.406689764732</v>
      </c>
    </row>
    <row r="2717" spans="1:7" x14ac:dyDescent="0.2">
      <c r="A2717" s="344">
        <v>9</v>
      </c>
      <c r="B2717" s="344">
        <v>0</v>
      </c>
      <c r="C2717" s="344">
        <v>1787.89453125</v>
      </c>
      <c r="D2717" s="344">
        <v>20442.43359375</v>
      </c>
      <c r="E2717" s="344">
        <v>0.91694196453318</v>
      </c>
      <c r="F2717" s="344">
        <v>1.64962117560208</v>
      </c>
      <c r="G2717" s="262">
        <f t="shared" si="65"/>
        <v>17040.559715916108</v>
      </c>
    </row>
    <row r="2718" spans="1:7" x14ac:dyDescent="0.2">
      <c r="A2718" s="344">
        <v>9</v>
      </c>
      <c r="B2718" s="344">
        <v>0.5</v>
      </c>
      <c r="C2718" s="344">
        <v>1788.3056640625</v>
      </c>
      <c r="D2718" s="344">
        <v>20339.9453125</v>
      </c>
      <c r="E2718" s="344">
        <v>0.91518217232078303</v>
      </c>
      <c r="F2718" s="344">
        <v>1.64936482906342</v>
      </c>
      <c r="G2718" s="262">
        <f t="shared" si="65"/>
        <v>17004.675459514987</v>
      </c>
    </row>
    <row r="2719" spans="1:7" x14ac:dyDescent="0.2">
      <c r="A2719" s="344">
        <v>9</v>
      </c>
      <c r="B2719" s="344">
        <v>0.5</v>
      </c>
      <c r="C2719" s="344">
        <v>1788.716796875</v>
      </c>
      <c r="D2719" s="344">
        <v>20441.533203125</v>
      </c>
      <c r="E2719" s="344">
        <v>0.91676769079640497</v>
      </c>
      <c r="F2719" s="344">
        <v>1.6539394855499301</v>
      </c>
      <c r="G2719" s="262">
        <f t="shared" si="65"/>
        <v>17037.005353339839</v>
      </c>
    </row>
    <row r="2720" spans="1:7" x14ac:dyDescent="0.2">
      <c r="A2720" s="344">
        <v>9</v>
      </c>
      <c r="B2720" s="344">
        <v>0.5</v>
      </c>
      <c r="C2720" s="344">
        <v>1789.123046875</v>
      </c>
      <c r="D2720" s="344">
        <v>20542.078125</v>
      </c>
      <c r="E2720" s="344">
        <v>0.91837742365896702</v>
      </c>
      <c r="F2720" s="344">
        <v>1.65681540966034</v>
      </c>
      <c r="G2720" s="262">
        <f t="shared" si="65"/>
        <v>17069.991686330515</v>
      </c>
    </row>
    <row r="2721" spans="1:7" x14ac:dyDescent="0.2">
      <c r="A2721" s="344">
        <v>9</v>
      </c>
      <c r="B2721" s="344">
        <v>0.5</v>
      </c>
      <c r="C2721" s="344">
        <v>1789.5234375</v>
      </c>
      <c r="D2721" s="344">
        <v>20645.673828125</v>
      </c>
      <c r="E2721" s="344">
        <v>0.919995945878327</v>
      </c>
      <c r="F2721" s="344">
        <v>1.66328845079988</v>
      </c>
      <c r="G2721" s="262">
        <f t="shared" si="65"/>
        <v>17103.323332181324</v>
      </c>
    </row>
    <row r="2722" spans="1:7" x14ac:dyDescent="0.2">
      <c r="A2722" s="344">
        <v>9</v>
      </c>
      <c r="B2722" s="344">
        <v>0.5</v>
      </c>
      <c r="C2722" s="344">
        <v>1789.9443359375</v>
      </c>
      <c r="D2722" s="344">
        <v>20746.185546875</v>
      </c>
      <c r="E2722" s="344">
        <v>0.92164234956726399</v>
      </c>
      <c r="F2722" s="344">
        <v>1.6638755332678601</v>
      </c>
      <c r="G2722" s="262">
        <f t="shared" si="65"/>
        <v>17137.397187164803</v>
      </c>
    </row>
    <row r="2723" spans="1:7" x14ac:dyDescent="0.2">
      <c r="A2723" s="344">
        <v>9</v>
      </c>
      <c r="B2723" s="344">
        <v>0.5</v>
      </c>
      <c r="C2723" s="344">
        <v>1790.32421875</v>
      </c>
      <c r="D2723" s="344">
        <v>20847.494140625</v>
      </c>
      <c r="E2723" s="344">
        <v>0.92324137222021796</v>
      </c>
      <c r="F2723" s="344">
        <v>1.6690194606780999</v>
      </c>
      <c r="G2723" s="262">
        <f t="shared" si="65"/>
        <v>17170.651805184814</v>
      </c>
    </row>
    <row r="2724" spans="1:7" x14ac:dyDescent="0.2">
      <c r="A2724" s="344">
        <v>9</v>
      </c>
      <c r="B2724" s="344">
        <v>0.5</v>
      </c>
      <c r="C2724" s="344">
        <v>1790.7451171875</v>
      </c>
      <c r="D2724" s="344">
        <v>20951.259765625</v>
      </c>
      <c r="E2724" s="344">
        <v>0.92493859119713295</v>
      </c>
      <c r="F2724" s="344">
        <v>1.67407398112118</v>
      </c>
      <c r="G2724" s="262">
        <f t="shared" si="65"/>
        <v>17206.122624355357</v>
      </c>
    </row>
    <row r="2725" spans="1:7" x14ac:dyDescent="0.2">
      <c r="A2725" s="344">
        <v>9</v>
      </c>
      <c r="B2725" s="344">
        <v>0.5</v>
      </c>
      <c r="C2725" s="344">
        <v>1791.162109375</v>
      </c>
      <c r="D2725" s="344">
        <v>21053.025390625</v>
      </c>
      <c r="E2725" s="344">
        <v>0.92658551875501904</v>
      </c>
      <c r="F2725" s="344">
        <v>1.6779184807092</v>
      </c>
      <c r="G2725" s="262">
        <f t="shared" si="65"/>
        <v>17240.711631741924</v>
      </c>
    </row>
    <row r="2726" spans="1:7" x14ac:dyDescent="0.2">
      <c r="A2726" s="344">
        <v>9</v>
      </c>
      <c r="B2726" s="344">
        <v>0.5</v>
      </c>
      <c r="C2726" s="344">
        <v>1791.5576171875</v>
      </c>
      <c r="D2726" s="344">
        <v>21153.412109375</v>
      </c>
      <c r="E2726" s="344">
        <v>0.92816399410367001</v>
      </c>
      <c r="F2726" s="344">
        <v>1.67930719908327</v>
      </c>
      <c r="G2726" s="262">
        <f t="shared" si="65"/>
        <v>17274.022542315986</v>
      </c>
    </row>
    <row r="2727" spans="1:7" x14ac:dyDescent="0.2">
      <c r="A2727" s="344">
        <v>9</v>
      </c>
      <c r="B2727" s="344">
        <v>0.5</v>
      </c>
      <c r="C2727" s="344">
        <v>1791.9658203125</v>
      </c>
      <c r="D2727" s="344">
        <v>21254.673828125</v>
      </c>
      <c r="E2727" s="344">
        <v>0.92979922192171205</v>
      </c>
      <c r="F2727" s="344">
        <v>1.6833425033837599</v>
      </c>
      <c r="G2727" s="262">
        <f t="shared" si="65"/>
        <v>17308.695983233447</v>
      </c>
    </row>
    <row r="2728" spans="1:7" x14ac:dyDescent="0.2">
      <c r="A2728" s="344">
        <v>9</v>
      </c>
      <c r="B2728" s="344">
        <v>0.5</v>
      </c>
      <c r="C2728" s="344">
        <v>1792.3837890625</v>
      </c>
      <c r="D2728" s="344">
        <v>21355.08984375</v>
      </c>
      <c r="E2728" s="344">
        <v>0.93150051543489099</v>
      </c>
      <c r="F2728" s="344">
        <v>1.6888082027435301</v>
      </c>
      <c r="G2728" s="262">
        <f t="shared" si="65"/>
        <v>17344.941840499971</v>
      </c>
    </row>
    <row r="2729" spans="1:7" x14ac:dyDescent="0.2">
      <c r="A2729" s="344">
        <v>9</v>
      </c>
      <c r="B2729" s="344">
        <v>0.5</v>
      </c>
      <c r="C2729" s="344">
        <v>1792.763671875</v>
      </c>
      <c r="D2729" s="344">
        <v>21457.220703125</v>
      </c>
      <c r="E2729" s="344">
        <v>0.93303876928985097</v>
      </c>
      <c r="F2729" s="344">
        <v>1.69306097086519</v>
      </c>
      <c r="G2729" s="262">
        <f t="shared" si="65"/>
        <v>17377.869941369208</v>
      </c>
    </row>
    <row r="2730" spans="1:7" x14ac:dyDescent="0.2">
      <c r="A2730" s="344">
        <v>9</v>
      </c>
      <c r="B2730" s="344">
        <v>0.5</v>
      </c>
      <c r="C2730" s="344">
        <v>1793.1826171875</v>
      </c>
      <c r="D2730" s="344">
        <v>21557.27734375</v>
      </c>
      <c r="E2730" s="344">
        <v>0.93475438188761495</v>
      </c>
      <c r="F2730" s="344">
        <v>1.6966939438134401</v>
      </c>
      <c r="G2730" s="262">
        <f t="shared" si="65"/>
        <v>17414.768048737064</v>
      </c>
    </row>
    <row r="2731" spans="1:7" x14ac:dyDescent="0.2">
      <c r="A2731" s="344">
        <v>9</v>
      </c>
      <c r="B2731" s="344">
        <v>0.5</v>
      </c>
      <c r="C2731" s="344">
        <v>1793.58203125</v>
      </c>
      <c r="D2731" s="344">
        <v>21658.205078125</v>
      </c>
      <c r="E2731" s="344">
        <v>0.93636749079450998</v>
      </c>
      <c r="F2731" s="344">
        <v>1.700708293356</v>
      </c>
      <c r="G2731" s="262">
        <f t="shared" si="65"/>
        <v>17449.62368854231</v>
      </c>
    </row>
    <row r="2732" spans="1:7" x14ac:dyDescent="0.2">
      <c r="A2732" s="344">
        <v>9</v>
      </c>
      <c r="B2732" s="344">
        <v>0.5</v>
      </c>
      <c r="C2732" s="344">
        <v>1793.978515625</v>
      </c>
      <c r="D2732" s="344">
        <v>21761.568359375</v>
      </c>
      <c r="E2732" s="344">
        <v>0.93798467423766896</v>
      </c>
      <c r="F2732" s="344">
        <v>1.70438585337251</v>
      </c>
      <c r="G2732" s="262">
        <f t="shared" si="65"/>
        <v>17484.732557896728</v>
      </c>
    </row>
    <row r="2733" spans="1:7" x14ac:dyDescent="0.2">
      <c r="A2733" s="344">
        <v>9</v>
      </c>
      <c r="B2733" s="344">
        <v>0.5</v>
      </c>
      <c r="C2733" s="344">
        <v>1794.15234375</v>
      </c>
      <c r="D2733" s="344">
        <v>21797.33203125</v>
      </c>
      <c r="E2733" s="344">
        <v>0.93866401584819004</v>
      </c>
      <c r="F2733" s="344">
        <v>1.70645711477846</v>
      </c>
      <c r="G2733" s="262">
        <f t="shared" si="65"/>
        <v>17499.528244668676</v>
      </c>
    </row>
    <row r="2734" spans="1:7" x14ac:dyDescent="0.2">
      <c r="A2734" s="344">
        <v>9</v>
      </c>
      <c r="B2734" s="344">
        <v>0.5</v>
      </c>
      <c r="C2734" s="344">
        <v>1794.39453125</v>
      </c>
      <c r="D2734" s="344">
        <v>21862.59375</v>
      </c>
      <c r="E2734" s="344">
        <v>0.93962973915040504</v>
      </c>
      <c r="F2734" s="344">
        <v>1.7088174354285</v>
      </c>
      <c r="G2734" s="262">
        <f t="shared" si="65"/>
        <v>17520.609948518642</v>
      </c>
    </row>
    <row r="2735" spans="1:7" x14ac:dyDescent="0.2">
      <c r="A2735" s="344">
        <v>9</v>
      </c>
      <c r="B2735" s="344">
        <v>0.5</v>
      </c>
      <c r="C2735" s="344">
        <v>1794.8046875</v>
      </c>
      <c r="D2735" s="344">
        <v>21962.80859375</v>
      </c>
      <c r="E2735" s="344">
        <v>0.94127445481717598</v>
      </c>
      <c r="F2735" s="344">
        <v>1.7136126989498699</v>
      </c>
      <c r="G2735" s="262">
        <f t="shared" si="65"/>
        <v>17556.650111437295</v>
      </c>
    </row>
    <row r="2736" spans="1:7" x14ac:dyDescent="0.2">
      <c r="A2736" s="344">
        <v>9</v>
      </c>
      <c r="B2736" s="344">
        <v>0.5</v>
      </c>
      <c r="C2736" s="344">
        <v>1795.1953125</v>
      </c>
      <c r="D2736" s="344">
        <v>22063.37109375</v>
      </c>
      <c r="E2736" s="344">
        <v>0.94289809931069601</v>
      </c>
      <c r="F2736" s="344">
        <v>1.71694753225893</v>
      </c>
      <c r="G2736" s="262">
        <f t="shared" si="65"/>
        <v>17592.391543547463</v>
      </c>
    </row>
    <row r="2737" spans="1:7" x14ac:dyDescent="0.2">
      <c r="A2737" s="344">
        <v>9</v>
      </c>
      <c r="B2737" s="344">
        <v>0.5</v>
      </c>
      <c r="C2737" s="344">
        <v>1795.6015625</v>
      </c>
      <c r="D2737" s="344">
        <v>22164.765625</v>
      </c>
      <c r="E2737" s="344">
        <v>0.94460678519681096</v>
      </c>
      <c r="F2737" s="344">
        <v>1.72182323876768</v>
      </c>
      <c r="G2737" s="262">
        <f t="shared" si="65"/>
        <v>17630.177540037708</v>
      </c>
    </row>
    <row r="2738" spans="1:7" x14ac:dyDescent="0.2">
      <c r="A2738" s="344">
        <v>9</v>
      </c>
      <c r="B2738" s="344">
        <v>0.5</v>
      </c>
      <c r="C2738" s="344">
        <v>1796.0107421875</v>
      </c>
      <c r="D2738" s="344">
        <v>22269.869140625</v>
      </c>
      <c r="E2738" s="344">
        <v>0.946299114730209</v>
      </c>
      <c r="F2738" s="344">
        <v>1.7242074245587</v>
      </c>
      <c r="G2738" s="262">
        <f t="shared" si="65"/>
        <v>17667.776562397521</v>
      </c>
    </row>
    <row r="2739" spans="1:7" x14ac:dyDescent="0.2">
      <c r="A2739" s="344">
        <v>9</v>
      </c>
      <c r="B2739" s="344">
        <v>0.5</v>
      </c>
      <c r="C2739" s="344">
        <v>1796.4326171875</v>
      </c>
      <c r="D2739" s="344">
        <v>22371.064453125</v>
      </c>
      <c r="E2739" s="344">
        <v>0.947973981965333</v>
      </c>
      <c r="F2739" s="344">
        <v>1.7288982635363901</v>
      </c>
      <c r="G2739" s="262">
        <f t="shared" si="65"/>
        <v>17705.160380908281</v>
      </c>
    </row>
    <row r="2740" spans="1:7" x14ac:dyDescent="0.2">
      <c r="A2740" s="344">
        <v>9</v>
      </c>
      <c r="B2740" s="344">
        <v>0.5</v>
      </c>
      <c r="C2740" s="344">
        <v>1796.833984375</v>
      </c>
      <c r="D2740" s="344">
        <v>22474.96875</v>
      </c>
      <c r="E2740" s="344">
        <v>0.94959215493872795</v>
      </c>
      <c r="F2740" s="344">
        <v>1.7325490480288901</v>
      </c>
      <c r="G2740" s="262">
        <f t="shared" si="65"/>
        <v>17741.444700354914</v>
      </c>
    </row>
    <row r="2741" spans="1:7" x14ac:dyDescent="0.2">
      <c r="A2741" s="344">
        <v>9</v>
      </c>
      <c r="B2741" s="344">
        <v>0.5</v>
      </c>
      <c r="C2741" s="344">
        <v>1797.26953125</v>
      </c>
      <c r="D2741" s="344">
        <v>22576.3515625</v>
      </c>
      <c r="E2741" s="344">
        <v>0.95132144633680604</v>
      </c>
      <c r="F2741" s="344">
        <v>1.73599424306303</v>
      </c>
      <c r="G2741" s="262">
        <f t="shared" si="65"/>
        <v>17780.398130699148</v>
      </c>
    </row>
    <row r="2742" spans="1:7" x14ac:dyDescent="0.2">
      <c r="A2742" s="344">
        <v>9</v>
      </c>
      <c r="B2742" s="344">
        <v>0.5</v>
      </c>
      <c r="C2742" s="344">
        <v>1797.65234375</v>
      </c>
      <c r="D2742" s="344">
        <v>22677.37890625</v>
      </c>
      <c r="E2742" s="344">
        <v>0.95288601005449902</v>
      </c>
      <c r="F2742" s="344">
        <v>1.7414182657375901</v>
      </c>
      <c r="G2742" s="262">
        <f t="shared" si="65"/>
        <v>17815.799303089982</v>
      </c>
    </row>
    <row r="2743" spans="1:7" x14ac:dyDescent="0.2">
      <c r="A2743" s="344">
        <v>9</v>
      </c>
      <c r="B2743" s="344">
        <v>0.5</v>
      </c>
      <c r="C2743" s="344">
        <v>1798.068359375</v>
      </c>
      <c r="D2743" s="344">
        <v>22778.802734375</v>
      </c>
      <c r="E2743" s="344">
        <v>0.95456850249320302</v>
      </c>
      <c r="F2743" s="344">
        <v>1.74307229463011</v>
      </c>
      <c r="G2743" s="262">
        <f t="shared" si="65"/>
        <v>17854.039144041337</v>
      </c>
    </row>
    <row r="2744" spans="1:7" x14ac:dyDescent="0.2">
      <c r="A2744" s="344">
        <v>9</v>
      </c>
      <c r="B2744" s="344">
        <v>0.5</v>
      </c>
      <c r="C2744" s="344">
        <v>1798.470703125</v>
      </c>
      <c r="D2744" s="344">
        <v>22879.025390625</v>
      </c>
      <c r="E2744" s="344">
        <v>0.95619575586170003</v>
      </c>
      <c r="F2744" s="344">
        <v>1.7472595209255799</v>
      </c>
      <c r="G2744" s="262">
        <f t="shared" si="65"/>
        <v>17891.18757134867</v>
      </c>
    </row>
    <row r="2745" spans="1:7" x14ac:dyDescent="0.2">
      <c r="A2745" s="344">
        <v>9</v>
      </c>
      <c r="B2745" s="344">
        <v>0.5</v>
      </c>
      <c r="C2745" s="344">
        <v>1798.87890625</v>
      </c>
      <c r="D2745" s="344">
        <v>22982.921875</v>
      </c>
      <c r="E2745" s="344">
        <v>0.95789105398580399</v>
      </c>
      <c r="F2745" s="344">
        <v>1.7509370809420901</v>
      </c>
      <c r="G2745" s="262">
        <f t="shared" si="65"/>
        <v>17930.062407932255</v>
      </c>
    </row>
    <row r="2746" spans="1:7" x14ac:dyDescent="0.2">
      <c r="A2746" s="344">
        <v>9</v>
      </c>
      <c r="B2746" s="344">
        <v>0.5</v>
      </c>
      <c r="C2746" s="344">
        <v>1799.072265625</v>
      </c>
      <c r="D2746" s="344">
        <v>23025.388671875</v>
      </c>
      <c r="E2746" s="344">
        <v>0.95867057098075703</v>
      </c>
      <c r="F2746" s="344">
        <v>1.75432860851288</v>
      </c>
      <c r="G2746" s="262">
        <f t="shared" si="65"/>
        <v>17947.994537922437</v>
      </c>
    </row>
    <row r="2747" spans="1:7" x14ac:dyDescent="0.2">
      <c r="A2747" s="344">
        <v>9</v>
      </c>
      <c r="B2747" s="344">
        <v>0.5</v>
      </c>
      <c r="C2747" s="344">
        <v>1799.287109375</v>
      </c>
      <c r="D2747" s="344">
        <v>23083.16015625</v>
      </c>
      <c r="E2747" s="344">
        <v>0.95957203302532401</v>
      </c>
      <c r="F2747" s="344">
        <v>1.75518693868071</v>
      </c>
      <c r="G2747" s="262">
        <f t="shared" si="65"/>
        <v>17968.777091271746</v>
      </c>
    </row>
    <row r="2748" spans="1:7" x14ac:dyDescent="0.2">
      <c r="A2748" s="344">
        <v>9</v>
      </c>
      <c r="B2748" s="344">
        <v>0.5</v>
      </c>
      <c r="C2748" s="344">
        <v>1799.6943359375</v>
      </c>
      <c r="D2748" s="344">
        <v>23183.720703125</v>
      </c>
      <c r="E2748" s="344">
        <v>0.96119253430515506</v>
      </c>
      <c r="F2748" s="344">
        <v>1.7598569393157999</v>
      </c>
      <c r="G2748" s="262">
        <f t="shared" si="65"/>
        <v>18006.264861094951</v>
      </c>
    </row>
    <row r="2749" spans="1:7" x14ac:dyDescent="0.2">
      <c r="A2749" s="344">
        <v>9</v>
      </c>
      <c r="B2749" s="344">
        <v>0.5</v>
      </c>
      <c r="C2749" s="344">
        <v>1800.0947265625</v>
      </c>
      <c r="D2749" s="344">
        <v>23285.578125</v>
      </c>
      <c r="E2749" s="344">
        <v>0.96282828599214598</v>
      </c>
      <c r="F2749" s="344">
        <v>1.7647832864895501</v>
      </c>
      <c r="G2749" s="262">
        <f t="shared" si="65"/>
        <v>18044.270978070646</v>
      </c>
    </row>
    <row r="2750" spans="1:7" x14ac:dyDescent="0.2">
      <c r="A2750" s="344">
        <v>9</v>
      </c>
      <c r="B2750" s="344">
        <v>0.5</v>
      </c>
      <c r="C2750" s="344">
        <v>1800.4892578125</v>
      </c>
      <c r="D2750" s="344">
        <v>23385.705078125</v>
      </c>
      <c r="E2750" s="344">
        <v>0.96445367671549298</v>
      </c>
      <c r="F2750" s="344">
        <v>1.76806445233524</v>
      </c>
      <c r="G2750" s="262">
        <f t="shared" si="65"/>
        <v>18082.200513453176</v>
      </c>
    </row>
    <row r="2751" spans="1:7" x14ac:dyDescent="0.2">
      <c r="A2751" s="344">
        <v>9</v>
      </c>
      <c r="B2751" s="344">
        <v>0.5</v>
      </c>
      <c r="C2751" s="344">
        <v>1800.8837890625</v>
      </c>
      <c r="D2751" s="344">
        <v>23485.7109375</v>
      </c>
      <c r="E2751" s="344">
        <v>0.96613244386389896</v>
      </c>
      <c r="F2751" s="344">
        <v>1.7705082427710299</v>
      </c>
      <c r="G2751" s="262">
        <f t="shared" si="65"/>
        <v>18121.543610156325</v>
      </c>
    </row>
    <row r="2752" spans="1:7" x14ac:dyDescent="0.2">
      <c r="A2752" s="344">
        <v>9</v>
      </c>
      <c r="B2752" s="344">
        <v>0.5</v>
      </c>
      <c r="C2752" s="344">
        <v>1801.2978515625</v>
      </c>
      <c r="D2752" s="344">
        <v>23586.80859375</v>
      </c>
      <c r="E2752" s="344">
        <v>0.96776202553883195</v>
      </c>
      <c r="F2752" s="344">
        <v>1.77488324698061</v>
      </c>
      <c r="G2752" s="262">
        <f t="shared" si="65"/>
        <v>18159.897867766849</v>
      </c>
    </row>
    <row r="2753" spans="1:7" x14ac:dyDescent="0.2">
      <c r="A2753" s="344">
        <v>9</v>
      </c>
      <c r="B2753" s="344">
        <v>0.5</v>
      </c>
      <c r="C2753" s="344">
        <v>1801.705078125</v>
      </c>
      <c r="D2753" s="344">
        <v>23687.302734375</v>
      </c>
      <c r="E2753" s="344">
        <v>0.96943532116711095</v>
      </c>
      <c r="F2753" s="344">
        <v>1.7796099418774201</v>
      </c>
      <c r="G2753" s="262">
        <f t="shared" si="65"/>
        <v>18199.449649674913</v>
      </c>
    </row>
    <row r="2754" spans="1:7" x14ac:dyDescent="0.2">
      <c r="A2754" s="344">
        <v>9</v>
      </c>
      <c r="B2754" s="344">
        <v>0.5</v>
      </c>
      <c r="C2754" s="344">
        <v>1802.099609375</v>
      </c>
      <c r="D2754" s="344">
        <v>23787.34375</v>
      </c>
      <c r="E2754" s="344">
        <v>0.97111007198691401</v>
      </c>
      <c r="F2754" s="344">
        <v>1.7853975296020499</v>
      </c>
      <c r="G2754" s="262">
        <f t="shared" si="65"/>
        <v>18239.203751234698</v>
      </c>
    </row>
    <row r="2755" spans="1:7" x14ac:dyDescent="0.2">
      <c r="A2755" s="344">
        <v>9</v>
      </c>
      <c r="B2755" s="344">
        <v>0.5</v>
      </c>
      <c r="C2755" s="344">
        <v>1802.5</v>
      </c>
      <c r="D2755" s="344">
        <v>23887.490234375</v>
      </c>
      <c r="E2755" s="344">
        <v>0.97274925792589795</v>
      </c>
      <c r="F2755" s="344">
        <v>1.78634817712009</v>
      </c>
      <c r="G2755" s="262">
        <f t="shared" si="65"/>
        <v>18278.277709989987</v>
      </c>
    </row>
    <row r="2756" spans="1:7" x14ac:dyDescent="0.2">
      <c r="A2756" s="344">
        <v>9</v>
      </c>
      <c r="B2756" s="344">
        <v>0.5</v>
      </c>
      <c r="C2756" s="344">
        <v>1802.90625</v>
      </c>
      <c r="D2756" s="344">
        <v>23989.458984375</v>
      </c>
      <c r="E2756" s="344">
        <v>0.974390830378979</v>
      </c>
      <c r="F2756" s="344">
        <v>1.79463031236082</v>
      </c>
      <c r="G2756" s="262">
        <f t="shared" si="65"/>
        <v>18317.574450477518</v>
      </c>
    </row>
    <row r="2757" spans="1:7" x14ac:dyDescent="0.2">
      <c r="A2757" s="344">
        <v>9</v>
      </c>
      <c r="B2757" s="344">
        <v>0.5</v>
      </c>
      <c r="C2757" s="344">
        <v>1803.314453125</v>
      </c>
      <c r="D2757" s="344">
        <v>24089.931640625</v>
      </c>
      <c r="E2757" s="344">
        <v>0.97608432406559598</v>
      </c>
      <c r="F2757" s="344">
        <v>1.79426069371402</v>
      </c>
      <c r="G2757" s="262">
        <f t="shared" si="65"/>
        <v>18358.285522717433</v>
      </c>
    </row>
    <row r="2758" spans="1:7" x14ac:dyDescent="0.2">
      <c r="A2758" s="344">
        <v>9</v>
      </c>
      <c r="B2758" s="344">
        <v>0.5</v>
      </c>
      <c r="C2758" s="344">
        <v>1803.708984375</v>
      </c>
      <c r="D2758" s="344">
        <v>24190.185546875</v>
      </c>
      <c r="E2758" s="344">
        <v>0.97772839944809697</v>
      </c>
      <c r="F2758" s="344">
        <v>1.79864768870175</v>
      </c>
      <c r="G2758" s="262">
        <f t="shared" ref="G2758:G2821" si="66">G2757+(D2758+D2757)/2*(E2758-E2757)</f>
        <v>18397.973598783548</v>
      </c>
    </row>
    <row r="2759" spans="1:7" x14ac:dyDescent="0.2">
      <c r="A2759" s="344">
        <v>9</v>
      </c>
      <c r="B2759" s="344">
        <v>0.5</v>
      </c>
      <c r="C2759" s="344">
        <v>1803.9443359375</v>
      </c>
      <c r="D2759" s="344">
        <v>24248.25</v>
      </c>
      <c r="E2759" s="344">
        <v>0.97867322620004404</v>
      </c>
      <c r="F2759" s="344">
        <v>1.80365738924593</v>
      </c>
      <c r="G2759" s="262">
        <f t="shared" si="66"/>
        <v>18420.856563647125</v>
      </c>
    </row>
    <row r="2760" spans="1:7" x14ac:dyDescent="0.2">
      <c r="A2760" s="344">
        <v>9</v>
      </c>
      <c r="B2760" s="344">
        <v>0.5</v>
      </c>
      <c r="C2760" s="344">
        <v>1804.1162109375</v>
      </c>
      <c r="D2760" s="344">
        <v>24291.017578125</v>
      </c>
      <c r="E2760" s="344">
        <v>0.97938987892121099</v>
      </c>
      <c r="F2760" s="344">
        <v>1.80337729398161</v>
      </c>
      <c r="G2760" s="262">
        <f t="shared" si="66"/>
        <v>18438.249462743781</v>
      </c>
    </row>
    <row r="2761" spans="1:7" x14ac:dyDescent="0.2">
      <c r="A2761" s="344">
        <v>9</v>
      </c>
      <c r="B2761" s="344">
        <v>0.5</v>
      </c>
      <c r="C2761" s="344">
        <v>1804.51953125</v>
      </c>
      <c r="D2761" s="344">
        <v>24392.375</v>
      </c>
      <c r="E2761" s="344">
        <v>0.98105438519269195</v>
      </c>
      <c r="F2761" s="344">
        <v>1.8085658084601199</v>
      </c>
      <c r="G2761" s="262">
        <f t="shared" si="66"/>
        <v>18478.766368875411</v>
      </c>
    </row>
    <row r="2762" spans="1:7" x14ac:dyDescent="0.2">
      <c r="A2762" s="344">
        <v>9</v>
      </c>
      <c r="B2762" s="344">
        <v>0.5</v>
      </c>
      <c r="C2762" s="344">
        <v>1804.9375</v>
      </c>
      <c r="D2762" s="344">
        <v>24495.697265625</v>
      </c>
      <c r="E2762" s="344">
        <v>0.98273670300841298</v>
      </c>
      <c r="F2762" s="344">
        <v>1.8132090335711799</v>
      </c>
      <c r="G2762" s="262">
        <f t="shared" si="66"/>
        <v>18519.889006349771</v>
      </c>
    </row>
    <row r="2763" spans="1:7" x14ac:dyDescent="0.2">
      <c r="A2763" s="344">
        <v>9</v>
      </c>
      <c r="B2763" s="344">
        <v>0.5</v>
      </c>
      <c r="C2763" s="344">
        <v>1805.3359375</v>
      </c>
      <c r="D2763" s="344">
        <v>24596.638671875</v>
      </c>
      <c r="E2763" s="344">
        <v>0.98446884658187594</v>
      </c>
      <c r="F2763" s="344">
        <v>1.81675259955227</v>
      </c>
      <c r="G2763" s="262">
        <f t="shared" si="66"/>
        <v>18562.406493449984</v>
      </c>
    </row>
    <row r="2764" spans="1:7" x14ac:dyDescent="0.2">
      <c r="A2764" s="344">
        <v>9</v>
      </c>
      <c r="B2764" s="344">
        <v>0.5</v>
      </c>
      <c r="C2764" s="344">
        <v>1805.7421875</v>
      </c>
      <c r="D2764" s="344">
        <v>24697.35546875</v>
      </c>
      <c r="E2764" s="344">
        <v>0.98618399351835295</v>
      </c>
      <c r="F2764" s="344">
        <v>1.8190473783761301</v>
      </c>
      <c r="G2764" s="262">
        <f t="shared" si="66"/>
        <v>18604.67971496849</v>
      </c>
    </row>
    <row r="2765" spans="1:7" x14ac:dyDescent="0.2">
      <c r="A2765" s="344">
        <v>9</v>
      </c>
      <c r="B2765" s="344">
        <v>0.5</v>
      </c>
      <c r="C2765" s="344">
        <v>1806.1552734375</v>
      </c>
      <c r="D2765" s="344">
        <v>24799.1953125</v>
      </c>
      <c r="E2765" s="344">
        <v>0.98785629961639598</v>
      </c>
      <c r="F2765" s="344">
        <v>1.8226265674457001</v>
      </c>
      <c r="G2765" s="262">
        <f t="shared" si="66"/>
        <v>18646.066406820279</v>
      </c>
    </row>
    <row r="2766" spans="1:7" x14ac:dyDescent="0.2">
      <c r="A2766" s="344">
        <v>9</v>
      </c>
      <c r="B2766" s="344">
        <v>0.5</v>
      </c>
      <c r="C2766" s="344">
        <v>1806.5576171875</v>
      </c>
      <c r="D2766" s="344">
        <v>24904.13671875</v>
      </c>
      <c r="E2766" s="344">
        <v>0.98961242474615596</v>
      </c>
      <c r="F2766" s="344">
        <v>1.8295228946954001</v>
      </c>
      <c r="G2766" s="262">
        <f t="shared" si="66"/>
        <v>18689.70904202672</v>
      </c>
    </row>
    <row r="2767" spans="1:7" x14ac:dyDescent="0.2">
      <c r="A2767" s="344">
        <v>9</v>
      </c>
      <c r="B2767" s="344">
        <v>0.5</v>
      </c>
      <c r="C2767" s="344">
        <v>1806.962890625</v>
      </c>
      <c r="D2767" s="344">
        <v>25006.322265625</v>
      </c>
      <c r="E2767" s="344">
        <v>0.99133374169468902</v>
      </c>
      <c r="F2767" s="344">
        <v>1.8327325815334901</v>
      </c>
      <c r="G2767" s="262">
        <f t="shared" si="66"/>
        <v>18732.664901506156</v>
      </c>
    </row>
    <row r="2768" spans="1:7" x14ac:dyDescent="0.2">
      <c r="A2768" s="344">
        <v>9</v>
      </c>
      <c r="B2768" s="344">
        <v>0.5</v>
      </c>
      <c r="C2768" s="344">
        <v>1807.38671875</v>
      </c>
      <c r="D2768" s="344">
        <v>25107.228515625</v>
      </c>
      <c r="E2768" s="344">
        <v>0.99309056531637896</v>
      </c>
      <c r="F2768" s="344">
        <v>1.83395447675139</v>
      </c>
      <c r="G2768" s="262">
        <f t="shared" si="66"/>
        <v>18776.685236395784</v>
      </c>
    </row>
    <row r="2769" spans="1:18" x14ac:dyDescent="0.2">
      <c r="A2769" s="344">
        <v>9</v>
      </c>
      <c r="B2769" s="344">
        <v>0.5</v>
      </c>
      <c r="C2769" s="344">
        <v>1807.7958984375</v>
      </c>
      <c r="D2769" s="344">
        <v>25212.810546875</v>
      </c>
      <c r="E2769" s="344">
        <v>0.99487463012337696</v>
      </c>
      <c r="F2769" s="344">
        <v>1.8411189084872599</v>
      </c>
      <c r="G2769" s="262">
        <f t="shared" si="66"/>
        <v>18821.572341784871</v>
      </c>
    </row>
    <row r="2770" spans="1:18" x14ac:dyDescent="0.2">
      <c r="A2770" s="344">
        <v>9</v>
      </c>
      <c r="B2770" s="344">
        <v>0.5</v>
      </c>
      <c r="C2770" s="344">
        <v>1808.1982421875</v>
      </c>
      <c r="D2770" s="344">
        <v>25315.1328125</v>
      </c>
      <c r="E2770" s="344">
        <v>0.99664030130952597</v>
      </c>
      <c r="F2770" s="344">
        <v>1.8454522360116199</v>
      </c>
      <c r="G2770" s="262">
        <f t="shared" si="66"/>
        <v>18866.180208627378</v>
      </c>
    </row>
    <row r="2771" spans="1:18" s="113" customFormat="1" x14ac:dyDescent="0.2">
      <c r="A2771" s="344">
        <v>9</v>
      </c>
      <c r="B2771" s="344">
        <v>0.5</v>
      </c>
      <c r="C2771" s="344">
        <v>1808.6123046875</v>
      </c>
      <c r="D2771" s="344">
        <v>25416.197265625</v>
      </c>
      <c r="E2771" s="344">
        <v>0.99847407545894395</v>
      </c>
      <c r="F2771" s="344">
        <v>1.8492608796805099</v>
      </c>
      <c r="G2771" s="262">
        <f t="shared" si="66"/>
        <v>18912.695109458808</v>
      </c>
      <c r="H2771" s="270"/>
      <c r="I2771" s="271"/>
      <c r="J2771" s="271"/>
      <c r="K2771" s="270"/>
      <c r="L2771" s="271"/>
      <c r="M2771" s="271"/>
      <c r="N2771" s="271"/>
      <c r="O2771" s="271"/>
      <c r="P2771" s="271"/>
      <c r="Q2771" s="283"/>
      <c r="R2771" s="286"/>
    </row>
    <row r="2772" spans="1:18" x14ac:dyDescent="0.2">
      <c r="A2772" s="344">
        <v>9</v>
      </c>
      <c r="B2772" s="344">
        <v>1</v>
      </c>
      <c r="C2772" s="344">
        <v>1808.6494140625</v>
      </c>
      <c r="D2772" s="344">
        <v>25422.076171875</v>
      </c>
      <c r="E2772" s="344">
        <v>0.99867361132055499</v>
      </c>
      <c r="F2772" s="344">
        <v>1.8484651809558299</v>
      </c>
      <c r="G2772" s="262">
        <f t="shared" si="66"/>
        <v>18917.767138805393</v>
      </c>
    </row>
    <row r="2773" spans="1:18" x14ac:dyDescent="0.2">
      <c r="A2773" s="344">
        <v>9</v>
      </c>
      <c r="B2773" s="344">
        <v>1</v>
      </c>
      <c r="C2773" s="344">
        <v>1809.0810546875</v>
      </c>
      <c r="D2773" s="344">
        <v>25315.611328125</v>
      </c>
      <c r="E2773" s="344">
        <v>0.99712412338703904</v>
      </c>
      <c r="F2773" s="344">
        <v>1.8446206813678101</v>
      </c>
      <c r="G2773" s="262">
        <f t="shared" si="66"/>
        <v>18878.458421527517</v>
      </c>
    </row>
    <row r="2774" spans="1:18" x14ac:dyDescent="0.2">
      <c r="A2774" s="344">
        <v>9</v>
      </c>
      <c r="B2774" s="344">
        <v>1</v>
      </c>
      <c r="C2774" s="344">
        <v>1809.4892578125</v>
      </c>
      <c r="D2774" s="344">
        <v>25214.400390625</v>
      </c>
      <c r="E2774" s="344">
        <v>0.99549407605081797</v>
      </c>
      <c r="F2774" s="344">
        <v>1.8414199585094999</v>
      </c>
      <c r="G2774" s="262">
        <f t="shared" si="66"/>
        <v>18837.275266026834</v>
      </c>
    </row>
    <row r="2775" spans="1:18" x14ac:dyDescent="0.2">
      <c r="A2775" s="344">
        <v>9</v>
      </c>
      <c r="B2775" s="344">
        <v>1</v>
      </c>
      <c r="C2775" s="344">
        <v>1809.892578125</v>
      </c>
      <c r="D2775" s="344">
        <v>25113.89453125</v>
      </c>
      <c r="E2775" s="344">
        <v>0.99393818527460098</v>
      </c>
      <c r="F2775" s="344">
        <v>1.8361776601523201</v>
      </c>
      <c r="G2775" s="262">
        <f t="shared" si="66"/>
        <v>18798.122601100997</v>
      </c>
    </row>
    <row r="2776" spans="1:18" x14ac:dyDescent="0.2">
      <c r="A2776" s="344">
        <v>9</v>
      </c>
      <c r="B2776" s="344">
        <v>1</v>
      </c>
      <c r="C2776" s="344">
        <v>1810.294921875</v>
      </c>
      <c r="D2776" s="344">
        <v>25007.4765625</v>
      </c>
      <c r="E2776" s="344">
        <v>0.99228380713611797</v>
      </c>
      <c r="F2776" s="344">
        <v>1.8319428199902199</v>
      </c>
      <c r="G2776" s="262">
        <f t="shared" si="66"/>
        <v>18756.662750796848</v>
      </c>
    </row>
    <row r="2777" spans="1:18" x14ac:dyDescent="0.2">
      <c r="A2777" s="344">
        <v>9</v>
      </c>
      <c r="B2777" s="344">
        <v>1</v>
      </c>
      <c r="C2777" s="344">
        <v>1810.7099609375</v>
      </c>
      <c r="D2777" s="344">
        <v>24904.69140625</v>
      </c>
      <c r="E2777" s="344">
        <v>0.99064188543707099</v>
      </c>
      <c r="F2777" s="344">
        <v>1.82819960173219</v>
      </c>
      <c r="G2777" s="262">
        <f t="shared" si="66"/>
        <v>18715.686814979665</v>
      </c>
    </row>
    <row r="2778" spans="1:18" x14ac:dyDescent="0.2">
      <c r="A2778" s="344">
        <v>9</v>
      </c>
      <c r="B2778" s="344">
        <v>1</v>
      </c>
      <c r="C2778" s="344">
        <v>1811.1259765625</v>
      </c>
      <c r="D2778" s="344">
        <v>24803.48828125</v>
      </c>
      <c r="E2778" s="344">
        <v>0.98900659941136804</v>
      </c>
      <c r="F2778" s="344">
        <v>1.8247812986373899</v>
      </c>
      <c r="G2778" s="262">
        <f t="shared" si="66"/>
        <v>18675.043269176615</v>
      </c>
    </row>
    <row r="2779" spans="1:18" x14ac:dyDescent="0.2">
      <c r="A2779" s="344">
        <v>9</v>
      </c>
      <c r="B2779" s="344">
        <v>1</v>
      </c>
      <c r="C2779" s="344">
        <v>1811.5302734375</v>
      </c>
      <c r="D2779" s="344">
        <v>24703.263671875</v>
      </c>
      <c r="E2779" s="344">
        <v>0.98735000938177098</v>
      </c>
      <c r="F2779" s="344">
        <v>1.8203079234808699</v>
      </c>
      <c r="G2779" s="262">
        <f t="shared" si="66"/>
        <v>18634.037073334974</v>
      </c>
    </row>
    <row r="2780" spans="1:18" x14ac:dyDescent="0.2">
      <c r="A2780" s="344">
        <v>9</v>
      </c>
      <c r="B2780" s="344">
        <v>1</v>
      </c>
      <c r="C2780" s="344">
        <v>1811.94140625</v>
      </c>
      <c r="D2780" s="344">
        <v>24602.712890625</v>
      </c>
      <c r="E2780" s="344">
        <v>0.98575663287192605</v>
      </c>
      <c r="F2780" s="344">
        <v>1.8148720264434799</v>
      </c>
      <c r="G2780" s="262">
        <f t="shared" si="66"/>
        <v>18594.755580910147</v>
      </c>
    </row>
    <row r="2781" spans="1:18" x14ac:dyDescent="0.2">
      <c r="A2781" s="344">
        <v>9</v>
      </c>
      <c r="B2781" s="344">
        <v>1</v>
      </c>
      <c r="C2781" s="344">
        <v>1812.33984375</v>
      </c>
      <c r="D2781" s="344">
        <v>24502.263671875</v>
      </c>
      <c r="E2781" s="344">
        <v>0.98410760983824697</v>
      </c>
      <c r="F2781" s="344">
        <v>1.81494955904782</v>
      </c>
      <c r="G2781" s="262">
        <f t="shared" si="66"/>
        <v>18554.267962200229</v>
      </c>
    </row>
    <row r="2782" spans="1:18" x14ac:dyDescent="0.2">
      <c r="A2782" s="344">
        <v>9</v>
      </c>
      <c r="B2782" s="344">
        <v>1</v>
      </c>
      <c r="C2782" s="344">
        <v>1812.7421875</v>
      </c>
      <c r="D2782" s="344">
        <v>24401.03125</v>
      </c>
      <c r="E2782" s="344">
        <v>0.98248687572777305</v>
      </c>
      <c r="F2782" s="344">
        <v>1.80879537947476</v>
      </c>
      <c r="G2782" s="262">
        <f t="shared" si="66"/>
        <v>18514.638343103004</v>
      </c>
    </row>
    <row r="2783" spans="1:18" x14ac:dyDescent="0.2">
      <c r="A2783" s="344">
        <v>9</v>
      </c>
      <c r="B2783" s="344">
        <v>1</v>
      </c>
      <c r="C2783" s="344">
        <v>1813.140625</v>
      </c>
      <c r="D2783" s="344">
        <v>24300.365234375</v>
      </c>
      <c r="E2783" s="344">
        <v>0.98090199753642104</v>
      </c>
      <c r="F2783" s="344">
        <v>1.8062979215756101</v>
      </c>
      <c r="G2783" s="262">
        <f t="shared" si="66"/>
        <v>18476.045452514769</v>
      </c>
    </row>
    <row r="2784" spans="1:18" x14ac:dyDescent="0.2">
      <c r="A2784" s="344">
        <v>9</v>
      </c>
      <c r="B2784" s="344">
        <v>1</v>
      </c>
      <c r="C2784" s="344">
        <v>1813.544921875</v>
      </c>
      <c r="D2784" s="344">
        <v>24199.509765625</v>
      </c>
      <c r="E2784" s="344">
        <v>0.97923120483756099</v>
      </c>
      <c r="F2784" s="344">
        <v>1.80116295814514</v>
      </c>
      <c r="G2784" s="262">
        <f t="shared" si="66"/>
        <v>18435.528833991957</v>
      </c>
    </row>
    <row r="2785" spans="1:7" x14ac:dyDescent="0.2">
      <c r="A2785" s="344">
        <v>9</v>
      </c>
      <c r="B2785" s="344">
        <v>1</v>
      </c>
      <c r="C2785" s="344">
        <v>1813.6865234375</v>
      </c>
      <c r="D2785" s="344">
        <v>24165.40234375</v>
      </c>
      <c r="E2785" s="344">
        <v>0.97867264412343502</v>
      </c>
      <c r="F2785" s="344">
        <v>1.79964606650174</v>
      </c>
      <c r="G2785" s="262">
        <f t="shared" si="66"/>
        <v>18422.02146406873</v>
      </c>
    </row>
    <row r="2786" spans="1:7" x14ac:dyDescent="0.2">
      <c r="A2786" s="344">
        <v>9</v>
      </c>
      <c r="B2786" s="344">
        <v>1</v>
      </c>
      <c r="C2786" s="344">
        <v>1813.9462890625</v>
      </c>
      <c r="D2786" s="344">
        <v>24097.75390625</v>
      </c>
      <c r="E2786" s="344">
        <v>0.97767636179924</v>
      </c>
      <c r="F2786" s="344">
        <v>1.79685058537871</v>
      </c>
      <c r="G2786" s="262">
        <f t="shared" si="66"/>
        <v>18397.97959932786</v>
      </c>
    </row>
    <row r="2787" spans="1:7" x14ac:dyDescent="0.2">
      <c r="A2787" s="344">
        <v>9</v>
      </c>
      <c r="B2787" s="344">
        <v>1</v>
      </c>
      <c r="C2787" s="344">
        <v>1814.361328125</v>
      </c>
      <c r="D2787" s="344">
        <v>23995.53515625</v>
      </c>
      <c r="E2787" s="344">
        <v>0.97598135471344005</v>
      </c>
      <c r="F2787" s="344">
        <v>1.79307465441525</v>
      </c>
      <c r="G2787" s="262">
        <f t="shared" si="66"/>
        <v>18357.220366457677</v>
      </c>
    </row>
    <row r="2788" spans="1:7" x14ac:dyDescent="0.2">
      <c r="A2788" s="344">
        <v>9</v>
      </c>
      <c r="B2788" s="344">
        <v>1</v>
      </c>
      <c r="C2788" s="344">
        <v>1814.7470703125</v>
      </c>
      <c r="D2788" s="344">
        <v>23895.01171875</v>
      </c>
      <c r="E2788" s="344">
        <v>0.97446591826155804</v>
      </c>
      <c r="F2788" s="344">
        <v>1.79071724414825</v>
      </c>
      <c r="G2788" s="262">
        <f t="shared" si="66"/>
        <v>18320.932826240209</v>
      </c>
    </row>
    <row r="2789" spans="1:7" x14ac:dyDescent="0.2">
      <c r="A2789" s="344">
        <v>9</v>
      </c>
      <c r="B2789" s="344">
        <v>1</v>
      </c>
      <c r="C2789" s="344">
        <v>1815.169921875</v>
      </c>
      <c r="D2789" s="344">
        <v>23793.3515625</v>
      </c>
      <c r="E2789" s="344">
        <v>0.97275630105286803</v>
      </c>
      <c r="F2789" s="344">
        <v>1.78645551204681</v>
      </c>
      <c r="G2789" s="262">
        <f t="shared" si="66"/>
        <v>18280.168402980267</v>
      </c>
    </row>
    <row r="2790" spans="1:7" x14ac:dyDescent="0.2">
      <c r="A2790" s="344">
        <v>9</v>
      </c>
      <c r="B2790" s="344">
        <v>1</v>
      </c>
      <c r="C2790" s="344">
        <v>1815.5654296875</v>
      </c>
      <c r="D2790" s="344">
        <v>23693.34375</v>
      </c>
      <c r="E2790" s="344">
        <v>0.97117736004292998</v>
      </c>
      <c r="F2790" s="344">
        <v>1.7810910940170299</v>
      </c>
      <c r="G2790" s="262">
        <f t="shared" si="66"/>
        <v>18242.679057652596</v>
      </c>
    </row>
    <row r="2791" spans="1:7" x14ac:dyDescent="0.2">
      <c r="A2791" s="344">
        <v>9</v>
      </c>
      <c r="B2791" s="344">
        <v>1</v>
      </c>
      <c r="C2791" s="344">
        <v>1815.970703125</v>
      </c>
      <c r="D2791" s="344">
        <v>23592.15234375</v>
      </c>
      <c r="E2791" s="344">
        <v>0.96951588056981597</v>
      </c>
      <c r="F2791" s="344">
        <v>1.7796785105019799</v>
      </c>
      <c r="G2791" s="262">
        <f t="shared" si="66"/>
        <v>18203.397117084707</v>
      </c>
    </row>
    <row r="2792" spans="1:7" x14ac:dyDescent="0.2">
      <c r="A2792" s="344">
        <v>9</v>
      </c>
      <c r="B2792" s="344">
        <v>1</v>
      </c>
      <c r="C2792" s="344">
        <v>1816.388671875</v>
      </c>
      <c r="D2792" s="344">
        <v>23491.1015625</v>
      </c>
      <c r="E2792" s="344">
        <v>0.96784112975001302</v>
      </c>
      <c r="F2792" s="344">
        <v>1.77258253097534</v>
      </c>
      <c r="G2792" s="262">
        <f t="shared" si="66"/>
        <v>18163.970758045467</v>
      </c>
    </row>
    <row r="2793" spans="1:7" x14ac:dyDescent="0.2">
      <c r="A2793" s="344">
        <v>9</v>
      </c>
      <c r="B2793" s="344">
        <v>1</v>
      </c>
      <c r="C2793" s="344">
        <v>1816.7880859375</v>
      </c>
      <c r="D2793" s="344">
        <v>23388.923828125</v>
      </c>
      <c r="E2793" s="344">
        <v>0.96622511046007298</v>
      </c>
      <c r="F2793" s="344">
        <v>1.76993908826262</v>
      </c>
      <c r="G2793" s="262">
        <f t="shared" si="66"/>
        <v>18126.091245373402</v>
      </c>
    </row>
    <row r="2794" spans="1:7" x14ac:dyDescent="0.2">
      <c r="A2794" s="344">
        <v>9</v>
      </c>
      <c r="B2794" s="344">
        <v>1</v>
      </c>
      <c r="C2794" s="344">
        <v>1817.1953125</v>
      </c>
      <c r="D2794" s="344">
        <v>23287.5703125</v>
      </c>
      <c r="E2794" s="344">
        <v>0.96456200117245305</v>
      </c>
      <c r="F2794" s="344">
        <v>1.76612730138004</v>
      </c>
      <c r="G2794" s="262">
        <f t="shared" si="66"/>
        <v>18087.277189913995</v>
      </c>
    </row>
    <row r="2795" spans="1:7" x14ac:dyDescent="0.2">
      <c r="A2795" s="344">
        <v>9</v>
      </c>
      <c r="B2795" s="344">
        <v>1</v>
      </c>
      <c r="C2795" s="344">
        <v>1817.6015625</v>
      </c>
      <c r="D2795" s="344">
        <v>23185.525390625</v>
      </c>
      <c r="E2795" s="344">
        <v>0.96294214017689195</v>
      </c>
      <c r="F2795" s="344">
        <v>1.7598659032955799</v>
      </c>
      <c r="G2795" s="262">
        <f t="shared" si="66"/>
        <v>18049.637212377758</v>
      </c>
    </row>
    <row r="2796" spans="1:7" x14ac:dyDescent="0.2">
      <c r="A2796" s="344">
        <v>9</v>
      </c>
      <c r="B2796" s="344">
        <v>1</v>
      </c>
      <c r="C2796" s="344">
        <v>1817.9931640625</v>
      </c>
      <c r="D2796" s="344">
        <v>23084.951171875</v>
      </c>
      <c r="E2796" s="344">
        <v>0.96133898478001401</v>
      </c>
      <c r="F2796" s="344">
        <v>1.75743992440403</v>
      </c>
      <c r="G2796" s="262">
        <f t="shared" si="66"/>
        <v>18012.547830269115</v>
      </c>
    </row>
    <row r="2797" spans="1:7" x14ac:dyDescent="0.2">
      <c r="A2797" s="344">
        <v>9</v>
      </c>
      <c r="B2797" s="344">
        <v>1</v>
      </c>
      <c r="C2797" s="344">
        <v>1818.4033203125</v>
      </c>
      <c r="D2797" s="344">
        <v>22983.998046875</v>
      </c>
      <c r="E2797" s="344">
        <v>0.95967511879280198</v>
      </c>
      <c r="F2797" s="344">
        <v>1.7534226644784201</v>
      </c>
      <c r="G2797" s="262">
        <f t="shared" si="66"/>
        <v>17974.221551433278</v>
      </c>
    </row>
    <row r="2798" spans="1:7" x14ac:dyDescent="0.2">
      <c r="A2798" s="344">
        <v>9</v>
      </c>
      <c r="B2798" s="344">
        <v>1</v>
      </c>
      <c r="C2798" s="344">
        <v>1818.646484375</v>
      </c>
      <c r="D2798" s="344">
        <v>22930.333984375</v>
      </c>
      <c r="E2798" s="344">
        <v>0.95867179334163699</v>
      </c>
      <c r="F2798" s="344">
        <v>1.7509460449218801</v>
      </c>
      <c r="G2798" s="262">
        <f t="shared" si="66"/>
        <v>17951.188042483183</v>
      </c>
    </row>
    <row r="2799" spans="1:7" x14ac:dyDescent="0.2">
      <c r="A2799" s="344">
        <v>9</v>
      </c>
      <c r="B2799" s="344">
        <v>1</v>
      </c>
      <c r="C2799" s="344">
        <v>1818.8193359375</v>
      </c>
      <c r="D2799" s="344">
        <v>22881.625</v>
      </c>
      <c r="E2799" s="344">
        <v>0.95798325492069103</v>
      </c>
      <c r="F2799" s="344">
        <v>1.7492920160293599</v>
      </c>
      <c r="G2799" s="262">
        <f t="shared" si="66"/>
        <v>17935.416395533412</v>
      </c>
    </row>
    <row r="2800" spans="1:7" x14ac:dyDescent="0.2">
      <c r="A2800" s="344">
        <v>9</v>
      </c>
      <c r="B2800" s="344">
        <v>1</v>
      </c>
      <c r="C2800" s="344">
        <v>1819.2275390625</v>
      </c>
      <c r="D2800" s="344">
        <v>22778.919921875</v>
      </c>
      <c r="E2800" s="344">
        <v>0.95638138009235296</v>
      </c>
      <c r="F2800" s="344">
        <v>1.7471641767770101</v>
      </c>
      <c r="G2800" s="262">
        <f t="shared" si="66"/>
        <v>17898.845156754134</v>
      </c>
    </row>
    <row r="2801" spans="1:7" x14ac:dyDescent="0.2">
      <c r="A2801" s="344">
        <v>9</v>
      </c>
      <c r="B2801" s="344">
        <v>1</v>
      </c>
      <c r="C2801" s="344">
        <v>1819.638671875</v>
      </c>
      <c r="D2801" s="344">
        <v>22678.6640625</v>
      </c>
      <c r="E2801" s="344">
        <v>0.95467740902677201</v>
      </c>
      <c r="F2801" s="344">
        <v>1.7422407399863</v>
      </c>
      <c r="G2801" s="262">
        <f t="shared" si="66"/>
        <v>17860.11595284384</v>
      </c>
    </row>
    <row r="2802" spans="1:7" x14ac:dyDescent="0.2">
      <c r="A2802" s="344">
        <v>9</v>
      </c>
      <c r="B2802" s="344">
        <v>1</v>
      </c>
      <c r="C2802" s="344">
        <v>1820.01953125</v>
      </c>
      <c r="D2802" s="344">
        <v>22576.82421875</v>
      </c>
      <c r="E2802" s="344">
        <v>0.95307629089802504</v>
      </c>
      <c r="F2802" s="344">
        <v>1.7376393079757699</v>
      </c>
      <c r="G2802" s="262">
        <f t="shared" si="66"/>
        <v>17823.886261487638</v>
      </c>
    </row>
    <row r="2803" spans="1:7" x14ac:dyDescent="0.2">
      <c r="A2803" s="344">
        <v>9</v>
      </c>
      <c r="B2803" s="344">
        <v>1</v>
      </c>
      <c r="C2803" s="344">
        <v>1820.4296875</v>
      </c>
      <c r="D2803" s="344">
        <v>22475.603515625</v>
      </c>
      <c r="E2803" s="344">
        <v>0.95138663891702901</v>
      </c>
      <c r="F2803" s="344">
        <v>1.73335673753172</v>
      </c>
      <c r="G2803" s="262">
        <f t="shared" si="66"/>
        <v>17785.824799602604</v>
      </c>
    </row>
    <row r="2804" spans="1:7" x14ac:dyDescent="0.2">
      <c r="A2804" s="344">
        <v>10</v>
      </c>
      <c r="B2804" s="344">
        <v>1</v>
      </c>
      <c r="C2804" s="344">
        <v>1820.857421875</v>
      </c>
      <c r="D2804" s="344">
        <v>22373.361328125</v>
      </c>
      <c r="E2804" s="344">
        <v>0.949689885601401</v>
      </c>
      <c r="F2804" s="344">
        <v>1.7292499542236299</v>
      </c>
      <c r="G2804" s="262">
        <f t="shared" si="66"/>
        <v>17747.775984702046</v>
      </c>
    </row>
    <row r="2805" spans="1:7" x14ac:dyDescent="0.2">
      <c r="A2805" s="344">
        <v>10</v>
      </c>
      <c r="B2805" s="344">
        <v>1</v>
      </c>
      <c r="C2805" s="344">
        <v>1821.248046875</v>
      </c>
      <c r="D2805" s="344">
        <v>22272.8671875</v>
      </c>
      <c r="E2805" s="344">
        <v>0.94804406398907304</v>
      </c>
      <c r="F2805" s="344">
        <v>1.7265618080273299</v>
      </c>
      <c r="G2805" s="262">
        <f t="shared" si="66"/>
        <v>17711.036120802073</v>
      </c>
    </row>
    <row r="2806" spans="1:7" x14ac:dyDescent="0.2">
      <c r="A2806" s="344">
        <v>10</v>
      </c>
      <c r="B2806" s="344">
        <v>1</v>
      </c>
      <c r="C2806" s="344">
        <v>1821.6455078125</v>
      </c>
      <c r="D2806" s="344">
        <v>22171.302734375</v>
      </c>
      <c r="E2806" s="344">
        <v>0.94648142112418998</v>
      </c>
      <c r="F2806" s="344">
        <v>1.722615910694</v>
      </c>
      <c r="G2806" s="262">
        <f t="shared" si="66"/>
        <v>17676.310938295039</v>
      </c>
    </row>
    <row r="2807" spans="1:7" x14ac:dyDescent="0.2">
      <c r="A2807" s="344">
        <v>10</v>
      </c>
      <c r="B2807" s="344">
        <v>1</v>
      </c>
      <c r="C2807" s="344">
        <v>1822.0712890625</v>
      </c>
      <c r="D2807" s="344">
        <v>22070.28515625</v>
      </c>
      <c r="E2807" s="344">
        <v>0.94478740356862501</v>
      </c>
      <c r="F2807" s="344">
        <v>1.7188877100125</v>
      </c>
      <c r="G2807" s="262">
        <f t="shared" si="66"/>
        <v>17638.837925008644</v>
      </c>
    </row>
    <row r="2808" spans="1:7" x14ac:dyDescent="0.2">
      <c r="A2808" s="344">
        <v>10</v>
      </c>
      <c r="B2808" s="344">
        <v>1</v>
      </c>
      <c r="C2808" s="344">
        <v>1822.466796875</v>
      </c>
      <c r="D2808" s="344">
        <v>21969.203125</v>
      </c>
      <c r="E2808" s="344">
        <v>0.94307988183572899</v>
      </c>
      <c r="F2808" s="344">
        <v>1.7167956102639399</v>
      </c>
      <c r="G2808" s="262">
        <f t="shared" si="66"/>
        <v>17601.238733335718</v>
      </c>
    </row>
    <row r="2809" spans="1:7" x14ac:dyDescent="0.2">
      <c r="A2809" s="344">
        <v>10</v>
      </c>
      <c r="B2809" s="344">
        <v>1</v>
      </c>
      <c r="C2809" s="344">
        <v>1822.880859375</v>
      </c>
      <c r="D2809" s="344">
        <v>21866.23046875</v>
      </c>
      <c r="E2809" s="344">
        <v>0.94141939189284995</v>
      </c>
      <c r="F2809" s="344">
        <v>1.7107218736782701</v>
      </c>
      <c r="G2809" s="262">
        <f t="shared" si="66"/>
        <v>17564.844585023635</v>
      </c>
    </row>
    <row r="2810" spans="1:7" x14ac:dyDescent="0.2">
      <c r="A2810" s="344">
        <v>10</v>
      </c>
      <c r="B2810" s="344">
        <v>1</v>
      </c>
      <c r="C2810" s="344">
        <v>1823.28125</v>
      </c>
      <c r="D2810" s="344">
        <v>21765.64453125</v>
      </c>
      <c r="E2810" s="344">
        <v>0.93973724870011199</v>
      </c>
      <c r="F2810" s="344">
        <v>1.7077416414394999</v>
      </c>
      <c r="G2810" s="262">
        <f t="shared" si="66"/>
        <v>17528.147054264813</v>
      </c>
    </row>
    <row r="2811" spans="1:7" x14ac:dyDescent="0.2">
      <c r="A2811" s="344">
        <v>10</v>
      </c>
      <c r="B2811" s="344">
        <v>1</v>
      </c>
      <c r="C2811" s="344">
        <v>1823.5419921875</v>
      </c>
      <c r="D2811" s="344">
        <v>21704.791015625</v>
      </c>
      <c r="E2811" s="344">
        <v>0.938669196330011</v>
      </c>
      <c r="F2811" s="344">
        <v>1.70332787092775</v>
      </c>
      <c r="G2811" s="262">
        <f t="shared" si="66"/>
        <v>17504.93270340723</v>
      </c>
    </row>
    <row r="2812" spans="1:7" x14ac:dyDescent="0.2">
      <c r="A2812" s="344">
        <v>10</v>
      </c>
      <c r="B2812" s="344">
        <v>1</v>
      </c>
      <c r="C2812" s="344">
        <v>1823.6796875</v>
      </c>
      <c r="D2812" s="344">
        <v>21665.580078125</v>
      </c>
      <c r="E2812" s="344">
        <v>0.93821645714342605</v>
      </c>
      <c r="F2812" s="344">
        <v>1.7022967804223299</v>
      </c>
      <c r="G2812" s="262">
        <f t="shared" si="66"/>
        <v>17495.114970141796</v>
      </c>
    </row>
    <row r="2813" spans="1:7" x14ac:dyDescent="0.2">
      <c r="A2813" s="344">
        <v>10</v>
      </c>
      <c r="B2813" s="344">
        <v>1</v>
      </c>
      <c r="C2813" s="344">
        <v>1824.0908203125</v>
      </c>
      <c r="D2813" s="344">
        <v>21563.123046875</v>
      </c>
      <c r="E2813" s="344">
        <v>0.93648448819294605</v>
      </c>
      <c r="F2813" s="344">
        <v>1.6979724168777499</v>
      </c>
      <c r="G2813" s="262">
        <f t="shared" si="66"/>
        <v>17457.679584350786</v>
      </c>
    </row>
    <row r="2814" spans="1:7" x14ac:dyDescent="0.2">
      <c r="A2814" s="344">
        <v>10</v>
      </c>
      <c r="B2814" s="344">
        <v>1</v>
      </c>
      <c r="C2814" s="344">
        <v>1824.486328125</v>
      </c>
      <c r="D2814" s="344">
        <v>21461.47265625</v>
      </c>
      <c r="E2814" s="344">
        <v>0.93478680355474397</v>
      </c>
      <c r="F2814" s="344">
        <v>1.6943126684054699</v>
      </c>
      <c r="G2814" s="262">
        <f t="shared" si="66"/>
        <v>17421.158486755761</v>
      </c>
    </row>
    <row r="2815" spans="1:7" x14ac:dyDescent="0.2">
      <c r="A2815" s="344">
        <v>10</v>
      </c>
      <c r="B2815" s="344">
        <v>1</v>
      </c>
      <c r="C2815" s="344">
        <v>1824.8974609375</v>
      </c>
      <c r="D2815" s="344">
        <v>21361.07421875</v>
      </c>
      <c r="E2815" s="344">
        <v>0.93313481193035797</v>
      </c>
      <c r="F2815" s="344">
        <v>1.6898572212085099</v>
      </c>
      <c r="G2815" s="262">
        <f t="shared" si="66"/>
        <v>17385.787242369574</v>
      </c>
    </row>
    <row r="2816" spans="1:7" x14ac:dyDescent="0.2">
      <c r="A2816" s="344">
        <v>10</v>
      </c>
      <c r="B2816" s="344">
        <v>1</v>
      </c>
      <c r="C2816" s="344">
        <v>1825.2919921875</v>
      </c>
      <c r="D2816" s="344">
        <v>21260.509765625</v>
      </c>
      <c r="E2816" s="344">
        <v>0.931504764594138</v>
      </c>
      <c r="F2816" s="344">
        <v>1.68668036349118</v>
      </c>
      <c r="G2816" s="262">
        <f t="shared" si="66"/>
        <v>17351.04964264997</v>
      </c>
    </row>
    <row r="2817" spans="1:7" x14ac:dyDescent="0.2">
      <c r="A2817" s="344">
        <v>10</v>
      </c>
      <c r="B2817" s="344">
        <v>1</v>
      </c>
      <c r="C2817" s="344">
        <v>1825.7080078125</v>
      </c>
      <c r="D2817" s="344">
        <v>21159.630859375</v>
      </c>
      <c r="E2817" s="344">
        <v>0.92980376211926297</v>
      </c>
      <c r="F2817" s="344">
        <v>1.682797097601</v>
      </c>
      <c r="G2817" s="262">
        <f t="shared" si="66"/>
        <v>17314.971260556133</v>
      </c>
    </row>
    <row r="2818" spans="1:7" x14ac:dyDescent="0.2">
      <c r="A2818" s="344">
        <v>10</v>
      </c>
      <c r="B2818" s="344">
        <v>1</v>
      </c>
      <c r="C2818" s="344">
        <v>1826.119140625</v>
      </c>
      <c r="D2818" s="344">
        <v>21059.1796875</v>
      </c>
      <c r="E2818" s="344">
        <v>0.92812121147289905</v>
      </c>
      <c r="F2818" s="344">
        <v>1.68012082576752</v>
      </c>
      <c r="G2818" s="262">
        <f t="shared" si="66"/>
        <v>17279.453617068953</v>
      </c>
    </row>
    <row r="2819" spans="1:7" x14ac:dyDescent="0.2">
      <c r="A2819" s="344">
        <v>10</v>
      </c>
      <c r="B2819" s="344">
        <v>1</v>
      </c>
      <c r="C2819" s="344">
        <v>1826.5029296875</v>
      </c>
      <c r="D2819" s="344">
        <v>20958.064453125</v>
      </c>
      <c r="E2819" s="344">
        <v>0.92645303811877999</v>
      </c>
      <c r="F2819" s="344">
        <v>1.6750395298004199</v>
      </c>
      <c r="G2819" s="262">
        <f t="shared" si="66"/>
        <v>17244.407593524502</v>
      </c>
    </row>
    <row r="2820" spans="1:7" x14ac:dyDescent="0.2">
      <c r="A2820" s="344">
        <v>10</v>
      </c>
      <c r="B2820" s="344">
        <v>1</v>
      </c>
      <c r="C2820" s="344">
        <v>1826.923828125</v>
      </c>
      <c r="D2820" s="344">
        <v>20854.59375</v>
      </c>
      <c r="E2820" s="344">
        <v>0.92478591250255704</v>
      </c>
      <c r="F2820" s="344">
        <v>1.6715585952624701</v>
      </c>
      <c r="G2820" s="262">
        <f t="shared" si="66"/>
        <v>17209.554116738098</v>
      </c>
    </row>
    <row r="2821" spans="1:7" x14ac:dyDescent="0.2">
      <c r="A2821" s="344">
        <v>10</v>
      </c>
      <c r="B2821" s="344">
        <v>1</v>
      </c>
      <c r="C2821" s="344">
        <v>1827.33203125</v>
      </c>
      <c r="D2821" s="344">
        <v>20754.34375</v>
      </c>
      <c r="E2821" s="344">
        <v>0.923072278965265</v>
      </c>
      <c r="F2821" s="344">
        <v>1.66709721088409</v>
      </c>
      <c r="G2821" s="262">
        <f t="shared" si="66"/>
        <v>17173.902881362555</v>
      </c>
    </row>
    <row r="2822" spans="1:7" x14ac:dyDescent="0.2">
      <c r="A2822" s="344">
        <v>10</v>
      </c>
      <c r="B2822" s="344">
        <v>1</v>
      </c>
      <c r="C2822" s="344">
        <v>1827.728515625</v>
      </c>
      <c r="D2822" s="344">
        <v>20653.279296875</v>
      </c>
      <c r="E2822" s="344">
        <v>0.92144799418747403</v>
      </c>
      <c r="F2822" s="344">
        <v>1.6623645788058601</v>
      </c>
      <c r="G2822" s="262">
        <f t="shared" ref="G2822:G2885" si="67">G2821+(D2822+D2821)/2*(E2822-E2821)</f>
        <v>17140.273995462783</v>
      </c>
    </row>
    <row r="2823" spans="1:7" x14ac:dyDescent="0.2">
      <c r="A2823" s="344">
        <v>10</v>
      </c>
      <c r="B2823" s="344">
        <v>1</v>
      </c>
      <c r="C2823" s="344">
        <v>1828.1357421875</v>
      </c>
      <c r="D2823" s="344">
        <v>20552.388671875</v>
      </c>
      <c r="E2823" s="344">
        <v>0.91979710850864604</v>
      </c>
      <c r="F2823" s="344">
        <v>1.6579180955886801</v>
      </c>
      <c r="G2823" s="262">
        <f t="shared" si="67"/>
        <v>17106.261071894707</v>
      </c>
    </row>
    <row r="2824" spans="1:7" x14ac:dyDescent="0.2">
      <c r="A2824" s="344">
        <v>10</v>
      </c>
      <c r="B2824" s="344">
        <v>1</v>
      </c>
      <c r="C2824" s="344">
        <v>1828.400390625</v>
      </c>
      <c r="D2824" s="344">
        <v>20489.802734375</v>
      </c>
      <c r="E2824" s="344">
        <v>0.91866496950387999</v>
      </c>
      <c r="F2824" s="344">
        <v>1.65585870854557</v>
      </c>
      <c r="G2824" s="262">
        <f t="shared" si="67"/>
        <v>17083.028339028664</v>
      </c>
    </row>
    <row r="2825" spans="1:7" x14ac:dyDescent="0.2">
      <c r="A2825" s="344">
        <v>10</v>
      </c>
      <c r="B2825" s="344">
        <v>1</v>
      </c>
      <c r="C2825" s="344">
        <v>1828.5205078125</v>
      </c>
      <c r="D2825" s="344">
        <v>20451.96875</v>
      </c>
      <c r="E2825" s="344">
        <v>0.91817229986190796</v>
      </c>
      <c r="F2825" s="344">
        <v>1.6535163158550901</v>
      </c>
      <c r="G2825" s="262">
        <f t="shared" si="67"/>
        <v>17072.942955079212</v>
      </c>
    </row>
    <row r="2826" spans="1:7" x14ac:dyDescent="0.2">
      <c r="A2826" s="344">
        <v>10</v>
      </c>
      <c r="B2826" s="344">
        <v>1</v>
      </c>
      <c r="C2826" s="344">
        <v>1828.9482421875</v>
      </c>
      <c r="D2826" s="344">
        <v>20351.44140625</v>
      </c>
      <c r="E2826" s="344">
        <v>0.91640843311324705</v>
      </c>
      <c r="F2826" s="344">
        <v>1.65105168707669</v>
      </c>
      <c r="G2826" s="262">
        <f t="shared" si="67"/>
        <v>17036.957065875922</v>
      </c>
    </row>
    <row r="2827" spans="1:7" x14ac:dyDescent="0.2">
      <c r="A2827" s="344">
        <v>10</v>
      </c>
      <c r="B2827" s="344">
        <v>1.5</v>
      </c>
      <c r="C2827" s="344">
        <v>1829.4482421875</v>
      </c>
      <c r="D2827" s="344">
        <v>20453.951171875</v>
      </c>
      <c r="E2827" s="344">
        <v>0.91796321794390701</v>
      </c>
      <c r="F2827" s="344">
        <v>1.6545653343200699</v>
      </c>
      <c r="G2827" s="262">
        <f t="shared" si="67"/>
        <v>17068.678868570718</v>
      </c>
    </row>
    <row r="2828" spans="1:7" x14ac:dyDescent="0.2">
      <c r="A2828" s="344">
        <v>10</v>
      </c>
      <c r="B2828" s="344">
        <v>1.5</v>
      </c>
      <c r="C2828" s="344">
        <v>1829.8515625</v>
      </c>
      <c r="D2828" s="344">
        <v>20557.7734375</v>
      </c>
      <c r="E2828" s="344">
        <v>0.91965839965269003</v>
      </c>
      <c r="F2828" s="344">
        <v>1.6595780616626099</v>
      </c>
      <c r="G2828" s="262">
        <f t="shared" si="67"/>
        <v>17103.440031272447</v>
      </c>
    </row>
    <row r="2829" spans="1:7" x14ac:dyDescent="0.2">
      <c r="A2829" s="344">
        <v>10</v>
      </c>
      <c r="B2829" s="344">
        <v>1.5</v>
      </c>
      <c r="C2829" s="344">
        <v>1830.255859375</v>
      </c>
      <c r="D2829" s="344">
        <v>20658.716796875</v>
      </c>
      <c r="E2829" s="344">
        <v>0.92121673515066504</v>
      </c>
      <c r="F2829" s="344">
        <v>1.66172976605594</v>
      </c>
      <c r="G2829" s="262">
        <f t="shared" si="67"/>
        <v>17135.554591189531</v>
      </c>
    </row>
    <row r="2830" spans="1:7" x14ac:dyDescent="0.2">
      <c r="A2830" s="344">
        <v>10</v>
      </c>
      <c r="B2830" s="344">
        <v>1.5</v>
      </c>
      <c r="C2830" s="344">
        <v>1830.67578125</v>
      </c>
      <c r="D2830" s="344">
        <v>20763.091796875</v>
      </c>
      <c r="E2830" s="344">
        <v>0.92294579371810004</v>
      </c>
      <c r="F2830" s="344">
        <v>1.6658216482028401</v>
      </c>
      <c r="G2830" s="262">
        <f t="shared" si="67"/>
        <v>17171.364957703368</v>
      </c>
    </row>
    <row r="2831" spans="1:7" x14ac:dyDescent="0.2">
      <c r="A2831" s="344">
        <v>10</v>
      </c>
      <c r="B2831" s="344">
        <v>1.5</v>
      </c>
      <c r="C2831" s="344">
        <v>1831.083984375</v>
      </c>
      <c r="D2831" s="344">
        <v>20864.177734375</v>
      </c>
      <c r="E2831" s="344">
        <v>0.92459406005218603</v>
      </c>
      <c r="F2831" s="344">
        <v>1.67200563009828</v>
      </c>
      <c r="G2831" s="262">
        <f t="shared" si="67"/>
        <v>17205.671371177508</v>
      </c>
    </row>
    <row r="2832" spans="1:7" x14ac:dyDescent="0.2">
      <c r="A2832" s="344">
        <v>10</v>
      </c>
      <c r="B2832" s="344">
        <v>1.5</v>
      </c>
      <c r="C2832" s="344">
        <v>1831.4765625</v>
      </c>
      <c r="D2832" s="344">
        <v>20966.341796875</v>
      </c>
      <c r="E2832" s="344">
        <v>0.92618924099952005</v>
      </c>
      <c r="F2832" s="344">
        <v>1.67265837080777</v>
      </c>
      <c r="G2832" s="262">
        <f t="shared" si="67"/>
        <v>17239.034995064176</v>
      </c>
    </row>
    <row r="2833" spans="1:7" x14ac:dyDescent="0.2">
      <c r="A2833" s="344">
        <v>10</v>
      </c>
      <c r="B2833" s="344">
        <v>1.5</v>
      </c>
      <c r="C2833" s="344">
        <v>1831.9013671875</v>
      </c>
      <c r="D2833" s="344">
        <v>21067.142578125</v>
      </c>
      <c r="E2833" s="344">
        <v>0.92787260655313697</v>
      </c>
      <c r="F2833" s="344">
        <v>1.67883932590485</v>
      </c>
      <c r="G2833" s="262">
        <f t="shared" si="67"/>
        <v>17274.413854911862</v>
      </c>
    </row>
    <row r="2834" spans="1:7" x14ac:dyDescent="0.2">
      <c r="A2834" s="344">
        <v>10</v>
      </c>
      <c r="B2834" s="344">
        <v>1.5</v>
      </c>
      <c r="C2834" s="344">
        <v>1832.3076171875</v>
      </c>
      <c r="D2834" s="344">
        <v>21169.125</v>
      </c>
      <c r="E2834" s="344">
        <v>0.92954462161287699</v>
      </c>
      <c r="F2834" s="344">
        <v>1.6842514742165799</v>
      </c>
      <c r="G2834" s="262">
        <f t="shared" si="67"/>
        <v>17309.723692640779</v>
      </c>
    </row>
    <row r="2835" spans="1:7" x14ac:dyDescent="0.2">
      <c r="A2835" s="344">
        <v>10</v>
      </c>
      <c r="B2835" s="344">
        <v>1.5</v>
      </c>
      <c r="C2835" s="344">
        <v>1832.69921875</v>
      </c>
      <c r="D2835" s="344">
        <v>21271.62890625</v>
      </c>
      <c r="E2835" s="344">
        <v>0.93111832393333305</v>
      </c>
      <c r="F2835" s="344">
        <v>1.68845651205629</v>
      </c>
      <c r="G2835" s="262">
        <f t="shared" si="67"/>
        <v>17343.118249092862</v>
      </c>
    </row>
    <row r="2836" spans="1:7" x14ac:dyDescent="0.2">
      <c r="A2836" s="344">
        <v>10</v>
      </c>
      <c r="B2836" s="344">
        <v>1.5</v>
      </c>
      <c r="C2836" s="344">
        <v>1833.1142578125</v>
      </c>
      <c r="D2836" s="344">
        <v>21371.802734375</v>
      </c>
      <c r="E2836" s="344">
        <v>0.93276688130572405</v>
      </c>
      <c r="F2836" s="344">
        <v>1.6899735201150199</v>
      </c>
      <c r="G2836" s="262">
        <f t="shared" si="67"/>
        <v>17378.268320900464</v>
      </c>
    </row>
    <row r="2837" spans="1:7" x14ac:dyDescent="0.2">
      <c r="A2837" s="344">
        <v>10</v>
      </c>
      <c r="B2837" s="344">
        <v>1.5</v>
      </c>
      <c r="C2837" s="344">
        <v>1833.5244140625</v>
      </c>
      <c r="D2837" s="344">
        <v>21471.9140625</v>
      </c>
      <c r="E2837" s="344">
        <v>0.93446386745199606</v>
      </c>
      <c r="F2837" s="344">
        <v>1.6928433906286999</v>
      </c>
      <c r="G2837" s="262">
        <f t="shared" si="67"/>
        <v>17414.620917830012</v>
      </c>
    </row>
    <row r="2838" spans="1:7" x14ac:dyDescent="0.2">
      <c r="A2838" s="344">
        <v>10</v>
      </c>
      <c r="B2838" s="344">
        <v>1.5</v>
      </c>
      <c r="C2838" s="344">
        <v>1833.9091796875</v>
      </c>
      <c r="D2838" s="344">
        <v>21572.806640625</v>
      </c>
      <c r="E2838" s="344">
        <v>0.93599269166588805</v>
      </c>
      <c r="F2838" s="344">
        <v>1.69731373898685</v>
      </c>
      <c r="G2838" s="262">
        <f t="shared" si="67"/>
        <v>17447.524823475589</v>
      </c>
    </row>
    <row r="2839" spans="1:7" x14ac:dyDescent="0.2">
      <c r="A2839" s="344">
        <v>10</v>
      </c>
      <c r="B2839" s="344">
        <v>1.5</v>
      </c>
      <c r="C2839" s="344">
        <v>1834.3232421875</v>
      </c>
      <c r="D2839" s="344">
        <v>21672.841796875</v>
      </c>
      <c r="E2839" s="344">
        <v>0.93762046890333295</v>
      </c>
      <c r="F2839" s="344">
        <v>1.7018795479088999</v>
      </c>
      <c r="G2839" s="262">
        <f t="shared" si="67"/>
        <v>17482.721964548142</v>
      </c>
    </row>
    <row r="2840" spans="1:7" x14ac:dyDescent="0.2">
      <c r="A2840" s="344">
        <v>10</v>
      </c>
      <c r="B2840" s="344">
        <v>1.5</v>
      </c>
      <c r="C2840" s="344">
        <v>1834.5771484375</v>
      </c>
      <c r="D2840" s="344">
        <v>21736.435546875</v>
      </c>
      <c r="E2840" s="344">
        <v>0.93867711257189501</v>
      </c>
      <c r="F2840" s="344">
        <v>1.7061501275747999</v>
      </c>
      <c r="G2840" s="262">
        <f t="shared" si="67"/>
        <v>17505.656033579206</v>
      </c>
    </row>
    <row r="2841" spans="1:7" x14ac:dyDescent="0.2">
      <c r="A2841" s="344">
        <v>10</v>
      </c>
      <c r="B2841" s="344">
        <v>1.5</v>
      </c>
      <c r="C2841" s="344">
        <v>1834.7314453125</v>
      </c>
      <c r="D2841" s="344">
        <v>21773.7578125</v>
      </c>
      <c r="E2841" s="344">
        <v>0.93924935208633498</v>
      </c>
      <c r="F2841" s="344">
        <v>1.7060249811038399</v>
      </c>
      <c r="G2841" s="262">
        <f t="shared" si="67"/>
        <v>17518.105159539784</v>
      </c>
    </row>
    <row r="2842" spans="1:7" x14ac:dyDescent="0.2">
      <c r="A2842" s="344">
        <v>10</v>
      </c>
      <c r="B2842" s="344">
        <v>1.5</v>
      </c>
      <c r="C2842" s="344">
        <v>1835.1318359375</v>
      </c>
      <c r="D2842" s="344">
        <v>21874.78125</v>
      </c>
      <c r="E2842" s="344">
        <v>0.94090565107762802</v>
      </c>
      <c r="F2842" s="344">
        <v>1.70950591564178</v>
      </c>
      <c r="G2842" s="262">
        <f t="shared" si="67"/>
        <v>17554.252675150099</v>
      </c>
    </row>
    <row r="2843" spans="1:7" x14ac:dyDescent="0.2">
      <c r="A2843" s="344">
        <v>10</v>
      </c>
      <c r="B2843" s="344">
        <v>1.5</v>
      </c>
      <c r="C2843" s="344">
        <v>1835.5234375</v>
      </c>
      <c r="D2843" s="344">
        <v>21977.96875</v>
      </c>
      <c r="E2843" s="344">
        <v>0.94247848028317105</v>
      </c>
      <c r="F2843" s="344">
        <v>1.71339511871338</v>
      </c>
      <c r="G2843" s="262">
        <f t="shared" si="67"/>
        <v>17588.739118121786</v>
      </c>
    </row>
    <row r="2844" spans="1:7" x14ac:dyDescent="0.2">
      <c r="A2844" s="344">
        <v>10</v>
      </c>
      <c r="B2844" s="344">
        <v>1.5</v>
      </c>
      <c r="C2844" s="344">
        <v>1835.9560546875</v>
      </c>
      <c r="D2844" s="344">
        <v>22080.974609375</v>
      </c>
      <c r="E2844" s="344">
        <v>0.94426982104778301</v>
      </c>
      <c r="F2844" s="344">
        <v>1.7182647716254</v>
      </c>
      <c r="G2844" s="262">
        <f t="shared" si="67"/>
        <v>17628.201408764475</v>
      </c>
    </row>
    <row r="2845" spans="1:7" x14ac:dyDescent="0.2">
      <c r="A2845" s="344">
        <v>10</v>
      </c>
      <c r="B2845" s="344">
        <v>1.5</v>
      </c>
      <c r="C2845" s="344">
        <v>1836.3623046875</v>
      </c>
      <c r="D2845" s="344">
        <v>22181.1953125</v>
      </c>
      <c r="E2845" s="344">
        <v>0.94589922809973404</v>
      </c>
      <c r="F2845" s="344">
        <v>1.72062811907381</v>
      </c>
      <c r="G2845" s="262">
        <f t="shared" si="67"/>
        <v>17664.261954667152</v>
      </c>
    </row>
    <row r="2846" spans="1:7" x14ac:dyDescent="0.2">
      <c r="A2846" s="344">
        <v>10</v>
      </c>
      <c r="B2846" s="344">
        <v>1.5</v>
      </c>
      <c r="C2846" s="344">
        <v>1836.7666015625</v>
      </c>
      <c r="D2846" s="344">
        <v>22282.53125</v>
      </c>
      <c r="E2846" s="344">
        <v>0.94757182523608197</v>
      </c>
      <c r="F2846" s="344">
        <v>1.72687764279544</v>
      </c>
      <c r="G2846" s="262">
        <f t="shared" si="67"/>
        <v>17701.446905527049</v>
      </c>
    </row>
    <row r="2847" spans="1:7" x14ac:dyDescent="0.2">
      <c r="A2847" s="344">
        <v>10</v>
      </c>
      <c r="B2847" s="344">
        <v>1.5</v>
      </c>
      <c r="C2847" s="344">
        <v>1837.1689453125</v>
      </c>
      <c r="D2847" s="344">
        <v>22382.916015625</v>
      </c>
      <c r="E2847" s="344">
        <v>0.94921811250969801</v>
      </c>
      <c r="F2847" s="344">
        <v>1.73060898669064</v>
      </c>
      <c r="G2847" s="262">
        <f t="shared" si="67"/>
        <v>17738.212984228932</v>
      </c>
    </row>
    <row r="2848" spans="1:7" x14ac:dyDescent="0.2">
      <c r="A2848" s="344">
        <v>10</v>
      </c>
      <c r="B2848" s="344">
        <v>1.5</v>
      </c>
      <c r="C2848" s="344">
        <v>1837.5615234375</v>
      </c>
      <c r="D2848" s="344">
        <v>22485.19140625</v>
      </c>
      <c r="E2848" s="344">
        <v>0.95084466738626405</v>
      </c>
      <c r="F2848" s="344">
        <v>1.73284416086972</v>
      </c>
      <c r="G2848" s="262">
        <f t="shared" si="67"/>
        <v>17774.703203693603</v>
      </c>
    </row>
    <row r="2849" spans="1:7" x14ac:dyDescent="0.2">
      <c r="A2849" s="344">
        <v>10</v>
      </c>
      <c r="B2849" s="344">
        <v>1.5</v>
      </c>
      <c r="C2849" s="344">
        <v>1837.9814453125</v>
      </c>
      <c r="D2849" s="344">
        <v>22585.349609375</v>
      </c>
      <c r="E2849" s="344">
        <v>0.95251563470810696</v>
      </c>
      <c r="F2849" s="344">
        <v>1.7383366357535099</v>
      </c>
      <c r="G2849" s="262">
        <f t="shared" si="67"/>
        <v>17812.358904301047</v>
      </c>
    </row>
    <row r="2850" spans="1:7" x14ac:dyDescent="0.2">
      <c r="A2850" s="344">
        <v>10</v>
      </c>
      <c r="B2850" s="344">
        <v>1.5</v>
      </c>
      <c r="C2850" s="344">
        <v>1838.3740234375</v>
      </c>
      <c r="D2850" s="344">
        <v>22687.955078125</v>
      </c>
      <c r="E2850" s="344">
        <v>0.95412915106862795</v>
      </c>
      <c r="F2850" s="344">
        <v>1.74385902937502</v>
      </c>
      <c r="G2850" s="262">
        <f t="shared" si="67"/>
        <v>17848.883513205114</v>
      </c>
    </row>
    <row r="2851" spans="1:7" x14ac:dyDescent="0.2">
      <c r="A2851" s="344">
        <v>10</v>
      </c>
      <c r="B2851" s="344">
        <v>1.5</v>
      </c>
      <c r="C2851" s="344">
        <v>1838.794921875</v>
      </c>
      <c r="D2851" s="344">
        <v>22790.30078125</v>
      </c>
      <c r="E2851" s="344">
        <v>0.95582497306168102</v>
      </c>
      <c r="F2851" s="344">
        <v>1.7456948990002299</v>
      </c>
      <c r="G2851" s="262">
        <f t="shared" si="67"/>
        <v>17887.445026451125</v>
      </c>
    </row>
    <row r="2852" spans="1:7" x14ac:dyDescent="0.2">
      <c r="A2852" s="344">
        <v>10</v>
      </c>
      <c r="B2852" s="344">
        <v>1.5</v>
      </c>
      <c r="C2852" s="344">
        <v>1839.197265625</v>
      </c>
      <c r="D2852" s="344">
        <v>22890.7890625</v>
      </c>
      <c r="E2852" s="344">
        <v>0.95744908321648803</v>
      </c>
      <c r="F2852" s="344">
        <v>1.7503232229501</v>
      </c>
      <c r="G2852" s="262">
        <f t="shared" si="67"/>
        <v>17924.540587400068</v>
      </c>
    </row>
    <row r="2853" spans="1:7" x14ac:dyDescent="0.2">
      <c r="A2853" s="344">
        <v>10</v>
      </c>
      <c r="B2853" s="344">
        <v>1.5</v>
      </c>
      <c r="C2853" s="344">
        <v>1839.4912109375</v>
      </c>
      <c r="D2853" s="344">
        <v>22962.037109375</v>
      </c>
      <c r="E2853" s="344">
        <v>0.958713644649833</v>
      </c>
      <c r="F2853" s="344">
        <v>1.75380706787109</v>
      </c>
      <c r="G2853" s="262">
        <f t="shared" si="67"/>
        <v>17953.532445193479</v>
      </c>
    </row>
    <row r="2854" spans="1:7" x14ac:dyDescent="0.2">
      <c r="A2854" s="344">
        <v>10</v>
      </c>
      <c r="B2854" s="344">
        <v>1.5</v>
      </c>
      <c r="C2854" s="344">
        <v>1839.595703125</v>
      </c>
      <c r="D2854" s="344">
        <v>22990.986328125</v>
      </c>
      <c r="E2854" s="344">
        <v>0.95912715187296305</v>
      </c>
      <c r="F2854" s="344">
        <v>1.7537295352667599</v>
      </c>
      <c r="G2854" s="262">
        <f t="shared" si="67"/>
        <v>17963.033398751515</v>
      </c>
    </row>
    <row r="2855" spans="1:7" x14ac:dyDescent="0.2">
      <c r="A2855" s="344">
        <v>10</v>
      </c>
      <c r="B2855" s="344">
        <v>1.5</v>
      </c>
      <c r="C2855" s="344">
        <v>1840</v>
      </c>
      <c r="D2855" s="344">
        <v>23092.205078125</v>
      </c>
      <c r="E2855" s="344">
        <v>0.96073391614481796</v>
      </c>
      <c r="F2855" s="344">
        <v>1.7577618127688801</v>
      </c>
      <c r="G2855" s="262">
        <f t="shared" si="67"/>
        <v>18000.055811493821</v>
      </c>
    </row>
    <row r="2856" spans="1:7" x14ac:dyDescent="0.2">
      <c r="A2856" s="344">
        <v>10</v>
      </c>
      <c r="B2856" s="344">
        <v>1.5</v>
      </c>
      <c r="C2856" s="344">
        <v>1840.404296875</v>
      </c>
      <c r="D2856" s="344">
        <v>23192.423828125</v>
      </c>
      <c r="E2856" s="344">
        <v>0.96240878337994196</v>
      </c>
      <c r="F2856" s="344">
        <v>1.76074507180601</v>
      </c>
      <c r="G2856" s="262">
        <f t="shared" si="67"/>
        <v>18038.816115716298</v>
      </c>
    </row>
    <row r="2857" spans="1:7" x14ac:dyDescent="0.2">
      <c r="A2857" s="344">
        <v>10</v>
      </c>
      <c r="B2857" s="344">
        <v>1.5</v>
      </c>
      <c r="C2857" s="344">
        <v>1840.80078125</v>
      </c>
      <c r="D2857" s="344">
        <v>23292.83984375</v>
      </c>
      <c r="E2857" s="344">
        <v>0.96401653718203295</v>
      </c>
      <c r="F2857" s="344">
        <v>1.76553730852902</v>
      </c>
      <c r="G2857" s="262">
        <f t="shared" si="67"/>
        <v>18076.184545421129</v>
      </c>
    </row>
    <row r="2858" spans="1:7" x14ac:dyDescent="0.2">
      <c r="A2858" s="344">
        <v>10</v>
      </c>
      <c r="B2858" s="344">
        <v>1.5</v>
      </c>
      <c r="C2858" s="344">
        <v>1841.2041015625</v>
      </c>
      <c r="D2858" s="344">
        <v>23393.37109375</v>
      </c>
      <c r="E2858" s="344">
        <v>0.96565403509885095</v>
      </c>
      <c r="F2858" s="344">
        <v>1.76911952439696</v>
      </c>
      <c r="G2858" s="262">
        <f t="shared" si="67"/>
        <v>18114.408831998269</v>
      </c>
    </row>
    <row r="2859" spans="1:7" x14ac:dyDescent="0.2">
      <c r="A2859" s="344">
        <v>10</v>
      </c>
      <c r="B2859" s="344">
        <v>1.5</v>
      </c>
      <c r="C2859" s="344">
        <v>1841.6123046875</v>
      </c>
      <c r="D2859" s="344">
        <v>23493.611328125</v>
      </c>
      <c r="E2859" s="344">
        <v>0.96730660879984498</v>
      </c>
      <c r="F2859" s="344">
        <v>1.77384610287845</v>
      </c>
      <c r="G2859" s="262">
        <f t="shared" si="67"/>
        <v>18153.150929032949</v>
      </c>
    </row>
    <row r="2860" spans="1:7" x14ac:dyDescent="0.2">
      <c r="A2860" s="344">
        <v>10</v>
      </c>
      <c r="B2860" s="344">
        <v>1.5</v>
      </c>
      <c r="C2860" s="344">
        <v>1842.021484375</v>
      </c>
      <c r="D2860" s="344">
        <v>23595.525390625</v>
      </c>
      <c r="E2860" s="344">
        <v>0.96895726164802898</v>
      </c>
      <c r="F2860" s="344">
        <v>1.77766685374081</v>
      </c>
      <c r="G2860" s="262">
        <f t="shared" si="67"/>
        <v>18192.014837854615</v>
      </c>
    </row>
    <row r="2861" spans="1:7" x14ac:dyDescent="0.2">
      <c r="A2861" s="344">
        <v>10</v>
      </c>
      <c r="B2861" s="344">
        <v>1.5</v>
      </c>
      <c r="C2861" s="344">
        <v>1842.400390625</v>
      </c>
      <c r="D2861" s="344">
        <v>23695.615234375</v>
      </c>
      <c r="E2861" s="344">
        <v>0.970519031397998</v>
      </c>
      <c r="F2861" s="344">
        <v>1.7817824846133601</v>
      </c>
      <c r="G2861" s="262">
        <f t="shared" si="67"/>
        <v>18228.943774289444</v>
      </c>
    </row>
    <row r="2862" spans="1:7" x14ac:dyDescent="0.2">
      <c r="A2862" s="344">
        <v>10</v>
      </c>
      <c r="B2862" s="344">
        <v>1.5</v>
      </c>
      <c r="C2862" s="344">
        <v>1842.82421875</v>
      </c>
      <c r="D2862" s="344">
        <v>23798.41015625</v>
      </c>
      <c r="E2862" s="344">
        <v>0.97223051125183702</v>
      </c>
      <c r="F2862" s="344">
        <v>1.78729300387204</v>
      </c>
      <c r="G2862" s="262">
        <f t="shared" si="67"/>
        <v>18269.586308106333</v>
      </c>
    </row>
    <row r="2863" spans="1:7" x14ac:dyDescent="0.2">
      <c r="A2863" s="344">
        <v>10</v>
      </c>
      <c r="B2863" s="344">
        <v>1.5</v>
      </c>
      <c r="C2863" s="344">
        <v>1843.22265625</v>
      </c>
      <c r="D2863" s="344">
        <v>23901.072265625</v>
      </c>
      <c r="E2863" s="344">
        <v>0.97390421433374297</v>
      </c>
      <c r="F2863" s="344">
        <v>1.7900317907333401</v>
      </c>
      <c r="G2863" s="262">
        <f t="shared" si="67"/>
        <v>18309.503693473736</v>
      </c>
    </row>
    <row r="2864" spans="1:7" x14ac:dyDescent="0.2">
      <c r="A2864" s="344">
        <v>10</v>
      </c>
      <c r="B2864" s="344">
        <v>1.5</v>
      </c>
      <c r="C2864" s="344">
        <v>1843.630859375</v>
      </c>
      <c r="D2864" s="344">
        <v>24001.3515625</v>
      </c>
      <c r="E2864" s="344">
        <v>0.97556435503065597</v>
      </c>
      <c r="F2864" s="344">
        <v>1.7935544019565</v>
      </c>
      <c r="G2864" s="262">
        <f t="shared" si="67"/>
        <v>18349.26607511266</v>
      </c>
    </row>
    <row r="2865" spans="1:7" x14ac:dyDescent="0.2">
      <c r="A2865" s="344">
        <v>10</v>
      </c>
      <c r="B2865" s="344">
        <v>1.5</v>
      </c>
      <c r="C2865" s="344">
        <v>1844.0390625</v>
      </c>
      <c r="D2865" s="344">
        <v>24102.91796875</v>
      </c>
      <c r="E2865" s="344">
        <v>0.97722571808844805</v>
      </c>
      <c r="F2865" s="344">
        <v>1.7975687514990599</v>
      </c>
      <c r="G2865" s="262">
        <f t="shared" si="67"/>
        <v>18389.225403273307</v>
      </c>
    </row>
    <row r="2866" spans="1:7" x14ac:dyDescent="0.2">
      <c r="A2866" s="344">
        <v>10</v>
      </c>
      <c r="B2866" s="344">
        <v>1.5</v>
      </c>
      <c r="C2866" s="344">
        <v>1844.41015625</v>
      </c>
      <c r="D2866" s="344">
        <v>24186.34375</v>
      </c>
      <c r="E2866" s="344">
        <v>0.97871536854654595</v>
      </c>
      <c r="F2866" s="344">
        <v>1.8026918405666901</v>
      </c>
      <c r="G2866" s="262">
        <f t="shared" si="67"/>
        <v>18425.19246369358</v>
      </c>
    </row>
    <row r="2867" spans="1:7" x14ac:dyDescent="0.2">
      <c r="A2867" s="344">
        <v>10</v>
      </c>
      <c r="B2867" s="344">
        <v>1.5</v>
      </c>
      <c r="C2867" s="344">
        <v>1844.4404296875</v>
      </c>
      <c r="D2867" s="344">
        <v>24203.830078125</v>
      </c>
      <c r="E2867" s="344">
        <v>0.97883341368287802</v>
      </c>
      <c r="F2867" s="344">
        <v>1.80185434874147</v>
      </c>
      <c r="G2867" s="262">
        <f t="shared" si="67"/>
        <v>18428.048576026918</v>
      </c>
    </row>
    <row r="2868" spans="1:7" x14ac:dyDescent="0.2">
      <c r="A2868" s="344">
        <v>10</v>
      </c>
      <c r="B2868" s="344">
        <v>1.5</v>
      </c>
      <c r="C2868" s="344">
        <v>1844.841796875</v>
      </c>
      <c r="D2868" s="344">
        <v>24305.3046875</v>
      </c>
      <c r="E2868" s="344">
        <v>0.980519806034863</v>
      </c>
      <c r="F2868" s="344">
        <v>1.8051981460303099</v>
      </c>
      <c r="G2868" s="262">
        <f t="shared" si="67"/>
        <v>18468.951292961996</v>
      </c>
    </row>
    <row r="2869" spans="1:7" x14ac:dyDescent="0.2">
      <c r="A2869" s="344">
        <v>10</v>
      </c>
      <c r="B2869" s="344">
        <v>1.5</v>
      </c>
      <c r="C2869" s="344">
        <v>1845.2578125</v>
      </c>
      <c r="D2869" s="344">
        <v>24406.91015625</v>
      </c>
      <c r="E2869" s="344">
        <v>0.98220142535865296</v>
      </c>
      <c r="F2869" s="344">
        <v>1.80751387961209</v>
      </c>
      <c r="G2869" s="262">
        <f t="shared" si="67"/>
        <v>18509.908993854926</v>
      </c>
    </row>
    <row r="2870" spans="1:7" x14ac:dyDescent="0.2">
      <c r="A2870" s="344">
        <v>10</v>
      </c>
      <c r="B2870" s="344">
        <v>1.5</v>
      </c>
      <c r="C2870" s="344">
        <v>1845.6572265625</v>
      </c>
      <c r="D2870" s="344">
        <v>24509.103515625</v>
      </c>
      <c r="E2870" s="344">
        <v>0.98381680436432395</v>
      </c>
      <c r="F2870" s="344">
        <v>1.8129438394680599</v>
      </c>
      <c r="G2870" s="262">
        <f t="shared" si="67"/>
        <v>18549.417944618257</v>
      </c>
    </row>
    <row r="2871" spans="1:7" x14ac:dyDescent="0.2">
      <c r="A2871" s="344">
        <v>10</v>
      </c>
      <c r="B2871" s="344">
        <v>1.5</v>
      </c>
      <c r="C2871" s="344">
        <v>1846.0703125</v>
      </c>
      <c r="D2871" s="344">
        <v>24609.751953125</v>
      </c>
      <c r="E2871" s="344">
        <v>0.98559120669960998</v>
      </c>
      <c r="F2871" s="344">
        <v>1.8156170845031701</v>
      </c>
      <c r="G2871" s="262">
        <f t="shared" si="67"/>
        <v>18592.99625054342</v>
      </c>
    </row>
    <row r="2872" spans="1:7" x14ac:dyDescent="0.2">
      <c r="A2872" s="344">
        <v>10</v>
      </c>
      <c r="B2872" s="344">
        <v>1.5</v>
      </c>
      <c r="C2872" s="344">
        <v>1846.48046875</v>
      </c>
      <c r="D2872" s="344">
        <v>24710</v>
      </c>
      <c r="E2872" s="344">
        <v>0.98727049771696296</v>
      </c>
      <c r="F2872" s="344">
        <v>1.82121398393065</v>
      </c>
      <c r="G2872" s="262">
        <f t="shared" si="67"/>
        <v>18634.407358759898</v>
      </c>
    </row>
    <row r="2873" spans="1:7" x14ac:dyDescent="0.2">
      <c r="A2873" s="344">
        <v>10</v>
      </c>
      <c r="B2873" s="344">
        <v>1.5</v>
      </c>
      <c r="C2873" s="344">
        <v>1846.873046875</v>
      </c>
      <c r="D2873" s="344">
        <v>24811.033203125</v>
      </c>
      <c r="E2873" s="344">
        <v>0.98891847301274505</v>
      </c>
      <c r="F2873" s="344">
        <v>1.8247902626171699</v>
      </c>
      <c r="G2873" s="262">
        <f t="shared" si="67"/>
        <v>18675.212078430075</v>
      </c>
    </row>
    <row r="2874" spans="1:7" x14ac:dyDescent="0.2">
      <c r="A2874" s="344">
        <v>10</v>
      </c>
      <c r="B2874" s="344">
        <v>1.5</v>
      </c>
      <c r="C2874" s="344">
        <v>1847.2783203125</v>
      </c>
      <c r="D2874" s="344">
        <v>24911.421875</v>
      </c>
      <c r="E2874" s="344">
        <v>0.99055108148604598</v>
      </c>
      <c r="F2874" s="344">
        <v>1.83061952702701</v>
      </c>
      <c r="G2874" s="262">
        <f t="shared" si="67"/>
        <v>18715.800729167011</v>
      </c>
    </row>
    <row r="2875" spans="1:7" x14ac:dyDescent="0.2">
      <c r="A2875" s="344">
        <v>10</v>
      </c>
      <c r="B2875" s="344">
        <v>1.5</v>
      </c>
      <c r="C2875" s="344">
        <v>1847.681640625</v>
      </c>
      <c r="D2875" s="344">
        <v>25014.435546875</v>
      </c>
      <c r="E2875" s="344">
        <v>0.99227239843457904</v>
      </c>
      <c r="F2875" s="344">
        <v>1.8332153558731099</v>
      </c>
      <c r="G2875" s="262">
        <f t="shared" si="67"/>
        <v>18758.769841442168</v>
      </c>
    </row>
    <row r="2876" spans="1:7" x14ac:dyDescent="0.2">
      <c r="A2876" s="344">
        <v>10</v>
      </c>
      <c r="B2876" s="344">
        <v>1.5</v>
      </c>
      <c r="C2876" s="344">
        <v>1848.099609375</v>
      </c>
      <c r="D2876" s="344">
        <v>25115.552734375</v>
      </c>
      <c r="E2876" s="344">
        <v>0.99404761567711797</v>
      </c>
      <c r="F2876" s="344">
        <v>1.83741154614836</v>
      </c>
      <c r="G2876" s="262">
        <f t="shared" si="67"/>
        <v>18803.265651224741</v>
      </c>
    </row>
    <row r="2877" spans="1:7" x14ac:dyDescent="0.2">
      <c r="A2877" s="344">
        <v>10</v>
      </c>
      <c r="B2877" s="344">
        <v>1.5</v>
      </c>
      <c r="C2877" s="344">
        <v>1848.498046875</v>
      </c>
      <c r="D2877" s="344">
        <v>25215.576171875</v>
      </c>
      <c r="E2877" s="344">
        <v>0.99569209851324603</v>
      </c>
      <c r="F2877" s="344">
        <v>1.8420338165015</v>
      </c>
      <c r="G2877" s="262">
        <f t="shared" si="67"/>
        <v>18844.649990029378</v>
      </c>
    </row>
    <row r="2878" spans="1:7" x14ac:dyDescent="0.2">
      <c r="A2878" s="344">
        <v>10</v>
      </c>
      <c r="B2878" s="344">
        <v>1.5</v>
      </c>
      <c r="C2878" s="344">
        <v>1848.8994140625</v>
      </c>
      <c r="D2878" s="344">
        <v>25317.42578125</v>
      </c>
      <c r="E2878" s="344">
        <v>0.997440307401121</v>
      </c>
      <c r="F2878" s="344">
        <v>1.8465220928192101</v>
      </c>
      <c r="G2878" s="262">
        <f t="shared" si="67"/>
        <v>18888.821111602105</v>
      </c>
    </row>
    <row r="2879" spans="1:7" x14ac:dyDescent="0.2">
      <c r="A2879" s="344">
        <v>10</v>
      </c>
      <c r="B2879" s="344">
        <v>1.5</v>
      </c>
      <c r="C2879" s="344">
        <v>1849.18359375</v>
      </c>
      <c r="D2879" s="344">
        <v>25385.3125</v>
      </c>
      <c r="E2879" s="344">
        <v>0.99872041027992997</v>
      </c>
      <c r="F2879" s="344">
        <v>1.84945168439299</v>
      </c>
      <c r="G2879" s="262">
        <f t="shared" si="67"/>
        <v>18921.273472220768</v>
      </c>
    </row>
    <row r="2880" spans="1:7" x14ac:dyDescent="0.2">
      <c r="A2880" s="344">
        <v>10</v>
      </c>
      <c r="B2880" s="344">
        <v>1.5</v>
      </c>
      <c r="C2880" s="344">
        <v>1849.298828125</v>
      </c>
      <c r="D2880" s="344">
        <v>25417.55078125</v>
      </c>
      <c r="E2880" s="344">
        <v>0.99926511757075798</v>
      </c>
      <c r="F2880" s="344">
        <v>1.8495082622393999</v>
      </c>
      <c r="G2880" s="262">
        <f t="shared" si="67"/>
        <v>18935.109817232886</v>
      </c>
    </row>
    <row r="2881" spans="1:7" x14ac:dyDescent="0.2">
      <c r="A2881" s="344">
        <v>10</v>
      </c>
      <c r="B2881" s="344">
        <v>2</v>
      </c>
      <c r="C2881" s="344">
        <v>1849.75390625</v>
      </c>
      <c r="D2881" s="344">
        <v>25317.384765625</v>
      </c>
      <c r="E2881" s="344">
        <v>0.99779746960848603</v>
      </c>
      <c r="F2881" s="344">
        <v>1.8455594545230301</v>
      </c>
      <c r="G2881" s="262">
        <f t="shared" si="67"/>
        <v>18897.8793048472</v>
      </c>
    </row>
    <row r="2882" spans="1:7" x14ac:dyDescent="0.2">
      <c r="A2882" s="344">
        <v>10</v>
      </c>
      <c r="B2882" s="344">
        <v>2</v>
      </c>
      <c r="C2882" s="344">
        <v>1850.1533203125</v>
      </c>
      <c r="D2882" s="344">
        <v>25212.60546875</v>
      </c>
      <c r="E2882" s="344">
        <v>0.99618907552212499</v>
      </c>
      <c r="F2882" s="344">
        <v>1.84153916779906</v>
      </c>
      <c r="G2882" s="262">
        <f t="shared" si="67"/>
        <v>18857.243236108774</v>
      </c>
    </row>
    <row r="2883" spans="1:7" x14ac:dyDescent="0.2">
      <c r="A2883" s="344">
        <v>10</v>
      </c>
      <c r="B2883" s="344">
        <v>2</v>
      </c>
      <c r="C2883" s="344">
        <v>1850.55078125</v>
      </c>
      <c r="D2883" s="344">
        <v>25112.234375</v>
      </c>
      <c r="E2883" s="344">
        <v>0.99458696786314205</v>
      </c>
      <c r="F2883" s="344">
        <v>1.8372923368588101</v>
      </c>
      <c r="G2883" s="262">
        <f t="shared" si="67"/>
        <v>18816.930330433392</v>
      </c>
    </row>
    <row r="2884" spans="1:7" x14ac:dyDescent="0.2">
      <c r="A2884" s="344">
        <v>10</v>
      </c>
      <c r="B2884" s="344">
        <v>2</v>
      </c>
      <c r="C2884" s="344">
        <v>1850.9716796875</v>
      </c>
      <c r="D2884" s="344">
        <v>25011.162109375</v>
      </c>
      <c r="E2884" s="344">
        <v>0.99294260144233704</v>
      </c>
      <c r="F2884" s="344">
        <v>1.8350959289819</v>
      </c>
      <c r="G2884" s="262">
        <f t="shared" si="67"/>
        <v>18775.719715395589</v>
      </c>
    </row>
    <row r="2885" spans="1:7" x14ac:dyDescent="0.2">
      <c r="A2885" s="344">
        <v>10</v>
      </c>
      <c r="B2885" s="344">
        <v>2</v>
      </c>
      <c r="C2885" s="344">
        <v>1851.3818359375</v>
      </c>
      <c r="D2885" s="344">
        <v>24906.50390625</v>
      </c>
      <c r="E2885" s="344">
        <v>0.99129381123930205</v>
      </c>
      <c r="F2885" s="344">
        <v>1.8293202156201001</v>
      </c>
      <c r="G2885" s="262">
        <f t="shared" si="67"/>
        <v>18734.56783605312</v>
      </c>
    </row>
    <row r="2886" spans="1:7" x14ac:dyDescent="0.2">
      <c r="A2886" s="344">
        <v>10</v>
      </c>
      <c r="B2886" s="344">
        <v>2</v>
      </c>
      <c r="C2886" s="344">
        <v>1851.796875</v>
      </c>
      <c r="D2886" s="344">
        <v>24803.029296875</v>
      </c>
      <c r="E2886" s="344">
        <v>0.98967342637479305</v>
      </c>
      <c r="F2886" s="344">
        <v>1.8266141414642301</v>
      </c>
      <c r="G2886" s="262">
        <f t="shared" ref="G2886:G2949" si="68">G2885+(D2886+D2885)/2*(E2886-E2885)</f>
        <v>18694.293548441045</v>
      </c>
    </row>
    <row r="2887" spans="1:7" x14ac:dyDescent="0.2">
      <c r="A2887" s="344">
        <v>10</v>
      </c>
      <c r="B2887" s="344">
        <v>2</v>
      </c>
      <c r="C2887" s="344">
        <v>1852.2138671875</v>
      </c>
      <c r="D2887" s="344">
        <v>24700.345703125</v>
      </c>
      <c r="E2887" s="344">
        <v>0.98797271493822303</v>
      </c>
      <c r="F2887" s="344">
        <v>1.8223017686978</v>
      </c>
      <c r="G2887" s="262">
        <f t="shared" si="68"/>
        <v>18652.198070435388</v>
      </c>
    </row>
    <row r="2888" spans="1:7" x14ac:dyDescent="0.2">
      <c r="A2888" s="344">
        <v>10</v>
      </c>
      <c r="B2888" s="344">
        <v>2</v>
      </c>
      <c r="C2888" s="344">
        <v>1852.609375</v>
      </c>
      <c r="D2888" s="344">
        <v>24599.228515625</v>
      </c>
      <c r="E2888" s="344">
        <v>0.98636641632765498</v>
      </c>
      <c r="F2888" s="344">
        <v>1.81726517621428</v>
      </c>
      <c r="G2888" s="262">
        <f t="shared" si="68"/>
        <v>18612.603151650801</v>
      </c>
    </row>
    <row r="2889" spans="1:7" x14ac:dyDescent="0.2">
      <c r="A2889" s="344">
        <v>10</v>
      </c>
      <c r="B2889" s="344">
        <v>2</v>
      </c>
      <c r="C2889" s="344">
        <v>1853.013671875</v>
      </c>
      <c r="D2889" s="344">
        <v>24499.01171875</v>
      </c>
      <c r="E2889" s="344">
        <v>0.98473648540675596</v>
      </c>
      <c r="F2889" s="344">
        <v>1.8126249779015799</v>
      </c>
      <c r="G2889" s="262">
        <f t="shared" si="68"/>
        <v>18572.589781690935</v>
      </c>
    </row>
    <row r="2890" spans="1:7" x14ac:dyDescent="0.2">
      <c r="A2890" s="344">
        <v>10</v>
      </c>
      <c r="B2890" s="344">
        <v>2</v>
      </c>
      <c r="C2890" s="344">
        <v>1853.4189453125</v>
      </c>
      <c r="D2890" s="344">
        <v>24398.7578125</v>
      </c>
      <c r="E2890" s="344">
        <v>0.98314753267914101</v>
      </c>
      <c r="F2890" s="344">
        <v>1.8088251817971499</v>
      </c>
      <c r="G2890" s="262">
        <f t="shared" si="68"/>
        <v>18533.74165955545</v>
      </c>
    </row>
    <row r="2891" spans="1:7" x14ac:dyDescent="0.2">
      <c r="A2891" s="344">
        <v>10</v>
      </c>
      <c r="B2891" s="344">
        <v>2</v>
      </c>
      <c r="C2891" s="344">
        <v>1853.8330078125</v>
      </c>
      <c r="D2891" s="344">
        <v>24295.4375</v>
      </c>
      <c r="E2891" s="344">
        <v>0.98147219978272904</v>
      </c>
      <c r="F2891" s="344">
        <v>1.80693867150694</v>
      </c>
      <c r="G2891" s="262">
        <f t="shared" si="68"/>
        <v>18492.952165919778</v>
      </c>
    </row>
    <row r="2892" spans="1:7" x14ac:dyDescent="0.2">
      <c r="A2892" s="344">
        <v>10</v>
      </c>
      <c r="B2892" s="344">
        <v>2</v>
      </c>
      <c r="C2892" s="344">
        <v>1854.24609375</v>
      </c>
      <c r="D2892" s="344">
        <v>24194.19140625</v>
      </c>
      <c r="E2892" s="344">
        <v>0.97983295563608397</v>
      </c>
      <c r="F2892" s="344">
        <v>1.8011510837823199</v>
      </c>
      <c r="G2892" s="262">
        <f t="shared" si="68"/>
        <v>18453.208995740999</v>
      </c>
    </row>
    <row r="2893" spans="1:7" x14ac:dyDescent="0.2">
      <c r="A2893" s="344">
        <v>10</v>
      </c>
      <c r="B2893" s="344">
        <v>2</v>
      </c>
      <c r="C2893" s="344">
        <v>1854.5166015625</v>
      </c>
      <c r="D2893" s="344">
        <v>24129.1015625</v>
      </c>
      <c r="E2893" s="344">
        <v>0.97871595062315497</v>
      </c>
      <c r="F2893" s="344">
        <v>1.79978611413389</v>
      </c>
      <c r="G2893" s="262">
        <f t="shared" si="68"/>
        <v>18426.220315497332</v>
      </c>
    </row>
    <row r="2894" spans="1:7" x14ac:dyDescent="0.2">
      <c r="A2894" s="344">
        <v>10</v>
      </c>
      <c r="B2894" s="344">
        <v>2</v>
      </c>
      <c r="C2894" s="344">
        <v>1854.642578125</v>
      </c>
      <c r="D2894" s="344">
        <v>24092.7890625</v>
      </c>
      <c r="E2894" s="344">
        <v>0.97822980023920503</v>
      </c>
      <c r="F2894" s="344">
        <v>1.79600121919066</v>
      </c>
      <c r="G2894" s="262">
        <f t="shared" si="68"/>
        <v>18414.498770176266</v>
      </c>
    </row>
    <row r="2895" spans="1:7" x14ac:dyDescent="0.2">
      <c r="A2895" s="344">
        <v>10</v>
      </c>
      <c r="B2895" s="344">
        <v>2</v>
      </c>
      <c r="C2895" s="344">
        <v>1855.052734375</v>
      </c>
      <c r="D2895" s="344">
        <v>23991.94921875</v>
      </c>
      <c r="E2895" s="344">
        <v>0.976568553596735</v>
      </c>
      <c r="F2895" s="344">
        <v>1.7943590646609699</v>
      </c>
      <c r="G2895" s="262">
        <f t="shared" si="68"/>
        <v>18374.558465164377</v>
      </c>
    </row>
    <row r="2896" spans="1:7" x14ac:dyDescent="0.2">
      <c r="A2896" s="344">
        <v>10</v>
      </c>
      <c r="B2896" s="344">
        <v>2</v>
      </c>
      <c r="C2896" s="344">
        <v>1855.458984375</v>
      </c>
      <c r="D2896" s="344">
        <v>23890.451171875</v>
      </c>
      <c r="E2896" s="344">
        <v>0.97493588691577304</v>
      </c>
      <c r="F2896" s="344">
        <v>1.7913788324222</v>
      </c>
      <c r="G2896" s="262">
        <f t="shared" si="68"/>
        <v>18335.47046530325</v>
      </c>
    </row>
    <row r="2897" spans="1:7" x14ac:dyDescent="0.2">
      <c r="A2897" s="344">
        <v>10</v>
      </c>
      <c r="B2897" s="344">
        <v>2</v>
      </c>
      <c r="C2897" s="344">
        <v>1855.8681640625</v>
      </c>
      <c r="D2897" s="344">
        <v>23789.232421875</v>
      </c>
      <c r="E2897" s="344">
        <v>0.97332947188988295</v>
      </c>
      <c r="F2897" s="344">
        <v>1.78736448287964</v>
      </c>
      <c r="G2897" s="262">
        <f t="shared" si="68"/>
        <v>18297.173785225907</v>
      </c>
    </row>
    <row r="2898" spans="1:7" x14ac:dyDescent="0.2">
      <c r="A2898" s="344">
        <v>10</v>
      </c>
      <c r="B2898" s="344">
        <v>2</v>
      </c>
      <c r="C2898" s="344">
        <v>1856.26953125</v>
      </c>
      <c r="D2898" s="344">
        <v>23688.080078125</v>
      </c>
      <c r="E2898" s="344">
        <v>0.97169715445488702</v>
      </c>
      <c r="F2898" s="344">
        <v>1.7827302217483501</v>
      </c>
      <c r="G2898" s="262">
        <f t="shared" si="68"/>
        <v>18258.424762745657</v>
      </c>
    </row>
    <row r="2899" spans="1:7" x14ac:dyDescent="0.2">
      <c r="A2899" s="344">
        <v>10</v>
      </c>
      <c r="B2899" s="344">
        <v>2</v>
      </c>
      <c r="C2899" s="344">
        <v>1856.66015625</v>
      </c>
      <c r="D2899" s="344">
        <v>23587.57421875</v>
      </c>
      <c r="E2899" s="344">
        <v>0.97007810836657904</v>
      </c>
      <c r="F2899" s="344">
        <v>1.77732412703335</v>
      </c>
      <c r="G2899" s="262">
        <f t="shared" si="68"/>
        <v>18220.154031164879</v>
      </c>
    </row>
    <row r="2900" spans="1:7" x14ac:dyDescent="0.2">
      <c r="A2900" s="344">
        <v>10</v>
      </c>
      <c r="B2900" s="344">
        <v>2</v>
      </c>
      <c r="C2900" s="344">
        <v>1857.0732421875</v>
      </c>
      <c r="D2900" s="344">
        <v>23485.986328125</v>
      </c>
      <c r="E2900" s="344">
        <v>0.96844678046181798</v>
      </c>
      <c r="F2900" s="344">
        <v>1.77508592605591</v>
      </c>
      <c r="G2900" s="262">
        <f t="shared" si="68"/>
        <v>18181.757824716591</v>
      </c>
    </row>
    <row r="2901" spans="1:7" x14ac:dyDescent="0.2">
      <c r="A2901" s="344">
        <v>10</v>
      </c>
      <c r="B2901" s="344">
        <v>2</v>
      </c>
      <c r="C2901" s="344">
        <v>1857.484375</v>
      </c>
      <c r="D2901" s="344">
        <v>23385.513671875</v>
      </c>
      <c r="E2901" s="344">
        <v>0.96672720974311199</v>
      </c>
      <c r="F2901" s="344">
        <v>1.77110731601715</v>
      </c>
      <c r="G2901" s="262">
        <f t="shared" si="68"/>
        <v>18141.458395245678</v>
      </c>
    </row>
    <row r="2902" spans="1:7" x14ac:dyDescent="0.2">
      <c r="A2902" s="344">
        <v>10</v>
      </c>
      <c r="B2902" s="344">
        <v>2</v>
      </c>
      <c r="C2902" s="344">
        <v>1857.8798828125</v>
      </c>
      <c r="D2902" s="344">
        <v>23285.1171875</v>
      </c>
      <c r="E2902" s="344">
        <v>0.96516771009191904</v>
      </c>
      <c r="F2902" s="344">
        <v>1.7651707166805899</v>
      </c>
      <c r="G2902" s="262">
        <f t="shared" si="68"/>
        <v>18105.066978972602</v>
      </c>
    </row>
    <row r="2903" spans="1:7" x14ac:dyDescent="0.2">
      <c r="A2903" s="344">
        <v>10</v>
      </c>
      <c r="B2903" s="344">
        <v>2</v>
      </c>
      <c r="C2903" s="344">
        <v>1858.2978515625</v>
      </c>
      <c r="D2903" s="344">
        <v>23183.830078125</v>
      </c>
      <c r="E2903" s="344">
        <v>0.96351339016109705</v>
      </c>
      <c r="F2903" s="344">
        <v>1.76128442399204</v>
      </c>
      <c r="G2903" s="262">
        <f t="shared" si="68"/>
        <v>18066.629726159681</v>
      </c>
    </row>
    <row r="2904" spans="1:7" x14ac:dyDescent="0.2">
      <c r="A2904" s="344">
        <v>10</v>
      </c>
      <c r="B2904" s="344">
        <v>2</v>
      </c>
      <c r="C2904" s="344">
        <v>1858.6953125</v>
      </c>
      <c r="D2904" s="344">
        <v>23081.884765625</v>
      </c>
      <c r="E2904" s="344">
        <v>0.96188264433294501</v>
      </c>
      <c r="F2904" s="344">
        <v>1.75883469637483</v>
      </c>
      <c r="G2904" s="262">
        <f t="shared" si="68"/>
        <v>18028.905915425723</v>
      </c>
    </row>
    <row r="2905" spans="1:7" x14ac:dyDescent="0.2">
      <c r="A2905" s="344">
        <v>10</v>
      </c>
      <c r="B2905" s="344">
        <v>2</v>
      </c>
      <c r="C2905" s="344">
        <v>1859.1064453125</v>
      </c>
      <c r="D2905" s="344">
        <v>22981.341796875</v>
      </c>
      <c r="E2905" s="344">
        <v>0.96024770755320799</v>
      </c>
      <c r="F2905" s="344">
        <v>1.75519590266049</v>
      </c>
      <c r="G2905" s="262">
        <f t="shared" si="68"/>
        <v>17991.250683775528</v>
      </c>
    </row>
    <row r="2906" spans="1:7" x14ac:dyDescent="0.2">
      <c r="A2906" s="344">
        <v>10</v>
      </c>
      <c r="B2906" s="344">
        <v>2</v>
      </c>
      <c r="C2906" s="344">
        <v>1859.4765625</v>
      </c>
      <c r="D2906" s="344">
        <v>22888.099609375</v>
      </c>
      <c r="E2906" s="344">
        <v>0.95870904624462105</v>
      </c>
      <c r="F2906" s="344">
        <v>1.75004010088742</v>
      </c>
      <c r="G2906" s="262">
        <f t="shared" si="68"/>
        <v>17955.961916406381</v>
      </c>
    </row>
    <row r="2907" spans="1:7" x14ac:dyDescent="0.2">
      <c r="A2907" s="344">
        <v>10</v>
      </c>
      <c r="B2907" s="344">
        <v>2</v>
      </c>
      <c r="C2907" s="344">
        <v>1859.4931640625</v>
      </c>
      <c r="D2907" s="344">
        <v>22880.095703125</v>
      </c>
      <c r="E2907" s="344">
        <v>0.95864728791639198</v>
      </c>
      <c r="F2907" s="344">
        <v>1.7499297391623301</v>
      </c>
      <c r="G2907" s="262">
        <f t="shared" si="68"/>
        <v>17954.548632792099</v>
      </c>
    </row>
    <row r="2908" spans="1:7" x14ac:dyDescent="0.2">
      <c r="A2908" s="344">
        <v>10</v>
      </c>
      <c r="B2908" s="344">
        <v>2</v>
      </c>
      <c r="C2908" s="344">
        <v>1859.908203125</v>
      </c>
      <c r="D2908" s="344">
        <v>22776.345703125</v>
      </c>
      <c r="E2908" s="344">
        <v>0.95696072094142404</v>
      </c>
      <c r="F2908" s="344">
        <v>1.7462462419644</v>
      </c>
      <c r="G2908" s="262">
        <f t="shared" si="68"/>
        <v>17916.047309656929</v>
      </c>
    </row>
    <row r="2909" spans="1:7" x14ac:dyDescent="0.2">
      <c r="A2909" s="344">
        <v>10</v>
      </c>
      <c r="B2909" s="344">
        <v>2</v>
      </c>
      <c r="C2909" s="344">
        <v>1860.318359375</v>
      </c>
      <c r="D2909" s="344">
        <v>22673.958984375</v>
      </c>
      <c r="E2909" s="344">
        <v>0.95530308317393098</v>
      </c>
      <c r="F2909" s="344">
        <v>1.7422646051272801</v>
      </c>
      <c r="G2909" s="262">
        <f t="shared" si="68"/>
        <v>17878.377238859895</v>
      </c>
    </row>
    <row r="2910" spans="1:7" x14ac:dyDescent="0.2">
      <c r="A2910" s="344">
        <v>10</v>
      </c>
      <c r="B2910" s="344">
        <v>2</v>
      </c>
      <c r="C2910" s="344">
        <v>1860.71875</v>
      </c>
      <c r="D2910" s="344">
        <v>22573.736328125</v>
      </c>
      <c r="E2910" s="344">
        <v>0.95363316358998396</v>
      </c>
      <c r="F2910" s="344">
        <v>1.7385960090905399</v>
      </c>
      <c r="G2910" s="262">
        <f t="shared" si="68"/>
        <v>17840.597232594489</v>
      </c>
    </row>
    <row r="2911" spans="1:7" x14ac:dyDescent="0.2">
      <c r="A2911" s="344">
        <v>10</v>
      </c>
      <c r="B2911" s="344">
        <v>2</v>
      </c>
      <c r="C2911" s="344">
        <v>1861.1318359375</v>
      </c>
      <c r="D2911" s="344">
        <v>22472.783203125</v>
      </c>
      <c r="E2911" s="344">
        <v>0.95197960035875395</v>
      </c>
      <c r="F2911" s="344">
        <v>1.73684058245271</v>
      </c>
      <c r="G2911" s="262">
        <f t="shared" si="68"/>
        <v>17803.353598398611</v>
      </c>
    </row>
    <row r="2912" spans="1:7" x14ac:dyDescent="0.2">
      <c r="A2912" s="344">
        <v>10</v>
      </c>
      <c r="B2912" s="344">
        <v>2</v>
      </c>
      <c r="C2912" s="344">
        <v>1861.51953125</v>
      </c>
      <c r="D2912" s="344">
        <v>22371.607421875</v>
      </c>
      <c r="E2912" s="344">
        <v>0.95041748136282</v>
      </c>
      <c r="F2912" s="344">
        <v>1.7315566074103099</v>
      </c>
      <c r="G2912" s="262">
        <f t="shared" si="68"/>
        <v>17768.327461170415</v>
      </c>
    </row>
    <row r="2913" spans="1:7" x14ac:dyDescent="0.2">
      <c r="A2913" s="344">
        <v>10</v>
      </c>
      <c r="B2913" s="344">
        <v>2</v>
      </c>
      <c r="C2913" s="344">
        <v>1861.939453125</v>
      </c>
      <c r="D2913" s="344">
        <v>22271.390625</v>
      </c>
      <c r="E2913" s="344">
        <v>0.94867579173296701</v>
      </c>
      <c r="F2913" s="344">
        <v>1.72697601374239</v>
      </c>
      <c r="G2913" s="262">
        <f t="shared" si="68"/>
        <v>17729.45033779852</v>
      </c>
    </row>
    <row r="2914" spans="1:7" x14ac:dyDescent="0.2">
      <c r="A2914" s="344">
        <v>10</v>
      </c>
      <c r="B2914" s="344">
        <v>2</v>
      </c>
      <c r="C2914" s="344">
        <v>1862.33984375</v>
      </c>
      <c r="D2914" s="344">
        <v>22170.759765625</v>
      </c>
      <c r="E2914" s="344">
        <v>0.947052205447108</v>
      </c>
      <c r="F2914" s="344">
        <v>1.72272021882236</v>
      </c>
      <c r="G2914" s="262">
        <f t="shared" si="68"/>
        <v>17693.372504854367</v>
      </c>
    </row>
    <row r="2915" spans="1:7" x14ac:dyDescent="0.2">
      <c r="A2915" s="344">
        <v>10</v>
      </c>
      <c r="B2915" s="344">
        <v>2</v>
      </c>
      <c r="C2915" s="344">
        <v>1862.751953125</v>
      </c>
      <c r="D2915" s="344">
        <v>22070.6328125</v>
      </c>
      <c r="E2915" s="344">
        <v>0.94536400865763404</v>
      </c>
      <c r="F2915" s="344">
        <v>1.7200559377670299</v>
      </c>
      <c r="G2915" s="262">
        <f t="shared" si="68"/>
        <v>17656.028416398243</v>
      </c>
    </row>
    <row r="2916" spans="1:7" x14ac:dyDescent="0.2">
      <c r="A2916" s="344">
        <v>10</v>
      </c>
      <c r="B2916" s="344">
        <v>2</v>
      </c>
      <c r="C2916" s="344">
        <v>1863.1357421875</v>
      </c>
      <c r="D2916" s="344">
        <v>21970.32421875</v>
      </c>
      <c r="E2916" s="344">
        <v>0.94377482309937499</v>
      </c>
      <c r="F2916" s="344">
        <v>1.71641109045595</v>
      </c>
      <c r="G2916" s="262">
        <f t="shared" si="68"/>
        <v>17621.033789955258</v>
      </c>
    </row>
    <row r="2917" spans="1:7" x14ac:dyDescent="0.2">
      <c r="A2917" s="344">
        <v>10</v>
      </c>
      <c r="B2917" s="344">
        <v>2</v>
      </c>
      <c r="C2917" s="344">
        <v>1863.541015625</v>
      </c>
      <c r="D2917" s="344">
        <v>21870.28515625</v>
      </c>
      <c r="E2917" s="344">
        <v>0.942151818890125</v>
      </c>
      <c r="F2917" s="344">
        <v>1.7106473678723</v>
      </c>
      <c r="G2917" s="262">
        <f t="shared" si="68"/>
        <v>17585.457043179402</v>
      </c>
    </row>
    <row r="2918" spans="1:7" x14ac:dyDescent="0.2">
      <c r="A2918" s="344">
        <v>10</v>
      </c>
      <c r="B2918" s="344">
        <v>2</v>
      </c>
      <c r="C2918" s="344">
        <v>1863.94140625</v>
      </c>
      <c r="D2918" s="344">
        <v>21769.345703125</v>
      </c>
      <c r="E2918" s="344">
        <v>0.94048847677186098</v>
      </c>
      <c r="F2918" s="344">
        <v>1.7074793577194201</v>
      </c>
      <c r="G2918" s="262">
        <f t="shared" si="68"/>
        <v>17549.163225162454</v>
      </c>
    </row>
    <row r="2919" spans="1:7" x14ac:dyDescent="0.2">
      <c r="A2919" s="344">
        <v>10</v>
      </c>
      <c r="B2919" s="344">
        <v>2</v>
      </c>
      <c r="C2919" s="344">
        <v>1864.353515625</v>
      </c>
      <c r="D2919" s="344">
        <v>21668.16796875</v>
      </c>
      <c r="E2919" s="344">
        <v>0.93878619372844696</v>
      </c>
      <c r="F2919" s="344">
        <v>1.7024725675582899</v>
      </c>
      <c r="G2919" s="262">
        <f t="shared" si="68"/>
        <v>17512.191753676605</v>
      </c>
    </row>
    <row r="2920" spans="1:7" x14ac:dyDescent="0.2">
      <c r="A2920" s="344">
        <v>10</v>
      </c>
      <c r="B2920" s="344">
        <v>2</v>
      </c>
      <c r="C2920" s="344">
        <v>1864.376953125</v>
      </c>
      <c r="D2920" s="344">
        <v>21666.708984375</v>
      </c>
      <c r="E2920" s="344">
        <v>0.93869556440040502</v>
      </c>
      <c r="F2920" s="344">
        <v>1.70163810253143</v>
      </c>
      <c r="G2920" s="262">
        <f t="shared" si="68"/>
        <v>17510.228048287085</v>
      </c>
    </row>
    <row r="2921" spans="1:7" x14ac:dyDescent="0.2">
      <c r="A2921" s="344">
        <v>10</v>
      </c>
      <c r="B2921" s="344">
        <v>2</v>
      </c>
      <c r="C2921" s="344">
        <v>1864.7646484375</v>
      </c>
      <c r="D2921" s="344">
        <v>21567.265625</v>
      </c>
      <c r="E2921" s="344">
        <v>0.93714304966852102</v>
      </c>
      <c r="F2921" s="344">
        <v>1.70171854551882</v>
      </c>
      <c r="G2921" s="262">
        <f t="shared" si="68"/>
        <v>17476.667357037608</v>
      </c>
    </row>
    <row r="2922" spans="1:7" x14ac:dyDescent="0.2">
      <c r="A2922" s="344">
        <v>10</v>
      </c>
      <c r="B2922" s="344">
        <v>2</v>
      </c>
      <c r="C2922" s="344">
        <v>1865.166015625</v>
      </c>
      <c r="D2922" s="344">
        <v>21464.423828125</v>
      </c>
      <c r="E2922" s="344">
        <v>0.93556370120495602</v>
      </c>
      <c r="F2922" s="344">
        <v>1.6951709985732999</v>
      </c>
      <c r="G2922" s="262">
        <f t="shared" si="68"/>
        <v>17442.68634072641</v>
      </c>
    </row>
    <row r="2923" spans="1:7" x14ac:dyDescent="0.2">
      <c r="A2923" s="344">
        <v>10</v>
      </c>
      <c r="B2923" s="344">
        <v>2</v>
      </c>
      <c r="C2923" s="344">
        <v>1865.556640625</v>
      </c>
      <c r="D2923" s="344">
        <v>21361.017578125</v>
      </c>
      <c r="E2923" s="344">
        <v>0.93385612126439799</v>
      </c>
      <c r="F2923" s="344">
        <v>1.6909807454794601</v>
      </c>
      <c r="G2923" s="262">
        <f t="shared" si="68"/>
        <v>17406.122408380983</v>
      </c>
    </row>
    <row r="2924" spans="1:7" x14ac:dyDescent="0.2">
      <c r="A2924" s="344">
        <v>10</v>
      </c>
      <c r="B2924" s="344">
        <v>2</v>
      </c>
      <c r="C2924" s="344">
        <v>1865.9794921875</v>
      </c>
      <c r="D2924" s="344">
        <v>21260.36328125</v>
      </c>
      <c r="E2924" s="344">
        <v>0.93213305808603797</v>
      </c>
      <c r="F2924" s="344">
        <v>1.6869306564331099</v>
      </c>
      <c r="G2924" s="262">
        <f t="shared" si="68"/>
        <v>17369.40274239616</v>
      </c>
    </row>
    <row r="2925" spans="1:7" x14ac:dyDescent="0.2">
      <c r="A2925" s="344">
        <v>10</v>
      </c>
      <c r="B2925" s="344">
        <v>2</v>
      </c>
      <c r="C2925" s="344">
        <v>1866.384765625</v>
      </c>
      <c r="D2925" s="344">
        <v>21158.2265625</v>
      </c>
      <c r="E2925" s="344">
        <v>0.93050225405022502</v>
      </c>
      <c r="F2925" s="344">
        <v>1.68415310326964</v>
      </c>
      <c r="G2925" s="262">
        <f t="shared" si="68"/>
        <v>17334.814538640818</v>
      </c>
    </row>
    <row r="2926" spans="1:7" x14ac:dyDescent="0.2">
      <c r="A2926" s="344">
        <v>10</v>
      </c>
      <c r="B2926" s="344">
        <v>2</v>
      </c>
      <c r="C2926" s="344">
        <v>1866.79296875</v>
      </c>
      <c r="D2926" s="344">
        <v>21058.123046875</v>
      </c>
      <c r="E2926" s="344">
        <v>0.92882721219211795</v>
      </c>
      <c r="F2926" s="344">
        <v>1.6791522502899201</v>
      </c>
      <c r="G2926" s="262">
        <f t="shared" si="68"/>
        <v>17299.457462294726</v>
      </c>
    </row>
    <row r="2927" spans="1:7" x14ac:dyDescent="0.2">
      <c r="A2927" s="344">
        <v>10</v>
      </c>
      <c r="B2927" s="344">
        <v>2</v>
      </c>
      <c r="C2927" s="344">
        <v>1867.1962890625</v>
      </c>
      <c r="D2927" s="344">
        <v>20957.671875</v>
      </c>
      <c r="E2927" s="344">
        <v>0.92717027291655496</v>
      </c>
      <c r="F2927" s="344">
        <v>1.6739785205572799</v>
      </c>
      <c r="G2927" s="262">
        <f t="shared" si="68"/>
        <v>17264.648651894699</v>
      </c>
    </row>
    <row r="2928" spans="1:7" x14ac:dyDescent="0.2">
      <c r="A2928" s="344">
        <v>10</v>
      </c>
      <c r="B2928" s="344">
        <v>2</v>
      </c>
      <c r="C2928" s="344">
        <v>1867.5986328125</v>
      </c>
      <c r="D2928" s="344">
        <v>20855.361328125</v>
      </c>
      <c r="E2928" s="344">
        <v>0.92545867664739501</v>
      </c>
      <c r="F2928" s="344">
        <v>1.66999106295407</v>
      </c>
      <c r="G2928" s="262">
        <f t="shared" si="68"/>
        <v>17228.865136078333</v>
      </c>
    </row>
    <row r="2929" spans="1:7" x14ac:dyDescent="0.2">
      <c r="A2929" s="344">
        <v>10</v>
      </c>
      <c r="B2929" s="344">
        <v>2</v>
      </c>
      <c r="C2929" s="344">
        <v>1868.005859375</v>
      </c>
      <c r="D2929" s="344">
        <v>20754.85546875</v>
      </c>
      <c r="E2929" s="344">
        <v>0.92379399575293097</v>
      </c>
      <c r="F2929" s="344">
        <v>1.6660600667819401</v>
      </c>
      <c r="G2929" s="262">
        <f t="shared" si="68"/>
        <v>17194.231269620203</v>
      </c>
    </row>
    <row r="2930" spans="1:7" x14ac:dyDescent="0.2">
      <c r="A2930" s="344">
        <v>10</v>
      </c>
      <c r="B2930" s="344">
        <v>2</v>
      </c>
      <c r="C2930" s="344">
        <v>1868.408203125</v>
      </c>
      <c r="D2930" s="344">
        <v>20648.197265625</v>
      </c>
      <c r="E2930" s="344">
        <v>0.92213461175560996</v>
      </c>
      <c r="F2930" s="344">
        <v>1.66149437427521</v>
      </c>
      <c r="G2930" s="262">
        <f t="shared" si="68"/>
        <v>17159.879488046372</v>
      </c>
    </row>
    <row r="2931" spans="1:7" x14ac:dyDescent="0.2">
      <c r="A2931" s="344">
        <v>10</v>
      </c>
      <c r="B2931" s="344">
        <v>2</v>
      </c>
      <c r="C2931" s="344">
        <v>1868.8369140625</v>
      </c>
      <c r="D2931" s="344">
        <v>20547.943359375</v>
      </c>
      <c r="E2931" s="344">
        <v>0.92039152514189504</v>
      </c>
      <c r="F2931" s="344">
        <v>1.65799853857607</v>
      </c>
      <c r="G2931" s="262">
        <f t="shared" si="68"/>
        <v>17123.975267416296</v>
      </c>
    </row>
    <row r="2932" spans="1:7" x14ac:dyDescent="0.2">
      <c r="A2932" s="344">
        <v>10</v>
      </c>
      <c r="B2932" s="344">
        <v>2</v>
      </c>
      <c r="C2932" s="344">
        <v>1869.2353515625</v>
      </c>
      <c r="D2932" s="344">
        <v>20448.748046875</v>
      </c>
      <c r="E2932" s="344">
        <v>0.91868988238275096</v>
      </c>
      <c r="F2932" s="344">
        <v>1.65311398450285</v>
      </c>
      <c r="G2932" s="262">
        <f t="shared" si="68"/>
        <v>17089.094405876142</v>
      </c>
    </row>
    <row r="2933" spans="1:7" x14ac:dyDescent="0.2">
      <c r="A2933" s="344">
        <v>10</v>
      </c>
      <c r="B2933" s="344">
        <v>2</v>
      </c>
      <c r="C2933" s="344">
        <v>1869.2421875</v>
      </c>
      <c r="D2933" s="344">
        <v>20445.560546875</v>
      </c>
      <c r="E2933" s="344">
        <v>0.91866101138293699</v>
      </c>
      <c r="F2933" s="344">
        <v>1.6540795331820799</v>
      </c>
      <c r="G2933" s="262">
        <f t="shared" si="68"/>
        <v>17088.50407608824</v>
      </c>
    </row>
    <row r="2934" spans="1:7" x14ac:dyDescent="0.2">
      <c r="A2934" s="344">
        <v>10</v>
      </c>
      <c r="B2934" s="344">
        <v>2</v>
      </c>
      <c r="C2934" s="344">
        <v>1869.6396484375</v>
      </c>
      <c r="D2934" s="344">
        <v>20342.66015625</v>
      </c>
      <c r="E2934" s="344">
        <v>0.91700284974649504</v>
      </c>
      <c r="F2934" s="344">
        <v>1.6492784488946199</v>
      </c>
      <c r="G2934" s="262">
        <f t="shared" si="68"/>
        <v>17054.687344693917</v>
      </c>
    </row>
    <row r="2935" spans="1:7" x14ac:dyDescent="0.2">
      <c r="A2935" s="344">
        <v>10</v>
      </c>
      <c r="B2935" s="344">
        <v>2.5</v>
      </c>
      <c r="C2935" s="344">
        <v>1870.076171875</v>
      </c>
      <c r="D2935" s="344">
        <v>20444.076171875</v>
      </c>
      <c r="E2935" s="344">
        <v>0.91847142903134205</v>
      </c>
      <c r="F2935" s="344">
        <v>1.6561031807213999</v>
      </c>
      <c r="G2935" s="262">
        <f t="shared" si="68"/>
        <v>17084.636622727918</v>
      </c>
    </row>
    <row r="2936" spans="1:7" x14ac:dyDescent="0.2">
      <c r="A2936" s="344">
        <v>10</v>
      </c>
      <c r="B2936" s="344">
        <v>2.5</v>
      </c>
      <c r="C2936" s="344">
        <v>1870.4853515625</v>
      </c>
      <c r="D2936" s="344">
        <v>20546.2109375</v>
      </c>
      <c r="E2936" s="344">
        <v>0.92013867106288705</v>
      </c>
      <c r="F2936" s="344">
        <v>1.6583770047873301</v>
      </c>
      <c r="G2936" s="262">
        <f t="shared" si="68"/>
        <v>17118.806987504842</v>
      </c>
    </row>
    <row r="2937" spans="1:7" x14ac:dyDescent="0.2">
      <c r="A2937" s="344">
        <v>10</v>
      </c>
      <c r="B2937" s="344">
        <v>2.5</v>
      </c>
      <c r="C2937" s="344">
        <v>1870.8837890625</v>
      </c>
      <c r="D2937" s="344">
        <v>20647.27734375</v>
      </c>
      <c r="E2937" s="344">
        <v>0.92172506265342202</v>
      </c>
      <c r="F2937" s="344">
        <v>1.6613841289654401</v>
      </c>
      <c r="G2937" s="262">
        <f t="shared" si="68"/>
        <v>17151.481489201931</v>
      </c>
    </row>
    <row r="2938" spans="1:7" x14ac:dyDescent="0.2">
      <c r="A2938" s="344">
        <v>10</v>
      </c>
      <c r="B2938" s="344">
        <v>2.5</v>
      </c>
      <c r="C2938" s="344">
        <v>1871.28515625</v>
      </c>
      <c r="D2938" s="344">
        <v>20748.529296875</v>
      </c>
      <c r="E2938" s="344">
        <v>0.92335604131221805</v>
      </c>
      <c r="F2938" s="344">
        <v>1.66524946689606</v>
      </c>
      <c r="G2938" s="262">
        <f t="shared" si="68"/>
        <v>17185.239327799183</v>
      </c>
    </row>
    <row r="2939" spans="1:7" x14ac:dyDescent="0.2">
      <c r="A2939" s="344">
        <v>10</v>
      </c>
      <c r="B2939" s="344">
        <v>2.5</v>
      </c>
      <c r="C2939" s="344">
        <v>1871.6962890625</v>
      </c>
      <c r="D2939" s="344">
        <v>20848.623046875</v>
      </c>
      <c r="E2939" s="344">
        <v>0.92501175822690096</v>
      </c>
      <c r="F2939" s="344">
        <v>1.66905228979886</v>
      </c>
      <c r="G2939" s="262">
        <f t="shared" si="68"/>
        <v>17219.675882168278</v>
      </c>
    </row>
    <row r="2940" spans="1:7" x14ac:dyDescent="0.2">
      <c r="A2940" s="344">
        <v>10</v>
      </c>
      <c r="B2940" s="344">
        <v>2.5</v>
      </c>
      <c r="C2940" s="344">
        <v>1872.0986328125</v>
      </c>
      <c r="D2940" s="344">
        <v>20950.345703125</v>
      </c>
      <c r="E2940" s="344">
        <v>0.92653906904160999</v>
      </c>
      <c r="F2940" s="344">
        <v>1.67348980903625</v>
      </c>
      <c r="G2940" s="262">
        <f t="shared" si="68"/>
        <v>17251.595890676057</v>
      </c>
    </row>
    <row r="2941" spans="1:7" x14ac:dyDescent="0.2">
      <c r="A2941" s="344">
        <v>10</v>
      </c>
      <c r="B2941" s="344">
        <v>2.5</v>
      </c>
      <c r="C2941" s="344">
        <v>1872.517578125</v>
      </c>
      <c r="D2941" s="344">
        <v>21052.3359375</v>
      </c>
      <c r="E2941" s="344">
        <v>0.92828756896778897</v>
      </c>
      <c r="F2941" s="344">
        <v>1.67768006213009</v>
      </c>
      <c r="G2941" s="262">
        <f t="shared" si="68"/>
        <v>17288.316733550033</v>
      </c>
    </row>
    <row r="2942" spans="1:7" x14ac:dyDescent="0.2">
      <c r="A2942" s="344">
        <v>10</v>
      </c>
      <c r="B2942" s="344">
        <v>2.5</v>
      </c>
      <c r="C2942" s="344">
        <v>1872.9169921875</v>
      </c>
      <c r="D2942" s="344">
        <v>21155.580078125</v>
      </c>
      <c r="E2942" s="344">
        <v>0.92991959536448099</v>
      </c>
      <c r="F2942" s="344">
        <v>1.6841262113302899</v>
      </c>
      <c r="G2942" s="262">
        <f t="shared" si="68"/>
        <v>17322.758950093463</v>
      </c>
    </row>
    <row r="2943" spans="1:7" x14ac:dyDescent="0.2">
      <c r="A2943" s="344">
        <v>10</v>
      </c>
      <c r="B2943" s="344">
        <v>2.5</v>
      </c>
      <c r="C2943" s="344">
        <v>1873.31640625</v>
      </c>
      <c r="D2943" s="344">
        <v>21257.390625</v>
      </c>
      <c r="E2943" s="344">
        <v>0.93154603382572498</v>
      </c>
      <c r="F2943" s="344">
        <v>1.6845911741256701</v>
      </c>
      <c r="G2943" s="262">
        <f t="shared" si="68"/>
        <v>17357.249993497051</v>
      </c>
    </row>
    <row r="2944" spans="1:7" x14ac:dyDescent="0.2">
      <c r="A2944" s="344">
        <v>10</v>
      </c>
      <c r="B2944" s="344">
        <v>2.5</v>
      </c>
      <c r="C2944" s="344">
        <v>1873.7412109375</v>
      </c>
      <c r="D2944" s="344">
        <v>21358.669921875</v>
      </c>
      <c r="E2944" s="344">
        <v>0.93327194917947098</v>
      </c>
      <c r="F2944" s="344">
        <v>1.69058737810701</v>
      </c>
      <c r="G2944" s="262">
        <f t="shared" si="68"/>
        <v>17394.025850104063</v>
      </c>
    </row>
    <row r="2945" spans="1:7" x14ac:dyDescent="0.2">
      <c r="A2945" s="344">
        <v>10</v>
      </c>
      <c r="B2945" s="344">
        <v>2.5</v>
      </c>
      <c r="C2945" s="344">
        <v>1874.1513671875</v>
      </c>
      <c r="D2945" s="344">
        <v>21459.521484375</v>
      </c>
      <c r="E2945" s="344">
        <v>0.93494082102552101</v>
      </c>
      <c r="F2945" s="344">
        <v>1.6966939438134401</v>
      </c>
      <c r="G2945" s="262">
        <f t="shared" si="68"/>
        <v>17429.754887172399</v>
      </c>
    </row>
    <row r="2946" spans="1:7" x14ac:dyDescent="0.2">
      <c r="A2946" s="344">
        <v>10</v>
      </c>
      <c r="B2946" s="344">
        <v>2.5</v>
      </c>
      <c r="C2946" s="344">
        <v>1874.5478515625</v>
      </c>
      <c r="D2946" s="344">
        <v>21559.884765625</v>
      </c>
      <c r="E2946" s="344">
        <v>0.93652191571891297</v>
      </c>
      <c r="F2946" s="344">
        <v>1.6985744005069101</v>
      </c>
      <c r="G2946" s="262">
        <f t="shared" si="68"/>
        <v>17463.763764639774</v>
      </c>
    </row>
    <row r="2947" spans="1:7" x14ac:dyDescent="0.2">
      <c r="A2947" s="344">
        <v>10</v>
      </c>
      <c r="B2947" s="344">
        <v>2.5</v>
      </c>
      <c r="C2947" s="344">
        <v>1874.953125</v>
      </c>
      <c r="D2947" s="344">
        <v>21665.318359375</v>
      </c>
      <c r="E2947" s="344">
        <v>0.93815493164583996</v>
      </c>
      <c r="F2947" s="344">
        <v>1.7009109724313001</v>
      </c>
      <c r="G2947" s="262">
        <f t="shared" si="68"/>
        <v>17499.057487213664</v>
      </c>
    </row>
    <row r="2948" spans="1:7" x14ac:dyDescent="0.2">
      <c r="A2948" s="344">
        <v>10</v>
      </c>
      <c r="B2948" s="344">
        <v>2.5</v>
      </c>
      <c r="C2948" s="344">
        <v>1875.0908203125</v>
      </c>
      <c r="D2948" s="344">
        <v>21695.01953125</v>
      </c>
      <c r="E2948" s="344">
        <v>0.93873601872474</v>
      </c>
      <c r="F2948" s="344">
        <v>1.70439784415066</v>
      </c>
      <c r="G2948" s="262">
        <f t="shared" si="68"/>
        <v>17511.655553256154</v>
      </c>
    </row>
    <row r="2949" spans="1:7" x14ac:dyDescent="0.2">
      <c r="A2949" s="344">
        <v>10</v>
      </c>
      <c r="B2949" s="344">
        <v>2.5</v>
      </c>
      <c r="C2949" s="344">
        <v>1875.376953125</v>
      </c>
      <c r="D2949" s="344">
        <v>21765.50390625</v>
      </c>
      <c r="E2949" s="344">
        <v>0.93979743542149696</v>
      </c>
      <c r="F2949" s="344">
        <v>1.7089456086978301</v>
      </c>
      <c r="G2949" s="262">
        <f t="shared" si="68"/>
        <v>17534.720415869335</v>
      </c>
    </row>
    <row r="2950" spans="1:7" x14ac:dyDescent="0.2">
      <c r="A2950" s="344">
        <v>10</v>
      </c>
      <c r="B2950" s="344">
        <v>2.5</v>
      </c>
      <c r="C2950" s="344">
        <v>1875.783203125</v>
      </c>
      <c r="D2950" s="344">
        <v>21868.154296875</v>
      </c>
      <c r="E2950" s="344">
        <v>0.94147777417674705</v>
      </c>
      <c r="F2950" s="344">
        <v>1.70988438185304</v>
      </c>
      <c r="G2950" s="262">
        <f t="shared" ref="G2950:G3013" si="69">G2949+(D2950+D2949)/2*(E2950-E2949)</f>
        <v>17571.380079325358</v>
      </c>
    </row>
    <row r="2951" spans="1:7" x14ac:dyDescent="0.2">
      <c r="A2951" s="344">
        <v>10</v>
      </c>
      <c r="B2951" s="344">
        <v>2.5</v>
      </c>
      <c r="C2951" s="344">
        <v>1876.1904296875</v>
      </c>
      <c r="D2951" s="344">
        <v>21968.55078125</v>
      </c>
      <c r="E2951" s="344">
        <v>0.94306241953745495</v>
      </c>
      <c r="F2951" s="344">
        <v>1.7119258409366001</v>
      </c>
      <c r="G2951" s="262">
        <f t="shared" si="69"/>
        <v>17606.112894990743</v>
      </c>
    </row>
    <row r="2952" spans="1:7" x14ac:dyDescent="0.2">
      <c r="A2952" s="344">
        <v>10</v>
      </c>
      <c r="B2952" s="344">
        <v>2.5</v>
      </c>
      <c r="C2952" s="344">
        <v>1876.57421875</v>
      </c>
      <c r="D2952" s="344">
        <v>22068.576171875</v>
      </c>
      <c r="E2952" s="344">
        <v>0.94471685588359799</v>
      </c>
      <c r="F2952" s="344">
        <v>1.71994569245726</v>
      </c>
      <c r="G2952" s="262">
        <f t="shared" si="69"/>
        <v>17642.541206696227</v>
      </c>
    </row>
    <row r="2953" spans="1:7" x14ac:dyDescent="0.2">
      <c r="A2953" s="344">
        <v>10</v>
      </c>
      <c r="B2953" s="344">
        <v>2.5</v>
      </c>
      <c r="C2953" s="344">
        <v>1876.9833984375</v>
      </c>
      <c r="D2953" s="344">
        <v>22170.3828125</v>
      </c>
      <c r="E2953" s="344">
        <v>0.94633462140336599</v>
      </c>
      <c r="F2953" s="344">
        <v>1.72235374338925</v>
      </c>
      <c r="G2953" s="262">
        <f t="shared" si="69"/>
        <v>17678.325337933904</v>
      </c>
    </row>
    <row r="2954" spans="1:7" x14ac:dyDescent="0.2">
      <c r="A2954" s="344">
        <v>10</v>
      </c>
      <c r="B2954" s="344">
        <v>2.5</v>
      </c>
      <c r="C2954" s="344">
        <v>1877.39453125</v>
      </c>
      <c r="D2954" s="344">
        <v>22270.75390625</v>
      </c>
      <c r="E2954" s="344">
        <v>0.94803946558386099</v>
      </c>
      <c r="F2954" s="344">
        <v>1.72694027423859</v>
      </c>
      <c r="G2954" s="262">
        <f t="shared" si="69"/>
        <v>17716.207944588674</v>
      </c>
    </row>
    <row r="2955" spans="1:7" x14ac:dyDescent="0.2">
      <c r="A2955" s="344">
        <v>10</v>
      </c>
      <c r="B2955" s="344">
        <v>2.5</v>
      </c>
      <c r="C2955" s="344">
        <v>1877.798828125</v>
      </c>
      <c r="D2955" s="344">
        <v>22373.056640625</v>
      </c>
      <c r="E2955" s="344">
        <v>0.94964064192026898</v>
      </c>
      <c r="F2955" s="344">
        <v>1.7314702272415201</v>
      </c>
      <c r="G2955" s="262">
        <f t="shared" si="69"/>
        <v>17751.949251096044</v>
      </c>
    </row>
    <row r="2956" spans="1:7" x14ac:dyDescent="0.2">
      <c r="A2956" s="344">
        <v>10</v>
      </c>
      <c r="B2956" s="344">
        <v>2.5</v>
      </c>
      <c r="C2956" s="344">
        <v>1878.1962890625</v>
      </c>
      <c r="D2956" s="344">
        <v>22474.294921875</v>
      </c>
      <c r="E2956" s="344">
        <v>0.95124245854094602</v>
      </c>
      <c r="F2956" s="344">
        <v>1.73532066401094</v>
      </c>
      <c r="G2956" s="262">
        <f t="shared" si="69"/>
        <v>17787.867867659123</v>
      </c>
    </row>
    <row r="2957" spans="1:7" x14ac:dyDescent="0.2">
      <c r="A2957" s="344">
        <v>10</v>
      </c>
      <c r="B2957" s="344">
        <v>2.5</v>
      </c>
      <c r="C2957" s="344">
        <v>1878.615234375</v>
      </c>
      <c r="D2957" s="344">
        <v>22574.75390625</v>
      </c>
      <c r="E2957" s="344">
        <v>0.95294526545330904</v>
      </c>
      <c r="F2957" s="344">
        <v>1.73969869501889</v>
      </c>
      <c r="G2957" s="262">
        <f t="shared" si="69"/>
        <v>17826.222783529076</v>
      </c>
    </row>
    <row r="2958" spans="1:7" x14ac:dyDescent="0.2">
      <c r="A2958" s="344">
        <v>10</v>
      </c>
      <c r="B2958" s="344">
        <v>2.5</v>
      </c>
      <c r="C2958" s="344">
        <v>1879.0146484375</v>
      </c>
      <c r="D2958" s="344">
        <v>22674.94921875</v>
      </c>
      <c r="E2958" s="344">
        <v>0.95458998112007998</v>
      </c>
      <c r="F2958" s="344">
        <v>1.7420888179913201</v>
      </c>
      <c r="G2958" s="262">
        <f t="shared" si="69"/>
        <v>17863.434231352287</v>
      </c>
    </row>
    <row r="2959" spans="1:7" x14ac:dyDescent="0.2">
      <c r="A2959" s="344">
        <v>10</v>
      </c>
      <c r="B2959" s="344">
        <v>2.5</v>
      </c>
      <c r="C2959" s="344">
        <v>1879.4111328125</v>
      </c>
      <c r="D2959" s="344">
        <v>22775.509765625</v>
      </c>
      <c r="E2959" s="344">
        <v>0.95621275249868598</v>
      </c>
      <c r="F2959" s="344">
        <v>1.7455667257309</v>
      </c>
      <c r="G2959" s="262">
        <f t="shared" si="69"/>
        <v>17900.312083344463</v>
      </c>
    </row>
    <row r="2960" spans="1:7" x14ac:dyDescent="0.2">
      <c r="A2960" s="344">
        <v>10</v>
      </c>
      <c r="B2960" s="344">
        <v>2.5</v>
      </c>
      <c r="C2960" s="344">
        <v>1879.810546875</v>
      </c>
      <c r="D2960" s="344">
        <v>22876.83984375</v>
      </c>
      <c r="E2960" s="344">
        <v>0.95788540784269605</v>
      </c>
      <c r="F2960" s="344">
        <v>1.74858863465488</v>
      </c>
      <c r="G2960" s="262">
        <f t="shared" si="69"/>
        <v>17938.492406614831</v>
      </c>
    </row>
    <row r="2961" spans="1:7" x14ac:dyDescent="0.2">
      <c r="A2961" s="344">
        <v>10</v>
      </c>
      <c r="B2961" s="344">
        <v>2.5</v>
      </c>
      <c r="C2961" s="344">
        <v>1880.0263671875</v>
      </c>
      <c r="D2961" s="344">
        <v>22923.8671875</v>
      </c>
      <c r="E2961" s="344">
        <v>0.95873931422829595</v>
      </c>
      <c r="F2961" s="344">
        <v>1.7521589761599901</v>
      </c>
      <c r="G2961" s="262">
        <f t="shared" si="69"/>
        <v>17958.047164714317</v>
      </c>
    </row>
    <row r="2962" spans="1:7" x14ac:dyDescent="0.2">
      <c r="A2962" s="344">
        <v>10</v>
      </c>
      <c r="B2962" s="344">
        <v>2.5</v>
      </c>
      <c r="C2962" s="344">
        <v>1880.2158203125</v>
      </c>
      <c r="D2962" s="344">
        <v>22980.998046875</v>
      </c>
      <c r="E2962" s="344">
        <v>0.95954642165452197</v>
      </c>
      <c r="F2962" s="344">
        <v>1.7542153364047399</v>
      </c>
      <c r="G2962" s="262">
        <f t="shared" si="69"/>
        <v>17976.572243529601</v>
      </c>
    </row>
    <row r="2963" spans="1:7" x14ac:dyDescent="0.2">
      <c r="A2963" s="344">
        <v>10</v>
      </c>
      <c r="B2963" s="344">
        <v>2.5</v>
      </c>
      <c r="C2963" s="344">
        <v>1880.642578125</v>
      </c>
      <c r="D2963" s="344">
        <v>23085.060546875</v>
      </c>
      <c r="E2963" s="344">
        <v>0.96121471142396298</v>
      </c>
      <c r="F2963" s="344">
        <v>1.7584443558007501</v>
      </c>
      <c r="G2963" s="262">
        <f t="shared" si="69"/>
        <v>18014.998010664811</v>
      </c>
    </row>
    <row r="2964" spans="1:7" x14ac:dyDescent="0.2">
      <c r="A2964" s="344">
        <v>10</v>
      </c>
      <c r="B2964" s="344">
        <v>2.5</v>
      </c>
      <c r="C2964" s="344">
        <v>1881.0517578125</v>
      </c>
      <c r="D2964" s="344">
        <v>23185.1796875</v>
      </c>
      <c r="E2964" s="344">
        <v>0.96293038222938798</v>
      </c>
      <c r="F2964" s="344">
        <v>1.7617136472836099</v>
      </c>
      <c r="G2964" s="262">
        <f t="shared" si="69"/>
        <v>18054.69026082987</v>
      </c>
    </row>
    <row r="2965" spans="1:7" x14ac:dyDescent="0.2">
      <c r="A2965" s="344">
        <v>10</v>
      </c>
      <c r="B2965" s="344">
        <v>2.5</v>
      </c>
      <c r="C2965" s="344">
        <v>1881.4609375</v>
      </c>
      <c r="D2965" s="344">
        <v>23286.294921875</v>
      </c>
      <c r="E2965" s="344">
        <v>0.96460850909352303</v>
      </c>
      <c r="F2965" s="344">
        <v>1.7654806142672901</v>
      </c>
      <c r="G2965" s="262">
        <f t="shared" si="69"/>
        <v>18093.682775808851</v>
      </c>
    </row>
    <row r="2966" spans="1:7" x14ac:dyDescent="0.2">
      <c r="A2966" s="344">
        <v>10</v>
      </c>
      <c r="B2966" s="344">
        <v>2.5</v>
      </c>
      <c r="C2966" s="344">
        <v>1881.859375</v>
      </c>
      <c r="D2966" s="344">
        <v>23386.388671875</v>
      </c>
      <c r="E2966" s="344">
        <v>0.96620386466383901</v>
      </c>
      <c r="F2966" s="344">
        <v>1.76982278935611</v>
      </c>
      <c r="G2966" s="262">
        <f t="shared" si="69"/>
        <v>18130.912538685294</v>
      </c>
    </row>
    <row r="2967" spans="1:7" x14ac:dyDescent="0.2">
      <c r="A2967" s="344">
        <v>10</v>
      </c>
      <c r="B2967" s="344">
        <v>2.5</v>
      </c>
      <c r="C2967" s="344">
        <v>1882.263671875</v>
      </c>
      <c r="D2967" s="344">
        <v>23486.60546875</v>
      </c>
      <c r="E2967" s="344">
        <v>0.96788076916709498</v>
      </c>
      <c r="F2967" s="344">
        <v>1.77255575545132</v>
      </c>
      <c r="G2967" s="262">
        <f t="shared" si="69"/>
        <v>18170.213306163045</v>
      </c>
    </row>
    <row r="2968" spans="1:7" x14ac:dyDescent="0.2">
      <c r="A2968" s="344">
        <v>10</v>
      </c>
      <c r="B2968" s="344">
        <v>2.5</v>
      </c>
      <c r="C2968" s="344">
        <v>1882.650390625</v>
      </c>
      <c r="D2968" s="344">
        <v>23587.212890625</v>
      </c>
      <c r="E2968" s="344">
        <v>0.96944277174770799</v>
      </c>
      <c r="F2968" s="344">
        <v>1.7789632547646801</v>
      </c>
      <c r="G2968" s="262">
        <f t="shared" si="69"/>
        <v>18206.978019041369</v>
      </c>
    </row>
    <row r="2969" spans="1:7" x14ac:dyDescent="0.2">
      <c r="A2969" s="344">
        <v>10</v>
      </c>
      <c r="B2969" s="344">
        <v>2.5</v>
      </c>
      <c r="C2969" s="344">
        <v>1883.0517578125</v>
      </c>
      <c r="D2969" s="344">
        <v>23688.544921875</v>
      </c>
      <c r="E2969" s="344">
        <v>0.97107840701937698</v>
      </c>
      <c r="F2969" s="344">
        <v>1.78152916487306</v>
      </c>
      <c r="G2969" s="262">
        <f t="shared" si="69"/>
        <v>18245.640967527874</v>
      </c>
    </row>
    <row r="2970" spans="1:7" x14ac:dyDescent="0.2">
      <c r="A2970" s="344">
        <v>10</v>
      </c>
      <c r="B2970" s="344">
        <v>2.5</v>
      </c>
      <c r="C2970" s="344">
        <v>1883.4619140625</v>
      </c>
      <c r="D2970" s="344">
        <v>23789.767578125</v>
      </c>
      <c r="E2970" s="344">
        <v>0.97274174913764</v>
      </c>
      <c r="F2970" s="344">
        <v>1.7846822738647501</v>
      </c>
      <c r="G2970" s="262">
        <f t="shared" si="69"/>
        <v>18285.127305970527</v>
      </c>
    </row>
    <row r="2971" spans="1:7" x14ac:dyDescent="0.2">
      <c r="A2971" s="344">
        <v>10</v>
      </c>
      <c r="B2971" s="344">
        <v>2.5</v>
      </c>
      <c r="C2971" s="344">
        <v>1883.875</v>
      </c>
      <c r="D2971" s="344">
        <v>23890.484375</v>
      </c>
      <c r="E2971" s="344">
        <v>0.97441638354212001</v>
      </c>
      <c r="F2971" s="344">
        <v>1.7885208362713501</v>
      </c>
      <c r="G2971" s="262">
        <f t="shared" si="69"/>
        <v>18325.050801138015</v>
      </c>
    </row>
    <row r="2972" spans="1:7" x14ac:dyDescent="0.2">
      <c r="A2972" s="344">
        <v>10</v>
      </c>
      <c r="B2972" s="344">
        <v>2.5</v>
      </c>
      <c r="C2972" s="344">
        <v>1884.2724609375</v>
      </c>
      <c r="D2972" s="344">
        <v>23992.74609375</v>
      </c>
      <c r="E2972" s="344">
        <v>0.97613100660964802</v>
      </c>
      <c r="F2972" s="344">
        <v>1.79298815783113</v>
      </c>
      <c r="G2972" s="262">
        <f t="shared" si="69"/>
        <v>18366.101646892756</v>
      </c>
    </row>
    <row r="2973" spans="1:7" x14ac:dyDescent="0.2">
      <c r="A2973" s="344">
        <v>10</v>
      </c>
      <c r="B2973" s="344">
        <v>2.5</v>
      </c>
      <c r="C2973" s="344">
        <v>1884.67578125</v>
      </c>
      <c r="D2973" s="344">
        <v>24093.044921875</v>
      </c>
      <c r="E2973" s="344">
        <v>0.97778148483484995</v>
      </c>
      <c r="F2973" s="344">
        <v>1.7958760727196901</v>
      </c>
      <c r="G2973" s="262">
        <f t="shared" si="69"/>
        <v>18405.783922399205</v>
      </c>
    </row>
    <row r="2974" spans="1:7" x14ac:dyDescent="0.2">
      <c r="A2974" s="344">
        <v>10</v>
      </c>
      <c r="B2974" s="344">
        <v>2.5</v>
      </c>
      <c r="C2974" s="344">
        <v>1884.92578125</v>
      </c>
      <c r="D2974" s="344">
        <v>24150.453125</v>
      </c>
      <c r="E2974" s="344">
        <v>0.97877008374780405</v>
      </c>
      <c r="F2974" s="344">
        <v>1.80034933146089</v>
      </c>
      <c r="G2974" s="262">
        <f t="shared" si="69"/>
        <v>18429.630657262329</v>
      </c>
    </row>
    <row r="2975" spans="1:7" x14ac:dyDescent="0.2">
      <c r="A2975" s="344">
        <v>10</v>
      </c>
      <c r="B2975" s="344">
        <v>2.5</v>
      </c>
      <c r="C2975" s="344">
        <v>1885.0830078125</v>
      </c>
      <c r="D2975" s="344">
        <v>24193.25390625</v>
      </c>
      <c r="E2975" s="344">
        <v>0.979422009550035</v>
      </c>
      <c r="F2975" s="344">
        <v>1.80078449193388</v>
      </c>
      <c r="G2975" s="262">
        <f t="shared" si="69"/>
        <v>18445.388912256913</v>
      </c>
    </row>
    <row r="2976" spans="1:7" x14ac:dyDescent="0.2">
      <c r="A2976" s="344">
        <v>10</v>
      </c>
      <c r="B2976" s="344">
        <v>2.5</v>
      </c>
      <c r="C2976" s="344">
        <v>1885.49609375</v>
      </c>
      <c r="D2976" s="344">
        <v>24295.744140625</v>
      </c>
      <c r="E2976" s="344">
        <v>0.98104507196694601</v>
      </c>
      <c r="F2976" s="344">
        <v>1.8045753240585301</v>
      </c>
      <c r="G2976" s="262">
        <f t="shared" si="69"/>
        <v>18484.739247438691</v>
      </c>
    </row>
    <row r="2977" spans="1:7" x14ac:dyDescent="0.2">
      <c r="A2977" s="344">
        <v>10</v>
      </c>
      <c r="B2977" s="344">
        <v>2.5</v>
      </c>
      <c r="C2977" s="344">
        <v>1885.900390625</v>
      </c>
      <c r="D2977" s="344">
        <v>24396.349609375</v>
      </c>
      <c r="E2977" s="344">
        <v>0.98273379262536797</v>
      </c>
      <c r="F2977" s="344">
        <v>1.80925126187503</v>
      </c>
      <c r="G2977" s="262">
        <f t="shared" si="69"/>
        <v>18525.852919747413</v>
      </c>
    </row>
    <row r="2978" spans="1:7" x14ac:dyDescent="0.2">
      <c r="A2978" s="344">
        <v>10</v>
      </c>
      <c r="B2978" s="344">
        <v>2.5</v>
      </c>
      <c r="C2978" s="344">
        <v>1886.2880859375</v>
      </c>
      <c r="D2978" s="344">
        <v>24497.01953125</v>
      </c>
      <c r="E2978" s="344">
        <v>0.98433217499405101</v>
      </c>
      <c r="F2978" s="344">
        <v>1.8121302127838099</v>
      </c>
      <c r="G2978" s="262">
        <f t="shared" si="69"/>
        <v>18564.928069337355</v>
      </c>
    </row>
    <row r="2979" spans="1:7" x14ac:dyDescent="0.2">
      <c r="A2979" s="344">
        <v>10</v>
      </c>
      <c r="B2979" s="344">
        <v>2.5</v>
      </c>
      <c r="C2979" s="344">
        <v>1886.7041015625</v>
      </c>
      <c r="D2979" s="344">
        <v>24597.48046875</v>
      </c>
      <c r="E2979" s="344">
        <v>0.98600855562835898</v>
      </c>
      <c r="F2979" s="344">
        <v>1.8171817064285301</v>
      </c>
      <c r="G2979" s="262">
        <f t="shared" si="69"/>
        <v>18606.078603862872</v>
      </c>
    </row>
    <row r="2980" spans="1:7" x14ac:dyDescent="0.2">
      <c r="A2980" s="344">
        <v>10</v>
      </c>
      <c r="B2980" s="344">
        <v>2.5</v>
      </c>
      <c r="C2980" s="344">
        <v>1887.1005859375</v>
      </c>
      <c r="D2980" s="344">
        <v>24698.4296875</v>
      </c>
      <c r="E2980" s="344">
        <v>0.98765396978706099</v>
      </c>
      <c r="F2980" s="344">
        <v>1.8212705617770599</v>
      </c>
      <c r="G2980" s="262">
        <f t="shared" si="69"/>
        <v>18646.634698131471</v>
      </c>
    </row>
    <row r="2981" spans="1:7" x14ac:dyDescent="0.2">
      <c r="A2981" s="344">
        <v>10</v>
      </c>
      <c r="B2981" s="344">
        <v>2.5</v>
      </c>
      <c r="C2981" s="344">
        <v>1887.494140625</v>
      </c>
      <c r="D2981" s="344">
        <v>24798.671875</v>
      </c>
      <c r="E2981" s="344">
        <v>0.98930916283279702</v>
      </c>
      <c r="F2981" s="344">
        <v>1.82566046714783</v>
      </c>
      <c r="G2981" s="262">
        <f t="shared" si="69"/>
        <v>18687.598327276643</v>
      </c>
    </row>
    <row r="2982" spans="1:7" x14ac:dyDescent="0.2">
      <c r="A2982" s="344">
        <v>10</v>
      </c>
      <c r="B2982" s="344">
        <v>2.5</v>
      </c>
      <c r="C2982" s="344">
        <v>1887.892578125</v>
      </c>
      <c r="D2982" s="344">
        <v>24899.595703125</v>
      </c>
      <c r="E2982" s="344">
        <v>0.990934786386788</v>
      </c>
      <c r="F2982" s="344">
        <v>1.82934699114412</v>
      </c>
      <c r="G2982" s="262">
        <f t="shared" si="69"/>
        <v>18727.993664460417</v>
      </c>
    </row>
    <row r="2983" spans="1:7" x14ac:dyDescent="0.2">
      <c r="A2983" s="344">
        <v>10</v>
      </c>
      <c r="B2983" s="344">
        <v>2.5</v>
      </c>
      <c r="C2983" s="344">
        <v>1888.3076171875</v>
      </c>
      <c r="D2983" s="344">
        <v>24999.787109375</v>
      </c>
      <c r="E2983" s="344">
        <v>0.99264783784747102</v>
      </c>
      <c r="F2983" s="344">
        <v>1.8330753082409501</v>
      </c>
      <c r="G2983" s="262">
        <f t="shared" si="69"/>
        <v>18770.733769767485</v>
      </c>
    </row>
    <row r="2984" spans="1:7" x14ac:dyDescent="0.2">
      <c r="A2984" s="344">
        <v>10</v>
      </c>
      <c r="B2984" s="344">
        <v>2.5</v>
      </c>
      <c r="C2984" s="344">
        <v>1888.7119140625</v>
      </c>
      <c r="D2984" s="344">
        <v>25100.236328125</v>
      </c>
      <c r="E2984" s="344">
        <v>0.99438242614269301</v>
      </c>
      <c r="F2984" s="344">
        <v>1.83658895548433</v>
      </c>
      <c r="G2984" s="262">
        <f t="shared" si="69"/>
        <v>18814.185226890004</v>
      </c>
    </row>
    <row r="2985" spans="1:7" x14ac:dyDescent="0.2">
      <c r="A2985" s="344">
        <v>10</v>
      </c>
      <c r="B2985" s="344">
        <v>2.5</v>
      </c>
      <c r="C2985" s="344">
        <v>1889.1240234375</v>
      </c>
      <c r="D2985" s="344">
        <v>25201.37890625</v>
      </c>
      <c r="E2985" s="344">
        <v>0.99605030845850695</v>
      </c>
      <c r="F2985" s="344">
        <v>1.84115767478943</v>
      </c>
      <c r="G2985" s="262">
        <f t="shared" si="69"/>
        <v>18856.133814143148</v>
      </c>
    </row>
    <row r="2986" spans="1:7" x14ac:dyDescent="0.2">
      <c r="A2986" s="344">
        <v>10</v>
      </c>
      <c r="B2986" s="344">
        <v>2.5</v>
      </c>
      <c r="C2986" s="344">
        <v>1889.517578125</v>
      </c>
      <c r="D2986" s="344">
        <v>25301.505859375</v>
      </c>
      <c r="E2986" s="344">
        <v>0.99779979791492202</v>
      </c>
      <c r="F2986" s="344">
        <v>1.8452912336215399</v>
      </c>
      <c r="G2986" s="262">
        <f t="shared" si="69"/>
        <v>18900.31094635115</v>
      </c>
    </row>
    <row r="2987" spans="1:7" x14ac:dyDescent="0.2">
      <c r="A2987" s="344">
        <v>10</v>
      </c>
      <c r="B2987" s="344">
        <v>2.5</v>
      </c>
      <c r="C2987" s="344">
        <v>1889.7412109375</v>
      </c>
      <c r="D2987" s="344">
        <v>25352.908203125</v>
      </c>
      <c r="E2987" s="344">
        <v>0.99877081811428103</v>
      </c>
      <c r="F2987" s="344">
        <v>1.84777076356113</v>
      </c>
      <c r="G2987" s="262">
        <f t="shared" si="69"/>
        <v>18924.904175971842</v>
      </c>
    </row>
    <row r="2988" spans="1:7" x14ac:dyDescent="0.2">
      <c r="A2988" s="344">
        <v>10</v>
      </c>
      <c r="B2988" s="344">
        <v>2.5</v>
      </c>
      <c r="C2988" s="344">
        <v>1889.9130859375</v>
      </c>
      <c r="D2988" s="344">
        <v>25401.548828125</v>
      </c>
      <c r="E2988" s="344">
        <v>0.99956349004059997</v>
      </c>
      <c r="F2988" s="344">
        <v>1.8492877716198599</v>
      </c>
      <c r="G2988" s="262">
        <f t="shared" si="69"/>
        <v>18945.019992583959</v>
      </c>
    </row>
    <row r="2989" spans="1:7" x14ac:dyDescent="0.2">
      <c r="A2989" s="344">
        <v>10</v>
      </c>
      <c r="B2989" s="344">
        <v>3.5</v>
      </c>
      <c r="C2989" s="344">
        <v>1890.927734375</v>
      </c>
      <c r="D2989" s="344">
        <v>25501.576171875</v>
      </c>
      <c r="E2989" s="344">
        <v>1.00134906824678</v>
      </c>
      <c r="F2989" s="344">
        <v>1.8533110851422001</v>
      </c>
      <c r="G2989" s="262">
        <f t="shared" si="69"/>
        <v>18990.465747897189</v>
      </c>
    </row>
    <row r="2990" spans="1:7" x14ac:dyDescent="0.2">
      <c r="A2990" s="344">
        <v>10</v>
      </c>
      <c r="B2990" s="344">
        <v>3.5</v>
      </c>
      <c r="C2990" s="344">
        <v>1891.2822265625</v>
      </c>
      <c r="D2990" s="344">
        <v>25602.33984375</v>
      </c>
      <c r="E2990" s="344">
        <v>1.00318877957761</v>
      </c>
      <c r="F2990" s="344">
        <v>1.8586039077490599</v>
      </c>
      <c r="G2990" s="262">
        <f t="shared" si="69"/>
        <v>19037.473974569053</v>
      </c>
    </row>
    <row r="2991" spans="1:7" x14ac:dyDescent="0.2">
      <c r="A2991" s="344">
        <v>10</v>
      </c>
      <c r="B2991" s="344">
        <v>3.5</v>
      </c>
      <c r="C2991" s="344">
        <v>1891.7041015625</v>
      </c>
      <c r="D2991" s="344">
        <v>25703.1171875</v>
      </c>
      <c r="E2991" s="344">
        <v>1.00528541952372</v>
      </c>
      <c r="F2991" s="344">
        <v>1.86194479465485</v>
      </c>
      <c r="G2991" s="262">
        <f t="shared" si="69"/>
        <v>19091.258509901629</v>
      </c>
    </row>
    <row r="2992" spans="1:7" x14ac:dyDescent="0.2">
      <c r="A2992" s="344">
        <v>10</v>
      </c>
      <c r="B2992" s="344">
        <v>3.5</v>
      </c>
      <c r="C2992" s="344">
        <v>1892.119140625</v>
      </c>
      <c r="D2992" s="344">
        <v>25804.8671875</v>
      </c>
      <c r="E2992" s="344">
        <v>1.00739905610681</v>
      </c>
      <c r="F2992" s="344">
        <v>1.86674599535763</v>
      </c>
      <c r="G2992" s="262">
        <f t="shared" si="69"/>
        <v>19145.693089949746</v>
      </c>
    </row>
    <row r="2993" spans="1:7" x14ac:dyDescent="0.2">
      <c r="A2993" s="344">
        <v>10</v>
      </c>
      <c r="B2993" s="344">
        <v>3.5</v>
      </c>
      <c r="C2993" s="344">
        <v>1892.630859375</v>
      </c>
      <c r="D2993" s="344">
        <v>25905.828125</v>
      </c>
      <c r="E2993" s="344">
        <v>1.0099138598889099</v>
      </c>
      <c r="F2993" s="344">
        <v>1.8739193910732901</v>
      </c>
      <c r="G2993" s="262">
        <f t="shared" si="69"/>
        <v>19210.714216023192</v>
      </c>
    </row>
    <row r="2994" spans="1:7" x14ac:dyDescent="0.2">
      <c r="A2994" s="344">
        <v>10</v>
      </c>
      <c r="B2994" s="344">
        <v>3.5</v>
      </c>
      <c r="C2994" s="344">
        <v>1893.185546875</v>
      </c>
      <c r="D2994" s="344">
        <v>26007.853515625</v>
      </c>
      <c r="E2994" s="344">
        <v>1.0126841953024299</v>
      </c>
      <c r="F2994" s="344">
        <v>1.87759997788817</v>
      </c>
      <c r="G2994" s="262">
        <f t="shared" si="69"/>
        <v>19282.623371370806</v>
      </c>
    </row>
    <row r="2995" spans="1:7" x14ac:dyDescent="0.2">
      <c r="A2995" s="344">
        <v>10</v>
      </c>
      <c r="B2995" s="344">
        <v>3.5</v>
      </c>
      <c r="C2995" s="344">
        <v>1893.890625</v>
      </c>
      <c r="D2995" s="344">
        <v>26109.4140625</v>
      </c>
      <c r="E2995" s="344">
        <v>1.0163164697587499</v>
      </c>
      <c r="F2995" s="344">
        <v>1.8818199168890699</v>
      </c>
      <c r="G2995" s="262">
        <f t="shared" si="69"/>
        <v>19377.275481249413</v>
      </c>
    </row>
    <row r="2996" spans="1:7" x14ac:dyDescent="0.2">
      <c r="A2996" s="344">
        <v>10</v>
      </c>
      <c r="B2996" s="344">
        <v>3.5</v>
      </c>
      <c r="C2996" s="344">
        <v>1894.392578125</v>
      </c>
      <c r="D2996" s="344">
        <v>26162.826171875</v>
      </c>
      <c r="E2996" s="344">
        <v>1.01877702400088</v>
      </c>
      <c r="F2996" s="344">
        <v>1.8865794409066401</v>
      </c>
      <c r="G2996" s="262">
        <f t="shared" si="69"/>
        <v>19441.58482247658</v>
      </c>
    </row>
    <row r="2997" spans="1:7" x14ac:dyDescent="0.2">
      <c r="A2997" s="344">
        <v>10</v>
      </c>
      <c r="B2997" s="344">
        <v>3.5</v>
      </c>
      <c r="C2997" s="344">
        <v>1894.9326171875</v>
      </c>
      <c r="D2997" s="344">
        <v>26209.4765625</v>
      </c>
      <c r="E2997" s="344">
        <v>1.0214775102213001</v>
      </c>
      <c r="F2997" s="344">
        <v>1.8913745880127</v>
      </c>
      <c r="G2997" s="262">
        <f t="shared" si="69"/>
        <v>19512.300163409505</v>
      </c>
    </row>
    <row r="2998" spans="1:7" x14ac:dyDescent="0.2">
      <c r="A2998" s="344">
        <v>10</v>
      </c>
      <c r="B2998" s="344">
        <v>3.5</v>
      </c>
      <c r="C2998" s="344">
        <v>1896.7138671875</v>
      </c>
      <c r="D2998" s="344">
        <v>26309.923828125</v>
      </c>
      <c r="E2998" s="344">
        <v>1.0304205352440501</v>
      </c>
      <c r="F2998" s="344">
        <v>1.90010969527066</v>
      </c>
      <c r="G2998" s="262">
        <f t="shared" si="69"/>
        <v>19747.141319346098</v>
      </c>
    </row>
    <row r="2999" spans="1:7" x14ac:dyDescent="0.2">
      <c r="A2999" s="344">
        <v>10</v>
      </c>
      <c r="B2999" s="344">
        <v>3.5</v>
      </c>
      <c r="C2999" s="344">
        <v>1898.37890625</v>
      </c>
      <c r="D2999" s="344">
        <v>26353.462890625</v>
      </c>
      <c r="E2999" s="344">
        <v>1.03881186805665</v>
      </c>
      <c r="F2999" s="344">
        <v>1.91179511602968</v>
      </c>
      <c r="G2999" s="262">
        <f t="shared" si="69"/>
        <v>19968.09932184394</v>
      </c>
    </row>
    <row r="3000" spans="1:7" x14ac:dyDescent="0.2">
      <c r="A3000" s="344">
        <v>10</v>
      </c>
      <c r="B3000" s="344">
        <v>3.5</v>
      </c>
      <c r="C3000" s="344">
        <v>1901.40625</v>
      </c>
      <c r="D3000" s="344">
        <v>26411.3125</v>
      </c>
      <c r="E3000" s="344">
        <v>1.05390639510006</v>
      </c>
      <c r="F3000" s="344">
        <v>1.92719395272434</v>
      </c>
      <c r="G3000" s="262">
        <f t="shared" si="69"/>
        <v>20366.328986380562</v>
      </c>
    </row>
    <row r="3001" spans="1:7" x14ac:dyDescent="0.2">
      <c r="A3001" s="344">
        <v>10</v>
      </c>
      <c r="B3001" s="344">
        <v>3.5</v>
      </c>
      <c r="C3001" s="344">
        <v>1902.3955078125</v>
      </c>
      <c r="D3001" s="344">
        <v>26418.42578125</v>
      </c>
      <c r="E3001" s="344">
        <v>1.05881958734244</v>
      </c>
      <c r="F3001" s="344">
        <v>1.9343972671777001</v>
      </c>
      <c r="G3001" s="262">
        <f t="shared" si="69"/>
        <v>20496.110316525763</v>
      </c>
    </row>
    <row r="3002" spans="1:7" x14ac:dyDescent="0.2">
      <c r="A3002" s="344">
        <v>10</v>
      </c>
      <c r="B3002" s="344">
        <v>3.5</v>
      </c>
      <c r="C3002" s="344">
        <v>1906.392578125</v>
      </c>
      <c r="D3002" s="344">
        <v>26473.46484375</v>
      </c>
      <c r="E3002" s="344">
        <v>1.07883918099105</v>
      </c>
      <c r="F3002" s="344">
        <v>1.9536584150046099</v>
      </c>
      <c r="G3002" s="262">
        <f t="shared" si="69"/>
        <v>21025.547395335376</v>
      </c>
    </row>
    <row r="3003" spans="1:7" x14ac:dyDescent="0.2">
      <c r="A3003" s="344">
        <v>10</v>
      </c>
      <c r="B3003" s="344">
        <v>3.5</v>
      </c>
      <c r="C3003" s="344">
        <v>1908.4755859375</v>
      </c>
      <c r="D3003" s="344">
        <v>26511.677734375</v>
      </c>
      <c r="E3003" s="344">
        <v>1.0892396094277501</v>
      </c>
      <c r="F3003" s="344">
        <v>1.9638091325759901</v>
      </c>
      <c r="G3003" s="262">
        <f t="shared" si="69"/>
        <v>21301.081487131447</v>
      </c>
    </row>
    <row r="3004" spans="1:7" x14ac:dyDescent="0.2">
      <c r="A3004" s="344">
        <v>10</v>
      </c>
      <c r="B3004" s="344">
        <v>4</v>
      </c>
      <c r="C3004" s="344">
        <v>1910.88671875</v>
      </c>
      <c r="D3004" s="344">
        <v>26410.9609375</v>
      </c>
      <c r="E3004" s="344">
        <v>1.0984083637595199</v>
      </c>
      <c r="F3004" s="344">
        <v>1.9708126783371001</v>
      </c>
      <c r="G3004" s="262">
        <f t="shared" si="69"/>
        <v>21543.698823417166</v>
      </c>
    </row>
    <row r="3005" spans="1:7" x14ac:dyDescent="0.2">
      <c r="A3005" s="344">
        <v>10</v>
      </c>
      <c r="B3005" s="344">
        <v>4</v>
      </c>
      <c r="C3005" s="344">
        <v>1911.7607421875</v>
      </c>
      <c r="D3005" s="344">
        <v>26310.05078125</v>
      </c>
      <c r="E3005" s="344">
        <v>1.0983831016346799</v>
      </c>
      <c r="F3005" s="344">
        <v>1.9692450296133801</v>
      </c>
      <c r="G3005" s="262">
        <f t="shared" si="69"/>
        <v>21543.032901027302</v>
      </c>
    </row>
    <row r="3006" spans="1:7" x14ac:dyDescent="0.2">
      <c r="A3006" s="344">
        <v>10</v>
      </c>
      <c r="B3006" s="344">
        <v>4</v>
      </c>
      <c r="C3006" s="344">
        <v>1913.24609375</v>
      </c>
      <c r="D3006" s="344">
        <v>26209.990234375</v>
      </c>
      <c r="E3006" s="344">
        <v>1.09832535963506</v>
      </c>
      <c r="F3006" s="344">
        <v>1.96764175780118</v>
      </c>
      <c r="G3006" s="262">
        <f t="shared" si="69"/>
        <v>21541.51659493312</v>
      </c>
    </row>
    <row r="3007" spans="1:7" x14ac:dyDescent="0.2">
      <c r="A3007" s="344">
        <v>10</v>
      </c>
      <c r="B3007" s="344">
        <v>4</v>
      </c>
      <c r="C3007" s="344">
        <v>1916.0185546875</v>
      </c>
      <c r="D3007" s="344">
        <v>26109.7109375</v>
      </c>
      <c r="E3007" s="344">
        <v>1.0983641259372201</v>
      </c>
      <c r="F3007" s="344">
        <v>1.96573138237</v>
      </c>
      <c r="G3007" s="262">
        <f t="shared" si="69"/>
        <v>21542.5307156054</v>
      </c>
    </row>
    <row r="3008" spans="1:7" x14ac:dyDescent="0.2">
      <c r="A3008" s="344">
        <v>10</v>
      </c>
      <c r="B3008" s="344">
        <v>4</v>
      </c>
      <c r="C3008" s="344">
        <v>1920.6181640625</v>
      </c>
      <c r="D3008" s="344">
        <v>26009.623046875</v>
      </c>
      <c r="E3008" s="344">
        <v>1.0983485262841</v>
      </c>
      <c r="F3008" s="344">
        <v>1.96308200247586</v>
      </c>
      <c r="G3008" s="262">
        <f t="shared" si="69"/>
        <v>21542.124193839896</v>
      </c>
    </row>
    <row r="3009" spans="1:7" x14ac:dyDescent="0.2">
      <c r="A3009" s="344">
        <v>10</v>
      </c>
      <c r="B3009" s="344">
        <v>4</v>
      </c>
      <c r="C3009" s="344">
        <v>1928.70703125</v>
      </c>
      <c r="D3009" s="344">
        <v>25905.87109375</v>
      </c>
      <c r="E3009" s="344">
        <v>1.0983252432197299</v>
      </c>
      <c r="F3009" s="344">
        <v>1.9591301679611199</v>
      </c>
      <c r="G3009" s="262">
        <f t="shared" si="69"/>
        <v>21541.519817943958</v>
      </c>
    </row>
    <row r="3010" spans="1:7" x14ac:dyDescent="0.2">
      <c r="A3010" s="344">
        <v>10</v>
      </c>
      <c r="B3010" s="344">
        <v>4</v>
      </c>
      <c r="C3010" s="344">
        <v>1943.5654296875</v>
      </c>
      <c r="D3010" s="344">
        <v>25805.69140625</v>
      </c>
      <c r="E3010" s="344">
        <v>1.09829183202237</v>
      </c>
      <c r="F3010" s="344">
        <v>1.95854296907783</v>
      </c>
      <c r="G3010" s="262">
        <f t="shared" si="69"/>
        <v>21540.655945333721</v>
      </c>
    </row>
    <row r="3011" spans="1:7" x14ac:dyDescent="0.2">
      <c r="A3011" s="344">
        <v>10</v>
      </c>
      <c r="B3011" s="344">
        <v>0</v>
      </c>
      <c r="C3011" s="344">
        <v>1970.607421875</v>
      </c>
      <c r="D3011" s="344">
        <v>25702.970703125</v>
      </c>
      <c r="E3011" s="344">
        <v>1.0981247760355499</v>
      </c>
      <c r="F3011" s="344">
        <v>1.9558728672564001</v>
      </c>
      <c r="G3011" s="262">
        <f t="shared" si="69"/>
        <v>21536.35353014449</v>
      </c>
    </row>
    <row r="3012" spans="1:7" x14ac:dyDescent="0.2">
      <c r="A3012" s="344">
        <v>10</v>
      </c>
      <c r="B3012" s="344">
        <v>0</v>
      </c>
      <c r="C3012" s="344">
        <v>1970.982421875</v>
      </c>
      <c r="D3012" s="344">
        <v>25602.083984375</v>
      </c>
      <c r="E3012" s="344">
        <v>1.09661091119051</v>
      </c>
      <c r="F3012" s="344">
        <v>1.95184350013733</v>
      </c>
      <c r="G3012" s="262">
        <f t="shared" si="69"/>
        <v>21497.519070812363</v>
      </c>
    </row>
    <row r="3013" spans="1:7" x14ac:dyDescent="0.2">
      <c r="A3013" s="344">
        <v>10</v>
      </c>
      <c r="B3013" s="344">
        <v>0</v>
      </c>
      <c r="C3013" s="344">
        <v>1971.4013671875</v>
      </c>
      <c r="D3013" s="344">
        <v>25500.396484375</v>
      </c>
      <c r="E3013" s="344">
        <v>1.09495304059237</v>
      </c>
      <c r="F3013" s="344">
        <v>1.94680388085544</v>
      </c>
      <c r="G3013" s="262">
        <f t="shared" si="69"/>
        <v>21455.15842088178</v>
      </c>
    </row>
    <row r="3014" spans="1:7" x14ac:dyDescent="0.2">
      <c r="A3014" s="344">
        <v>10</v>
      </c>
      <c r="B3014" s="344">
        <v>0</v>
      </c>
      <c r="C3014" s="344">
        <v>1971.8125</v>
      </c>
      <c r="D3014" s="344">
        <v>25400.142578125</v>
      </c>
      <c r="E3014" s="344">
        <v>1.0932809673249699</v>
      </c>
      <c r="F3014" s="344">
        <v>1.94523041136563</v>
      </c>
      <c r="G3014" s="262">
        <f t="shared" ref="G3014:G3077" si="70">G3013+(D3014+D3013)/2*(E3014-E3013)</f>
        <v>21412.603705550453</v>
      </c>
    </row>
    <row r="3015" spans="1:7" x14ac:dyDescent="0.2">
      <c r="A3015" s="344">
        <v>10</v>
      </c>
      <c r="B3015" s="344">
        <v>0</v>
      </c>
      <c r="C3015" s="344">
        <v>1972.1943359375</v>
      </c>
      <c r="D3015" s="344">
        <v>25299.15234375</v>
      </c>
      <c r="E3015" s="344">
        <v>1.09171913936734</v>
      </c>
      <c r="F3015" s="344">
        <v>1.93876028060913</v>
      </c>
      <c r="G3015" s="262">
        <f t="shared" si="70"/>
        <v>21373.0119174299</v>
      </c>
    </row>
    <row r="3016" spans="1:7" x14ac:dyDescent="0.2">
      <c r="A3016" s="344">
        <v>10</v>
      </c>
      <c r="B3016" s="344">
        <v>0</v>
      </c>
      <c r="C3016" s="344">
        <v>1972.6142578125</v>
      </c>
      <c r="D3016" s="344">
        <v>25198.65234375</v>
      </c>
      <c r="E3016" s="344">
        <v>1.09002145472914</v>
      </c>
      <c r="F3016" s="344">
        <v>1.93711521569639</v>
      </c>
      <c r="G3016" s="262">
        <f t="shared" si="70"/>
        <v>21330.147243789503</v>
      </c>
    </row>
    <row r="3017" spans="1:7" x14ac:dyDescent="0.2">
      <c r="A3017" s="344">
        <v>10</v>
      </c>
      <c r="B3017" s="344">
        <v>0</v>
      </c>
      <c r="C3017" s="344">
        <v>1973.0087890625</v>
      </c>
      <c r="D3017" s="344">
        <v>25098.265625</v>
      </c>
      <c r="E3017" s="344">
        <v>1.0883992072194799</v>
      </c>
      <c r="F3017" s="344">
        <v>1.9328326452523501</v>
      </c>
      <c r="G3017" s="262">
        <f t="shared" si="70"/>
        <v>21289.35021883031</v>
      </c>
    </row>
    <row r="3018" spans="1:7" x14ac:dyDescent="0.2">
      <c r="A3018" s="344">
        <v>10</v>
      </c>
      <c r="B3018" s="344">
        <v>0</v>
      </c>
      <c r="C3018" s="344">
        <v>1973.4267578125</v>
      </c>
      <c r="D3018" s="344">
        <v>24993.27734375</v>
      </c>
      <c r="E3018" s="344">
        <v>1.0866976808756601</v>
      </c>
      <c r="F3018" s="344">
        <v>1.9281894201412799</v>
      </c>
      <c r="G3018" s="262">
        <f t="shared" si="70"/>
        <v>21246.734178848354</v>
      </c>
    </row>
    <row r="3019" spans="1:7" x14ac:dyDescent="0.2">
      <c r="A3019" s="344">
        <v>10</v>
      </c>
      <c r="B3019" s="344">
        <v>0</v>
      </c>
      <c r="C3019" s="344">
        <v>1973.8349609375</v>
      </c>
      <c r="D3019" s="344">
        <v>24891.990234375</v>
      </c>
      <c r="E3019" s="344">
        <v>1.0850657708942899</v>
      </c>
      <c r="F3019" s="344">
        <v>1.9234269857406601</v>
      </c>
      <c r="G3019" s="262">
        <f t="shared" si="70"/>
        <v>21206.030045806321</v>
      </c>
    </row>
    <row r="3020" spans="1:7" x14ac:dyDescent="0.2">
      <c r="A3020" s="344">
        <v>10</v>
      </c>
      <c r="B3020" s="344">
        <v>0</v>
      </c>
      <c r="C3020" s="344">
        <v>1974.244140625</v>
      </c>
      <c r="D3020" s="344">
        <v>24791.71484375</v>
      </c>
      <c r="E3020" s="344">
        <v>1.08346564229578</v>
      </c>
      <c r="F3020" s="344">
        <v>1.9211113685742001</v>
      </c>
      <c r="G3020" s="262">
        <f t="shared" si="70"/>
        <v>21166.279887118602</v>
      </c>
    </row>
    <row r="3021" spans="1:7" x14ac:dyDescent="0.2">
      <c r="A3021" s="344">
        <v>10</v>
      </c>
      <c r="B3021" s="344">
        <v>0</v>
      </c>
      <c r="C3021" s="344">
        <v>1974.6513671875</v>
      </c>
      <c r="D3021" s="344">
        <v>24691.580078125</v>
      </c>
      <c r="E3021" s="344">
        <v>1.0818365262821299</v>
      </c>
      <c r="F3021" s="344">
        <v>1.9175291527062699</v>
      </c>
      <c r="G3021" s="262">
        <f t="shared" si="70"/>
        <v>21125.972873035902</v>
      </c>
    </row>
    <row r="3022" spans="1:7" x14ac:dyDescent="0.2">
      <c r="A3022" s="344">
        <v>10</v>
      </c>
      <c r="B3022" s="344">
        <v>0</v>
      </c>
      <c r="C3022" s="344">
        <v>1975.0498046875</v>
      </c>
      <c r="D3022" s="344">
        <v>24590.203125</v>
      </c>
      <c r="E3022" s="344">
        <v>1.0801699245348599</v>
      </c>
      <c r="F3022" s="344">
        <v>1.91271305084229</v>
      </c>
      <c r="G3022" s="262">
        <f t="shared" si="70"/>
        <v>21084.906320038448</v>
      </c>
    </row>
    <row r="3023" spans="1:7" x14ac:dyDescent="0.2">
      <c r="A3023" s="344">
        <v>10</v>
      </c>
      <c r="B3023" s="344">
        <v>0</v>
      </c>
      <c r="C3023" s="344">
        <v>1975.453125</v>
      </c>
      <c r="D3023" s="344">
        <v>24490.201171875</v>
      </c>
      <c r="E3023" s="344">
        <v>1.07851077336818</v>
      </c>
      <c r="F3023" s="344">
        <v>1.90900859888643</v>
      </c>
      <c r="G3023" s="262">
        <f t="shared" si="70"/>
        <v>21044.190415013309</v>
      </c>
    </row>
    <row r="3024" spans="1:7" x14ac:dyDescent="0.2">
      <c r="A3024" s="344">
        <v>10</v>
      </c>
      <c r="B3024" s="344">
        <v>0</v>
      </c>
      <c r="C3024" s="344">
        <v>1975.8408203125</v>
      </c>
      <c r="D3024" s="344">
        <v>24389.443359375</v>
      </c>
      <c r="E3024" s="344">
        <v>1.0769534856081</v>
      </c>
      <c r="F3024" s="344">
        <v>1.90200214274228</v>
      </c>
      <c r="G3024" s="262">
        <f t="shared" si="70"/>
        <v>21006.13057894052</v>
      </c>
    </row>
    <row r="3025" spans="1:7" x14ac:dyDescent="0.2">
      <c r="A3025" s="344">
        <v>10</v>
      </c>
      <c r="B3025" s="344">
        <v>0</v>
      </c>
      <c r="C3025" s="344">
        <v>1976.2431640625</v>
      </c>
      <c r="D3025" s="344">
        <v>24289.07421875</v>
      </c>
      <c r="E3025" s="344">
        <v>1.07531098183244</v>
      </c>
      <c r="F3025" s="344">
        <v>1.90066697541624</v>
      </c>
      <c r="G3025" s="262">
        <f t="shared" si="70"/>
        <v>20966.153254482717</v>
      </c>
    </row>
    <row r="3026" spans="1:7" x14ac:dyDescent="0.2">
      <c r="A3026" s="344">
        <v>10</v>
      </c>
      <c r="B3026" s="344">
        <v>0</v>
      </c>
      <c r="C3026" s="344">
        <v>1976.6494140625</v>
      </c>
      <c r="D3026" s="344">
        <v>24188.6875</v>
      </c>
      <c r="E3026" s="344">
        <v>1.07364694122225</v>
      </c>
      <c r="F3026" s="344">
        <v>1.89760630019009</v>
      </c>
      <c r="G3026" s="262">
        <f t="shared" si="70"/>
        <v>20925.81877238716</v>
      </c>
    </row>
    <row r="3027" spans="1:7" x14ac:dyDescent="0.2">
      <c r="A3027" s="344">
        <v>10</v>
      </c>
      <c r="B3027" s="344">
        <v>0</v>
      </c>
      <c r="C3027" s="344">
        <v>1977.044921875</v>
      </c>
      <c r="D3027" s="344">
        <v>24088.400390625</v>
      </c>
      <c r="E3027" s="344">
        <v>1.0720432037487599</v>
      </c>
      <c r="F3027" s="344">
        <v>1.89388694707304</v>
      </c>
      <c r="G3027" s="262">
        <f t="shared" si="70"/>
        <v>20887.106884906574</v>
      </c>
    </row>
    <row r="3028" spans="1:7" x14ac:dyDescent="0.2">
      <c r="A3028" s="344">
        <v>10</v>
      </c>
      <c r="B3028" s="344">
        <v>0</v>
      </c>
      <c r="C3028" s="344">
        <v>1977.45703125</v>
      </c>
      <c r="D3028" s="344">
        <v>23988.138671875</v>
      </c>
      <c r="E3028" s="344">
        <v>1.0703359730541699</v>
      </c>
      <c r="F3028" s="344">
        <v>1.8903166055679299</v>
      </c>
      <c r="G3028" s="262">
        <f t="shared" si="70"/>
        <v>20846.068013317996</v>
      </c>
    </row>
    <row r="3029" spans="1:7" x14ac:dyDescent="0.2">
      <c r="A3029" s="344">
        <v>10</v>
      </c>
      <c r="B3029" s="344">
        <v>0</v>
      </c>
      <c r="C3029" s="344">
        <v>1977.8671875</v>
      </c>
      <c r="D3029" s="344">
        <v>23885.9921875</v>
      </c>
      <c r="E3029" s="344">
        <v>1.0686664609238501</v>
      </c>
      <c r="F3029" s="344">
        <v>1.8839448457583801</v>
      </c>
      <c r="G3029" s="262">
        <f t="shared" si="70"/>
        <v>20806.104792218874</v>
      </c>
    </row>
    <row r="3030" spans="1:7" x14ac:dyDescent="0.2">
      <c r="A3030" s="344">
        <v>10</v>
      </c>
      <c r="B3030" s="344">
        <v>0</v>
      </c>
      <c r="C3030" s="344">
        <v>1978.2685546875</v>
      </c>
      <c r="D3030" s="344">
        <v>23784.947265625</v>
      </c>
      <c r="E3030" s="344">
        <v>1.0669765761122101</v>
      </c>
      <c r="F3030" s="344">
        <v>1.88142957631499</v>
      </c>
      <c r="G3030" s="262">
        <f t="shared" si="70"/>
        <v>20765.825593949652</v>
      </c>
    </row>
    <row r="3031" spans="1:7" x14ac:dyDescent="0.2">
      <c r="A3031" s="344">
        <v>10</v>
      </c>
      <c r="B3031" s="344">
        <v>0</v>
      </c>
      <c r="C3031" s="344">
        <v>1978.673828125</v>
      </c>
      <c r="D3031" s="344">
        <v>23683.224609375</v>
      </c>
      <c r="E3031" s="344">
        <v>1.0653146309778101</v>
      </c>
      <c r="F3031" s="344">
        <v>1.87801418360323</v>
      </c>
      <c r="G3031" s="262">
        <f t="shared" si="70"/>
        <v>20726.380845306394</v>
      </c>
    </row>
    <row r="3032" spans="1:7" x14ac:dyDescent="0.2">
      <c r="A3032" s="344">
        <v>10</v>
      </c>
      <c r="B3032" s="344">
        <v>0</v>
      </c>
      <c r="C3032" s="344">
        <v>1979.0771484375</v>
      </c>
      <c r="D3032" s="344">
        <v>23581.787109375</v>
      </c>
      <c r="E3032" s="344">
        <v>1.0636784136295301</v>
      </c>
      <c r="F3032" s="344">
        <v>1.87349016778171</v>
      </c>
      <c r="G3032" s="262">
        <f t="shared" si="70"/>
        <v>20687.712929235957</v>
      </c>
    </row>
    <row r="3033" spans="1:7" x14ac:dyDescent="0.2">
      <c r="A3033" s="344">
        <v>10</v>
      </c>
      <c r="B3033" s="344">
        <v>0</v>
      </c>
      <c r="C3033" s="344">
        <v>1979.486328125</v>
      </c>
      <c r="D3033" s="344">
        <v>23481.63671875</v>
      </c>
      <c r="E3033" s="344">
        <v>1.0619559325277801</v>
      </c>
      <c r="F3033" s="344">
        <v>1.8686562543734899</v>
      </c>
      <c r="G3033" s="262">
        <f t="shared" si="70"/>
        <v>20647.18000017216</v>
      </c>
    </row>
    <row r="3034" spans="1:7" x14ac:dyDescent="0.2">
      <c r="A3034" s="344">
        <v>10</v>
      </c>
      <c r="B3034" s="344">
        <v>0</v>
      </c>
      <c r="C3034" s="344">
        <v>1979.89453125</v>
      </c>
      <c r="D3034" s="344">
        <v>23380.126953125</v>
      </c>
      <c r="E3034" s="344">
        <v>1.06035312637687</v>
      </c>
      <c r="F3034" s="344">
        <v>1.8647878896445</v>
      </c>
      <c r="G3034" s="262">
        <f t="shared" si="70"/>
        <v>20609.624838644271</v>
      </c>
    </row>
    <row r="3035" spans="1:7" x14ac:dyDescent="0.2">
      <c r="A3035" s="344">
        <v>10</v>
      </c>
      <c r="B3035" s="344">
        <v>0</v>
      </c>
      <c r="C3035" s="344">
        <v>1980.2666015625</v>
      </c>
      <c r="D3035" s="344">
        <v>23288.126953125</v>
      </c>
      <c r="E3035" s="344">
        <v>1.0588247096165999</v>
      </c>
      <c r="F3035" s="344">
        <v>1.85945036355406</v>
      </c>
      <c r="G3035" s="262">
        <f t="shared" si="70"/>
        <v>20573.960567922844</v>
      </c>
    </row>
    <row r="3036" spans="1:7" x14ac:dyDescent="0.2">
      <c r="A3036" s="344">
        <v>10</v>
      </c>
      <c r="B3036" s="344">
        <v>0</v>
      </c>
      <c r="C3036" s="344">
        <v>1980.30078125</v>
      </c>
      <c r="D3036" s="344">
        <v>23279.380859375</v>
      </c>
      <c r="E3036" s="344">
        <v>1.0586741846054799</v>
      </c>
      <c r="F3036" s="344">
        <v>1.8598079914227099</v>
      </c>
      <c r="G3036" s="262">
        <f t="shared" si="70"/>
        <v>20570.45578060719</v>
      </c>
    </row>
    <row r="3037" spans="1:7" x14ac:dyDescent="0.2">
      <c r="A3037" s="344">
        <v>10</v>
      </c>
      <c r="B3037" s="344">
        <v>0</v>
      </c>
      <c r="C3037" s="344">
        <v>1980.7001953125</v>
      </c>
      <c r="D3037" s="344">
        <v>23175.14453125</v>
      </c>
      <c r="E3037" s="344">
        <v>1.0570685844868399</v>
      </c>
      <c r="F3037" s="344">
        <v>1.8567175138741701</v>
      </c>
      <c r="G3037" s="262">
        <f t="shared" si="70"/>
        <v>20533.162084867916</v>
      </c>
    </row>
    <row r="3038" spans="1:7" x14ac:dyDescent="0.2">
      <c r="A3038" s="344">
        <v>10</v>
      </c>
      <c r="B3038" s="344">
        <v>0</v>
      </c>
      <c r="C3038" s="344">
        <v>1981.1201171875</v>
      </c>
      <c r="D3038" s="344">
        <v>23074.095703125</v>
      </c>
      <c r="E3038" s="344">
        <v>1.0553732281550801</v>
      </c>
      <c r="F3038" s="344">
        <v>1.8533736001700201</v>
      </c>
      <c r="G3038" s="262">
        <f t="shared" si="70"/>
        <v>20493.957613732699</v>
      </c>
    </row>
    <row r="3039" spans="1:7" x14ac:dyDescent="0.2">
      <c r="A3039" s="344">
        <v>10</v>
      </c>
      <c r="B3039" s="344">
        <v>0</v>
      </c>
      <c r="C3039" s="344">
        <v>1981.5205078125</v>
      </c>
      <c r="D3039" s="344">
        <v>22972.94140625</v>
      </c>
      <c r="E3039" s="344">
        <v>1.0536749614402701</v>
      </c>
      <c r="F3039" s="344">
        <v>1.84800918214023</v>
      </c>
      <c r="G3039" s="262">
        <f t="shared" si="70"/>
        <v>20454.857538513461</v>
      </c>
    </row>
    <row r="3040" spans="1:7" x14ac:dyDescent="0.2">
      <c r="A3040" s="344">
        <v>10</v>
      </c>
      <c r="B3040" s="344">
        <v>0</v>
      </c>
      <c r="C3040" s="344">
        <v>1981.916015625</v>
      </c>
      <c r="D3040" s="344">
        <v>22871.291015625</v>
      </c>
      <c r="E3040" s="344">
        <v>1.0520304786041399</v>
      </c>
      <c r="F3040" s="344">
        <v>1.84487993828952</v>
      </c>
      <c r="G3040" s="262">
        <f t="shared" si="70"/>
        <v>20417.162511836792</v>
      </c>
    </row>
    <row r="3041" spans="1:7" x14ac:dyDescent="0.2">
      <c r="A3041" s="344">
        <v>10</v>
      </c>
      <c r="B3041" s="344">
        <v>0</v>
      </c>
      <c r="C3041" s="344">
        <v>1982.33984375</v>
      </c>
      <c r="D3041" s="344">
        <v>22770.828125</v>
      </c>
      <c r="E3041" s="344">
        <v>1.05029146652669</v>
      </c>
      <c r="F3041" s="344">
        <v>1.8412530189380101</v>
      </c>
      <c r="G3041" s="262">
        <f t="shared" si="70"/>
        <v>20377.476413623815</v>
      </c>
    </row>
    <row r="3042" spans="1:7" x14ac:dyDescent="0.2">
      <c r="A3042" s="344">
        <v>10</v>
      </c>
      <c r="B3042" s="344">
        <v>0</v>
      </c>
      <c r="C3042" s="344">
        <v>1982.73828125</v>
      </c>
      <c r="D3042" s="344">
        <v>22668.46484375</v>
      </c>
      <c r="E3042" s="344">
        <v>1.0486417450010801</v>
      </c>
      <c r="F3042" s="344">
        <v>1.83697638567537</v>
      </c>
      <c r="G3042" s="262">
        <f t="shared" si="70"/>
        <v>20339.995323764295</v>
      </c>
    </row>
    <row r="3043" spans="1:7" x14ac:dyDescent="0.2">
      <c r="A3043" s="344">
        <v>10</v>
      </c>
      <c r="B3043" s="344">
        <v>0</v>
      </c>
      <c r="C3043" s="344">
        <v>1983.154296875</v>
      </c>
      <c r="D3043" s="344">
        <v>22568.140625</v>
      </c>
      <c r="E3043" s="344">
        <v>1.0469983099028499</v>
      </c>
      <c r="F3043" s="344">
        <v>1.8332510953769099</v>
      </c>
      <c r="G3043" s="262">
        <f t="shared" si="70"/>
        <v>20302.823611188229</v>
      </c>
    </row>
    <row r="3044" spans="1:7" x14ac:dyDescent="0.2">
      <c r="A3044" s="344">
        <v>10</v>
      </c>
      <c r="B3044" s="344">
        <v>0</v>
      </c>
      <c r="C3044" s="344">
        <v>1983.546875</v>
      </c>
      <c r="D3044" s="344">
        <v>22467.822265625</v>
      </c>
      <c r="E3044" s="344">
        <v>1.04530819226056</v>
      </c>
      <c r="F3044" s="344">
        <v>1.8283337121829399</v>
      </c>
      <c r="G3044" s="262">
        <f t="shared" si="70"/>
        <v>20264.765573478751</v>
      </c>
    </row>
    <row r="3045" spans="1:7" x14ac:dyDescent="0.2">
      <c r="A3045" s="344">
        <v>10</v>
      </c>
      <c r="B3045" s="344">
        <v>0</v>
      </c>
      <c r="C3045" s="344">
        <v>1983.9423828125</v>
      </c>
      <c r="D3045" s="344">
        <v>22366.0859375</v>
      </c>
      <c r="E3045" s="344">
        <v>1.04374089278281</v>
      </c>
      <c r="F3045" s="344">
        <v>1.8271773587912301</v>
      </c>
      <c r="G3045" s="262">
        <f t="shared" si="70"/>
        <v>20229.631493022625</v>
      </c>
    </row>
    <row r="3046" spans="1:7" x14ac:dyDescent="0.2">
      <c r="A3046" s="344">
        <v>10</v>
      </c>
      <c r="B3046" s="344">
        <v>0</v>
      </c>
      <c r="C3046" s="344">
        <v>1984.349609375</v>
      </c>
      <c r="D3046" s="344">
        <v>22263.0390625</v>
      </c>
      <c r="E3046" s="344">
        <v>1.0420117760077101</v>
      </c>
      <c r="F3046" s="344">
        <v>1.81965832598507</v>
      </c>
      <c r="G3046" s="262">
        <f t="shared" si="70"/>
        <v>20191.047008674861</v>
      </c>
    </row>
    <row r="3047" spans="1:7" x14ac:dyDescent="0.2">
      <c r="A3047" s="344">
        <v>10</v>
      </c>
      <c r="B3047" s="344">
        <v>0</v>
      </c>
      <c r="C3047" s="344">
        <v>1984.7646484375</v>
      </c>
      <c r="D3047" s="344">
        <v>22161.15625</v>
      </c>
      <c r="E3047" s="344">
        <v>1.04028999339789</v>
      </c>
      <c r="F3047" s="344">
        <v>1.81558425538242</v>
      </c>
      <c r="G3047" s="262">
        <f t="shared" si="70"/>
        <v>20152.802605202702</v>
      </c>
    </row>
    <row r="3048" spans="1:7" x14ac:dyDescent="0.2">
      <c r="A3048" s="344">
        <v>10</v>
      </c>
      <c r="B3048" s="344">
        <v>0</v>
      </c>
      <c r="C3048" s="344">
        <v>1985.111328125</v>
      </c>
      <c r="D3048" s="344">
        <v>22079.50390625</v>
      </c>
      <c r="E3048" s="344">
        <v>1.0387913789600101</v>
      </c>
      <c r="F3048" s="344">
        <v>1.8141120672226001</v>
      </c>
      <c r="G3048" s="262">
        <f t="shared" si="70"/>
        <v>20119.652759176955</v>
      </c>
    </row>
    <row r="3049" spans="1:7" x14ac:dyDescent="0.2">
      <c r="A3049" s="344">
        <v>10</v>
      </c>
      <c r="B3049" s="344">
        <v>0</v>
      </c>
      <c r="C3049" s="344">
        <v>1985.169921875</v>
      </c>
      <c r="D3049" s="344">
        <v>22060.931640625</v>
      </c>
      <c r="E3049" s="344">
        <v>1.0385656496509901</v>
      </c>
      <c r="F3049" s="344">
        <v>1.81349809281528</v>
      </c>
      <c r="G3049" s="262">
        <f t="shared" si="70"/>
        <v>20114.670864169038</v>
      </c>
    </row>
    <row r="3050" spans="1:7" x14ac:dyDescent="0.2">
      <c r="A3050" s="344">
        <v>10</v>
      </c>
      <c r="B3050" s="344">
        <v>0</v>
      </c>
      <c r="C3050" s="344">
        <v>1985.5712890625</v>
      </c>
      <c r="D3050" s="344">
        <v>21959.31640625</v>
      </c>
      <c r="E3050" s="344">
        <v>1.03690777905285</v>
      </c>
      <c r="F3050" s="344">
        <v>1.80947477929294</v>
      </c>
      <c r="G3050" s="262">
        <f t="shared" si="70"/>
        <v>20078.180926689165</v>
      </c>
    </row>
    <row r="3051" spans="1:7" x14ac:dyDescent="0.2">
      <c r="A3051" s="344">
        <v>10</v>
      </c>
      <c r="B3051" s="344">
        <v>0</v>
      </c>
      <c r="C3051" s="344">
        <v>1985.98046875</v>
      </c>
      <c r="D3051" s="344">
        <v>21857.857421875</v>
      </c>
      <c r="E3051" s="344">
        <v>1.0351798264309799</v>
      </c>
      <c r="F3051" s="344">
        <v>1.8043756717816</v>
      </c>
      <c r="G3051" s="262">
        <f t="shared" si="70"/>
        <v>20040.323926489542</v>
      </c>
    </row>
    <row r="3052" spans="1:7" x14ac:dyDescent="0.2">
      <c r="A3052" s="344">
        <v>10</v>
      </c>
      <c r="B3052" s="344">
        <v>0</v>
      </c>
      <c r="C3052" s="344">
        <v>1986.3876953125</v>
      </c>
      <c r="D3052" s="344">
        <v>21757.720703125</v>
      </c>
      <c r="E3052" s="344">
        <v>1.03343219961971</v>
      </c>
      <c r="F3052" s="344">
        <v>1.80153851397336</v>
      </c>
      <c r="G3052" s="262">
        <f t="shared" si="70"/>
        <v>20002.212049629397</v>
      </c>
    </row>
    <row r="3053" spans="1:7" x14ac:dyDescent="0.2">
      <c r="A3053" s="344">
        <v>10</v>
      </c>
      <c r="B3053" s="344">
        <v>0</v>
      </c>
      <c r="C3053" s="344">
        <v>1986.7890625</v>
      </c>
      <c r="D3053" s="344">
        <v>21656.857421875</v>
      </c>
      <c r="E3053" s="344">
        <v>1.03176548145711</v>
      </c>
      <c r="F3053" s="344">
        <v>1.7963678110390899</v>
      </c>
      <c r="G3053" s="262">
        <f t="shared" si="70"/>
        <v>19966.032116688119</v>
      </c>
    </row>
    <row r="3054" spans="1:7" x14ac:dyDescent="0.2">
      <c r="A3054" s="344">
        <v>10</v>
      </c>
      <c r="B3054" s="344">
        <v>0</v>
      </c>
      <c r="C3054" s="344">
        <v>1987.2001953125</v>
      </c>
      <c r="D3054" s="344">
        <v>21555.810546875</v>
      </c>
      <c r="E3054" s="344">
        <v>1.0300879366695901</v>
      </c>
      <c r="F3054" s="344">
        <v>1.79131631739438</v>
      </c>
      <c r="G3054" s="262">
        <f t="shared" si="70"/>
        <v>19929.786523735216</v>
      </c>
    </row>
    <row r="3055" spans="1:7" x14ac:dyDescent="0.2">
      <c r="A3055" s="344">
        <v>10</v>
      </c>
      <c r="B3055" s="344">
        <v>0</v>
      </c>
      <c r="C3055" s="344">
        <v>1987.5849609375</v>
      </c>
      <c r="D3055" s="344">
        <v>21454.08203125</v>
      </c>
      <c r="E3055" s="344">
        <v>1.0283972369507</v>
      </c>
      <c r="F3055" s="344">
        <v>1.7885447014123199</v>
      </c>
      <c r="G3055" s="262">
        <f t="shared" si="70"/>
        <v>19893.428117089552</v>
      </c>
    </row>
    <row r="3056" spans="1:7" x14ac:dyDescent="0.2">
      <c r="A3056" s="344">
        <v>10</v>
      </c>
      <c r="B3056" s="344">
        <v>0</v>
      </c>
      <c r="C3056" s="344">
        <v>1988.0029296875</v>
      </c>
      <c r="D3056" s="344">
        <v>21352.544921875</v>
      </c>
      <c r="E3056" s="344">
        <v>1.0267457691952599</v>
      </c>
      <c r="F3056" s="344">
        <v>1.78531999699771</v>
      </c>
      <c r="G3056" s="262">
        <f t="shared" si="70"/>
        <v>19858.081235023434</v>
      </c>
    </row>
    <row r="3057" spans="1:18" x14ac:dyDescent="0.2">
      <c r="A3057" s="344">
        <v>10</v>
      </c>
      <c r="B3057" s="344">
        <v>0</v>
      </c>
      <c r="C3057" s="344">
        <v>1988.412109375</v>
      </c>
      <c r="D3057" s="344">
        <v>21251.951171875</v>
      </c>
      <c r="E3057" s="344">
        <v>1.02500594221056</v>
      </c>
      <c r="F3057" s="344">
        <v>1.7807811964303299</v>
      </c>
      <c r="G3057" s="262">
        <f t="shared" si="70"/>
        <v>19821.019009036707</v>
      </c>
    </row>
    <row r="3058" spans="1:18" x14ac:dyDescent="0.2">
      <c r="A3058" s="344">
        <v>10</v>
      </c>
      <c r="B3058" s="344">
        <v>0</v>
      </c>
      <c r="C3058" s="344">
        <v>1988.8076171875</v>
      </c>
      <c r="D3058" s="344">
        <v>21149.123046875</v>
      </c>
      <c r="E3058" s="344">
        <v>1.0233042994514101</v>
      </c>
      <c r="F3058" s="344">
        <v>1.77622737828642</v>
      </c>
      <c r="G3058" s="262">
        <f t="shared" si="70"/>
        <v>19784.94326857445</v>
      </c>
    </row>
    <row r="3059" spans="1:18" x14ac:dyDescent="0.2">
      <c r="A3059" s="344">
        <v>10</v>
      </c>
      <c r="B3059" s="344">
        <v>0</v>
      </c>
      <c r="C3059" s="344">
        <v>1989.232421875</v>
      </c>
      <c r="D3059" s="344">
        <v>21048.158203125</v>
      </c>
      <c r="E3059" s="344">
        <v>1.0215380461886501</v>
      </c>
      <c r="F3059" s="344">
        <v>1.7715186113491701</v>
      </c>
      <c r="G3059" s="262">
        <f t="shared" si="70"/>
        <v>19747.677725730744</v>
      </c>
    </row>
    <row r="3060" spans="1:18" x14ac:dyDescent="0.2">
      <c r="A3060" s="344">
        <v>10</v>
      </c>
      <c r="B3060" s="344">
        <v>0</v>
      </c>
      <c r="C3060" s="344">
        <v>1989.6259765625</v>
      </c>
      <c r="D3060" s="344">
        <v>20946.814453125</v>
      </c>
      <c r="E3060" s="344">
        <v>1.01986271329224</v>
      </c>
      <c r="F3060" s="344">
        <v>1.7690152162685999</v>
      </c>
      <c r="G3060" s="262">
        <f t="shared" si="70"/>
        <v>19712.499946143314</v>
      </c>
    </row>
    <row r="3061" spans="1:18" x14ac:dyDescent="0.2">
      <c r="A3061" s="344">
        <v>10</v>
      </c>
      <c r="B3061" s="344">
        <v>0</v>
      </c>
      <c r="C3061" s="344">
        <v>1989.8896484375</v>
      </c>
      <c r="D3061" s="344">
        <v>20889.658203125</v>
      </c>
      <c r="E3061" s="344">
        <v>1.01878808345646</v>
      </c>
      <c r="F3061" s="344">
        <v>1.7687976360321001</v>
      </c>
      <c r="G3061" s="262">
        <f t="shared" si="70"/>
        <v>19690.020585273214</v>
      </c>
    </row>
    <row r="3062" spans="1:18" x14ac:dyDescent="0.2">
      <c r="A3062" s="344">
        <v>10</v>
      </c>
      <c r="B3062" s="344">
        <v>0</v>
      </c>
      <c r="C3062" s="344">
        <v>1990.046875</v>
      </c>
      <c r="D3062" s="344">
        <v>20845.634765625</v>
      </c>
      <c r="E3062" s="344">
        <v>1.0181304533034601</v>
      </c>
      <c r="F3062" s="344">
        <v>1.7642707098275401</v>
      </c>
      <c r="G3062" s="262">
        <f t="shared" si="70"/>
        <v>19676.297391722946</v>
      </c>
    </row>
    <row r="3063" spans="1:18" x14ac:dyDescent="0.2">
      <c r="A3063" s="344">
        <v>10</v>
      </c>
      <c r="B3063" s="344">
        <v>0</v>
      </c>
      <c r="C3063" s="344">
        <v>1990.44921875</v>
      </c>
      <c r="D3063" s="344">
        <v>20744.626953125</v>
      </c>
      <c r="E3063" s="344">
        <v>1.0164844570681499</v>
      </c>
      <c r="F3063" s="344">
        <v>1.75981817301363</v>
      </c>
      <c r="G3063" s="262">
        <f t="shared" si="70"/>
        <v>19642.068684615635</v>
      </c>
    </row>
    <row r="3064" spans="1:18" x14ac:dyDescent="0.2">
      <c r="A3064" s="344">
        <v>10</v>
      </c>
      <c r="B3064" s="344">
        <v>0</v>
      </c>
      <c r="C3064" s="344">
        <v>1990.8388671875</v>
      </c>
      <c r="D3064" s="344">
        <v>20642.9765625</v>
      </c>
      <c r="E3064" s="344">
        <v>1.01483997423202</v>
      </c>
      <c r="F3064" s="344">
        <v>1.75571441650391</v>
      </c>
      <c r="G3064" s="262">
        <f t="shared" si="70"/>
        <v>19608.038082810635</v>
      </c>
    </row>
    <row r="3065" spans="1:18" x14ac:dyDescent="0.2">
      <c r="A3065" s="344">
        <v>10</v>
      </c>
      <c r="B3065" s="344">
        <v>0.5</v>
      </c>
      <c r="C3065" s="344">
        <v>1991.77734375</v>
      </c>
      <c r="D3065" s="344">
        <v>20743.84375</v>
      </c>
      <c r="E3065" s="344">
        <v>1.0162586113437999</v>
      </c>
      <c r="F3065" s="344">
        <v>1.76043808460236</v>
      </c>
      <c r="G3065" s="262">
        <f t="shared" si="70"/>
        <v>19637.394522427574</v>
      </c>
    </row>
    <row r="3066" spans="1:18" x14ac:dyDescent="0.2">
      <c r="A3066" s="344">
        <v>10</v>
      </c>
      <c r="B3066" s="344">
        <v>0.5</v>
      </c>
      <c r="C3066" s="344">
        <v>1992.1728515625</v>
      </c>
      <c r="D3066" s="344">
        <v>20845.015625</v>
      </c>
      <c r="E3066" s="344">
        <v>1.01786386221647</v>
      </c>
      <c r="F3066" s="344">
        <v>1.76504254341125</v>
      </c>
      <c r="G3066" s="262">
        <f t="shared" si="70"/>
        <v>19670.774798830109</v>
      </c>
    </row>
    <row r="3067" spans="1:18" x14ac:dyDescent="0.2">
      <c r="A3067" s="344">
        <v>10</v>
      </c>
      <c r="B3067" s="344">
        <v>0.5</v>
      </c>
      <c r="C3067" s="344">
        <v>1992.578125</v>
      </c>
      <c r="D3067" s="344">
        <v>20945.3984375</v>
      </c>
      <c r="E3067" s="344">
        <v>1.01949123200029</v>
      </c>
      <c r="F3067" s="344">
        <v>1.7689258093014399</v>
      </c>
      <c r="G3067" s="262">
        <f t="shared" si="70"/>
        <v>19704.779027379431</v>
      </c>
    </row>
    <row r="3068" spans="1:18" x14ac:dyDescent="0.2">
      <c r="A3068" s="344">
        <v>10</v>
      </c>
      <c r="B3068" s="344">
        <v>0.5</v>
      </c>
      <c r="C3068" s="344">
        <v>1992.98046875</v>
      </c>
      <c r="D3068" s="344">
        <v>21045.7421875</v>
      </c>
      <c r="E3068" s="344">
        <v>1.02112418971956</v>
      </c>
      <c r="F3068" s="344">
        <v>1.77122058812529</v>
      </c>
      <c r="G3068" s="262">
        <f t="shared" si="70"/>
        <v>19739.063905991705</v>
      </c>
    </row>
    <row r="3069" spans="1:18" x14ac:dyDescent="0.2">
      <c r="A3069" s="344">
        <v>10</v>
      </c>
      <c r="B3069" s="344">
        <v>0.5</v>
      </c>
      <c r="C3069" s="344">
        <v>1993.38671875</v>
      </c>
      <c r="D3069" s="344">
        <v>21147.71484375</v>
      </c>
      <c r="E3069" s="344">
        <v>1.0227538878098099</v>
      </c>
      <c r="F3069" s="344">
        <v>1.77500548306853</v>
      </c>
      <c r="G3069" s="262">
        <f t="shared" si="70"/>
        <v>19773.445204164142</v>
      </c>
    </row>
    <row r="3070" spans="1:18" x14ac:dyDescent="0.2">
      <c r="A3070" s="344">
        <v>10</v>
      </c>
      <c r="B3070" s="344">
        <v>0.5</v>
      </c>
      <c r="C3070" s="344">
        <v>1993.7900390625</v>
      </c>
      <c r="D3070" s="344">
        <v>21248.990234375</v>
      </c>
      <c r="E3070" s="344">
        <v>1.0243641445413201</v>
      </c>
      <c r="F3070" s="344">
        <v>1.7804026138037401</v>
      </c>
      <c r="G3070" s="262">
        <f t="shared" si="70"/>
        <v>19807.579994037093</v>
      </c>
    </row>
    <row r="3071" spans="1:18" x14ac:dyDescent="0.2">
      <c r="A3071" s="344">
        <v>10</v>
      </c>
      <c r="B3071" s="344">
        <v>0.5</v>
      </c>
      <c r="C3071" s="344">
        <v>1994.203125</v>
      </c>
      <c r="D3071" s="344">
        <v>21349.900390625</v>
      </c>
      <c r="E3071" s="344">
        <v>1.0260794078931199</v>
      </c>
      <c r="F3071" s="344">
        <v>1.78460776805878</v>
      </c>
      <c r="G3071" s="262">
        <f t="shared" si="70"/>
        <v>19844.114151995287</v>
      </c>
    </row>
    <row r="3072" spans="1:18" s="114" customFormat="1" x14ac:dyDescent="0.2">
      <c r="A3072" s="344">
        <v>10</v>
      </c>
      <c r="B3072" s="344">
        <v>0.5</v>
      </c>
      <c r="C3072" s="344">
        <v>1994.6044921875</v>
      </c>
      <c r="D3072" s="344">
        <v>21450.064453125</v>
      </c>
      <c r="E3072" s="344">
        <v>1.0277365799993301</v>
      </c>
      <c r="F3072" s="344">
        <v>1.7865269910544199</v>
      </c>
      <c r="G3072" s="262">
        <f t="shared" si="70"/>
        <v>19879.577605938208</v>
      </c>
      <c r="H3072" s="270"/>
      <c r="I3072" s="271"/>
      <c r="J3072" s="271"/>
      <c r="K3072" s="270"/>
      <c r="L3072" s="271"/>
      <c r="M3072" s="271"/>
      <c r="N3072" s="271"/>
      <c r="O3072" s="271"/>
      <c r="P3072" s="271"/>
      <c r="Q3072" s="284"/>
      <c r="R3072" s="287"/>
    </row>
    <row r="3073" spans="1:7" x14ac:dyDescent="0.2">
      <c r="A3073" s="344">
        <v>10</v>
      </c>
      <c r="B3073" s="344">
        <v>0.5</v>
      </c>
      <c r="C3073" s="344">
        <v>1995.001953125</v>
      </c>
      <c r="D3073" s="344">
        <v>21551.001953125</v>
      </c>
      <c r="E3073" s="344">
        <v>1.02937617339194</v>
      </c>
      <c r="F3073" s="344">
        <v>1.7917096847668299</v>
      </c>
      <c r="G3073" s="262">
        <f t="shared" si="70"/>
        <v>19914.829738115641</v>
      </c>
    </row>
    <row r="3074" spans="1:7" x14ac:dyDescent="0.2">
      <c r="A3074" s="344">
        <v>10</v>
      </c>
      <c r="B3074" s="344">
        <v>0.5</v>
      </c>
      <c r="C3074" s="344">
        <v>1995.4091796875</v>
      </c>
      <c r="D3074" s="344">
        <v>21651.076171875</v>
      </c>
      <c r="E3074" s="344">
        <v>1.03096035309136</v>
      </c>
      <c r="F3074" s="344">
        <v>1.79630215279758</v>
      </c>
      <c r="G3074" s="262">
        <f t="shared" si="70"/>
        <v>19949.049665684834</v>
      </c>
    </row>
    <row r="3075" spans="1:7" x14ac:dyDescent="0.2">
      <c r="A3075" s="344">
        <v>10</v>
      </c>
      <c r="B3075" s="344">
        <v>0.5</v>
      </c>
      <c r="C3075" s="344">
        <v>1995.8115234375</v>
      </c>
      <c r="D3075" s="344">
        <v>21752.833984375</v>
      </c>
      <c r="E3075" s="344">
        <v>1.0325340554118201</v>
      </c>
      <c r="F3075" s="344">
        <v>1.7971635097637799</v>
      </c>
      <c r="G3075" s="262">
        <f t="shared" si="70"/>
        <v>19983.202082749798</v>
      </c>
    </row>
    <row r="3076" spans="1:7" x14ac:dyDescent="0.2">
      <c r="A3076" s="344">
        <v>10</v>
      </c>
      <c r="B3076" s="344">
        <v>0.5</v>
      </c>
      <c r="C3076" s="344">
        <v>1996.2197265625</v>
      </c>
      <c r="D3076" s="344">
        <v>21853.34765625</v>
      </c>
      <c r="E3076" s="344">
        <v>1.03427632711828</v>
      </c>
      <c r="F3076" s="344">
        <v>1.80399115197361</v>
      </c>
      <c r="G3076" s="262">
        <f t="shared" si="70"/>
        <v>20021.188990999406</v>
      </c>
    </row>
    <row r="3077" spans="1:7" x14ac:dyDescent="0.2">
      <c r="A3077" s="344">
        <v>10</v>
      </c>
      <c r="B3077" s="344">
        <v>0.5</v>
      </c>
      <c r="C3077" s="344">
        <v>1996.6240234375</v>
      </c>
      <c r="D3077" s="344">
        <v>21954.732421875</v>
      </c>
      <c r="E3077" s="344">
        <v>1.03590823709965</v>
      </c>
      <c r="F3077" s="344">
        <v>1.80623237974942</v>
      </c>
      <c r="G3077" s="262">
        <f t="shared" si="70"/>
        <v>20056.934412571478</v>
      </c>
    </row>
    <row r="3078" spans="1:7" x14ac:dyDescent="0.2">
      <c r="A3078" s="344">
        <v>10</v>
      </c>
      <c r="B3078" s="344">
        <v>0.5</v>
      </c>
      <c r="C3078" s="344">
        <v>1997.0107421875</v>
      </c>
      <c r="D3078" s="344">
        <v>22054.962890625</v>
      </c>
      <c r="E3078" s="344">
        <v>1.03752338327467</v>
      </c>
      <c r="F3078" s="344">
        <v>1.8107860814779999</v>
      </c>
      <c r="G3078" s="262">
        <f t="shared" ref="G3078:G3141" si="71">G3077+(D3078+D3077)/2*(E3078-E3077)</f>
        <v>20092.475458095367</v>
      </c>
    </row>
    <row r="3079" spans="1:7" x14ac:dyDescent="0.2">
      <c r="A3079" s="344">
        <v>10</v>
      </c>
      <c r="B3079" s="344">
        <v>0.5</v>
      </c>
      <c r="C3079" s="344">
        <v>1997.31640625</v>
      </c>
      <c r="D3079" s="344">
        <v>22125.2265625</v>
      </c>
      <c r="E3079" s="344">
        <v>1.0387989459559299</v>
      </c>
      <c r="F3079" s="344">
        <v>1.81167421396822</v>
      </c>
      <c r="G3079" s="262">
        <f t="shared" si="71"/>
        <v>20120.652758554068</v>
      </c>
    </row>
    <row r="3080" spans="1:7" x14ac:dyDescent="0.2">
      <c r="A3080" s="344">
        <v>10</v>
      </c>
      <c r="B3080" s="344">
        <v>0.5</v>
      </c>
      <c r="C3080" s="344">
        <v>1997.4375</v>
      </c>
      <c r="D3080" s="344">
        <v>22155.96484375</v>
      </c>
      <c r="E3080" s="344">
        <v>1.0392245603725301</v>
      </c>
      <c r="F3080" s="344">
        <v>1.81521172635257</v>
      </c>
      <c r="G3080" s="262">
        <f t="shared" si="71"/>
        <v>20130.076115277432</v>
      </c>
    </row>
    <row r="3081" spans="1:7" x14ac:dyDescent="0.2">
      <c r="A3081" s="344">
        <v>10</v>
      </c>
      <c r="B3081" s="344">
        <v>0.5</v>
      </c>
      <c r="C3081" s="344">
        <v>1997.8291015625</v>
      </c>
      <c r="D3081" s="344">
        <v>22258.53125</v>
      </c>
      <c r="E3081" s="344">
        <v>1.04085961356759</v>
      </c>
      <c r="F3081" s="344">
        <v>1.81920826435089</v>
      </c>
      <c r="G3081" s="262">
        <f t="shared" si="71"/>
        <v>20166.386147149966</v>
      </c>
    </row>
    <row r="3082" spans="1:7" x14ac:dyDescent="0.2">
      <c r="A3082" s="344">
        <v>10</v>
      </c>
      <c r="B3082" s="344">
        <v>0.5</v>
      </c>
      <c r="C3082" s="344">
        <v>1998.240234375</v>
      </c>
      <c r="D3082" s="344">
        <v>22359.87109375</v>
      </c>
      <c r="E3082" s="344">
        <v>1.04252086021006</v>
      </c>
      <c r="F3082" s="344">
        <v>1.8218398327007901</v>
      </c>
      <c r="G3082" s="262">
        <f t="shared" si="71"/>
        <v>20203.447232692928</v>
      </c>
    </row>
    <row r="3083" spans="1:7" x14ac:dyDescent="0.2">
      <c r="A3083" s="344">
        <v>10</v>
      </c>
      <c r="B3083" s="344">
        <v>0.5</v>
      </c>
      <c r="C3083" s="344">
        <v>1998.6455078125</v>
      </c>
      <c r="D3083" s="344">
        <v>22460.509765625</v>
      </c>
      <c r="E3083" s="344">
        <v>1.04414345696568</v>
      </c>
      <c r="F3083" s="344">
        <v>1.8279015785083199</v>
      </c>
      <c r="G3083" s="262">
        <f t="shared" si="71"/>
        <v>20239.809934976965</v>
      </c>
    </row>
    <row r="3084" spans="1:7" x14ac:dyDescent="0.2">
      <c r="A3084" s="344">
        <v>10</v>
      </c>
      <c r="B3084" s="344">
        <v>0.5</v>
      </c>
      <c r="C3084" s="344">
        <v>1999.0458984375</v>
      </c>
      <c r="D3084" s="344">
        <v>22563.02734375</v>
      </c>
      <c r="E3084" s="344">
        <v>1.0458214674145001</v>
      </c>
      <c r="F3084" s="344">
        <v>1.8307149875909099</v>
      </c>
      <c r="G3084" s="262">
        <f t="shared" si="71"/>
        <v>20277.584917833152</v>
      </c>
    </row>
    <row r="3085" spans="1:7" x14ac:dyDescent="0.2">
      <c r="A3085" s="344">
        <v>10</v>
      </c>
      <c r="B3085" s="344">
        <v>0.5</v>
      </c>
      <c r="C3085" s="344">
        <v>1999.455078125</v>
      </c>
      <c r="D3085" s="344">
        <v>22663.720703125</v>
      </c>
      <c r="E3085" s="344">
        <v>1.0474883019924199</v>
      </c>
      <c r="F3085" s="344">
        <v>1.8359303940087599</v>
      </c>
      <c r="G3085" s="262">
        <f t="shared" si="71"/>
        <v>20315.277671578853</v>
      </c>
    </row>
    <row r="3086" spans="1:7" x14ac:dyDescent="0.2">
      <c r="A3086" s="344">
        <v>10</v>
      </c>
      <c r="B3086" s="344">
        <v>0.5</v>
      </c>
      <c r="C3086" s="344">
        <v>1999.8671875</v>
      </c>
      <c r="D3086" s="344">
        <v>22763.888671875</v>
      </c>
      <c r="E3086" s="344">
        <v>1.04916247073561</v>
      </c>
      <c r="F3086" s="344">
        <v>1.8388390308246001</v>
      </c>
      <c r="G3086" s="262">
        <f t="shared" si="71"/>
        <v>20353.304413425591</v>
      </c>
    </row>
    <row r="3087" spans="1:7" x14ac:dyDescent="0.2">
      <c r="A3087" s="344">
        <v>10</v>
      </c>
      <c r="B3087" s="344">
        <v>0.5</v>
      </c>
      <c r="C3087" s="344">
        <v>2000.26953125</v>
      </c>
      <c r="D3087" s="344">
        <v>22865.111328125</v>
      </c>
      <c r="E3087" s="344">
        <v>1.05080928187817</v>
      </c>
      <c r="F3087" s="344">
        <v>1.84329750481993</v>
      </c>
      <c r="G3087" s="262">
        <f t="shared" si="71"/>
        <v>20390.875586237526</v>
      </c>
    </row>
    <row r="3088" spans="1:7" x14ac:dyDescent="0.2">
      <c r="A3088" s="344">
        <v>10</v>
      </c>
      <c r="B3088" s="344">
        <v>0.5</v>
      </c>
      <c r="C3088" s="344">
        <v>2000.66015625</v>
      </c>
      <c r="D3088" s="344">
        <v>22965.7109375</v>
      </c>
      <c r="E3088" s="344">
        <v>1.0524661047384101</v>
      </c>
      <c r="F3088" s="344">
        <v>1.84749660547823</v>
      </c>
      <c r="G3088" s="262">
        <f t="shared" si="71"/>
        <v>20428.842363254167</v>
      </c>
    </row>
    <row r="3089" spans="1:7" x14ac:dyDescent="0.2">
      <c r="A3089" s="344">
        <v>10</v>
      </c>
      <c r="B3089" s="344">
        <v>0.5</v>
      </c>
      <c r="C3089" s="344">
        <v>2001.072265625</v>
      </c>
      <c r="D3089" s="344">
        <v>23070.654296875</v>
      </c>
      <c r="E3089" s="344">
        <v>1.05413887649775</v>
      </c>
      <c r="F3089" s="344">
        <v>1.8513917457312301</v>
      </c>
      <c r="G3089" s="262">
        <f t="shared" si="71"/>
        <v>20467.346529087528</v>
      </c>
    </row>
    <row r="3090" spans="1:7" x14ac:dyDescent="0.2">
      <c r="A3090" s="344">
        <v>10</v>
      </c>
      <c r="B3090" s="344">
        <v>0.5</v>
      </c>
      <c r="C3090" s="344">
        <v>2001.4931640625</v>
      </c>
      <c r="D3090" s="344">
        <v>23172.1875</v>
      </c>
      <c r="E3090" s="344">
        <v>1.0558591457083799</v>
      </c>
      <c r="F3090" s="344">
        <v>1.85594265349209</v>
      </c>
      <c r="G3090" s="262">
        <f t="shared" si="71"/>
        <v>20507.121597565125</v>
      </c>
    </row>
    <row r="3091" spans="1:7" x14ac:dyDescent="0.2">
      <c r="A3091" s="344">
        <v>10</v>
      </c>
      <c r="B3091" s="344">
        <v>0.5</v>
      </c>
      <c r="C3091" s="344">
        <v>2001.8828125</v>
      </c>
      <c r="D3091" s="344">
        <v>23272.771484375</v>
      </c>
      <c r="E3091" s="344">
        <v>1.05737603735179</v>
      </c>
      <c r="F3091" s="344">
        <v>1.8588096136227299</v>
      </c>
      <c r="G3091" s="262">
        <f t="shared" si="71"/>
        <v>20542.347582646085</v>
      </c>
    </row>
    <row r="3092" spans="1:7" x14ac:dyDescent="0.2">
      <c r="A3092" s="344">
        <v>10</v>
      </c>
      <c r="B3092" s="344">
        <v>0.5</v>
      </c>
      <c r="C3092" s="344">
        <v>2002.2138671875</v>
      </c>
      <c r="D3092" s="344">
        <v>23351.4375</v>
      </c>
      <c r="E3092" s="344">
        <v>1.05880340561271</v>
      </c>
      <c r="F3092" s="344">
        <v>1.8626094097271599</v>
      </c>
      <c r="G3092" s="262">
        <f t="shared" si="71"/>
        <v>20575.622540693486</v>
      </c>
    </row>
    <row r="3093" spans="1:7" x14ac:dyDescent="0.2">
      <c r="A3093" s="344">
        <v>10</v>
      </c>
      <c r="B3093" s="344">
        <v>0.5</v>
      </c>
      <c r="C3093" s="344">
        <v>2002.2998046875</v>
      </c>
      <c r="D3093" s="344">
        <v>23373.482421875</v>
      </c>
      <c r="E3093" s="344">
        <v>1.05910375714302</v>
      </c>
      <c r="F3093" s="344">
        <v>1.86386110726744</v>
      </c>
      <c r="G3093" s="262">
        <f t="shared" si="71"/>
        <v>20582.639491294558</v>
      </c>
    </row>
    <row r="3094" spans="1:7" x14ac:dyDescent="0.2">
      <c r="A3094" s="344">
        <v>10</v>
      </c>
      <c r="B3094" s="344">
        <v>0.5</v>
      </c>
      <c r="C3094" s="344">
        <v>2002.6982421875</v>
      </c>
      <c r="D3094" s="344">
        <v>23473.783203125</v>
      </c>
      <c r="E3094" s="344">
        <v>1.0607093572616599</v>
      </c>
      <c r="F3094" s="344">
        <v>1.8680572975426899</v>
      </c>
      <c r="G3094" s="262">
        <f t="shared" si="71"/>
        <v>20620.248478917289</v>
      </c>
    </row>
    <row r="3095" spans="1:7" x14ac:dyDescent="0.2">
      <c r="A3095" s="344">
        <v>10</v>
      </c>
      <c r="B3095" s="344">
        <v>0.5</v>
      </c>
      <c r="C3095" s="344">
        <v>2003.10546875</v>
      </c>
      <c r="D3095" s="344">
        <v>23575.37890625</v>
      </c>
      <c r="E3095" s="344">
        <v>1.0624297428876199</v>
      </c>
      <c r="F3095" s="344">
        <v>1.87042052857578</v>
      </c>
      <c r="G3095" s="262">
        <f t="shared" si="71"/>
        <v>20660.719830020505</v>
      </c>
    </row>
    <row r="3096" spans="1:7" x14ac:dyDescent="0.2">
      <c r="A3096" s="344">
        <v>10</v>
      </c>
      <c r="B3096" s="344">
        <v>0.5</v>
      </c>
      <c r="C3096" s="344">
        <v>2003.521484375</v>
      </c>
      <c r="D3096" s="344">
        <v>23675.984375</v>
      </c>
      <c r="E3096" s="344">
        <v>1.0640742257237401</v>
      </c>
      <c r="F3096" s="344">
        <v>1.87665526755154</v>
      </c>
      <c r="G3096" s="262">
        <f t="shared" si="71"/>
        <v>20699.571857970153</v>
      </c>
    </row>
    <row r="3097" spans="1:7" x14ac:dyDescent="0.2">
      <c r="A3097" s="344">
        <v>10</v>
      </c>
      <c r="B3097" s="344">
        <v>0.5</v>
      </c>
      <c r="C3097" s="344">
        <v>2003.908203125</v>
      </c>
      <c r="D3097" s="344">
        <v>23776.5546875</v>
      </c>
      <c r="E3097" s="344">
        <v>1.0657114908099199</v>
      </c>
      <c r="F3097" s="344">
        <v>1.8804073333740201</v>
      </c>
      <c r="G3097" s="262">
        <f t="shared" si="71"/>
        <v>20738.418050698961</v>
      </c>
    </row>
    <row r="3098" spans="1:7" x14ac:dyDescent="0.2">
      <c r="A3098" s="344">
        <v>10</v>
      </c>
      <c r="B3098" s="344">
        <v>0.5</v>
      </c>
      <c r="C3098" s="344">
        <v>2004.30859375</v>
      </c>
      <c r="D3098" s="344">
        <v>23878.705078125</v>
      </c>
      <c r="E3098" s="344">
        <v>1.06734526343644</v>
      </c>
      <c r="F3098" s="344">
        <v>1.88366475049406</v>
      </c>
      <c r="G3098" s="262">
        <f t="shared" si="71"/>
        <v>20777.346980156351</v>
      </c>
    </row>
    <row r="3099" spans="1:7" x14ac:dyDescent="0.2">
      <c r="A3099" s="344">
        <v>10</v>
      </c>
      <c r="B3099" s="344">
        <v>0.5</v>
      </c>
      <c r="C3099" s="344">
        <v>2004.7216796875</v>
      </c>
      <c r="D3099" s="344">
        <v>23978.939453125</v>
      </c>
      <c r="E3099" s="344">
        <v>1.0690480703487999</v>
      </c>
      <c r="F3099" s="344">
        <v>1.88808445818722</v>
      </c>
      <c r="G3099" s="262">
        <f t="shared" si="71"/>
        <v>20818.09314411489</v>
      </c>
    </row>
    <row r="3100" spans="1:7" x14ac:dyDescent="0.2">
      <c r="A3100" s="344">
        <v>10</v>
      </c>
      <c r="B3100" s="344">
        <v>0.5</v>
      </c>
      <c r="C3100" s="344">
        <v>2005.12890625</v>
      </c>
      <c r="D3100" s="344">
        <v>24081.533203125</v>
      </c>
      <c r="E3100" s="344">
        <v>1.0708015179261601</v>
      </c>
      <c r="F3100" s="344">
        <v>1.89146096818149</v>
      </c>
      <c r="G3100" s="262">
        <f t="shared" si="71"/>
        <v>20860.228903787833</v>
      </c>
    </row>
    <row r="3101" spans="1:7" x14ac:dyDescent="0.2">
      <c r="A3101" s="344">
        <v>10</v>
      </c>
      <c r="B3101" s="344">
        <v>0.5</v>
      </c>
      <c r="C3101" s="344">
        <v>2005.5400390625</v>
      </c>
      <c r="D3101" s="344">
        <v>24182.142578125</v>
      </c>
      <c r="E3101" s="344">
        <v>1.07247056439519</v>
      </c>
      <c r="F3101" s="344">
        <v>1.89447705633938</v>
      </c>
      <c r="G3101" s="262">
        <f t="shared" si="71"/>
        <v>20900.50606261038</v>
      </c>
    </row>
    <row r="3102" spans="1:7" x14ac:dyDescent="0.2">
      <c r="A3102" s="344">
        <v>10</v>
      </c>
      <c r="B3102" s="344">
        <v>0.5</v>
      </c>
      <c r="C3102" s="344">
        <v>2005.939453125</v>
      </c>
      <c r="D3102" s="344">
        <v>24283.9140625</v>
      </c>
      <c r="E3102" s="344">
        <v>1.07414205558598</v>
      </c>
      <c r="F3102" s="344">
        <v>1.89755263272673</v>
      </c>
      <c r="G3102" s="262">
        <f t="shared" si="71"/>
        <v>20941.011355973948</v>
      </c>
    </row>
    <row r="3103" spans="1:7" x14ac:dyDescent="0.2">
      <c r="A3103" s="344">
        <v>10</v>
      </c>
      <c r="B3103" s="344">
        <v>0.5</v>
      </c>
      <c r="C3103" s="344">
        <v>2006.3330078125</v>
      </c>
      <c r="D3103" s="344">
        <v>24385.4453125</v>
      </c>
      <c r="E3103" s="344">
        <v>1.07578630559146</v>
      </c>
      <c r="F3103" s="344">
        <v>1.9034087890759099</v>
      </c>
      <c r="G3103" s="262">
        <f t="shared" si="71"/>
        <v>20981.023653183474</v>
      </c>
    </row>
    <row r="3104" spans="1:7" x14ac:dyDescent="0.2">
      <c r="A3104" s="344">
        <v>10</v>
      </c>
      <c r="B3104" s="344">
        <v>0.5</v>
      </c>
      <c r="C3104" s="344">
        <v>2006.7578125</v>
      </c>
      <c r="D3104" s="344">
        <v>24487.3671875</v>
      </c>
      <c r="E3104" s="344">
        <v>1.0774964466690999</v>
      </c>
      <c r="F3104" s="344">
        <v>1.90559925977141</v>
      </c>
      <c r="G3104" s="262">
        <f t="shared" si="71"/>
        <v>21022.813355301496</v>
      </c>
    </row>
    <row r="3105" spans="1:7" x14ac:dyDescent="0.2">
      <c r="A3105" s="344">
        <v>10</v>
      </c>
      <c r="B3105" s="344">
        <v>0.5</v>
      </c>
      <c r="C3105" s="344">
        <v>2007.0556640625</v>
      </c>
      <c r="D3105" s="344">
        <v>24562.390625</v>
      </c>
      <c r="E3105" s="344">
        <v>1.0788210202008499</v>
      </c>
      <c r="F3105" s="344">
        <v>1.9107222324237201</v>
      </c>
      <c r="G3105" s="262">
        <f t="shared" si="71"/>
        <v>21055.298360770088</v>
      </c>
    </row>
    <row r="3106" spans="1:7" x14ac:dyDescent="0.2">
      <c r="A3106" s="344">
        <v>10</v>
      </c>
      <c r="B3106" s="344">
        <v>0.5</v>
      </c>
      <c r="C3106" s="344">
        <v>2007.16015625</v>
      </c>
      <c r="D3106" s="344">
        <v>24588.765625</v>
      </c>
      <c r="E3106" s="344">
        <v>1.07923115137964</v>
      </c>
      <c r="F3106" s="344">
        <v>1.9118428463116299</v>
      </c>
      <c r="G3106" s="262">
        <f t="shared" si="71"/>
        <v>21065.377571595942</v>
      </c>
    </row>
    <row r="3107" spans="1:7" x14ac:dyDescent="0.2">
      <c r="A3107" s="344">
        <v>10</v>
      </c>
      <c r="B3107" s="344">
        <v>0.5</v>
      </c>
      <c r="C3107" s="344">
        <v>2007.56640625</v>
      </c>
      <c r="D3107" s="344">
        <v>24690.203125</v>
      </c>
      <c r="E3107" s="344">
        <v>1.0808724910020799</v>
      </c>
      <c r="F3107" s="344">
        <v>1.9142746459692701</v>
      </c>
      <c r="G3107" s="262">
        <f t="shared" si="71"/>
        <v>21105.819333577121</v>
      </c>
    </row>
    <row r="3108" spans="1:7" x14ac:dyDescent="0.2">
      <c r="A3108" s="344">
        <v>10</v>
      </c>
      <c r="B3108" s="344">
        <v>0.5</v>
      </c>
      <c r="C3108" s="344">
        <v>2007.9814453125</v>
      </c>
      <c r="D3108" s="344">
        <v>24793.044921875</v>
      </c>
      <c r="E3108" s="344">
        <v>1.08263676520437</v>
      </c>
      <c r="F3108" s="344">
        <v>1.92125444300473</v>
      </c>
      <c r="G3108" s="262">
        <f t="shared" si="71"/>
        <v>21149.470342564433</v>
      </c>
    </row>
    <row r="3109" spans="1:7" x14ac:dyDescent="0.2">
      <c r="A3109" s="344">
        <v>10</v>
      </c>
      <c r="B3109" s="344">
        <v>0.5</v>
      </c>
      <c r="C3109" s="344">
        <v>2008.37109375</v>
      </c>
      <c r="D3109" s="344">
        <v>24894.427734375</v>
      </c>
      <c r="E3109" s="344">
        <v>1.0842952178791201</v>
      </c>
      <c r="F3109" s="344">
        <v>1.9233435159549099</v>
      </c>
      <c r="G3109" s="262">
        <f t="shared" si="71"/>
        <v>21190.672503528596</v>
      </c>
    </row>
    <row r="3110" spans="1:7" x14ac:dyDescent="0.2">
      <c r="A3110" s="344">
        <v>10</v>
      </c>
      <c r="B3110" s="344">
        <v>0.5</v>
      </c>
      <c r="C3110" s="344">
        <v>2008.7939453125</v>
      </c>
      <c r="D3110" s="344">
        <v>24994.6171875</v>
      </c>
      <c r="E3110" s="344">
        <v>1.08595169149339</v>
      </c>
      <c r="F3110" s="344">
        <v>1.9289671909064099</v>
      </c>
      <c r="G3110" s="262">
        <f t="shared" si="71"/>
        <v>21231.992446805703</v>
      </c>
    </row>
    <row r="3111" spans="1:7" x14ac:dyDescent="0.2">
      <c r="A3111" s="344">
        <v>10</v>
      </c>
      <c r="B3111" s="344">
        <v>0.5</v>
      </c>
      <c r="C3111" s="344">
        <v>2009.1875</v>
      </c>
      <c r="D3111" s="344">
        <v>25096.76953125</v>
      </c>
      <c r="E3111" s="344">
        <v>1.0876796441152701</v>
      </c>
      <c r="F3111" s="344">
        <v>1.9305229652672999</v>
      </c>
      <c r="G3111" s="262">
        <f t="shared" si="71"/>
        <v>21275.270218312839</v>
      </c>
    </row>
    <row r="3112" spans="1:7" x14ac:dyDescent="0.2">
      <c r="A3112" s="344">
        <v>10</v>
      </c>
      <c r="B3112" s="344">
        <v>0.5</v>
      </c>
      <c r="C3112" s="344">
        <v>2009.591796875</v>
      </c>
      <c r="D3112" s="344">
        <v>25199.685546875</v>
      </c>
      <c r="E3112" s="344">
        <v>1.08936452306807</v>
      </c>
      <c r="F3112" s="344">
        <v>1.9349157810211199</v>
      </c>
      <c r="G3112" s="262">
        <f t="shared" si="71"/>
        <v>21317.641937593628</v>
      </c>
    </row>
    <row r="3113" spans="1:7" x14ac:dyDescent="0.2">
      <c r="A3113" s="344">
        <v>10</v>
      </c>
      <c r="B3113" s="344">
        <v>0.5</v>
      </c>
      <c r="C3113" s="344">
        <v>2010.01953125</v>
      </c>
      <c r="D3113" s="344">
        <v>25302.1015625</v>
      </c>
      <c r="E3113" s="344">
        <v>1.09116826206446</v>
      </c>
      <c r="F3113" s="344">
        <v>1.9376486307010099</v>
      </c>
      <c r="G3113" s="262">
        <f t="shared" si="71"/>
        <v>21363.187958991912</v>
      </c>
    </row>
    <row r="3114" spans="1:7" x14ac:dyDescent="0.2">
      <c r="A3114" s="344">
        <v>10</v>
      </c>
      <c r="B3114" s="344">
        <v>0.5</v>
      </c>
      <c r="C3114" s="344">
        <v>2010.4248046875</v>
      </c>
      <c r="D3114" s="344">
        <v>25403.703125</v>
      </c>
      <c r="E3114" s="344">
        <v>1.09294115100056</v>
      </c>
      <c r="F3114" s="344">
        <v>1.9440532196313101</v>
      </c>
      <c r="G3114" s="262">
        <f t="shared" si="71"/>
        <v>21408.135839055169</v>
      </c>
    </row>
    <row r="3115" spans="1:7" x14ac:dyDescent="0.2">
      <c r="A3115" s="344">
        <v>10</v>
      </c>
      <c r="B3115" s="344">
        <v>0.5</v>
      </c>
      <c r="C3115" s="344">
        <v>2010.828125</v>
      </c>
      <c r="D3115" s="344">
        <v>25507.5625</v>
      </c>
      <c r="E3115" s="344">
        <v>1.0947163682431</v>
      </c>
      <c r="F3115" s="344">
        <v>1.95027887821198</v>
      </c>
      <c r="G3115" s="262">
        <f t="shared" si="71"/>
        <v>21453.325117343687</v>
      </c>
    </row>
    <row r="3116" spans="1:7" x14ac:dyDescent="0.2">
      <c r="A3116" s="344">
        <v>10</v>
      </c>
      <c r="B3116" s="344">
        <v>0.5</v>
      </c>
      <c r="C3116" s="344">
        <v>2011.2412109375</v>
      </c>
      <c r="D3116" s="344">
        <v>25607.572265625</v>
      </c>
      <c r="E3116" s="344">
        <v>1.09656236600131</v>
      </c>
      <c r="F3116" s="344">
        <v>1.95266609080136</v>
      </c>
      <c r="G3116" s="262">
        <f t="shared" si="71"/>
        <v>21500.504329437659</v>
      </c>
    </row>
    <row r="3117" spans="1:7" x14ac:dyDescent="0.2">
      <c r="A3117" s="344">
        <v>10</v>
      </c>
      <c r="B3117" s="344">
        <v>0.5</v>
      </c>
      <c r="C3117" s="344">
        <v>2011.6484375</v>
      </c>
      <c r="D3117" s="344">
        <v>25709.21484375</v>
      </c>
      <c r="E3117" s="344">
        <v>1.09835062175989</v>
      </c>
      <c r="F3117" s="344">
        <v>1.9552498124539901</v>
      </c>
      <c r="G3117" s="262">
        <f t="shared" si="71"/>
        <v>21546.388099467742</v>
      </c>
    </row>
    <row r="3118" spans="1:7" x14ac:dyDescent="0.2">
      <c r="A3118" s="344">
        <v>10</v>
      </c>
      <c r="B3118" s="344">
        <v>1</v>
      </c>
      <c r="C3118" s="344">
        <v>2012.1328125</v>
      </c>
      <c r="D3118" s="344">
        <v>25608.69140625</v>
      </c>
      <c r="E3118" s="344">
        <v>1.09693605918437</v>
      </c>
      <c r="F3118" s="344">
        <v>1.9542693626135601</v>
      </c>
      <c r="G3118" s="262">
        <f t="shared" si="71"/>
        <v>21510.091904650097</v>
      </c>
    </row>
    <row r="3119" spans="1:7" x14ac:dyDescent="0.2">
      <c r="A3119" s="344">
        <v>10</v>
      </c>
      <c r="B3119" s="344">
        <v>1</v>
      </c>
      <c r="C3119" s="344">
        <v>2012.5341796875</v>
      </c>
      <c r="D3119" s="344">
        <v>25506.23828125</v>
      </c>
      <c r="E3119" s="344">
        <v>1.0953086894005499</v>
      </c>
      <c r="F3119" s="344">
        <v>1.94729864597321</v>
      </c>
      <c r="G3119" s="262">
        <f t="shared" si="71"/>
        <v>21468.500458612336</v>
      </c>
    </row>
    <row r="3120" spans="1:7" x14ac:dyDescent="0.2">
      <c r="A3120" s="344">
        <v>10</v>
      </c>
      <c r="B3120" s="344">
        <v>1</v>
      </c>
      <c r="C3120" s="344">
        <v>2012.927734375</v>
      </c>
      <c r="D3120" s="344">
        <v>25405.384765625</v>
      </c>
      <c r="E3120" s="344">
        <v>1.0937552433461</v>
      </c>
      <c r="F3120" s="344">
        <v>1.9448042148724201</v>
      </c>
      <c r="G3120" s="262">
        <f t="shared" si="71"/>
        <v>21428.956228638432</v>
      </c>
    </row>
    <row r="3121" spans="1:7" x14ac:dyDescent="0.2">
      <c r="A3121" s="344">
        <v>10</v>
      </c>
      <c r="B3121" s="344">
        <v>1</v>
      </c>
      <c r="C3121" s="344">
        <v>2013.326171875</v>
      </c>
      <c r="D3121" s="344">
        <v>25305.091796875</v>
      </c>
      <c r="E3121" s="344">
        <v>1.0921418434009</v>
      </c>
      <c r="F3121" s="344">
        <v>1.94051559083164</v>
      </c>
      <c r="G3121" s="262">
        <f t="shared" si="71"/>
        <v>21388.048088584932</v>
      </c>
    </row>
    <row r="3122" spans="1:7" x14ac:dyDescent="0.2">
      <c r="A3122" s="344">
        <v>10</v>
      </c>
      <c r="B3122" s="344">
        <v>1</v>
      </c>
      <c r="C3122" s="344">
        <v>2013.732421875</v>
      </c>
      <c r="D3122" s="344">
        <v>25204.96484375</v>
      </c>
      <c r="E3122" s="344">
        <v>1.0905506787821699</v>
      </c>
      <c r="F3122" s="344">
        <v>1.9367128843441599</v>
      </c>
      <c r="G3122" s="262">
        <f t="shared" si="71"/>
        <v>21347.863181076624</v>
      </c>
    </row>
    <row r="3123" spans="1:7" x14ac:dyDescent="0.2">
      <c r="A3123" s="344">
        <v>10</v>
      </c>
      <c r="B3123" s="344">
        <v>1</v>
      </c>
      <c r="C3123" s="344">
        <v>2014.1328125</v>
      </c>
      <c r="D3123" s="344">
        <v>25104.17578125</v>
      </c>
      <c r="E3123" s="344">
        <v>1.08890992123634</v>
      </c>
      <c r="F3123" s="344">
        <v>1.93284451961517</v>
      </c>
      <c r="G3123" s="262">
        <f t="shared" si="71"/>
        <v>21306.590630024279</v>
      </c>
    </row>
    <row r="3124" spans="1:7" x14ac:dyDescent="0.2">
      <c r="A3124" s="344">
        <v>10</v>
      </c>
      <c r="B3124" s="344">
        <v>1</v>
      </c>
      <c r="C3124" s="344">
        <v>2014.546875</v>
      </c>
      <c r="D3124" s="344">
        <v>25003.255859375</v>
      </c>
      <c r="E3124" s="344">
        <v>1.0872635757550599</v>
      </c>
      <c r="F3124" s="344">
        <v>1.93062727339566</v>
      </c>
      <c r="G3124" s="262">
        <f t="shared" si="71"/>
        <v>21265.343558194232</v>
      </c>
    </row>
    <row r="3125" spans="1:7" x14ac:dyDescent="0.2">
      <c r="A3125" s="344">
        <v>10</v>
      </c>
      <c r="B3125" s="344">
        <v>1</v>
      </c>
      <c r="C3125" s="344">
        <v>2014.9404296875</v>
      </c>
      <c r="D3125" s="344">
        <v>24902.197265625</v>
      </c>
      <c r="E3125" s="344">
        <v>1.08561501838267</v>
      </c>
      <c r="F3125" s="344">
        <v>1.9248395692557101</v>
      </c>
      <c r="G3125" s="262">
        <f t="shared" si="71"/>
        <v>21224.207556858393</v>
      </c>
    </row>
    <row r="3126" spans="1:7" x14ac:dyDescent="0.2">
      <c r="A3126" s="344">
        <v>10</v>
      </c>
      <c r="B3126" s="344">
        <v>1</v>
      </c>
      <c r="C3126" s="344">
        <v>2015.3603515625</v>
      </c>
      <c r="D3126" s="344">
        <v>24799.8828125</v>
      </c>
      <c r="E3126" s="344">
        <v>1.08400033786893</v>
      </c>
      <c r="F3126" s="344">
        <v>1.9228697055950801</v>
      </c>
      <c r="G3126" s="262">
        <f t="shared" si="71"/>
        <v>21184.081066761144</v>
      </c>
    </row>
    <row r="3127" spans="1:7" x14ac:dyDescent="0.2">
      <c r="A3127" s="344">
        <v>10</v>
      </c>
      <c r="B3127" s="344">
        <v>1</v>
      </c>
      <c r="C3127" s="344">
        <v>2015.767578125</v>
      </c>
      <c r="D3127" s="344">
        <v>24699.791015625</v>
      </c>
      <c r="E3127" s="344">
        <v>1.08240242116153</v>
      </c>
      <c r="F3127" s="344">
        <v>1.9169449806213399</v>
      </c>
      <c r="G3127" s="262">
        <f t="shared" si="71"/>
        <v>21144.532888850736</v>
      </c>
    </row>
    <row r="3128" spans="1:7" x14ac:dyDescent="0.2">
      <c r="A3128" s="344">
        <v>10</v>
      </c>
      <c r="B3128" s="344">
        <v>1</v>
      </c>
      <c r="C3128" s="344">
        <v>2016.16796875</v>
      </c>
      <c r="D3128" s="344">
        <v>24598.248046875</v>
      </c>
      <c r="E3128" s="344">
        <v>1.08076480682939</v>
      </c>
      <c r="F3128" s="344">
        <v>1.91379489842802</v>
      </c>
      <c r="G3128" s="262">
        <f t="shared" si="71"/>
        <v>21104.167301193163</v>
      </c>
    </row>
    <row r="3129" spans="1:7" x14ac:dyDescent="0.2">
      <c r="A3129" s="344">
        <v>10</v>
      </c>
      <c r="B3129" s="344">
        <v>1</v>
      </c>
      <c r="C3129" s="344">
        <v>2016.57421875</v>
      </c>
      <c r="D3129" s="344">
        <v>24495.833984375</v>
      </c>
      <c r="E3129" s="344">
        <v>1.0791065869852901</v>
      </c>
      <c r="F3129" s="344">
        <v>1.9108802080154399</v>
      </c>
      <c r="G3129" s="262">
        <f t="shared" si="71"/>
        <v>21063.462910667116</v>
      </c>
    </row>
    <row r="3130" spans="1:7" x14ac:dyDescent="0.2">
      <c r="A3130" s="344">
        <v>10</v>
      </c>
      <c r="B3130" s="344">
        <v>1</v>
      </c>
      <c r="C3130" s="344">
        <v>2016.982421875</v>
      </c>
      <c r="D3130" s="344">
        <v>24395.56640625</v>
      </c>
      <c r="E3130" s="344">
        <v>1.0774437105283099</v>
      </c>
      <c r="F3130" s="344">
        <v>1.9067972898483301</v>
      </c>
      <c r="G3130" s="262">
        <f t="shared" si="71"/>
        <v>21022.812731337937</v>
      </c>
    </row>
    <row r="3131" spans="1:7" x14ac:dyDescent="0.2">
      <c r="A3131" s="344">
        <v>10</v>
      </c>
      <c r="B3131" s="344">
        <v>1</v>
      </c>
      <c r="C3131" s="344">
        <v>2017.376953125</v>
      </c>
      <c r="D3131" s="344">
        <v>24294.001953125</v>
      </c>
      <c r="E3131" s="344">
        <v>1.07577571179718</v>
      </c>
      <c r="F3131" s="344">
        <v>1.90041959285736</v>
      </c>
      <c r="G3131" s="262">
        <f t="shared" si="71"/>
        <v>20982.205662216587</v>
      </c>
    </row>
    <row r="3132" spans="1:7" x14ac:dyDescent="0.2">
      <c r="A3132" s="344">
        <v>10</v>
      </c>
      <c r="B3132" s="344">
        <v>1</v>
      </c>
      <c r="C3132" s="344">
        <v>2017.7958984375</v>
      </c>
      <c r="D3132" s="344">
        <v>24192.3046875</v>
      </c>
      <c r="E3132" s="344">
        <v>1.0741405421868</v>
      </c>
      <c r="F3132" s="344">
        <v>1.89963879529387</v>
      </c>
      <c r="G3132" s="262">
        <f t="shared" si="71"/>
        <v>20942.563994647429</v>
      </c>
    </row>
    <row r="3133" spans="1:7" x14ac:dyDescent="0.2">
      <c r="A3133" s="344">
        <v>10</v>
      </c>
      <c r="B3133" s="344">
        <v>1</v>
      </c>
      <c r="C3133" s="344">
        <v>2018.197265625</v>
      </c>
      <c r="D3133" s="344">
        <v>24089.427734375</v>
      </c>
      <c r="E3133" s="344">
        <v>1.0725124739110501</v>
      </c>
      <c r="F3133" s="344">
        <v>1.89322826918215</v>
      </c>
      <c r="G3133" s="262">
        <f t="shared" si="71"/>
        <v>20903.26101622028</v>
      </c>
    </row>
    <row r="3134" spans="1:7" x14ac:dyDescent="0.2">
      <c r="A3134" s="344">
        <v>10</v>
      </c>
      <c r="B3134" s="344">
        <v>1</v>
      </c>
      <c r="C3134" s="344">
        <v>2018.6171875</v>
      </c>
      <c r="D3134" s="344">
        <v>23989.140625</v>
      </c>
      <c r="E3134" s="344">
        <v>1.0708005866035799</v>
      </c>
      <c r="F3134" s="344">
        <v>1.8897413974627899</v>
      </c>
      <c r="G3134" s="262">
        <f t="shared" si="71"/>
        <v>20862.108470752406</v>
      </c>
    </row>
    <row r="3135" spans="1:7" x14ac:dyDescent="0.2">
      <c r="A3135" s="344">
        <v>10</v>
      </c>
      <c r="B3135" s="344">
        <v>1</v>
      </c>
      <c r="C3135" s="344">
        <v>2019.0126953125</v>
      </c>
      <c r="D3135" s="344">
        <v>23889.0546875</v>
      </c>
      <c r="E3135" s="344">
        <v>1.0692176874727</v>
      </c>
      <c r="F3135" s="344">
        <v>1.8871247302740799</v>
      </c>
      <c r="G3135" s="262">
        <f t="shared" si="71"/>
        <v>20824.215293878278</v>
      </c>
    </row>
    <row r="3136" spans="1:7" x14ac:dyDescent="0.2">
      <c r="A3136" s="344">
        <v>10</v>
      </c>
      <c r="B3136" s="344">
        <v>1</v>
      </c>
      <c r="C3136" s="344">
        <v>2019.41796875</v>
      </c>
      <c r="D3136" s="344">
        <v>23788.458984375</v>
      </c>
      <c r="E3136" s="344">
        <v>1.06756843160838</v>
      </c>
      <c r="F3136" s="344">
        <v>1.8821507692337001</v>
      </c>
      <c r="G3136" s="262">
        <f t="shared" si="71"/>
        <v>20784.89908436851</v>
      </c>
    </row>
    <row r="3137" spans="1:7" x14ac:dyDescent="0.2">
      <c r="A3137" s="344">
        <v>10</v>
      </c>
      <c r="B3137" s="344">
        <v>1</v>
      </c>
      <c r="C3137" s="344">
        <v>2019.8232421875</v>
      </c>
      <c r="D3137" s="344">
        <v>23688.43359375</v>
      </c>
      <c r="E3137" s="344">
        <v>1.06590706855059</v>
      </c>
      <c r="F3137" s="344">
        <v>1.8773078918457</v>
      </c>
      <c r="G3137" s="262">
        <f t="shared" si="71"/>
        <v>20745.460906654531</v>
      </c>
    </row>
    <row r="3138" spans="1:7" x14ac:dyDescent="0.2">
      <c r="A3138" s="344">
        <v>10</v>
      </c>
      <c r="B3138" s="344">
        <v>1</v>
      </c>
      <c r="C3138" s="344">
        <v>2020.2265625</v>
      </c>
      <c r="D3138" s="344">
        <v>23580.638671875</v>
      </c>
      <c r="E3138" s="344">
        <v>1.0642359266057599</v>
      </c>
      <c r="F3138" s="344">
        <v>1.8729210132733001</v>
      </c>
      <c r="G3138" s="262">
        <f t="shared" si="71"/>
        <v>20705.964241976384</v>
      </c>
    </row>
    <row r="3139" spans="1:7" x14ac:dyDescent="0.2">
      <c r="A3139" s="344">
        <v>10</v>
      </c>
      <c r="B3139" s="344">
        <v>1</v>
      </c>
      <c r="C3139" s="344">
        <v>2020.6611328125</v>
      </c>
      <c r="D3139" s="344">
        <v>23479.26171875</v>
      </c>
      <c r="E3139" s="344">
        <v>1.0625038994476199</v>
      </c>
      <c r="F3139" s="344">
        <v>1.8707603449001899</v>
      </c>
      <c r="G3139" s="262">
        <f t="shared" si="71"/>
        <v>20665.209729208422</v>
      </c>
    </row>
    <row r="3140" spans="1:7" x14ac:dyDescent="0.2">
      <c r="A3140" s="344">
        <v>10</v>
      </c>
      <c r="B3140" s="344">
        <v>1</v>
      </c>
      <c r="C3140" s="344">
        <v>2021.046875</v>
      </c>
      <c r="D3140" s="344">
        <v>23378.025390625</v>
      </c>
      <c r="E3140" s="344">
        <v>1.0609467281028599</v>
      </c>
      <c r="F3140" s="344">
        <v>1.86503829900175</v>
      </c>
      <c r="G3140" s="262">
        <f t="shared" si="71"/>
        <v>20628.727316818466</v>
      </c>
    </row>
    <row r="3141" spans="1:7" x14ac:dyDescent="0.2">
      <c r="A3141" s="344">
        <v>10</v>
      </c>
      <c r="B3141" s="344">
        <v>1</v>
      </c>
      <c r="C3141" s="344">
        <v>2021.458984375</v>
      </c>
      <c r="D3141" s="344">
        <v>23276.701171875</v>
      </c>
      <c r="E3141" s="344">
        <v>1.05921167414635</v>
      </c>
      <c r="F3141" s="344">
        <v>1.8616586457938</v>
      </c>
      <c r="G3141" s="262">
        <f t="shared" si="71"/>
        <v>20588.253082862386</v>
      </c>
    </row>
    <row r="3142" spans="1:7" x14ac:dyDescent="0.2">
      <c r="A3142" s="344">
        <v>10</v>
      </c>
      <c r="B3142" s="344">
        <v>1</v>
      </c>
      <c r="C3142" s="344">
        <v>2021.5654296875</v>
      </c>
      <c r="D3142" s="344">
        <v>23256.375</v>
      </c>
      <c r="E3142" s="344">
        <v>1.0588179575279399</v>
      </c>
      <c r="F3142" s="344">
        <v>1.8608272075653101</v>
      </c>
      <c r="G3142" s="262">
        <f t="shared" ref="G3142:G3205" si="72">G3141+(D3142+D3141)/2*(E3142-E3141)</f>
        <v>20579.092660165083</v>
      </c>
    </row>
    <row r="3143" spans="1:7" x14ac:dyDescent="0.2">
      <c r="A3143" s="344">
        <v>10</v>
      </c>
      <c r="B3143" s="344">
        <v>1</v>
      </c>
      <c r="C3143" s="344">
        <v>2021.861328125</v>
      </c>
      <c r="D3143" s="344">
        <v>23175.5390625</v>
      </c>
      <c r="E3143" s="344">
        <v>1.0575868654996201</v>
      </c>
      <c r="F3143" s="344">
        <v>1.85725092887878</v>
      </c>
      <c r="G3143" s="262">
        <f t="shared" si="72"/>
        <v>20550.511680534095</v>
      </c>
    </row>
    <row r="3144" spans="1:7" x14ac:dyDescent="0.2">
      <c r="A3144" s="344">
        <v>10</v>
      </c>
      <c r="B3144" s="344">
        <v>1</v>
      </c>
      <c r="C3144" s="344">
        <v>2022.2568359375</v>
      </c>
      <c r="D3144" s="344">
        <v>23074.078125</v>
      </c>
      <c r="E3144" s="344">
        <v>1.0560022201389101</v>
      </c>
      <c r="F3144" s="344">
        <v>1.8547863001003899</v>
      </c>
      <c r="G3144" s="262">
        <f t="shared" si="72"/>
        <v>20513.867059878703</v>
      </c>
    </row>
    <row r="3145" spans="1:7" x14ac:dyDescent="0.2">
      <c r="A3145" s="344">
        <v>10</v>
      </c>
      <c r="B3145" s="344">
        <v>1</v>
      </c>
      <c r="C3145" s="344">
        <v>2022.6650390625</v>
      </c>
      <c r="D3145" s="344">
        <v>22971.841796875</v>
      </c>
      <c r="E3145" s="344">
        <v>1.05434318538755</v>
      </c>
      <c r="F3145" s="344">
        <v>1.8499403959140199</v>
      </c>
      <c r="G3145" s="262">
        <f t="shared" si="72"/>
        <v>20475.671169224337</v>
      </c>
    </row>
    <row r="3146" spans="1:7" x14ac:dyDescent="0.2">
      <c r="A3146" s="344">
        <v>10</v>
      </c>
      <c r="B3146" s="344">
        <v>1</v>
      </c>
      <c r="C3146" s="344">
        <v>2023.083984375</v>
      </c>
      <c r="D3146" s="344">
        <v>22871.70703125</v>
      </c>
      <c r="E3146" s="344">
        <v>1.05257169343531</v>
      </c>
      <c r="F3146" s="344">
        <v>1.8450528150424399</v>
      </c>
      <c r="G3146" s="262">
        <f t="shared" si="72"/>
        <v>20435.065430318766</v>
      </c>
    </row>
    <row r="3147" spans="1:7" x14ac:dyDescent="0.2">
      <c r="A3147" s="344">
        <v>10</v>
      </c>
      <c r="B3147" s="344">
        <v>1</v>
      </c>
      <c r="C3147" s="344">
        <v>2023.490234375</v>
      </c>
      <c r="D3147" s="344">
        <v>22767.720703125</v>
      </c>
      <c r="E3147" s="344">
        <v>1.05091196019202</v>
      </c>
      <c r="F3147" s="344">
        <v>1.8414289224892899</v>
      </c>
      <c r="G3147" s="262">
        <f t="shared" si="72"/>
        <v>20397.190792611029</v>
      </c>
    </row>
    <row r="3148" spans="1:7" x14ac:dyDescent="0.2">
      <c r="A3148" s="344">
        <v>10</v>
      </c>
      <c r="B3148" s="344">
        <v>1</v>
      </c>
      <c r="C3148" s="344">
        <v>2023.9013671875</v>
      </c>
      <c r="D3148" s="344">
        <v>22667.681640625</v>
      </c>
      <c r="E3148" s="344">
        <v>1.0493218433111899</v>
      </c>
      <c r="F3148" s="344">
        <v>1.83893146459013</v>
      </c>
      <c r="G3148" s="262">
        <f t="shared" si="72"/>
        <v>20361.066992483975</v>
      </c>
    </row>
    <row r="3149" spans="1:7" x14ac:dyDescent="0.2">
      <c r="A3149" s="344">
        <v>10</v>
      </c>
      <c r="B3149" s="344">
        <v>1</v>
      </c>
      <c r="C3149" s="344">
        <v>2024.298828125</v>
      </c>
      <c r="D3149" s="344">
        <v>22564.5234375</v>
      </c>
      <c r="E3149" s="344">
        <v>1.04765850119293</v>
      </c>
      <c r="F3149" s="344">
        <v>1.8335550557822</v>
      </c>
      <c r="G3149" s="262">
        <f t="shared" si="72"/>
        <v>20323.448676579868</v>
      </c>
    </row>
    <row r="3150" spans="1:7" x14ac:dyDescent="0.2">
      <c r="A3150" s="344">
        <v>10</v>
      </c>
      <c r="B3150" s="344">
        <v>1</v>
      </c>
      <c r="C3150" s="344">
        <v>2024.7109375</v>
      </c>
      <c r="D3150" s="344">
        <v>22464.369140625</v>
      </c>
      <c r="E3150" s="344">
        <v>1.0458854958415</v>
      </c>
      <c r="F3150" s="344">
        <v>1.83044676668942</v>
      </c>
      <c r="G3150" s="262">
        <f t="shared" si="72"/>
        <v>20283.530442824878</v>
      </c>
    </row>
    <row r="3151" spans="1:7" x14ac:dyDescent="0.2">
      <c r="A3151" s="344">
        <v>10</v>
      </c>
      <c r="B3151" s="344">
        <v>1</v>
      </c>
      <c r="C3151" s="344">
        <v>2025.12109375</v>
      </c>
      <c r="D3151" s="344">
        <v>22360.03515625</v>
      </c>
      <c r="E3151" s="344">
        <v>1.04422401636839</v>
      </c>
      <c r="F3151" s="344">
        <v>1.82579457759857</v>
      </c>
      <c r="G3151" s="262">
        <f t="shared" si="72"/>
        <v>20246.293029008059</v>
      </c>
    </row>
    <row r="3152" spans="1:7" x14ac:dyDescent="0.2">
      <c r="A3152" s="344">
        <v>10</v>
      </c>
      <c r="B3152" s="344">
        <v>1</v>
      </c>
      <c r="C3152" s="344">
        <v>2025.53125</v>
      </c>
      <c r="D3152" s="344">
        <v>22259.478515625</v>
      </c>
      <c r="E3152" s="344">
        <v>1.0425990913063301</v>
      </c>
      <c r="F3152" s="344">
        <v>1.82090699672699</v>
      </c>
      <c r="G3152" s="262">
        <f t="shared" si="72"/>
        <v>20210.04134599688</v>
      </c>
    </row>
    <row r="3153" spans="1:7" x14ac:dyDescent="0.2">
      <c r="A3153" s="344">
        <v>10</v>
      </c>
      <c r="B3153" s="344">
        <v>1</v>
      </c>
      <c r="C3153" s="344">
        <v>2025.935546875</v>
      </c>
      <c r="D3153" s="344">
        <v>22154.412109375</v>
      </c>
      <c r="E3153" s="344">
        <v>1.0409675305709201</v>
      </c>
      <c r="F3153" s="344">
        <v>1.81919930037111</v>
      </c>
      <c r="G3153" s="262">
        <f t="shared" si="72"/>
        <v>20173.809365971607</v>
      </c>
    </row>
    <row r="3154" spans="1:7" x14ac:dyDescent="0.2">
      <c r="A3154" s="344">
        <v>10</v>
      </c>
      <c r="B3154" s="344">
        <v>1</v>
      </c>
      <c r="C3154" s="344">
        <v>2026.3515625</v>
      </c>
      <c r="D3154" s="344">
        <v>22053.546875</v>
      </c>
      <c r="E3154" s="344">
        <v>1.03918742388487</v>
      </c>
      <c r="F3154" s="344">
        <v>1.81397492997348</v>
      </c>
      <c r="G3154" s="262">
        <f t="shared" si="72"/>
        <v>20134.461924289248</v>
      </c>
    </row>
    <row r="3155" spans="1:7" x14ac:dyDescent="0.2">
      <c r="A3155" s="344">
        <v>10</v>
      </c>
      <c r="B3155" s="344">
        <v>1</v>
      </c>
      <c r="C3155" s="344">
        <v>2026.44140625</v>
      </c>
      <c r="D3155" s="344">
        <v>22035.044921875</v>
      </c>
      <c r="E3155" s="344">
        <v>1.0388161754235601</v>
      </c>
      <c r="F3155" s="344">
        <v>1.8119901651516599</v>
      </c>
      <c r="G3155" s="262">
        <f t="shared" si="72"/>
        <v>20126.278013356292</v>
      </c>
    </row>
    <row r="3156" spans="1:7" x14ac:dyDescent="0.2">
      <c r="A3156" s="344">
        <v>10</v>
      </c>
      <c r="B3156" s="344">
        <v>1</v>
      </c>
      <c r="C3156" s="344">
        <v>2026.7490234375</v>
      </c>
      <c r="D3156" s="344">
        <v>21953.134765625</v>
      </c>
      <c r="E3156" s="344">
        <v>1.0374868288636201</v>
      </c>
      <c r="F3156" s="344">
        <v>1.8112271791323999</v>
      </c>
      <c r="G3156" s="262">
        <f t="shared" si="72"/>
        <v>20097.040245683493</v>
      </c>
    </row>
    <row r="3157" spans="1:7" x14ac:dyDescent="0.2">
      <c r="A3157" s="344">
        <v>10</v>
      </c>
      <c r="B3157" s="344">
        <v>1</v>
      </c>
      <c r="C3157" s="344">
        <v>2027.16015625</v>
      </c>
      <c r="D3157" s="344">
        <v>21852.556640625</v>
      </c>
      <c r="E3157" s="344">
        <v>1.0357655119150899</v>
      </c>
      <c r="F3157" s="344">
        <v>1.8048912752419699</v>
      </c>
      <c r="G3157" s="262">
        <f t="shared" si="72"/>
        <v>20059.338506153661</v>
      </c>
    </row>
    <row r="3158" spans="1:7" x14ac:dyDescent="0.2">
      <c r="A3158" s="344">
        <v>10</v>
      </c>
      <c r="B3158" s="344">
        <v>1</v>
      </c>
      <c r="C3158" s="344">
        <v>2027.552734375</v>
      </c>
      <c r="D3158" s="344">
        <v>21752.158203125</v>
      </c>
      <c r="E3158" s="344">
        <v>1.0341729503124999</v>
      </c>
      <c r="F3158" s="344">
        <v>1.8003195291385099</v>
      </c>
      <c r="G3158" s="262">
        <f t="shared" si="72"/>
        <v>20024.616908877641</v>
      </c>
    </row>
    <row r="3159" spans="1:7" x14ac:dyDescent="0.2">
      <c r="A3159" s="344">
        <v>10</v>
      </c>
      <c r="B3159" s="344">
        <v>1</v>
      </c>
      <c r="C3159" s="344">
        <v>2027.9541015625</v>
      </c>
      <c r="D3159" s="344">
        <v>21650.955078125</v>
      </c>
      <c r="E3159" s="344">
        <v>1.03253382258117</v>
      </c>
      <c r="F3159" s="344">
        <v>1.79607269819826</v>
      </c>
      <c r="G3159" s="262">
        <f t="shared" si="72"/>
        <v>19989.045285574965</v>
      </c>
    </row>
    <row r="3160" spans="1:7" x14ac:dyDescent="0.2">
      <c r="A3160" s="344">
        <v>10</v>
      </c>
      <c r="B3160" s="344">
        <v>1</v>
      </c>
      <c r="C3160" s="344">
        <v>2028.37109375</v>
      </c>
      <c r="D3160" s="344">
        <v>21548.14453125</v>
      </c>
      <c r="E3160" s="344">
        <v>1.0308321798220299</v>
      </c>
      <c r="F3160" s="344">
        <v>1.7934471834451</v>
      </c>
      <c r="G3160" s="262">
        <f t="shared" si="72"/>
        <v>19952.290568049131</v>
      </c>
    </row>
    <row r="3161" spans="1:7" x14ac:dyDescent="0.2">
      <c r="A3161" s="344">
        <v>10</v>
      </c>
      <c r="B3161" s="344">
        <v>1</v>
      </c>
      <c r="C3161" s="344">
        <v>2028.7685546875</v>
      </c>
      <c r="D3161" s="344">
        <v>21446.984375</v>
      </c>
      <c r="E3161" s="344">
        <v>1.0291390353813801</v>
      </c>
      <c r="F3161" s="344">
        <v>1.78784132003784</v>
      </c>
      <c r="G3161" s="262">
        <f t="shared" si="72"/>
        <v>19915.892086307813</v>
      </c>
    </row>
    <row r="3162" spans="1:7" x14ac:dyDescent="0.2">
      <c r="A3162" s="344">
        <v>10</v>
      </c>
      <c r="B3162" s="344">
        <v>1</v>
      </c>
      <c r="C3162" s="344">
        <v>2029.1884765625</v>
      </c>
      <c r="D3162" s="344">
        <v>21346.3203125</v>
      </c>
      <c r="E3162" s="344">
        <v>1.0274703381583099</v>
      </c>
      <c r="F3162" s="344">
        <v>1.78694725036621</v>
      </c>
      <c r="G3162" s="262">
        <f t="shared" si="72"/>
        <v>19880.187551958799</v>
      </c>
    </row>
    <row r="3163" spans="1:7" x14ac:dyDescent="0.2">
      <c r="A3163" s="344">
        <v>10</v>
      </c>
      <c r="B3163" s="344">
        <v>1</v>
      </c>
      <c r="C3163" s="344">
        <v>2029.5966796875</v>
      </c>
      <c r="D3163" s="344">
        <v>21246.220703125</v>
      </c>
      <c r="E3163" s="344">
        <v>1.02576962672174</v>
      </c>
      <c r="F3163" s="344">
        <v>1.7804354429245</v>
      </c>
      <c r="G3163" s="262">
        <f t="shared" si="72"/>
        <v>19843.968741149874</v>
      </c>
    </row>
    <row r="3164" spans="1:7" x14ac:dyDescent="0.2">
      <c r="A3164" s="344">
        <v>10</v>
      </c>
      <c r="B3164" s="344">
        <v>1</v>
      </c>
      <c r="C3164" s="344">
        <v>2029.99609375</v>
      </c>
      <c r="D3164" s="344">
        <v>21146.21875</v>
      </c>
      <c r="E3164" s="344">
        <v>1.0240499395877101</v>
      </c>
      <c r="F3164" s="344">
        <v>1.7770498525351299</v>
      </c>
      <c r="G3164" s="262">
        <f t="shared" si="72"/>
        <v>19807.517874796034</v>
      </c>
    </row>
    <row r="3165" spans="1:7" x14ac:dyDescent="0.2">
      <c r="A3165" s="344">
        <v>10</v>
      </c>
      <c r="B3165" s="344">
        <v>1</v>
      </c>
      <c r="C3165" s="344">
        <v>2030.3935546875</v>
      </c>
      <c r="D3165" s="344">
        <v>21045.390625</v>
      </c>
      <c r="E3165" s="344">
        <v>1.0224491124972701</v>
      </c>
      <c r="F3165" s="344">
        <v>1.77514553070068</v>
      </c>
      <c r="G3165" s="262">
        <f t="shared" si="72"/>
        <v>19773.747139157655</v>
      </c>
    </row>
    <row r="3166" spans="1:7" x14ac:dyDescent="0.2">
      <c r="A3166" s="344">
        <v>10</v>
      </c>
      <c r="B3166" s="344">
        <v>1</v>
      </c>
      <c r="C3166" s="344">
        <v>2030.7919921875</v>
      </c>
      <c r="D3166" s="344">
        <v>20944.876953125</v>
      </c>
      <c r="E3166" s="344">
        <v>1.02078623604029</v>
      </c>
      <c r="F3166" s="344">
        <v>1.76854128949344</v>
      </c>
      <c r="G3166" s="262">
        <f t="shared" si="72"/>
        <v>19738.834825468675</v>
      </c>
    </row>
    <row r="3167" spans="1:7" x14ac:dyDescent="0.2">
      <c r="A3167" s="344">
        <v>10</v>
      </c>
      <c r="B3167" s="344">
        <v>1</v>
      </c>
      <c r="C3167" s="344">
        <v>2031.2021484375</v>
      </c>
      <c r="D3167" s="344">
        <v>20843.140625</v>
      </c>
      <c r="E3167" s="344">
        <v>1.0190597968176001</v>
      </c>
      <c r="F3167" s="344">
        <v>1.7655581468716299</v>
      </c>
      <c r="G3167" s="262">
        <f t="shared" si="72"/>
        <v>19702.762589176011</v>
      </c>
    </row>
    <row r="3168" spans="1:7" x14ac:dyDescent="0.2">
      <c r="A3168" s="344">
        <v>10</v>
      </c>
      <c r="B3168" s="344">
        <v>1</v>
      </c>
      <c r="C3168" s="344">
        <v>2031.259765625</v>
      </c>
      <c r="D3168" s="344">
        <v>20829.58203125</v>
      </c>
      <c r="E3168" s="344">
        <v>1.01881485898048</v>
      </c>
      <c r="F3168" s="344">
        <v>1.76560576073825</v>
      </c>
      <c r="G3168" s="262">
        <f t="shared" si="72"/>
        <v>19697.658975898848</v>
      </c>
    </row>
    <row r="3169" spans="1:7" x14ac:dyDescent="0.2">
      <c r="A3169" s="344">
        <v>10</v>
      </c>
      <c r="B3169" s="344">
        <v>1</v>
      </c>
      <c r="C3169" s="344">
        <v>2031.595703125</v>
      </c>
      <c r="D3169" s="344">
        <v>20742.640625</v>
      </c>
      <c r="E3169" s="344">
        <v>1.0174453491344999</v>
      </c>
      <c r="F3169" s="344">
        <v>1.76053342875093</v>
      </c>
      <c r="G3169" s="262">
        <f t="shared" si="72"/>
        <v>19669.192191775343</v>
      </c>
    </row>
    <row r="3170" spans="1:7" x14ac:dyDescent="0.2">
      <c r="A3170" s="344">
        <v>10</v>
      </c>
      <c r="B3170" s="344">
        <v>1</v>
      </c>
      <c r="C3170" s="344">
        <v>2031.994140625</v>
      </c>
      <c r="D3170" s="344">
        <v>20642.44140625</v>
      </c>
      <c r="E3170" s="344">
        <v>1.01579038891941</v>
      </c>
      <c r="F3170" s="344">
        <v>1.7576307291165001</v>
      </c>
      <c r="G3170" s="262">
        <f t="shared" si="72"/>
        <v>19634.946859645366</v>
      </c>
    </row>
    <row r="3171" spans="1:7" x14ac:dyDescent="0.2">
      <c r="A3171" s="344">
        <v>10</v>
      </c>
      <c r="B3171" s="344">
        <v>1.5</v>
      </c>
      <c r="C3171" s="344">
        <v>2032.93359375</v>
      </c>
      <c r="D3171" s="344">
        <v>20743.091796875</v>
      </c>
      <c r="E3171" s="344">
        <v>1.01727026049048</v>
      </c>
      <c r="F3171" s="344">
        <v>1.7612457741051899</v>
      </c>
      <c r="G3171" s="262">
        <f t="shared" si="72"/>
        <v>19665.569496665805</v>
      </c>
    </row>
    <row r="3172" spans="1:7" x14ac:dyDescent="0.2">
      <c r="A3172" s="344">
        <v>10</v>
      </c>
      <c r="B3172" s="344">
        <v>1.5</v>
      </c>
      <c r="C3172" s="344">
        <v>2033.3310546875</v>
      </c>
      <c r="D3172" s="344">
        <v>20846.97265625</v>
      </c>
      <c r="E3172" s="344">
        <v>1.0188483865931599</v>
      </c>
      <c r="F3172" s="344">
        <v>1.7657459247857299</v>
      </c>
      <c r="G3172" s="262">
        <f t="shared" si="72"/>
        <v>19698.386679828614</v>
      </c>
    </row>
    <row r="3173" spans="1:7" x14ac:dyDescent="0.2">
      <c r="A3173" s="344">
        <v>10</v>
      </c>
      <c r="B3173" s="344">
        <v>1.5</v>
      </c>
      <c r="C3173" s="344">
        <v>2033.7568359375</v>
      </c>
      <c r="D3173" s="344">
        <v>20947.86328125</v>
      </c>
      <c r="E3173" s="344">
        <v>1.02054432500154</v>
      </c>
      <c r="F3173" s="344">
        <v>1.7687529325485201</v>
      </c>
      <c r="G3173" s="262">
        <f t="shared" si="72"/>
        <v>19733.827413597792</v>
      </c>
    </row>
    <row r="3174" spans="1:7" x14ac:dyDescent="0.2">
      <c r="A3174" s="344">
        <v>10</v>
      </c>
      <c r="B3174" s="344">
        <v>1.5</v>
      </c>
      <c r="C3174" s="344">
        <v>2034.154296875</v>
      </c>
      <c r="D3174" s="344">
        <v>21049.5625</v>
      </c>
      <c r="E3174" s="344">
        <v>1.0222087148576999</v>
      </c>
      <c r="F3174" s="344">
        <v>1.7718642484396701</v>
      </c>
      <c r="G3174" s="262">
        <f t="shared" si="72"/>
        <v>19768.777458325363</v>
      </c>
    </row>
    <row r="3175" spans="1:7" x14ac:dyDescent="0.2">
      <c r="A3175" s="344">
        <v>10</v>
      </c>
      <c r="B3175" s="344">
        <v>1.5</v>
      </c>
      <c r="C3175" s="344">
        <v>2034.5517578125</v>
      </c>
      <c r="D3175" s="344">
        <v>21151.455078125</v>
      </c>
      <c r="E3175" s="344">
        <v>1.0238365503028</v>
      </c>
      <c r="F3175" s="344">
        <v>1.7757952446117999</v>
      </c>
      <c r="G3175" s="262">
        <f t="shared" si="72"/>
        <v>19803.125614441844</v>
      </c>
    </row>
    <row r="3176" spans="1:7" x14ac:dyDescent="0.2">
      <c r="A3176" s="344">
        <v>10</v>
      </c>
      <c r="B3176" s="344">
        <v>1.5</v>
      </c>
      <c r="C3176" s="344">
        <v>2034.962890625</v>
      </c>
      <c r="D3176" s="344">
        <v>21254.767578125</v>
      </c>
      <c r="E3176" s="344">
        <v>1.0254840599373001</v>
      </c>
      <c r="F3176" s="344">
        <v>1.7801106441765999</v>
      </c>
      <c r="G3176" s="262">
        <f t="shared" si="72"/>
        <v>19838.057944636308</v>
      </c>
    </row>
    <row r="3177" spans="1:7" x14ac:dyDescent="0.2">
      <c r="A3177" s="344">
        <v>10</v>
      </c>
      <c r="B3177" s="344">
        <v>1.5</v>
      </c>
      <c r="C3177" s="344">
        <v>2035.3828125</v>
      </c>
      <c r="D3177" s="344">
        <v>21357.25390625</v>
      </c>
      <c r="E3177" s="344">
        <v>1.0271498467773199</v>
      </c>
      <c r="F3177" s="344">
        <v>1.78514723666012</v>
      </c>
      <c r="G3177" s="262">
        <f t="shared" si="72"/>
        <v>19873.549216943964</v>
      </c>
    </row>
    <row r="3178" spans="1:7" x14ac:dyDescent="0.2">
      <c r="A3178" s="344">
        <v>10</v>
      </c>
      <c r="B3178" s="344">
        <v>1.5</v>
      </c>
      <c r="C3178" s="344">
        <v>2035.775390625</v>
      </c>
      <c r="D3178" s="344">
        <v>21457.673828125</v>
      </c>
      <c r="E3178" s="344">
        <v>1.02878583129495</v>
      </c>
      <c r="F3178" s="344">
        <v>1.78883969783783</v>
      </c>
      <c r="G3178" s="262">
        <f t="shared" si="72"/>
        <v>19908.571496392411</v>
      </c>
    </row>
    <row r="3179" spans="1:7" x14ac:dyDescent="0.2">
      <c r="A3179" s="344">
        <v>10</v>
      </c>
      <c r="B3179" s="344">
        <v>1.5</v>
      </c>
      <c r="C3179" s="344">
        <v>2036.1826171875</v>
      </c>
      <c r="D3179" s="344">
        <v>21559.515625</v>
      </c>
      <c r="E3179" s="344">
        <v>1.0304236784577401</v>
      </c>
      <c r="F3179" s="344">
        <v>1.7927854787558299</v>
      </c>
      <c r="G3179" s="262">
        <f t="shared" si="72"/>
        <v>19943.799287240912</v>
      </c>
    </row>
    <row r="3180" spans="1:7" x14ac:dyDescent="0.2">
      <c r="A3180" s="344">
        <v>10</v>
      </c>
      <c r="B3180" s="344">
        <v>1.5</v>
      </c>
      <c r="C3180" s="344">
        <v>2036.5830078125</v>
      </c>
      <c r="D3180" s="344">
        <v>21660.291015625</v>
      </c>
      <c r="E3180" s="344">
        <v>1.03213125839829</v>
      </c>
      <c r="F3180" s="344">
        <v>1.7952173948287999</v>
      </c>
      <c r="G3180" s="262">
        <f t="shared" si="72"/>
        <v>19980.699924667901</v>
      </c>
    </row>
    <row r="3181" spans="1:7" x14ac:dyDescent="0.2">
      <c r="A3181" s="344">
        <v>10</v>
      </c>
      <c r="B3181" s="344">
        <v>1.5</v>
      </c>
      <c r="C3181" s="344">
        <v>2037.0009765625</v>
      </c>
      <c r="D3181" s="344">
        <v>21760.375</v>
      </c>
      <c r="E3181" s="344">
        <v>1.0337682906538199</v>
      </c>
      <c r="F3181" s="344">
        <v>1.80118379648775</v>
      </c>
      <c r="G3181" s="262">
        <f t="shared" si="72"/>
        <v>20016.240440079986</v>
      </c>
    </row>
    <row r="3182" spans="1:7" x14ac:dyDescent="0.2">
      <c r="A3182" s="344">
        <v>10</v>
      </c>
      <c r="B3182" s="344">
        <v>1.5</v>
      </c>
      <c r="C3182" s="344">
        <v>2037.4013671875</v>
      </c>
      <c r="D3182" s="344">
        <v>21861.103515625</v>
      </c>
      <c r="E3182" s="344">
        <v>1.0353466495871499</v>
      </c>
      <c r="F3182" s="344">
        <v>1.80438160896301</v>
      </c>
      <c r="G3182" s="262">
        <f t="shared" si="72"/>
        <v>20050.665615230086</v>
      </c>
    </row>
    <row r="3183" spans="1:7" x14ac:dyDescent="0.2">
      <c r="A3183" s="344">
        <v>10</v>
      </c>
      <c r="B3183" s="344">
        <v>1.5</v>
      </c>
      <c r="C3183" s="344">
        <v>2037.8134765625</v>
      </c>
      <c r="D3183" s="344">
        <v>21961.220703125</v>
      </c>
      <c r="E3183" s="344">
        <v>1.03706552181393</v>
      </c>
      <c r="F3183" s="344">
        <v>1.80693564470857</v>
      </c>
      <c r="G3183" s="262">
        <f t="shared" si="72"/>
        <v>20088.328103236367</v>
      </c>
    </row>
    <row r="3184" spans="1:7" x14ac:dyDescent="0.2">
      <c r="A3184" s="344">
        <v>10</v>
      </c>
      <c r="B3184" s="344">
        <v>1.5</v>
      </c>
      <c r="C3184" s="344">
        <v>2038.201171875</v>
      </c>
      <c r="D3184" s="344">
        <v>22061.5859375</v>
      </c>
      <c r="E3184" s="344">
        <v>1.03866646531969</v>
      </c>
      <c r="F3184" s="344">
        <v>1.8109887605532999</v>
      </c>
      <c r="G3184" s="262">
        <f t="shared" si="72"/>
        <v>20123.567116434686</v>
      </c>
    </row>
    <row r="3185" spans="1:7" x14ac:dyDescent="0.2">
      <c r="A3185" s="344">
        <v>10</v>
      </c>
      <c r="B3185" s="344">
        <v>1.5</v>
      </c>
      <c r="C3185" s="344">
        <v>2038.2255859375</v>
      </c>
      <c r="D3185" s="344">
        <v>22061.48828125</v>
      </c>
      <c r="E3185" s="344">
        <v>1.03881978429854</v>
      </c>
      <c r="F3185" s="344">
        <v>1.8128812080249199</v>
      </c>
      <c r="G3185" s="262">
        <f t="shared" si="72"/>
        <v>20126.949568776159</v>
      </c>
    </row>
    <row r="3186" spans="1:7" x14ac:dyDescent="0.2">
      <c r="A3186" s="344">
        <v>10</v>
      </c>
      <c r="B3186" s="344">
        <v>1.5</v>
      </c>
      <c r="C3186" s="344">
        <v>2038.6025390625</v>
      </c>
      <c r="D3186" s="344">
        <v>22162.171875</v>
      </c>
      <c r="E3186" s="344">
        <v>1.04026333428919</v>
      </c>
      <c r="F3186" s="344">
        <v>1.8181711202487401</v>
      </c>
      <c r="G3186" s="262">
        <f t="shared" si="72"/>
        <v>20158.869100878692</v>
      </c>
    </row>
    <row r="3187" spans="1:7" x14ac:dyDescent="0.2">
      <c r="A3187" s="344">
        <v>10</v>
      </c>
      <c r="B3187" s="344">
        <v>1.5</v>
      </c>
      <c r="C3187" s="344">
        <v>2039.00390625</v>
      </c>
      <c r="D3187" s="344">
        <v>22262.529296875</v>
      </c>
      <c r="E3187" s="344">
        <v>1.0419902391731699</v>
      </c>
      <c r="F3187" s="344">
        <v>1.8211066490039201</v>
      </c>
      <c r="G3187" s="262">
        <f t="shared" si="72"/>
        <v>20197.22771759022</v>
      </c>
    </row>
    <row r="3188" spans="1:7" x14ac:dyDescent="0.2">
      <c r="A3188" s="344">
        <v>10</v>
      </c>
      <c r="B3188" s="344">
        <v>1.5</v>
      </c>
      <c r="C3188" s="344">
        <v>2039.4052734375</v>
      </c>
      <c r="D3188" s="344">
        <v>22363.654296875</v>
      </c>
      <c r="E3188" s="344">
        <v>1.04361039120704</v>
      </c>
      <c r="F3188" s="344">
        <v>1.82375311851501</v>
      </c>
      <c r="G3188" s="262">
        <f t="shared" si="72"/>
        <v>20233.378318646857</v>
      </c>
    </row>
    <row r="3189" spans="1:7" x14ac:dyDescent="0.2">
      <c r="A3189" s="344">
        <v>10</v>
      </c>
      <c r="B3189" s="344">
        <v>1.5</v>
      </c>
      <c r="C3189" s="344">
        <v>2039.8134765625</v>
      </c>
      <c r="D3189" s="344">
        <v>22466.84765625</v>
      </c>
      <c r="E3189" s="344">
        <v>1.0452470742166</v>
      </c>
      <c r="F3189" s="344">
        <v>1.8300891388207701</v>
      </c>
      <c r="G3189" s="262">
        <f t="shared" si="72"/>
        <v>20270.064979075221</v>
      </c>
    </row>
    <row r="3190" spans="1:7" x14ac:dyDescent="0.2">
      <c r="A3190" s="344">
        <v>10</v>
      </c>
      <c r="B3190" s="344">
        <v>1.5</v>
      </c>
      <c r="C3190" s="344">
        <v>2040.2197265625</v>
      </c>
      <c r="D3190" s="344">
        <v>22570.46484375</v>
      </c>
      <c r="E3190" s="344">
        <v>1.04697386268526</v>
      </c>
      <c r="F3190" s="344">
        <v>1.8309087026864299</v>
      </c>
      <c r="G3190" s="262">
        <f t="shared" si="72"/>
        <v>20308.949935017441</v>
      </c>
    </row>
    <row r="3191" spans="1:7" x14ac:dyDescent="0.2">
      <c r="A3191" s="344">
        <v>10</v>
      </c>
      <c r="B3191" s="344">
        <v>1.5</v>
      </c>
      <c r="C3191" s="344">
        <v>2040.634765625</v>
      </c>
      <c r="D3191" s="344">
        <v>22670.634765625</v>
      </c>
      <c r="E3191" s="344">
        <v>1.0486674727872001</v>
      </c>
      <c r="F3191" s="344">
        <v>1.83689000550658</v>
      </c>
      <c r="G3191" s="262">
        <f t="shared" si="72"/>
        <v>20347.260326678097</v>
      </c>
    </row>
    <row r="3192" spans="1:7" x14ac:dyDescent="0.2">
      <c r="A3192" s="344">
        <v>10</v>
      </c>
      <c r="B3192" s="344">
        <v>1.5</v>
      </c>
      <c r="C3192" s="344">
        <v>2041.0361328125</v>
      </c>
      <c r="D3192" s="344">
        <v>22773.169921875</v>
      </c>
      <c r="E3192" s="344">
        <v>1.0503301164135299</v>
      </c>
      <c r="F3192" s="344">
        <v>1.8412589561194199</v>
      </c>
      <c r="G3192" s="262">
        <f t="shared" si="72"/>
        <v>20385.038752788023</v>
      </c>
    </row>
    <row r="3193" spans="1:7" x14ac:dyDescent="0.2">
      <c r="A3193" s="344">
        <v>10</v>
      </c>
      <c r="B3193" s="344">
        <v>1.5</v>
      </c>
      <c r="C3193" s="344">
        <v>2041.4609375</v>
      </c>
      <c r="D3193" s="344">
        <v>22879.646484375</v>
      </c>
      <c r="E3193" s="344">
        <v>1.0519977658987001</v>
      </c>
      <c r="F3193" s="344">
        <v>1.84380414430052</v>
      </c>
      <c r="G3193" s="262">
        <f t="shared" si="72"/>
        <v>20423.105200676247</v>
      </c>
    </row>
    <row r="3194" spans="1:7" x14ac:dyDescent="0.2">
      <c r="A3194" s="344">
        <v>10</v>
      </c>
      <c r="B3194" s="344">
        <v>1.5</v>
      </c>
      <c r="C3194" s="344">
        <v>2041.880859375</v>
      </c>
      <c r="D3194" s="344">
        <v>22980.828125</v>
      </c>
      <c r="E3194" s="344">
        <v>1.0537419002503201</v>
      </c>
      <c r="F3194" s="344">
        <v>1.8501371378079099</v>
      </c>
      <c r="G3194" s="262">
        <f t="shared" si="72"/>
        <v>20463.09861525015</v>
      </c>
    </row>
    <row r="3195" spans="1:7" x14ac:dyDescent="0.2">
      <c r="A3195" s="344">
        <v>10</v>
      </c>
      <c r="B3195" s="344">
        <v>1.5</v>
      </c>
      <c r="C3195" s="344">
        <v>2042.2861328125</v>
      </c>
      <c r="D3195" s="344">
        <v>23085.666015625</v>
      </c>
      <c r="E3195" s="344">
        <v>1.0553732281550801</v>
      </c>
      <c r="F3195" s="344">
        <v>1.8536209827289001</v>
      </c>
      <c r="G3195" s="262">
        <f t="shared" si="72"/>
        <v>20500.673393933183</v>
      </c>
    </row>
    <row r="3196" spans="1:7" x14ac:dyDescent="0.2">
      <c r="A3196" s="344">
        <v>10</v>
      </c>
      <c r="B3196" s="344">
        <v>1.5</v>
      </c>
      <c r="C3196" s="344">
        <v>2042.6865234375</v>
      </c>
      <c r="D3196" s="344">
        <v>23186.51171875</v>
      </c>
      <c r="E3196" s="344">
        <v>1.05699885170907</v>
      </c>
      <c r="F3196" s="344">
        <v>1.85721216257662</v>
      </c>
      <c r="G3196" s="262">
        <f t="shared" si="72"/>
        <v>20538.28396494289</v>
      </c>
    </row>
    <row r="3197" spans="1:7" x14ac:dyDescent="0.2">
      <c r="A3197" s="344">
        <v>10</v>
      </c>
      <c r="B3197" s="344">
        <v>1.5</v>
      </c>
      <c r="C3197" s="344">
        <v>2043.1123046875</v>
      </c>
      <c r="D3197" s="344">
        <v>23289.140625</v>
      </c>
      <c r="E3197" s="344">
        <v>1.0587526485323899</v>
      </c>
      <c r="F3197" s="344">
        <v>1.86268682591617</v>
      </c>
      <c r="G3197" s="262">
        <f t="shared" si="72"/>
        <v>20579.038390663984</v>
      </c>
    </row>
    <row r="3198" spans="1:7" x14ac:dyDescent="0.2">
      <c r="A3198" s="344">
        <v>10</v>
      </c>
      <c r="B3198" s="344">
        <v>1.5</v>
      </c>
      <c r="C3198" s="344">
        <v>2043.126953125</v>
      </c>
      <c r="D3198" s="344">
        <v>23287.796875</v>
      </c>
      <c r="E3198" s="344">
        <v>1.05882016941905</v>
      </c>
      <c r="F3198" s="344">
        <v>1.86050240881741</v>
      </c>
      <c r="G3198" s="262">
        <f t="shared" si="72"/>
        <v>20580.610848722939</v>
      </c>
    </row>
    <row r="3199" spans="1:7" x14ac:dyDescent="0.2">
      <c r="A3199" s="344">
        <v>10</v>
      </c>
      <c r="B3199" s="344">
        <v>1.5</v>
      </c>
      <c r="C3199" s="344">
        <v>2043.521484375</v>
      </c>
      <c r="D3199" s="344">
        <v>23389.74609375</v>
      </c>
      <c r="E3199" s="344">
        <v>1.0604424169287101</v>
      </c>
      <c r="F3199" s="344">
        <v>1.8660932546481499</v>
      </c>
      <c r="G3199" s="262">
        <f t="shared" si="72"/>
        <v>20618.472112641994</v>
      </c>
    </row>
    <row r="3200" spans="1:7" x14ac:dyDescent="0.2">
      <c r="A3200" s="344">
        <v>10</v>
      </c>
      <c r="B3200" s="344">
        <v>1.5</v>
      </c>
      <c r="C3200" s="344">
        <v>2043.9267578125</v>
      </c>
      <c r="D3200" s="344">
        <v>23490.544921875</v>
      </c>
      <c r="E3200" s="344">
        <v>1.0620845714584</v>
      </c>
      <c r="F3200" s="344">
        <v>1.8695950275287001</v>
      </c>
      <c r="G3200" s="262">
        <f t="shared" si="72"/>
        <v>20656.964453764238</v>
      </c>
    </row>
    <row r="3201" spans="1:7" x14ac:dyDescent="0.2">
      <c r="A3201" s="344">
        <v>10</v>
      </c>
      <c r="B3201" s="344">
        <v>1.5</v>
      </c>
      <c r="C3201" s="344">
        <v>2044.33203125</v>
      </c>
      <c r="D3201" s="344">
        <v>23595.314453125</v>
      </c>
      <c r="E3201" s="344">
        <v>1.0637295199558101</v>
      </c>
      <c r="F3201" s="344">
        <v>1.8737763166427599</v>
      </c>
      <c r="G3201" s="262">
        <f t="shared" si="72"/>
        <v>20695.691360578323</v>
      </c>
    </row>
    <row r="3202" spans="1:7" x14ac:dyDescent="0.2">
      <c r="A3202" s="344">
        <v>10</v>
      </c>
      <c r="B3202" s="344">
        <v>1.5</v>
      </c>
      <c r="C3202" s="344">
        <v>2044.7490234375</v>
      </c>
      <c r="D3202" s="344">
        <v>23695.943359375</v>
      </c>
      <c r="E3202" s="344">
        <v>1.06545328162611</v>
      </c>
      <c r="F3202" s="344">
        <v>1.87705154530704</v>
      </c>
      <c r="G3202" s="262">
        <f t="shared" si="72"/>
        <v>20736.450789357052</v>
      </c>
    </row>
    <row r="3203" spans="1:7" x14ac:dyDescent="0.2">
      <c r="A3203" s="344">
        <v>10</v>
      </c>
      <c r="B3203" s="344">
        <v>1.5</v>
      </c>
      <c r="C3203" s="344">
        <v>2045.1328125</v>
      </c>
      <c r="D3203" s="344">
        <v>23796.34375</v>
      </c>
      <c r="E3203" s="344">
        <v>1.06707320082933</v>
      </c>
      <c r="F3203" s="344">
        <v>1.8827676540240601</v>
      </c>
      <c r="G3203" s="262">
        <f t="shared" si="72"/>
        <v>20774.917623303711</v>
      </c>
    </row>
    <row r="3204" spans="1:7" x14ac:dyDescent="0.2">
      <c r="A3204" s="344">
        <v>11</v>
      </c>
      <c r="B3204" s="344">
        <v>1.5</v>
      </c>
      <c r="C3204" s="344">
        <v>2045.54296875</v>
      </c>
      <c r="D3204" s="344">
        <v>23896.8984375</v>
      </c>
      <c r="E3204" s="344">
        <v>1.0688048787415001</v>
      </c>
      <c r="F3204" s="344">
        <v>1.8855333328247099</v>
      </c>
      <c r="G3204" s="262">
        <f t="shared" si="72"/>
        <v>20816.212290331649</v>
      </c>
    </row>
    <row r="3205" spans="1:7" x14ac:dyDescent="0.2">
      <c r="A3205" s="344">
        <v>11</v>
      </c>
      <c r="B3205" s="344">
        <v>1.5</v>
      </c>
      <c r="C3205" s="344">
        <v>2045.943359375</v>
      </c>
      <c r="D3205" s="344">
        <v>23997.19140625</v>
      </c>
      <c r="E3205" s="344">
        <v>1.0704131564125401</v>
      </c>
      <c r="F3205" s="344">
        <v>1.8908322090283001</v>
      </c>
      <c r="G3205" s="262">
        <f t="shared" si="72"/>
        <v>20854.72578796689</v>
      </c>
    </row>
    <row r="3206" spans="1:7" x14ac:dyDescent="0.2">
      <c r="A3206" s="344">
        <v>11</v>
      </c>
      <c r="B3206" s="344">
        <v>1.5</v>
      </c>
      <c r="C3206" s="344">
        <v>2046.3642578125</v>
      </c>
      <c r="D3206" s="344">
        <v>24099.009765625</v>
      </c>
      <c r="E3206" s="344">
        <v>1.0720640420913701</v>
      </c>
      <c r="F3206" s="344">
        <v>1.89355609472841</v>
      </c>
      <c r="G3206" s="262">
        <f t="shared" ref="G3206:G3269" si="73">G3205+(D3206+D3205)/2*(E3206-E3205)</f>
        <v>20894.426452827276</v>
      </c>
    </row>
    <row r="3207" spans="1:7" x14ac:dyDescent="0.2">
      <c r="A3207" s="344">
        <v>11</v>
      </c>
      <c r="B3207" s="344">
        <v>1.5</v>
      </c>
      <c r="C3207" s="344">
        <v>2046.7548828125</v>
      </c>
      <c r="D3207" s="344">
        <v>24201.28515625</v>
      </c>
      <c r="E3207" s="344">
        <v>1.0737543925643001</v>
      </c>
      <c r="F3207" s="344">
        <v>1.8984943162649901</v>
      </c>
      <c r="G3207" s="262">
        <f t="shared" si="73"/>
        <v>20935.2486660092</v>
      </c>
    </row>
    <row r="3208" spans="1:7" x14ac:dyDescent="0.2">
      <c r="A3208" s="344">
        <v>11</v>
      </c>
      <c r="B3208" s="344">
        <v>1.5</v>
      </c>
      <c r="C3208" s="344">
        <v>2047.1708984375</v>
      </c>
      <c r="D3208" s="344">
        <v>24303.328125</v>
      </c>
      <c r="E3208" s="344">
        <v>1.07536476571113</v>
      </c>
      <c r="F3208" s="344">
        <v>1.9004463683813799</v>
      </c>
      <c r="G3208" s="262">
        <f t="shared" si="73"/>
        <v>20974.303929371948</v>
      </c>
    </row>
    <row r="3209" spans="1:7" x14ac:dyDescent="0.2">
      <c r="A3209" s="344">
        <v>11</v>
      </c>
      <c r="B3209" s="344">
        <v>1.5</v>
      </c>
      <c r="C3209" s="344">
        <v>2047.57421875</v>
      </c>
      <c r="D3209" s="344">
        <v>24405.783203125</v>
      </c>
      <c r="E3209" s="344">
        <v>1.07710552401841</v>
      </c>
      <c r="F3209" s="344">
        <v>1.90650229342282</v>
      </c>
      <c r="G3209" s="262">
        <f t="shared" si="73"/>
        <v>21016.699324464276</v>
      </c>
    </row>
    <row r="3210" spans="1:7" x14ac:dyDescent="0.2">
      <c r="A3210" s="344">
        <v>11</v>
      </c>
      <c r="B3210" s="344">
        <v>1.5</v>
      </c>
      <c r="C3210" s="344">
        <v>2047.9755859375</v>
      </c>
      <c r="D3210" s="344">
        <v>24502.234375</v>
      </c>
      <c r="E3210" s="344">
        <v>1.07882497832179</v>
      </c>
      <c r="F3210" s="344">
        <v>1.9111037254333501</v>
      </c>
      <c r="G3210" s="262">
        <f t="shared" si="73"/>
        <v>21058.746875111523</v>
      </c>
    </row>
    <row r="3211" spans="1:7" x14ac:dyDescent="0.2">
      <c r="A3211" s="344">
        <v>11</v>
      </c>
      <c r="B3211" s="344">
        <v>1.5</v>
      </c>
      <c r="C3211" s="344">
        <v>2047.98046875</v>
      </c>
      <c r="D3211" s="344">
        <v>24507.6484375</v>
      </c>
      <c r="E3211" s="344">
        <v>1.07880332507193</v>
      </c>
      <c r="F3211" s="344">
        <v>1.9101470243185801</v>
      </c>
      <c r="G3211" s="262">
        <f t="shared" si="73"/>
        <v>21058.21626349245</v>
      </c>
    </row>
    <row r="3212" spans="1:7" x14ac:dyDescent="0.2">
      <c r="A3212" s="344">
        <v>11</v>
      </c>
      <c r="B3212" s="344">
        <v>1.5</v>
      </c>
      <c r="C3212" s="344">
        <v>2048.404296875</v>
      </c>
      <c r="D3212" s="344">
        <v>24611.353515625</v>
      </c>
      <c r="E3212" s="344">
        <v>1.08049751725048</v>
      </c>
      <c r="F3212" s="344">
        <v>1.9139408832415901</v>
      </c>
      <c r="G3212" s="262">
        <f t="shared" si="73"/>
        <v>21099.824777956033</v>
      </c>
    </row>
    <row r="3213" spans="1:7" x14ac:dyDescent="0.2">
      <c r="A3213" s="344">
        <v>11</v>
      </c>
      <c r="B3213" s="344">
        <v>1.5</v>
      </c>
      <c r="C3213" s="344">
        <v>2048.794921875</v>
      </c>
      <c r="D3213" s="344">
        <v>24712.7734375</v>
      </c>
      <c r="E3213" s="344">
        <v>1.0821897303685499</v>
      </c>
      <c r="F3213" s="344">
        <v>1.9157528877258301</v>
      </c>
      <c r="G3213" s="262">
        <f t="shared" si="73"/>
        <v>21141.558245289743</v>
      </c>
    </row>
    <row r="3214" spans="1:7" x14ac:dyDescent="0.2">
      <c r="A3214" s="344">
        <v>11</v>
      </c>
      <c r="B3214" s="344">
        <v>1.5</v>
      </c>
      <c r="C3214" s="344">
        <v>2049.220703125</v>
      </c>
      <c r="D3214" s="344">
        <v>24814.876953125</v>
      </c>
      <c r="E3214" s="344">
        <v>1.08389719389379</v>
      </c>
      <c r="F3214" s="344">
        <v>1.9227087032049901</v>
      </c>
      <c r="G3214" s="262">
        <f t="shared" si="73"/>
        <v>21183.841573556161</v>
      </c>
    </row>
    <row r="3215" spans="1:7" x14ac:dyDescent="0.2">
      <c r="A3215" s="344">
        <v>11</v>
      </c>
      <c r="B3215" s="344">
        <v>1.5</v>
      </c>
      <c r="C3215" s="344">
        <v>2049.6337890625</v>
      </c>
      <c r="D3215" s="344">
        <v>24916.080078125</v>
      </c>
      <c r="E3215" s="344">
        <v>1.0855604195967301</v>
      </c>
      <c r="F3215" s="344">
        <v>1.9272714853286701</v>
      </c>
      <c r="G3215" s="262">
        <f t="shared" si="73"/>
        <v>21225.198476539252</v>
      </c>
    </row>
    <row r="3216" spans="1:7" x14ac:dyDescent="0.2">
      <c r="A3216" s="344">
        <v>11</v>
      </c>
      <c r="B3216" s="344">
        <v>1.5</v>
      </c>
      <c r="C3216" s="344">
        <v>2050.0302734375</v>
      </c>
      <c r="D3216" s="344">
        <v>25016.15234375</v>
      </c>
      <c r="E3216" s="344">
        <v>1.0872455313801801</v>
      </c>
      <c r="F3216" s="344">
        <v>1.92932784557343</v>
      </c>
      <c r="G3216" s="262">
        <f t="shared" si="73"/>
        <v>21267.269173153283</v>
      </c>
    </row>
    <row r="3217" spans="1:7" x14ac:dyDescent="0.2">
      <c r="A3217" s="344">
        <v>11</v>
      </c>
      <c r="B3217" s="344">
        <v>1.5</v>
      </c>
      <c r="C3217" s="344">
        <v>2050.4228515625</v>
      </c>
      <c r="D3217" s="344">
        <v>25118.205078125</v>
      </c>
      <c r="E3217" s="344">
        <v>1.0888437973335401</v>
      </c>
      <c r="F3217" s="344">
        <v>1.9329994684085301</v>
      </c>
      <c r="G3217" s="262">
        <f t="shared" si="73"/>
        <v>21307.333191433765</v>
      </c>
    </row>
    <row r="3218" spans="1:7" x14ac:dyDescent="0.2">
      <c r="A3218" s="344">
        <v>11</v>
      </c>
      <c r="B3218" s="344">
        <v>1.5</v>
      </c>
      <c r="C3218" s="344">
        <v>2050.833984375</v>
      </c>
      <c r="D3218" s="344">
        <v>25219.40625</v>
      </c>
      <c r="E3218" s="344">
        <v>1.09057768713683</v>
      </c>
      <c r="F3218" s="344">
        <v>1.9380301237106301</v>
      </c>
      <c r="G3218" s="262">
        <f t="shared" si="73"/>
        <v>21350.973126935667</v>
      </c>
    </row>
    <row r="3219" spans="1:7" x14ac:dyDescent="0.2">
      <c r="A3219" s="344">
        <v>11</v>
      </c>
      <c r="B3219" s="344">
        <v>1.5</v>
      </c>
      <c r="C3219" s="344">
        <v>2051.236328125</v>
      </c>
      <c r="D3219" s="344">
        <v>25320.02734375</v>
      </c>
      <c r="E3219" s="344">
        <v>1.0923119261860801</v>
      </c>
      <c r="F3219" s="344">
        <v>1.9402951002121001</v>
      </c>
      <c r="G3219" s="262">
        <f t="shared" si="73"/>
        <v>21394.796856568297</v>
      </c>
    </row>
    <row r="3220" spans="1:7" x14ac:dyDescent="0.2">
      <c r="A3220" s="344">
        <v>11</v>
      </c>
      <c r="B3220" s="344">
        <v>1.5</v>
      </c>
      <c r="C3220" s="344">
        <v>2051.634765625</v>
      </c>
      <c r="D3220" s="344">
        <v>25421.787109375</v>
      </c>
      <c r="E3220" s="344">
        <v>1.09401578083634</v>
      </c>
      <c r="F3220" s="344">
        <v>1.9452512497082399</v>
      </c>
      <c r="G3220" s="262">
        <f t="shared" si="73"/>
        <v>21438.025194827587</v>
      </c>
    </row>
    <row r="3221" spans="1:7" x14ac:dyDescent="0.2">
      <c r="A3221" s="344">
        <v>11</v>
      </c>
      <c r="B3221" s="344">
        <v>1.5</v>
      </c>
      <c r="C3221" s="344">
        <v>2052.0576171875</v>
      </c>
      <c r="D3221" s="344">
        <v>25522.087890625</v>
      </c>
      <c r="E3221" s="344">
        <v>1.09581765718758</v>
      </c>
      <c r="F3221" s="344">
        <v>1.94923277013004</v>
      </c>
      <c r="G3221" s="262">
        <f t="shared" si="73"/>
        <v>21483.922476629101</v>
      </c>
    </row>
    <row r="3222" spans="1:7" x14ac:dyDescent="0.2">
      <c r="A3222" s="344">
        <v>11</v>
      </c>
      <c r="B3222" s="344">
        <v>1.5</v>
      </c>
      <c r="C3222" s="344">
        <v>2052.4541015625</v>
      </c>
      <c r="D3222" s="344">
        <v>25622.833984375</v>
      </c>
      <c r="E3222" s="344">
        <v>1.09753396827728</v>
      </c>
      <c r="F3222" s="344">
        <v>1.95364654064178</v>
      </c>
      <c r="G3222" s="262">
        <f t="shared" si="73"/>
        <v>21527.812774927053</v>
      </c>
    </row>
    <row r="3223" spans="1:7" x14ac:dyDescent="0.2">
      <c r="A3223" s="344">
        <v>11</v>
      </c>
      <c r="B3223" s="344">
        <v>1.5</v>
      </c>
      <c r="C3223" s="344">
        <v>2052.75390625</v>
      </c>
      <c r="D3223" s="344">
        <v>25691.482421875</v>
      </c>
      <c r="E3223" s="344">
        <v>1.09883700497448</v>
      </c>
      <c r="F3223" s="344">
        <v>1.9555599428713299</v>
      </c>
      <c r="G3223" s="262">
        <f t="shared" si="73"/>
        <v>21561.244993611592</v>
      </c>
    </row>
    <row r="3224" spans="1:7" x14ac:dyDescent="0.2">
      <c r="A3224" s="344">
        <v>11</v>
      </c>
      <c r="B3224" s="344">
        <v>2</v>
      </c>
      <c r="C3224" s="344">
        <v>2053.640625</v>
      </c>
      <c r="D3224" s="344">
        <v>25520.94921875</v>
      </c>
      <c r="E3224" s="344">
        <v>1.0962507221847799</v>
      </c>
      <c r="F3224" s="344">
        <v>1.9493609433993699</v>
      </c>
      <c r="G3224" s="262">
        <f t="shared" si="73"/>
        <v>21495.020078326172</v>
      </c>
    </row>
    <row r="3225" spans="1:7" x14ac:dyDescent="0.2">
      <c r="A3225" s="344">
        <v>11</v>
      </c>
      <c r="B3225" s="344">
        <v>2</v>
      </c>
      <c r="C3225" s="344">
        <v>2054.0234375</v>
      </c>
      <c r="D3225" s="344">
        <v>25419.802734375</v>
      </c>
      <c r="E3225" s="344">
        <v>1.0946774855256101</v>
      </c>
      <c r="F3225" s="344">
        <v>1.94750132504851</v>
      </c>
      <c r="G3225" s="262">
        <f t="shared" si="73"/>
        <v>21454.949149117005</v>
      </c>
    </row>
    <row r="3226" spans="1:7" x14ac:dyDescent="0.2">
      <c r="A3226" s="344">
        <v>11</v>
      </c>
      <c r="B3226" s="344">
        <v>2</v>
      </c>
      <c r="C3226" s="344">
        <v>2054.4453125</v>
      </c>
      <c r="D3226" s="344">
        <v>25318.87109375</v>
      </c>
      <c r="E3226" s="344">
        <v>1.0930107673630101</v>
      </c>
      <c r="F3226" s="344">
        <v>1.9403577316552401</v>
      </c>
      <c r="G3226" s="262">
        <f t="shared" si="73"/>
        <v>21412.665614509217</v>
      </c>
    </row>
    <row r="3227" spans="1:7" x14ac:dyDescent="0.2">
      <c r="A3227" s="344">
        <v>11</v>
      </c>
      <c r="B3227" s="344">
        <v>2</v>
      </c>
      <c r="C3227" s="344">
        <v>2054.849609375</v>
      </c>
      <c r="D3227" s="344">
        <v>25216.783203125</v>
      </c>
      <c r="E3227" s="344">
        <v>1.09143869485706</v>
      </c>
      <c r="F3227" s="344">
        <v>1.93757412489504</v>
      </c>
      <c r="G3227" s="262">
        <f t="shared" si="73"/>
        <v>21372.942758164059</v>
      </c>
    </row>
    <row r="3228" spans="1:7" x14ac:dyDescent="0.2">
      <c r="A3228" s="344">
        <v>11</v>
      </c>
      <c r="B3228" s="344">
        <v>2</v>
      </c>
      <c r="C3228" s="344">
        <v>2055.244140625</v>
      </c>
      <c r="D3228" s="344">
        <v>25114.986328125</v>
      </c>
      <c r="E3228" s="344">
        <v>1.0897727916017199</v>
      </c>
      <c r="F3228" s="344">
        <v>1.9346892368048401</v>
      </c>
      <c r="G3228" s="262">
        <f t="shared" si="73"/>
        <v>21331.018828809491</v>
      </c>
    </row>
    <row r="3229" spans="1:7" x14ac:dyDescent="0.2">
      <c r="A3229" s="344">
        <v>11</v>
      </c>
      <c r="B3229" s="344">
        <v>2</v>
      </c>
      <c r="C3229" s="344">
        <v>2055.6640625</v>
      </c>
      <c r="D3229" s="344">
        <v>25014.7421875</v>
      </c>
      <c r="E3229" s="344">
        <v>1.0881253983825401</v>
      </c>
      <c r="F3229" s="344">
        <v>1.93008780479431</v>
      </c>
      <c r="G3229" s="262">
        <f t="shared" si="73"/>
        <v>21289.727141391508</v>
      </c>
    </row>
    <row r="3230" spans="1:7" x14ac:dyDescent="0.2">
      <c r="A3230" s="344">
        <v>11</v>
      </c>
      <c r="B3230" s="344">
        <v>2</v>
      </c>
      <c r="C3230" s="344">
        <v>2056.052734375</v>
      </c>
      <c r="D3230" s="344">
        <v>24914.1953125</v>
      </c>
      <c r="E3230" s="344">
        <v>1.0865014046430601</v>
      </c>
      <c r="F3230" s="344">
        <v>1.92678871098906</v>
      </c>
      <c r="G3230" s="262">
        <f t="shared" si="73"/>
        <v>21249.185000432066</v>
      </c>
    </row>
    <row r="3231" spans="1:7" x14ac:dyDescent="0.2">
      <c r="A3231" s="344">
        <v>11</v>
      </c>
      <c r="B3231" s="344">
        <v>2</v>
      </c>
      <c r="C3231" s="344">
        <v>2056.4697265625</v>
      </c>
      <c r="D3231" s="344">
        <v>24808.578125</v>
      </c>
      <c r="E3231" s="344">
        <v>1.08491920400411</v>
      </c>
      <c r="F3231" s="344">
        <v>1.9233912462368601</v>
      </c>
      <c r="G3231" s="262">
        <f t="shared" si="73"/>
        <v>21209.849298480472</v>
      </c>
    </row>
    <row r="3232" spans="1:7" x14ac:dyDescent="0.2">
      <c r="A3232" s="344">
        <v>11</v>
      </c>
      <c r="B3232" s="344">
        <v>2</v>
      </c>
      <c r="C3232" s="344">
        <v>2056.8837890625</v>
      </c>
      <c r="D3232" s="344">
        <v>24708.197265625</v>
      </c>
      <c r="E3232" s="344">
        <v>1.0832496918737899</v>
      </c>
      <c r="F3232" s="344">
        <v>1.9187033176422099</v>
      </c>
      <c r="G3232" s="262">
        <f t="shared" si="73"/>
        <v>21168.514869895982</v>
      </c>
    </row>
    <row r="3233" spans="1:7" x14ac:dyDescent="0.2">
      <c r="A3233" s="344">
        <v>11</v>
      </c>
      <c r="B3233" s="344">
        <v>2</v>
      </c>
      <c r="C3233" s="344">
        <v>2057.2900390625</v>
      </c>
      <c r="D3233" s="344">
        <v>24606.3828125</v>
      </c>
      <c r="E3233" s="344">
        <v>1.0815806454047601</v>
      </c>
      <c r="F3233" s="344">
        <v>1.9142240053042801</v>
      </c>
      <c r="G3233" s="262">
        <f t="shared" si="73"/>
        <v>21127.360707020438</v>
      </c>
    </row>
    <row r="3234" spans="1:7" x14ac:dyDescent="0.2">
      <c r="A3234" s="344">
        <v>11</v>
      </c>
      <c r="B3234" s="344">
        <v>2</v>
      </c>
      <c r="C3234" s="344">
        <v>2057.697265625</v>
      </c>
      <c r="D3234" s="344">
        <v>24505.611328125</v>
      </c>
      <c r="E3234" s="344">
        <v>1.079929061234</v>
      </c>
      <c r="F3234" s="344">
        <v>1.9109428394585799</v>
      </c>
      <c r="G3234" s="262">
        <f t="shared" si="73"/>
        <v>21086.804410961879</v>
      </c>
    </row>
    <row r="3235" spans="1:7" x14ac:dyDescent="0.2">
      <c r="A3235" s="344">
        <v>11</v>
      </c>
      <c r="B3235" s="344">
        <v>2</v>
      </c>
      <c r="C3235" s="344">
        <v>2057.9658203125</v>
      </c>
      <c r="D3235" s="344">
        <v>24437.8828125</v>
      </c>
      <c r="E3235" s="344">
        <v>1.07882439624518</v>
      </c>
      <c r="F3235" s="344">
        <v>1.9068866968154901</v>
      </c>
      <c r="G3235" s="262">
        <f t="shared" si="73"/>
        <v>21059.771328758045</v>
      </c>
    </row>
    <row r="3236" spans="1:7" x14ac:dyDescent="0.2">
      <c r="A3236" s="344">
        <v>11</v>
      </c>
      <c r="B3236" s="344">
        <v>2</v>
      </c>
      <c r="C3236" s="344">
        <v>2058.0810546875</v>
      </c>
      <c r="D3236" s="344">
        <v>24404.1953125</v>
      </c>
      <c r="E3236" s="344">
        <v>1.07834069058299</v>
      </c>
      <c r="F3236" s="344">
        <v>1.9083619117736801</v>
      </c>
      <c r="G3236" s="262">
        <f t="shared" si="73"/>
        <v>21047.95873388695</v>
      </c>
    </row>
    <row r="3237" spans="1:7" x14ac:dyDescent="0.2">
      <c r="A3237" s="344">
        <v>11</v>
      </c>
      <c r="B3237" s="344">
        <v>2</v>
      </c>
      <c r="C3237" s="344">
        <v>2058.505859375</v>
      </c>
      <c r="D3237" s="344">
        <v>24302.484375</v>
      </c>
      <c r="E3237" s="344">
        <v>1.0766274062916601</v>
      </c>
      <c r="F3237" s="344">
        <v>1.9023924833163599</v>
      </c>
      <c r="G3237" s="262">
        <f t="shared" si="73"/>
        <v>21006.234539291236</v>
      </c>
    </row>
    <row r="3238" spans="1:7" x14ac:dyDescent="0.2">
      <c r="A3238" s="344">
        <v>11</v>
      </c>
      <c r="B3238" s="344">
        <v>2</v>
      </c>
      <c r="C3238" s="344">
        <v>2058.9150390625</v>
      </c>
      <c r="D3238" s="344">
        <v>24201.736328125</v>
      </c>
      <c r="E3238" s="344">
        <v>1.07499095611274</v>
      </c>
      <c r="F3238" s="344">
        <v>1.89955229870975</v>
      </c>
      <c r="G3238" s="262">
        <f t="shared" si="73"/>
        <v>20966.54716896723</v>
      </c>
    </row>
    <row r="3239" spans="1:7" x14ac:dyDescent="0.2">
      <c r="A3239" s="344">
        <v>11</v>
      </c>
      <c r="B3239" s="344">
        <v>2</v>
      </c>
      <c r="C3239" s="344">
        <v>2059.3037109375</v>
      </c>
      <c r="D3239" s="344">
        <v>24101.359375</v>
      </c>
      <c r="E3239" s="344">
        <v>1.07337278313935</v>
      </c>
      <c r="F3239" s="344">
        <v>1.89501640852541</v>
      </c>
      <c r="G3239" s="262">
        <f t="shared" si="73"/>
        <v>20927.465786968296</v>
      </c>
    </row>
    <row r="3240" spans="1:7" x14ac:dyDescent="0.2">
      <c r="A3240" s="344">
        <v>11</v>
      </c>
      <c r="B3240" s="344">
        <v>2</v>
      </c>
      <c r="C3240" s="344">
        <v>2059.70703125</v>
      </c>
      <c r="D3240" s="344">
        <v>23999.50390625</v>
      </c>
      <c r="E3240" s="344">
        <v>1.0716731194406699</v>
      </c>
      <c r="F3240" s="344">
        <v>1.89210777170956</v>
      </c>
      <c r="G3240" s="262">
        <f t="shared" si="73"/>
        <v>20886.588141371136</v>
      </c>
    </row>
    <row r="3241" spans="1:7" x14ac:dyDescent="0.2">
      <c r="A3241" s="344">
        <v>11</v>
      </c>
      <c r="B3241" s="344">
        <v>2</v>
      </c>
      <c r="C3241" s="344">
        <v>2060.1220703125</v>
      </c>
      <c r="D3241" s="344">
        <v>23899.12890625</v>
      </c>
      <c r="E3241" s="344">
        <v>1.07004935853183</v>
      </c>
      <c r="F3241" s="344">
        <v>1.8868535989895501</v>
      </c>
      <c r="G3241" s="262">
        <f t="shared" si="73"/>
        <v>20847.700177597231</v>
      </c>
    </row>
    <row r="3242" spans="1:7" x14ac:dyDescent="0.2">
      <c r="A3242" s="344">
        <v>11</v>
      </c>
      <c r="B3242" s="344">
        <v>2</v>
      </c>
      <c r="C3242" s="344">
        <v>2060.5244140625</v>
      </c>
      <c r="D3242" s="344">
        <v>23798.72265625</v>
      </c>
      <c r="E3242" s="344">
        <v>1.06841628439724</v>
      </c>
      <c r="F3242" s="344">
        <v>1.8830120097845799</v>
      </c>
      <c r="G3242" s="262">
        <f t="shared" si="73"/>
        <v>20808.753113766114</v>
      </c>
    </row>
    <row r="3243" spans="1:7" x14ac:dyDescent="0.2">
      <c r="A3243" s="344">
        <v>11</v>
      </c>
      <c r="B3243" s="344">
        <v>2</v>
      </c>
      <c r="C3243" s="344">
        <v>2060.919921875</v>
      </c>
      <c r="D3243" s="344">
        <v>23697.0390625</v>
      </c>
      <c r="E3243" s="344">
        <v>1.06679380405694</v>
      </c>
      <c r="F3243" s="344">
        <v>1.8787563312798701</v>
      </c>
      <c r="G3243" s="262">
        <f t="shared" si="73"/>
        <v>20770.222643947993</v>
      </c>
    </row>
    <row r="3244" spans="1:7" x14ac:dyDescent="0.2">
      <c r="A3244" s="344">
        <v>11</v>
      </c>
      <c r="B3244" s="344">
        <v>2</v>
      </c>
      <c r="C3244" s="344">
        <v>2061.3427734375</v>
      </c>
      <c r="D3244" s="344">
        <v>23593.1796875</v>
      </c>
      <c r="E3244" s="344">
        <v>1.06509332545102</v>
      </c>
      <c r="F3244" s="344">
        <v>1.8741756211966301</v>
      </c>
      <c r="G3244" s="262">
        <f t="shared" si="73"/>
        <v>20730.014641321166</v>
      </c>
    </row>
    <row r="3245" spans="1:7" x14ac:dyDescent="0.2">
      <c r="A3245" s="344">
        <v>11</v>
      </c>
      <c r="B3245" s="344">
        <v>2</v>
      </c>
      <c r="C3245" s="344">
        <v>2061.748046875</v>
      </c>
      <c r="D3245" s="344">
        <v>23492.603515625</v>
      </c>
      <c r="E3245" s="344">
        <v>1.0634247446432701</v>
      </c>
      <c r="F3245" s="344">
        <v>1.86964275781065</v>
      </c>
      <c r="G3245" s="262">
        <f t="shared" si="73"/>
        <v>20690.731424235863</v>
      </c>
    </row>
    <row r="3246" spans="1:7" x14ac:dyDescent="0.2">
      <c r="A3246" s="344">
        <v>11</v>
      </c>
      <c r="B3246" s="344">
        <v>2</v>
      </c>
      <c r="C3246" s="344">
        <v>2062.1474609375</v>
      </c>
      <c r="D3246" s="344">
        <v>23392.427734375</v>
      </c>
      <c r="E3246" s="344">
        <v>1.0618565138429401</v>
      </c>
      <c r="F3246" s="344">
        <v>1.86832551844418</v>
      </c>
      <c r="G3246" s="262">
        <f t="shared" si="73"/>
        <v>20653.96814919552</v>
      </c>
    </row>
    <row r="3247" spans="1:7" x14ac:dyDescent="0.2">
      <c r="A3247" s="344">
        <v>11</v>
      </c>
      <c r="B3247" s="344">
        <v>2</v>
      </c>
      <c r="C3247" s="344">
        <v>2062.5380859375</v>
      </c>
      <c r="D3247" s="344">
        <v>23290.412109375</v>
      </c>
      <c r="E3247" s="344">
        <v>1.06016581412405</v>
      </c>
      <c r="F3247" s="344">
        <v>1.86311011202633</v>
      </c>
      <c r="G3247" s="262">
        <f t="shared" si="73"/>
        <v>20614.504817095109</v>
      </c>
    </row>
    <row r="3248" spans="1:7" x14ac:dyDescent="0.2">
      <c r="A3248" s="344">
        <v>11</v>
      </c>
      <c r="B3248" s="344">
        <v>2</v>
      </c>
      <c r="C3248" s="344">
        <v>2062.890625</v>
      </c>
      <c r="D3248" s="344">
        <v>23212.32421875</v>
      </c>
      <c r="E3248" s="344">
        <v>1.0588184231892199</v>
      </c>
      <c r="F3248" s="344">
        <v>1.8598020542413001</v>
      </c>
      <c r="G3248" s="262">
        <f t="shared" si="73"/>
        <v>20583.176134408455</v>
      </c>
    </row>
    <row r="3249" spans="1:7" x14ac:dyDescent="0.2">
      <c r="A3249" s="344">
        <v>11</v>
      </c>
      <c r="B3249" s="344">
        <v>2</v>
      </c>
      <c r="C3249" s="344">
        <v>2062.958984375</v>
      </c>
      <c r="D3249" s="344">
        <v>23188.544921875</v>
      </c>
      <c r="E3249" s="344">
        <v>1.05851073749363</v>
      </c>
      <c r="F3249" s="344">
        <v>1.85883941594511</v>
      </c>
      <c r="G3249" s="262">
        <f t="shared" si="73"/>
        <v>20576.037692559701</v>
      </c>
    </row>
    <row r="3250" spans="1:7" x14ac:dyDescent="0.2">
      <c r="A3250" s="344">
        <v>11</v>
      </c>
      <c r="B3250" s="344">
        <v>2</v>
      </c>
      <c r="C3250" s="344">
        <v>2063.357421875</v>
      </c>
      <c r="D3250" s="344">
        <v>23086.2890625</v>
      </c>
      <c r="E3250" s="344">
        <v>1.0568459983915099</v>
      </c>
      <c r="F3250" s="344">
        <v>1.85480120126158</v>
      </c>
      <c r="G3250" s="262">
        <f t="shared" si="73"/>
        <v>20537.519929770748</v>
      </c>
    </row>
    <row r="3251" spans="1:7" x14ac:dyDescent="0.2">
      <c r="A3251" s="344">
        <v>11</v>
      </c>
      <c r="B3251" s="344">
        <v>2</v>
      </c>
      <c r="C3251" s="344">
        <v>2063.7822265625</v>
      </c>
      <c r="D3251" s="344">
        <v>22980.49609375</v>
      </c>
      <c r="E3251" s="344">
        <v>1.05515355244279</v>
      </c>
      <c r="F3251" s="344">
        <v>1.85050372965634</v>
      </c>
      <c r="G3251" s="262">
        <f t="shared" si="73"/>
        <v>20498.537157816623</v>
      </c>
    </row>
    <row r="3252" spans="1:7" x14ac:dyDescent="0.2">
      <c r="A3252" s="344">
        <v>11</v>
      </c>
      <c r="B3252" s="344">
        <v>2</v>
      </c>
      <c r="C3252" s="344">
        <v>2064.2001953125</v>
      </c>
      <c r="D3252" s="344">
        <v>22877.201171875</v>
      </c>
      <c r="E3252" s="344">
        <v>1.05344690382481</v>
      </c>
      <c r="F3252" s="344">
        <v>1.84806587640196</v>
      </c>
      <c r="G3252" s="262">
        <f t="shared" si="73"/>
        <v>20459.405669985561</v>
      </c>
    </row>
    <row r="3253" spans="1:7" x14ac:dyDescent="0.2">
      <c r="A3253" s="344">
        <v>11</v>
      </c>
      <c r="B3253" s="344">
        <v>2</v>
      </c>
      <c r="C3253" s="344">
        <v>2064.6181640625</v>
      </c>
      <c r="D3253" s="344">
        <v>22776.537109375</v>
      </c>
      <c r="E3253" s="344">
        <v>1.05178717058152</v>
      </c>
      <c r="F3253" s="344">
        <v>1.84284744318575</v>
      </c>
      <c r="G3253" s="262">
        <f t="shared" si="73"/>
        <v>20421.519156432638</v>
      </c>
    </row>
    <row r="3254" spans="1:7" x14ac:dyDescent="0.2">
      <c r="A3254" s="344">
        <v>11</v>
      </c>
      <c r="B3254" s="344">
        <v>2</v>
      </c>
      <c r="C3254" s="344">
        <v>2065.03125</v>
      </c>
      <c r="D3254" s="344">
        <v>22676.046875</v>
      </c>
      <c r="E3254" s="344">
        <v>1.0500595672056099</v>
      </c>
      <c r="F3254" s="344">
        <v>1.83788838330656</v>
      </c>
      <c r="G3254" s="262">
        <f t="shared" si="73"/>
        <v>20382.257137665016</v>
      </c>
    </row>
    <row r="3255" spans="1:7" x14ac:dyDescent="0.2">
      <c r="A3255" s="344">
        <v>11</v>
      </c>
      <c r="B3255" s="344">
        <v>2</v>
      </c>
      <c r="C3255" s="344">
        <v>2065.4296875</v>
      </c>
      <c r="D3255" s="344">
        <v>22575.4609375</v>
      </c>
      <c r="E3255" s="344">
        <v>1.0484085651114601</v>
      </c>
      <c r="F3255" s="344">
        <v>1.83459813706577</v>
      </c>
      <c r="G3255" s="262">
        <f t="shared" si="73"/>
        <v>20344.90197058408</v>
      </c>
    </row>
    <row r="3256" spans="1:7" x14ac:dyDescent="0.2">
      <c r="A3256" s="344">
        <v>11</v>
      </c>
      <c r="B3256" s="344">
        <v>2</v>
      </c>
      <c r="C3256" s="344">
        <v>2065.80078125</v>
      </c>
      <c r="D3256" s="344">
        <v>22475.107421875</v>
      </c>
      <c r="E3256" s="344">
        <v>1.04690855368972</v>
      </c>
      <c r="F3256" s="344">
        <v>1.8318385118618601</v>
      </c>
      <c r="G3256" s="262">
        <f t="shared" si="73"/>
        <v>20311.113787036607</v>
      </c>
    </row>
    <row r="3257" spans="1:7" x14ac:dyDescent="0.2">
      <c r="A3257" s="344">
        <v>11</v>
      </c>
      <c r="B3257" s="344">
        <v>2</v>
      </c>
      <c r="C3257" s="344">
        <v>2066.2294921875</v>
      </c>
      <c r="D3257" s="344">
        <v>22371.490234375</v>
      </c>
      <c r="E3257" s="344">
        <v>1.04514765553176</v>
      </c>
      <c r="F3257" s="344">
        <v>1.8250584835186601</v>
      </c>
      <c r="G3257" s="262">
        <f t="shared" si="73"/>
        <v>20271.628641434774</v>
      </c>
    </row>
    <row r="3258" spans="1:7" x14ac:dyDescent="0.2">
      <c r="A3258" s="344">
        <v>11</v>
      </c>
      <c r="B3258" s="344">
        <v>2</v>
      </c>
      <c r="C3258" s="344">
        <v>2066.650390625</v>
      </c>
      <c r="D3258" s="344">
        <v>22268.634765625</v>
      </c>
      <c r="E3258" s="344">
        <v>1.0434695286676301</v>
      </c>
      <c r="F3258" s="344">
        <v>1.82203645817935</v>
      </c>
      <c r="G3258" s="262">
        <f t="shared" si="73"/>
        <v>20234.172744944466</v>
      </c>
    </row>
    <row r="3259" spans="1:7" x14ac:dyDescent="0.2">
      <c r="A3259" s="344">
        <v>11</v>
      </c>
      <c r="B3259" s="344">
        <v>2</v>
      </c>
      <c r="C3259" s="344">
        <v>2067.0595703125</v>
      </c>
      <c r="D3259" s="344">
        <v>22167.1328125</v>
      </c>
      <c r="E3259" s="344">
        <v>1.04174518492073</v>
      </c>
      <c r="F3259" s="344">
        <v>1.8179148901253901</v>
      </c>
      <c r="G3259" s="262">
        <f t="shared" si="73"/>
        <v>20195.861475963444</v>
      </c>
    </row>
    <row r="3260" spans="1:7" x14ac:dyDescent="0.2">
      <c r="A3260" s="344">
        <v>11</v>
      </c>
      <c r="B3260" s="344">
        <v>2</v>
      </c>
      <c r="C3260" s="344">
        <v>2067.4560546875</v>
      </c>
      <c r="D3260" s="344">
        <v>22065.916015625</v>
      </c>
      <c r="E3260" s="344">
        <v>1.04012805968523</v>
      </c>
      <c r="F3260" s="344">
        <v>1.81427597999573</v>
      </c>
      <c r="G3260" s="262">
        <f t="shared" si="73"/>
        <v>20160.096286211912</v>
      </c>
    </row>
    <row r="3261" spans="1:7" x14ac:dyDescent="0.2">
      <c r="A3261" s="344">
        <v>11</v>
      </c>
      <c r="B3261" s="344">
        <v>2</v>
      </c>
      <c r="C3261" s="344">
        <v>2067.759765625</v>
      </c>
      <c r="D3261" s="344">
        <v>21991.650390625</v>
      </c>
      <c r="E3261" s="344">
        <v>1.0387941729277399</v>
      </c>
      <c r="F3261" s="344">
        <v>1.8108666408806999</v>
      </c>
      <c r="G3261" s="262">
        <f t="shared" si="73"/>
        <v>20130.712384013641</v>
      </c>
    </row>
    <row r="3262" spans="1:7" x14ac:dyDescent="0.2">
      <c r="A3262" s="344">
        <v>11</v>
      </c>
      <c r="B3262" s="344">
        <v>2</v>
      </c>
      <c r="C3262" s="344">
        <v>2067.869140625</v>
      </c>
      <c r="D3262" s="344">
        <v>21960.626953125</v>
      </c>
      <c r="E3262" s="344">
        <v>1.03837717324495</v>
      </c>
      <c r="F3262" s="344">
        <v>1.8098592991009399</v>
      </c>
      <c r="G3262" s="262">
        <f t="shared" si="73"/>
        <v>20121.548341158523</v>
      </c>
    </row>
    <row r="3263" spans="1:7" x14ac:dyDescent="0.2">
      <c r="A3263" s="344">
        <v>11</v>
      </c>
      <c r="B3263" s="344">
        <v>2</v>
      </c>
      <c r="C3263" s="344">
        <v>2068.2939453125</v>
      </c>
      <c r="D3263" s="344">
        <v>21858.416015625</v>
      </c>
      <c r="E3263" s="344">
        <v>1.03664142079651</v>
      </c>
      <c r="F3263" s="344">
        <v>1.8049329519271899</v>
      </c>
      <c r="G3263" s="262">
        <f t="shared" si="73"/>
        <v>20083.518835597868</v>
      </c>
    </row>
    <row r="3264" spans="1:7" x14ac:dyDescent="0.2">
      <c r="A3264" s="344">
        <v>11</v>
      </c>
      <c r="B3264" s="344">
        <v>2</v>
      </c>
      <c r="C3264" s="344">
        <v>2068.6845703125</v>
      </c>
      <c r="D3264" s="344">
        <v>21758.341796875</v>
      </c>
      <c r="E3264" s="344">
        <v>1.03506096638739</v>
      </c>
      <c r="F3264" s="344">
        <v>1.8022924195975101</v>
      </c>
      <c r="G3264" s="262">
        <f t="shared" si="73"/>
        <v>20049.051686999726</v>
      </c>
    </row>
    <row r="3265" spans="1:7" x14ac:dyDescent="0.2">
      <c r="A3265" s="344">
        <v>11</v>
      </c>
      <c r="B3265" s="344">
        <v>2</v>
      </c>
      <c r="C3265" s="344">
        <v>2069.1044921875</v>
      </c>
      <c r="D3265" s="344">
        <v>21656.123046875</v>
      </c>
      <c r="E3265" s="344">
        <v>1.0332776000723201</v>
      </c>
      <c r="F3265" s="344">
        <v>1.7980455886572599</v>
      </c>
      <c r="G3265" s="262">
        <f t="shared" si="73"/>
        <v>20010.339739905161</v>
      </c>
    </row>
    <row r="3266" spans="1:7" x14ac:dyDescent="0.2">
      <c r="A3266" s="344">
        <v>11</v>
      </c>
      <c r="B3266" s="344">
        <v>2</v>
      </c>
      <c r="C3266" s="344">
        <v>2069.4970703125</v>
      </c>
      <c r="D3266" s="344">
        <v>21551.318359375</v>
      </c>
      <c r="E3266" s="344">
        <v>1.0315815452486301</v>
      </c>
      <c r="F3266" s="344">
        <v>1.7960399854928299</v>
      </c>
      <c r="G3266" s="262">
        <f t="shared" si="73"/>
        <v>19973.698645196975</v>
      </c>
    </row>
    <row r="3267" spans="1:7" x14ac:dyDescent="0.2">
      <c r="A3267" s="344">
        <v>11</v>
      </c>
      <c r="B3267" s="344">
        <v>2</v>
      </c>
      <c r="C3267" s="344">
        <v>2069.91796875</v>
      </c>
      <c r="D3267" s="344">
        <v>21449.556640625</v>
      </c>
      <c r="E3267" s="344">
        <v>1.0298980632796899</v>
      </c>
      <c r="F3267" s="344">
        <v>1.7903834814205799</v>
      </c>
      <c r="G3267" s="262">
        <f t="shared" si="73"/>
        <v>19937.5030463414</v>
      </c>
    </row>
    <row r="3268" spans="1:7" x14ac:dyDescent="0.2">
      <c r="A3268" s="344">
        <v>11</v>
      </c>
      <c r="B3268" s="344">
        <v>2</v>
      </c>
      <c r="C3268" s="344">
        <v>2070.3349609375</v>
      </c>
      <c r="D3268" s="344">
        <v>21346.552734375</v>
      </c>
      <c r="E3268" s="344">
        <v>1.0282486910000399</v>
      </c>
      <c r="F3268" s="344">
        <v>1.78589823190123</v>
      </c>
      <c r="G3268" s="262">
        <f t="shared" si="73"/>
        <v>19902.209688101404</v>
      </c>
    </row>
    <row r="3269" spans="1:7" x14ac:dyDescent="0.2">
      <c r="A3269" s="344">
        <v>11</v>
      </c>
      <c r="B3269" s="344">
        <v>2</v>
      </c>
      <c r="C3269" s="344">
        <v>2070.7451171875</v>
      </c>
      <c r="D3269" s="344">
        <v>21242.466796875</v>
      </c>
      <c r="E3269" s="344">
        <v>1.02648010943085</v>
      </c>
      <c r="F3269" s="344">
        <v>1.7802774673327799</v>
      </c>
      <c r="G3269" s="262">
        <f t="shared" si="73"/>
        <v>19864.548610604987</v>
      </c>
    </row>
    <row r="3270" spans="1:7" x14ac:dyDescent="0.2">
      <c r="A3270" s="344">
        <v>11</v>
      </c>
      <c r="B3270" s="344">
        <v>2</v>
      </c>
      <c r="C3270" s="344">
        <v>2071.1630859375</v>
      </c>
      <c r="D3270" s="344">
        <v>21141.486328125</v>
      </c>
      <c r="E3270" s="344">
        <v>1.0247672908008101</v>
      </c>
      <c r="F3270" s="344">
        <v>1.7776011954993001</v>
      </c>
      <c r="G3270" s="262">
        <f t="shared" ref="G3270:G3333" si="74">G3269+(D3270+D3269)/2*(E3270-E3269)</f>
        <v>19828.250598341368</v>
      </c>
    </row>
    <row r="3271" spans="1:7" x14ac:dyDescent="0.2">
      <c r="A3271" s="344">
        <v>11</v>
      </c>
      <c r="B3271" s="344">
        <v>2</v>
      </c>
      <c r="C3271" s="344">
        <v>2071.5751953125</v>
      </c>
      <c r="D3271" s="344">
        <v>21040.275390625</v>
      </c>
      <c r="E3271" s="344">
        <v>1.02309149224311</v>
      </c>
      <c r="F3271" s="344">
        <v>1.7721742624416901</v>
      </c>
      <c r="G3271" s="262">
        <f t="shared" si="74"/>
        <v>19792.906530616605</v>
      </c>
    </row>
    <row r="3272" spans="1:7" x14ac:dyDescent="0.2">
      <c r="A3272" s="344">
        <v>11</v>
      </c>
      <c r="B3272" s="344">
        <v>2</v>
      </c>
      <c r="C3272" s="344">
        <v>2071.962890625</v>
      </c>
      <c r="D3272" s="344">
        <v>20939.958984375</v>
      </c>
      <c r="E3272" s="344">
        <v>1.021389500238</v>
      </c>
      <c r="F3272" s="344">
        <v>1.77055003587157</v>
      </c>
      <c r="G3272" s="262">
        <f t="shared" si="74"/>
        <v>19757.181518977159</v>
      </c>
    </row>
    <row r="3273" spans="1:7" x14ac:dyDescent="0.2">
      <c r="A3273" s="344">
        <v>11</v>
      </c>
      <c r="B3273" s="344">
        <v>2</v>
      </c>
      <c r="C3273" s="344">
        <v>2072.3681640625</v>
      </c>
      <c r="D3273" s="344">
        <v>20839.140625</v>
      </c>
      <c r="E3273" s="344">
        <v>1.0197173105552799</v>
      </c>
      <c r="F3273" s="344">
        <v>1.76393683068454</v>
      </c>
      <c r="G3273" s="262">
        <f t="shared" si="74"/>
        <v>19722.250229317091</v>
      </c>
    </row>
    <row r="3274" spans="1:7" x14ac:dyDescent="0.2">
      <c r="A3274" s="344">
        <v>11</v>
      </c>
      <c r="B3274" s="344">
        <v>2</v>
      </c>
      <c r="C3274" s="344">
        <v>2072.5859375</v>
      </c>
      <c r="D3274" s="344">
        <v>20789.53515625</v>
      </c>
      <c r="E3274" s="344">
        <v>1.0187842417508399</v>
      </c>
      <c r="F3274" s="344">
        <v>1.76210701465607</v>
      </c>
      <c r="G3274" s="262">
        <f t="shared" si="74"/>
        <v>19702.829019946275</v>
      </c>
    </row>
    <row r="3275" spans="1:7" x14ac:dyDescent="0.2">
      <c r="A3275" s="344">
        <v>11</v>
      </c>
      <c r="B3275" s="344">
        <v>2</v>
      </c>
      <c r="C3275" s="344">
        <v>2072.7802734375</v>
      </c>
      <c r="D3275" s="344">
        <v>20736.587890625</v>
      </c>
      <c r="E3275" s="344">
        <v>1.01799820549786</v>
      </c>
      <c r="F3275" s="344">
        <v>1.7604648601263799</v>
      </c>
      <c r="G3275" s="262">
        <f t="shared" si="74"/>
        <v>19686.508500866003</v>
      </c>
    </row>
    <row r="3276" spans="1:7" x14ac:dyDescent="0.2">
      <c r="A3276" s="344">
        <v>11</v>
      </c>
      <c r="B3276" s="344">
        <v>2</v>
      </c>
      <c r="C3276" s="344">
        <v>2073.1826171875</v>
      </c>
      <c r="D3276" s="344">
        <v>20635.958984375</v>
      </c>
      <c r="E3276" s="344">
        <v>1.0164054110646199</v>
      </c>
      <c r="F3276" s="344">
        <v>1.7576992977410599</v>
      </c>
      <c r="G3276" s="262">
        <f t="shared" si="74"/>
        <v>19653.559519690269</v>
      </c>
    </row>
    <row r="3277" spans="1:7" x14ac:dyDescent="0.2">
      <c r="A3277" s="344">
        <v>11</v>
      </c>
      <c r="B3277" s="344">
        <v>2.5</v>
      </c>
      <c r="C3277" s="344">
        <v>2074.0556640625</v>
      </c>
      <c r="D3277" s="344">
        <v>20737.19921875</v>
      </c>
      <c r="E3277" s="344">
        <v>1.0178399970755001</v>
      </c>
      <c r="F3277" s="344">
        <v>1.7607242334634099</v>
      </c>
      <c r="G3277" s="262">
        <f t="shared" si="74"/>
        <v>19683.236196682337</v>
      </c>
    </row>
    <row r="3278" spans="1:7" x14ac:dyDescent="0.2">
      <c r="A3278" s="344">
        <v>11</v>
      </c>
      <c r="B3278" s="344">
        <v>2.5</v>
      </c>
      <c r="C3278" s="344">
        <v>2074.44921875</v>
      </c>
      <c r="D3278" s="344">
        <v>20838.056640625</v>
      </c>
      <c r="E3278" s="344">
        <v>1.0194126516580599</v>
      </c>
      <c r="F3278" s="344">
        <v>1.76653568632901</v>
      </c>
      <c r="G3278" s="262">
        <f t="shared" si="74"/>
        <v>19715.927955006508</v>
      </c>
    </row>
    <row r="3279" spans="1:7" x14ac:dyDescent="0.2">
      <c r="A3279" s="344">
        <v>11</v>
      </c>
      <c r="B3279" s="344">
        <v>2.5</v>
      </c>
      <c r="C3279" s="344">
        <v>2074.865234375</v>
      </c>
      <c r="D3279" s="344">
        <v>20939.220703125</v>
      </c>
      <c r="E3279" s="344">
        <v>1.02108903229237</v>
      </c>
      <c r="F3279" s="344">
        <v>1.7697066068649301</v>
      </c>
      <c r="G3279" s="262">
        <f t="shared" si="74"/>
        <v>19750.94526435314</v>
      </c>
    </row>
    <row r="3280" spans="1:7" x14ac:dyDescent="0.2">
      <c r="A3280" s="344">
        <v>11</v>
      </c>
      <c r="B3280" s="344">
        <v>2.5</v>
      </c>
      <c r="C3280" s="344">
        <v>2075.26171875</v>
      </c>
      <c r="D3280" s="344">
        <v>21041.185546875</v>
      </c>
      <c r="E3280" s="344">
        <v>1.0227361926809</v>
      </c>
      <c r="F3280" s="344">
        <v>1.7733096610754699</v>
      </c>
      <c r="G3280" s="262">
        <f t="shared" si="74"/>
        <v>19785.519495487839</v>
      </c>
    </row>
    <row r="3281" spans="1:7" x14ac:dyDescent="0.2">
      <c r="A3281" s="344">
        <v>11</v>
      </c>
      <c r="B3281" s="344">
        <v>2.5</v>
      </c>
      <c r="C3281" s="344">
        <v>2075.6669921875</v>
      </c>
      <c r="D3281" s="344">
        <v>21141.33203125</v>
      </c>
      <c r="E3281" s="344">
        <v>1.0243270080536599</v>
      </c>
      <c r="F3281" s="344">
        <v>1.77745521068573</v>
      </c>
      <c r="G3281" s="262">
        <f t="shared" si="74"/>
        <v>19819.071794200339</v>
      </c>
    </row>
    <row r="3282" spans="1:7" x14ac:dyDescent="0.2">
      <c r="A3282" s="344">
        <v>11</v>
      </c>
      <c r="B3282" s="344">
        <v>2.5</v>
      </c>
      <c r="C3282" s="344">
        <v>2076.072265625</v>
      </c>
      <c r="D3282" s="344">
        <v>21243.234375</v>
      </c>
      <c r="E3282" s="344">
        <v>1.02598813828081</v>
      </c>
      <c r="F3282" s="344">
        <v>1.77986919879913</v>
      </c>
      <c r="G3282" s="262">
        <f t="shared" si="74"/>
        <v>19854.274936411377</v>
      </c>
    </row>
    <row r="3283" spans="1:7" x14ac:dyDescent="0.2">
      <c r="A3283" s="344">
        <v>11</v>
      </c>
      <c r="B3283" s="344">
        <v>2.5</v>
      </c>
      <c r="C3283" s="344">
        <v>2076.4697265625</v>
      </c>
      <c r="D3283" s="344">
        <v>21343.48828125</v>
      </c>
      <c r="E3283" s="344">
        <v>1.0276138782501201</v>
      </c>
      <c r="F3283" s="344">
        <v>1.7857610946521201</v>
      </c>
      <c r="G3283" s="262">
        <f t="shared" si="74"/>
        <v>19888.892405003469</v>
      </c>
    </row>
    <row r="3284" spans="1:7" x14ac:dyDescent="0.2">
      <c r="A3284" s="344">
        <v>11</v>
      </c>
      <c r="B3284" s="344">
        <v>2.5</v>
      </c>
      <c r="C3284" s="344">
        <v>2076.875</v>
      </c>
      <c r="D3284" s="344">
        <v>21443.984375</v>
      </c>
      <c r="E3284" s="344">
        <v>1.0293038794770799</v>
      </c>
      <c r="F3284" s="344">
        <v>1.7875910270959099</v>
      </c>
      <c r="G3284" s="262">
        <f t="shared" si="74"/>
        <v>19925.047845647256</v>
      </c>
    </row>
    <row r="3285" spans="1:7" x14ac:dyDescent="0.2">
      <c r="A3285" s="344">
        <v>11</v>
      </c>
      <c r="B3285" s="344">
        <v>2.5</v>
      </c>
      <c r="C3285" s="344">
        <v>2077.2783203125</v>
      </c>
      <c r="D3285" s="344">
        <v>21546.642578125</v>
      </c>
      <c r="E3285" s="344">
        <v>1.0309142526239199</v>
      </c>
      <c r="F3285" s="344">
        <v>1.79221038706601</v>
      </c>
      <c r="G3285" s="262">
        <f t="shared" si="74"/>
        <v>19959.663321252818</v>
      </c>
    </row>
    <row r="3286" spans="1:7" x14ac:dyDescent="0.2">
      <c r="A3286" s="344">
        <v>11</v>
      </c>
      <c r="B3286" s="344">
        <v>2.5</v>
      </c>
      <c r="C3286" s="344">
        <v>2077.705078125</v>
      </c>
      <c r="D3286" s="344">
        <v>21646.697265625</v>
      </c>
      <c r="E3286" s="344">
        <v>1.03258958552033</v>
      </c>
      <c r="F3286" s="344">
        <v>1.7977595562115301</v>
      </c>
      <c r="G3286" s="262">
        <f t="shared" si="74"/>
        <v>19995.844932825847</v>
      </c>
    </row>
    <row r="3287" spans="1:7" x14ac:dyDescent="0.2">
      <c r="A3287" s="344">
        <v>11</v>
      </c>
      <c r="B3287" s="344">
        <v>2.5</v>
      </c>
      <c r="C3287" s="344">
        <v>2078.091796875</v>
      </c>
      <c r="D3287" s="344">
        <v>21746.828125</v>
      </c>
      <c r="E3287" s="344">
        <v>1.0341724846512099</v>
      </c>
      <c r="F3287" s="344">
        <v>1.8001764547079799</v>
      </c>
      <c r="G3287" s="262">
        <f t="shared" si="74"/>
        <v>20030.188719639165</v>
      </c>
    </row>
    <row r="3288" spans="1:7" x14ac:dyDescent="0.2">
      <c r="A3288" s="344">
        <v>11</v>
      </c>
      <c r="B3288" s="344">
        <v>2.5</v>
      </c>
      <c r="C3288" s="344">
        <v>2078.5</v>
      </c>
      <c r="D3288" s="344">
        <v>21849.669921875</v>
      </c>
      <c r="E3288" s="344">
        <v>1.035854103975</v>
      </c>
      <c r="F3288" s="344">
        <v>1.80546939373016</v>
      </c>
      <c r="G3288" s="262">
        <f t="shared" si="74"/>
        <v>20066.845076421767</v>
      </c>
    </row>
    <row r="3289" spans="1:7" x14ac:dyDescent="0.2">
      <c r="A3289" s="344">
        <v>11</v>
      </c>
      <c r="B3289" s="344">
        <v>2.5</v>
      </c>
      <c r="C3289" s="344">
        <v>2078.91015625</v>
      </c>
      <c r="D3289" s="344">
        <v>21950.556640625</v>
      </c>
      <c r="E3289" s="344">
        <v>1.0375427082180999</v>
      </c>
      <c r="F3289" s="344">
        <v>1.80951948277652</v>
      </c>
      <c r="G3289" s="262">
        <f t="shared" si="74"/>
        <v>20103.825700632853</v>
      </c>
    </row>
    <row r="3290" spans="1:7" x14ac:dyDescent="0.2">
      <c r="A3290" s="344">
        <v>11</v>
      </c>
      <c r="B3290" s="344">
        <v>2.5</v>
      </c>
      <c r="C3290" s="344">
        <v>2079.21875</v>
      </c>
      <c r="D3290" s="344">
        <v>22020.91796875</v>
      </c>
      <c r="E3290" s="344">
        <v>1.0388024384155901</v>
      </c>
      <c r="F3290" s="344">
        <v>1.8133490812033399</v>
      </c>
      <c r="G3290" s="262">
        <f t="shared" si="74"/>
        <v>20131.521797829653</v>
      </c>
    </row>
    <row r="3291" spans="1:7" x14ac:dyDescent="0.2">
      <c r="A3291" s="344">
        <v>11</v>
      </c>
      <c r="B3291" s="344">
        <v>2.5</v>
      </c>
      <c r="C3291" s="344">
        <v>2079.310546875</v>
      </c>
      <c r="D3291" s="344">
        <v>22054.080078125</v>
      </c>
      <c r="E3291" s="344">
        <v>1.0392176918685401</v>
      </c>
      <c r="F3291" s="344">
        <v>1.8123358022421601</v>
      </c>
      <c r="G3291" s="262">
        <f t="shared" si="74"/>
        <v>20140.672945393519</v>
      </c>
    </row>
    <row r="3292" spans="1:7" x14ac:dyDescent="0.2">
      <c r="A3292" s="344">
        <v>11</v>
      </c>
      <c r="B3292" s="344">
        <v>2.5</v>
      </c>
      <c r="C3292" s="344">
        <v>2079.7255859375</v>
      </c>
      <c r="D3292" s="344">
        <v>22155.515625</v>
      </c>
      <c r="E3292" s="344">
        <v>1.0408903472125499</v>
      </c>
      <c r="F3292" s="344">
        <v>1.8170535331591999</v>
      </c>
      <c r="G3292" s="262">
        <f t="shared" si="74"/>
        <v>20177.646653648193</v>
      </c>
    </row>
    <row r="3293" spans="1:7" x14ac:dyDescent="0.2">
      <c r="A3293" s="344">
        <v>11</v>
      </c>
      <c r="B3293" s="344">
        <v>2.5</v>
      </c>
      <c r="C3293" s="344">
        <v>2080.1259765625</v>
      </c>
      <c r="D3293" s="344">
        <v>22255.666015625</v>
      </c>
      <c r="E3293" s="344">
        <v>1.0425165528431499</v>
      </c>
      <c r="F3293" s="344">
        <v>1.8203705549240099</v>
      </c>
      <c r="G3293" s="262">
        <f t="shared" si="74"/>
        <v>20213.757510470987</v>
      </c>
    </row>
    <row r="3294" spans="1:7" x14ac:dyDescent="0.2">
      <c r="A3294" s="344">
        <v>11</v>
      </c>
      <c r="B3294" s="344">
        <v>2.5</v>
      </c>
      <c r="C3294" s="344">
        <v>2080.541015625</v>
      </c>
      <c r="D3294" s="344">
        <v>22357.73828125</v>
      </c>
      <c r="E3294" s="344">
        <v>1.04422343429178</v>
      </c>
      <c r="F3294" s="344">
        <v>1.8258005147799901</v>
      </c>
      <c r="G3294" s="262">
        <f t="shared" si="74"/>
        <v>20251.83240654827</v>
      </c>
    </row>
    <row r="3295" spans="1:7" x14ac:dyDescent="0.2">
      <c r="A3295" s="344">
        <v>11</v>
      </c>
      <c r="B3295" s="344">
        <v>2.5</v>
      </c>
      <c r="C3295" s="344">
        <v>2080.935546875</v>
      </c>
      <c r="D3295" s="344">
        <v>22458.888671875</v>
      </c>
      <c r="E3295" s="344">
        <v>1.0457762982696299</v>
      </c>
      <c r="F3295" s="344">
        <v>1.8286525737494199</v>
      </c>
      <c r="G3295" s="262">
        <f t="shared" si="74"/>
        <v>20286.629469350391</v>
      </c>
    </row>
    <row r="3296" spans="1:7" x14ac:dyDescent="0.2">
      <c r="A3296" s="344">
        <v>11</v>
      </c>
      <c r="B3296" s="344">
        <v>2.5</v>
      </c>
      <c r="C3296" s="344">
        <v>2081.3505859375</v>
      </c>
      <c r="D3296" s="344">
        <v>22559.142578125</v>
      </c>
      <c r="E3296" s="344">
        <v>1.04747840669006</v>
      </c>
      <c r="F3296" s="344">
        <v>1.8322080140933401</v>
      </c>
      <c r="G3296" s="262">
        <f t="shared" si="74"/>
        <v>20324.942254381294</v>
      </c>
    </row>
    <row r="3297" spans="1:7" x14ac:dyDescent="0.2">
      <c r="A3297" s="344">
        <v>11</v>
      </c>
      <c r="B3297" s="344">
        <v>2.5</v>
      </c>
      <c r="C3297" s="344">
        <v>2081.7451171875</v>
      </c>
      <c r="D3297" s="344">
        <v>22659.931640625</v>
      </c>
      <c r="E3297" s="344">
        <v>1.0491022840142299</v>
      </c>
      <c r="F3297" s="344">
        <v>1.8375724321231199</v>
      </c>
      <c r="G3297" s="262">
        <f t="shared" si="74"/>
        <v>20361.657369003187</v>
      </c>
    </row>
    <row r="3298" spans="1:7" x14ac:dyDescent="0.2">
      <c r="A3298" s="344">
        <v>11</v>
      </c>
      <c r="B3298" s="344">
        <v>2.5</v>
      </c>
      <c r="C3298" s="344">
        <v>2082.1533203125</v>
      </c>
      <c r="D3298" s="344">
        <v>22760.240234375</v>
      </c>
      <c r="E3298" s="344">
        <v>1.0507805272936801</v>
      </c>
      <c r="F3298" s="344">
        <v>1.8414020305499399</v>
      </c>
      <c r="G3298" s="262">
        <f t="shared" si="74"/>
        <v>20399.770418103533</v>
      </c>
    </row>
    <row r="3299" spans="1:7" x14ac:dyDescent="0.2">
      <c r="A3299" s="344">
        <v>11</v>
      </c>
      <c r="B3299" s="344">
        <v>2.5</v>
      </c>
      <c r="C3299" s="344">
        <v>2082.541015625</v>
      </c>
      <c r="D3299" s="344">
        <v>22861.00390625</v>
      </c>
      <c r="E3299" s="344">
        <v>1.0523732053115999</v>
      </c>
      <c r="F3299" s="344">
        <v>1.8446653848514001</v>
      </c>
      <c r="G3299" s="262">
        <f t="shared" si="74"/>
        <v>20436.100394449997</v>
      </c>
    </row>
    <row r="3300" spans="1:7" x14ac:dyDescent="0.2">
      <c r="A3300" s="344">
        <v>11</v>
      </c>
      <c r="B3300" s="344">
        <v>2.5</v>
      </c>
      <c r="C3300" s="344">
        <v>2082.9638671875</v>
      </c>
      <c r="D3300" s="344">
        <v>22961.595703125</v>
      </c>
      <c r="E3300" s="344">
        <v>1.0540182702243299</v>
      </c>
      <c r="F3300" s="344">
        <v>1.84945168439299</v>
      </c>
      <c r="G3300" s="262">
        <f t="shared" si="74"/>
        <v>20473.790969863727</v>
      </c>
    </row>
    <row r="3301" spans="1:7" x14ac:dyDescent="0.2">
      <c r="A3301" s="344">
        <v>11</v>
      </c>
      <c r="B3301" s="344">
        <v>2.5</v>
      </c>
      <c r="C3301" s="344">
        <v>2083.3603515625</v>
      </c>
      <c r="D3301" s="344">
        <v>23063.19140625</v>
      </c>
      <c r="E3301" s="344">
        <v>1.05569523293525</v>
      </c>
      <c r="F3301" s="344">
        <v>1.85413961298764</v>
      </c>
      <c r="G3301" s="262">
        <f t="shared" si="74"/>
        <v>20512.381895743954</v>
      </c>
    </row>
    <row r="3302" spans="1:7" x14ac:dyDescent="0.2">
      <c r="A3302" s="344">
        <v>11</v>
      </c>
      <c r="B3302" s="344">
        <v>2.5</v>
      </c>
      <c r="C3302" s="344">
        <v>2083.7578125</v>
      </c>
      <c r="D3302" s="344">
        <v>23163.341796875</v>
      </c>
      <c r="E3302" s="344">
        <v>1.05733494274318</v>
      </c>
      <c r="F3302" s="344">
        <v>1.85751321259886</v>
      </c>
      <c r="G3302" s="262">
        <f t="shared" si="74"/>
        <v>20550.280945683837</v>
      </c>
    </row>
    <row r="3303" spans="1:7" x14ac:dyDescent="0.2">
      <c r="A3303" s="344">
        <v>11</v>
      </c>
      <c r="B3303" s="344">
        <v>2.5</v>
      </c>
      <c r="C3303" s="344">
        <v>2084.1171875</v>
      </c>
      <c r="D3303" s="344">
        <v>23247.056640625</v>
      </c>
      <c r="E3303" s="344">
        <v>1.0588308796286601</v>
      </c>
      <c r="F3303" s="344">
        <v>1.8606483936309799</v>
      </c>
      <c r="G3303" s="262">
        <f t="shared" si="74"/>
        <v>20584.994459130077</v>
      </c>
    </row>
    <row r="3304" spans="1:7" x14ac:dyDescent="0.2">
      <c r="A3304" s="344">
        <v>11</v>
      </c>
      <c r="B3304" s="344">
        <v>2.5</v>
      </c>
      <c r="C3304" s="344">
        <v>2084.162109375</v>
      </c>
      <c r="D3304" s="344">
        <v>23263.439453125</v>
      </c>
      <c r="E3304" s="344">
        <v>1.0590004967525599</v>
      </c>
      <c r="F3304" s="344">
        <v>1.8618225585669299</v>
      </c>
      <c r="G3304" s="262">
        <f t="shared" si="74"/>
        <v>20588.938947419367</v>
      </c>
    </row>
    <row r="3305" spans="1:7" x14ac:dyDescent="0.2">
      <c r="A3305" s="344">
        <v>11</v>
      </c>
      <c r="B3305" s="344">
        <v>2.5</v>
      </c>
      <c r="C3305" s="344">
        <v>2084.5517578125</v>
      </c>
      <c r="D3305" s="344">
        <v>23363.56640625</v>
      </c>
      <c r="E3305" s="344">
        <v>1.06057536322623</v>
      </c>
      <c r="F3305" s="344">
        <v>1.8655180465429999</v>
      </c>
      <c r="G3305" s="262">
        <f t="shared" si="74"/>
        <v>20625.654601567141</v>
      </c>
    </row>
    <row r="3306" spans="1:7" x14ac:dyDescent="0.2">
      <c r="A3306" s="344">
        <v>11</v>
      </c>
      <c r="B3306" s="344">
        <v>2.5</v>
      </c>
      <c r="C3306" s="344">
        <v>2084.9765625</v>
      </c>
      <c r="D3306" s="344">
        <v>23463.64453125</v>
      </c>
      <c r="E3306" s="344">
        <v>1.0622916743159301</v>
      </c>
      <c r="F3306" s="344">
        <v>1.8690198194235601</v>
      </c>
      <c r="G3306" s="262">
        <f t="shared" si="74"/>
        <v>20665.839632283019</v>
      </c>
    </row>
    <row r="3307" spans="1:7" x14ac:dyDescent="0.2">
      <c r="A3307" s="344">
        <v>11</v>
      </c>
      <c r="B3307" s="344">
        <v>2.5</v>
      </c>
      <c r="C3307" s="344">
        <v>2085.3759765625</v>
      </c>
      <c r="D3307" s="344">
        <v>23566.365234375</v>
      </c>
      <c r="E3307" s="344">
        <v>1.06395815964788</v>
      </c>
      <c r="F3307" s="344">
        <v>1.8733709584921601</v>
      </c>
      <c r="G3307" s="262">
        <f t="shared" si="74"/>
        <v>20705.027043000959</v>
      </c>
    </row>
    <row r="3308" spans="1:7" x14ac:dyDescent="0.2">
      <c r="A3308" s="344">
        <v>11</v>
      </c>
      <c r="B3308" s="344">
        <v>2.5</v>
      </c>
      <c r="C3308" s="344">
        <v>2085.779296875</v>
      </c>
      <c r="D3308" s="344">
        <v>23667.69140625</v>
      </c>
      <c r="E3308" s="344">
        <v>1.06561183929443</v>
      </c>
      <c r="F3308" s="344">
        <v>1.87615747563541</v>
      </c>
      <c r="G3308" s="262">
        <f t="shared" si="74"/>
        <v>20744.082042046255</v>
      </c>
    </row>
    <row r="3309" spans="1:7" x14ac:dyDescent="0.2">
      <c r="A3309" s="344">
        <v>11</v>
      </c>
      <c r="B3309" s="344">
        <v>2.5</v>
      </c>
      <c r="C3309" s="344">
        <v>2086.1904296875</v>
      </c>
      <c r="D3309" s="344">
        <v>23768.78125</v>
      </c>
      <c r="E3309" s="344">
        <v>1.0672943899408001</v>
      </c>
      <c r="F3309" s="344">
        <v>1.88037450425327</v>
      </c>
      <c r="G3309" s="262">
        <f t="shared" si="74"/>
        <v>20783.989175910898</v>
      </c>
    </row>
    <row r="3310" spans="1:7" x14ac:dyDescent="0.2">
      <c r="A3310" s="344">
        <v>11</v>
      </c>
      <c r="B3310" s="344">
        <v>2.5</v>
      </c>
      <c r="C3310" s="344">
        <v>2086.58203125</v>
      </c>
      <c r="D3310" s="344">
        <v>23868.955078125</v>
      </c>
      <c r="E3310" s="344">
        <v>1.0689552873373001</v>
      </c>
      <c r="F3310" s="344">
        <v>1.8844008445739699</v>
      </c>
      <c r="G3310" s="262">
        <f t="shared" si="74"/>
        <v>20823.549872032167</v>
      </c>
    </row>
    <row r="3311" spans="1:7" x14ac:dyDescent="0.2">
      <c r="A3311" s="344">
        <v>11</v>
      </c>
      <c r="B3311" s="344">
        <v>2.5</v>
      </c>
      <c r="C3311" s="344">
        <v>2086.9990234375</v>
      </c>
      <c r="D3311" s="344">
        <v>23969.43359375</v>
      </c>
      <c r="E3311" s="344">
        <v>1.0705883614718901</v>
      </c>
      <c r="F3311" s="344">
        <v>1.88753905240446</v>
      </c>
      <c r="G3311" s="262">
        <f t="shared" si="74"/>
        <v>20862.611689622419</v>
      </c>
    </row>
    <row r="3312" spans="1:7" x14ac:dyDescent="0.2">
      <c r="A3312" s="344">
        <v>11</v>
      </c>
      <c r="B3312" s="344">
        <v>2.5</v>
      </c>
      <c r="C3312" s="344">
        <v>2087.396484375</v>
      </c>
      <c r="D3312" s="344">
        <v>24070.9296875</v>
      </c>
      <c r="E3312" s="344">
        <v>1.07222597580403</v>
      </c>
      <c r="F3312" s="344">
        <v>1.89374980982393</v>
      </c>
      <c r="G3312" s="262">
        <f t="shared" si="74"/>
        <v>20901.94748333771</v>
      </c>
    </row>
    <row r="3313" spans="1:7" x14ac:dyDescent="0.2">
      <c r="A3313" s="344">
        <v>11</v>
      </c>
      <c r="B3313" s="344">
        <v>2.5</v>
      </c>
      <c r="C3313" s="344">
        <v>2087.7919921875</v>
      </c>
      <c r="D3313" s="344">
        <v>24172.935546875</v>
      </c>
      <c r="E3313" s="344">
        <v>1.0739318095147601</v>
      </c>
      <c r="F3313" s="344">
        <v>1.8986075883731199</v>
      </c>
      <c r="G3313" s="262">
        <f t="shared" si="74"/>
        <v>20943.095489164069</v>
      </c>
    </row>
    <row r="3314" spans="1:7" x14ac:dyDescent="0.2">
      <c r="A3314" s="344">
        <v>11</v>
      </c>
      <c r="B3314" s="344">
        <v>2.5</v>
      </c>
      <c r="C3314" s="344">
        <v>2088.21484375</v>
      </c>
      <c r="D3314" s="344">
        <v>24273.484375</v>
      </c>
      <c r="E3314" s="344">
        <v>1.07559422031045</v>
      </c>
      <c r="F3314" s="344">
        <v>1.90199911594391</v>
      </c>
      <c r="G3314" s="262">
        <f t="shared" si="74"/>
        <v>20983.364414909396</v>
      </c>
    </row>
    <row r="3315" spans="1:7" x14ac:dyDescent="0.2">
      <c r="A3315" s="344">
        <v>11</v>
      </c>
      <c r="B3315" s="344">
        <v>2.5</v>
      </c>
      <c r="C3315" s="344">
        <v>2088.6103515625</v>
      </c>
      <c r="D3315" s="344">
        <v>24373.669921875</v>
      </c>
      <c r="E3315" s="344">
        <v>1.07726186979562</v>
      </c>
      <c r="F3315" s="344">
        <v>1.90373952500522</v>
      </c>
      <c r="G3315" s="262">
        <f t="shared" si="74"/>
        <v>21023.92761581848</v>
      </c>
    </row>
    <row r="3316" spans="1:7" x14ac:dyDescent="0.2">
      <c r="A3316" s="344">
        <v>11</v>
      </c>
      <c r="B3316" s="344">
        <v>2.5</v>
      </c>
      <c r="C3316" s="344">
        <v>2088.9892578125</v>
      </c>
      <c r="D3316" s="344">
        <v>24465.63671875</v>
      </c>
      <c r="E3316" s="344">
        <v>1.07883173041046</v>
      </c>
      <c r="F3316" s="344">
        <v>1.90726818982512</v>
      </c>
      <c r="G3316" s="262">
        <f t="shared" si="74"/>
        <v>21062.263067794087</v>
      </c>
    </row>
    <row r="3317" spans="1:7" x14ac:dyDescent="0.2">
      <c r="A3317" s="344">
        <v>11</v>
      </c>
      <c r="B3317" s="344">
        <v>2.5</v>
      </c>
      <c r="C3317" s="344">
        <v>2089.0107421875</v>
      </c>
      <c r="D3317" s="344">
        <v>24473.90625</v>
      </c>
      <c r="E3317" s="344">
        <v>1.0789304506033699</v>
      </c>
      <c r="F3317" s="344">
        <v>1.9069373374804901</v>
      </c>
      <c r="G3317" s="262">
        <f t="shared" si="74"/>
        <v>21064.678728355484</v>
      </c>
    </row>
    <row r="3318" spans="1:7" x14ac:dyDescent="0.2">
      <c r="A3318" s="344">
        <v>11</v>
      </c>
      <c r="B3318" s="344">
        <v>2.5</v>
      </c>
      <c r="C3318" s="344">
        <v>2089.4091796875</v>
      </c>
      <c r="D3318" s="344">
        <v>24574.4453125</v>
      </c>
      <c r="E3318" s="344">
        <v>1.08056946191937</v>
      </c>
      <c r="F3318" s="344">
        <v>1.91176834050566</v>
      </c>
      <c r="G3318" s="262">
        <f t="shared" si="74"/>
        <v>21104.874129976528</v>
      </c>
    </row>
    <row r="3319" spans="1:7" x14ac:dyDescent="0.2">
      <c r="A3319" s="344">
        <v>11</v>
      </c>
      <c r="B3319" s="344">
        <v>2.5</v>
      </c>
      <c r="C3319" s="344">
        <v>2089.810546875</v>
      </c>
      <c r="D3319" s="344">
        <v>24676.705078125</v>
      </c>
      <c r="E3319" s="344">
        <v>1.0822558542713501</v>
      </c>
      <c r="F3319" s="344">
        <v>1.91656057722867</v>
      </c>
      <c r="G3319" s="262">
        <f t="shared" si="74"/>
        <v>21146.402511649012</v>
      </c>
    </row>
    <row r="3320" spans="1:7" x14ac:dyDescent="0.2">
      <c r="A3320" s="344">
        <v>11</v>
      </c>
      <c r="B3320" s="344">
        <v>2.5</v>
      </c>
      <c r="C3320" s="344">
        <v>2090.2177734375</v>
      </c>
      <c r="D3320" s="344">
        <v>24777.111328125</v>
      </c>
      <c r="E3320" s="344">
        <v>1.0839300230145501</v>
      </c>
      <c r="F3320" s="344">
        <v>1.92005338612944</v>
      </c>
      <c r="G3320" s="262">
        <f t="shared" si="74"/>
        <v>21187.799528478659</v>
      </c>
    </row>
    <row r="3321" spans="1:7" x14ac:dyDescent="0.2">
      <c r="A3321" s="344">
        <v>11</v>
      </c>
      <c r="B3321" s="344">
        <v>2.5</v>
      </c>
      <c r="C3321" s="344">
        <v>2090.6240234375</v>
      </c>
      <c r="D3321" s="344">
        <v>24879.525390625</v>
      </c>
      <c r="E3321" s="344">
        <v>1.0855450527742501</v>
      </c>
      <c r="F3321" s="344">
        <v>1.92548928316683</v>
      </c>
      <c r="G3321" s="262">
        <f t="shared" si="74"/>
        <v>21227.898001512356</v>
      </c>
    </row>
    <row r="3322" spans="1:7" x14ac:dyDescent="0.2">
      <c r="A3322" s="344">
        <v>11</v>
      </c>
      <c r="B3322" s="344">
        <v>2.5</v>
      </c>
      <c r="C3322" s="344">
        <v>2091.0322265625</v>
      </c>
      <c r="D3322" s="344">
        <v>24979.8671875</v>
      </c>
      <c r="E3322" s="344">
        <v>1.08716741669923</v>
      </c>
      <c r="F3322" s="344">
        <v>1.9286483293399199</v>
      </c>
      <c r="G3322" s="262">
        <f t="shared" si="74"/>
        <v>21268.343041432436</v>
      </c>
    </row>
    <row r="3323" spans="1:7" x14ac:dyDescent="0.2">
      <c r="A3323" s="344">
        <v>11</v>
      </c>
      <c r="B3323" s="344">
        <v>2.5</v>
      </c>
      <c r="C3323" s="344">
        <v>2091.4296875</v>
      </c>
      <c r="D3323" s="344">
        <v>25081.240234375</v>
      </c>
      <c r="E3323" s="344">
        <v>1.0888933902606399</v>
      </c>
      <c r="F3323" s="344">
        <v>1.9332289230078501</v>
      </c>
      <c r="G3323" s="262">
        <f t="shared" si="74"/>
        <v>21311.545115364963</v>
      </c>
    </row>
    <row r="3324" spans="1:7" x14ac:dyDescent="0.2">
      <c r="A3324" s="344">
        <v>11</v>
      </c>
      <c r="B3324" s="344">
        <v>2.5</v>
      </c>
      <c r="C3324" s="344">
        <v>2091.857421875</v>
      </c>
      <c r="D3324" s="344">
        <v>25181.53515625</v>
      </c>
      <c r="E3324" s="344">
        <v>1.0906617389991899</v>
      </c>
      <c r="F3324" s="344">
        <v>1.93643267266452</v>
      </c>
      <c r="G3324" s="262">
        <f t="shared" si="74"/>
        <v>21355.986173093981</v>
      </c>
    </row>
    <row r="3325" spans="1:7" x14ac:dyDescent="0.2">
      <c r="A3325" s="344">
        <v>11</v>
      </c>
      <c r="B3325" s="344">
        <v>2.5</v>
      </c>
      <c r="C3325" s="344">
        <v>2092.2529296875</v>
      </c>
      <c r="D3325" s="344">
        <v>25282.083984375</v>
      </c>
      <c r="E3325" s="344">
        <v>1.09234126284719</v>
      </c>
      <c r="F3325" s="344">
        <v>1.9401669269427699</v>
      </c>
      <c r="G3325" s="262">
        <f t="shared" si="74"/>
        <v>21398.363598995518</v>
      </c>
    </row>
    <row r="3326" spans="1:7" x14ac:dyDescent="0.2">
      <c r="A3326" s="344">
        <v>11</v>
      </c>
      <c r="B3326" s="344">
        <v>2.5</v>
      </c>
      <c r="C3326" s="344">
        <v>2092.6416015625</v>
      </c>
      <c r="D3326" s="344">
        <v>25382.611328125</v>
      </c>
      <c r="E3326" s="344">
        <v>1.09399680513889</v>
      </c>
      <c r="F3326" s="344">
        <v>1.94430048577487</v>
      </c>
      <c r="G3326" s="262">
        <f t="shared" si="74"/>
        <v>21440.302371888487</v>
      </c>
    </row>
    <row r="3327" spans="1:7" x14ac:dyDescent="0.2">
      <c r="A3327" s="344">
        <v>11</v>
      </c>
      <c r="B3327" s="344">
        <v>2.5</v>
      </c>
      <c r="C3327" s="344">
        <v>2093.041015625</v>
      </c>
      <c r="D3327" s="344">
        <v>25482.951171875</v>
      </c>
      <c r="E3327" s="344">
        <v>1.0956823825836199</v>
      </c>
      <c r="F3327" s="344">
        <v>1.9486278761178299</v>
      </c>
      <c r="G3327" s="262">
        <f t="shared" si="74"/>
        <v>21483.171294320236</v>
      </c>
    </row>
    <row r="3328" spans="1:7" x14ac:dyDescent="0.2">
      <c r="A3328" s="344">
        <v>11</v>
      </c>
      <c r="B3328" s="344">
        <v>2.5</v>
      </c>
      <c r="C3328" s="344">
        <v>2093.439453125</v>
      </c>
      <c r="D3328" s="344">
        <v>25585.013671875</v>
      </c>
      <c r="E3328" s="344">
        <v>1.09736598096788</v>
      </c>
      <c r="F3328" s="344">
        <v>1.9528359407558999</v>
      </c>
      <c r="G3328" s="262">
        <f t="shared" si="74"/>
        <v>21526.160265869428</v>
      </c>
    </row>
    <row r="3329" spans="1:7" x14ac:dyDescent="0.2">
      <c r="A3329" s="344">
        <v>11</v>
      </c>
      <c r="B3329" s="344">
        <v>2.5</v>
      </c>
      <c r="C3329" s="344">
        <v>2093.77734375</v>
      </c>
      <c r="D3329" s="344">
        <v>25660.599609375</v>
      </c>
      <c r="E3329" s="344">
        <v>1.09883758705109</v>
      </c>
      <c r="F3329" s="344">
        <v>1.95575947873294</v>
      </c>
      <c r="G3329" s="262">
        <f t="shared" si="74"/>
        <v>21563.866943990688</v>
      </c>
    </row>
    <row r="3330" spans="1:7" x14ac:dyDescent="0.2">
      <c r="A3330" s="344">
        <v>11</v>
      </c>
      <c r="B3330" s="344">
        <v>2.5</v>
      </c>
      <c r="C3330" s="344">
        <v>2093.857421875</v>
      </c>
      <c r="D3330" s="344">
        <v>25685.546875</v>
      </c>
      <c r="E3330" s="344">
        <v>1.0991847375407799</v>
      </c>
      <c r="F3330" s="344">
        <v>1.9574402831494799</v>
      </c>
      <c r="G3330" s="262">
        <f t="shared" si="74"/>
        <v>21572.77936393856</v>
      </c>
    </row>
    <row r="3331" spans="1:7" x14ac:dyDescent="0.2">
      <c r="A3331" s="344">
        <v>11</v>
      </c>
      <c r="B3331" s="344">
        <v>3.5</v>
      </c>
      <c r="C3331" s="344">
        <v>2094.7822265625</v>
      </c>
      <c r="D3331" s="344">
        <v>25786.744140625</v>
      </c>
      <c r="E3331" s="344">
        <v>1.1011080350726801</v>
      </c>
      <c r="F3331" s="344">
        <v>1.9612431060522799</v>
      </c>
      <c r="G3331" s="262">
        <f t="shared" si="74"/>
        <v>21622.277629074357</v>
      </c>
    </row>
    <row r="3332" spans="1:7" x14ac:dyDescent="0.2">
      <c r="A3332" s="344">
        <v>11</v>
      </c>
      <c r="B3332" s="344">
        <v>3.5</v>
      </c>
      <c r="C3332" s="344">
        <v>2095.1396484375</v>
      </c>
      <c r="D3332" s="344">
        <v>25889.01953125</v>
      </c>
      <c r="E3332" s="344">
        <v>1.1029505403712401</v>
      </c>
      <c r="F3332" s="344">
        <v>1.9665837753564099</v>
      </c>
      <c r="G3332" s="262">
        <f t="shared" si="74"/>
        <v>21669.884063260641</v>
      </c>
    </row>
    <row r="3333" spans="1:7" x14ac:dyDescent="0.2">
      <c r="A3333" s="344">
        <v>11</v>
      </c>
      <c r="B3333" s="344">
        <v>3.5</v>
      </c>
      <c r="C3333" s="344">
        <v>2095.5439453125</v>
      </c>
      <c r="D3333" s="344">
        <v>25990.328125</v>
      </c>
      <c r="E3333" s="344">
        <v>1.1050314642489001</v>
      </c>
      <c r="F3333" s="344">
        <v>1.97068159468472</v>
      </c>
      <c r="G3333" s="262">
        <f t="shared" si="74"/>
        <v>21723.862549908299</v>
      </c>
    </row>
    <row r="3334" spans="1:7" x14ac:dyDescent="0.2">
      <c r="A3334" s="344">
        <v>11</v>
      </c>
      <c r="B3334" s="344">
        <v>3.5</v>
      </c>
      <c r="C3334" s="344">
        <v>2095.9931640625</v>
      </c>
      <c r="D3334" s="344">
        <v>26091.919921875</v>
      </c>
      <c r="E3334" s="344">
        <v>1.10721320379525</v>
      </c>
      <c r="F3334" s="344">
        <v>1.9721328280866099</v>
      </c>
      <c r="G3334" s="262">
        <f t="shared" ref="G3334:G3397" si="75">G3333+(D3334+D3333)/2*(E3334-E3333)</f>
        <v>21780.677500021637</v>
      </c>
    </row>
    <row r="3335" spans="1:7" x14ac:dyDescent="0.2">
      <c r="A3335" s="344">
        <v>11</v>
      </c>
      <c r="B3335" s="344">
        <v>3.5</v>
      </c>
      <c r="C3335" s="344">
        <v>2096.474609375</v>
      </c>
      <c r="D3335" s="344">
        <v>26192.294921875</v>
      </c>
      <c r="E3335" s="344">
        <v>1.1096390662714799</v>
      </c>
      <c r="F3335" s="344">
        <v>1.97782507166266</v>
      </c>
      <c r="G3335" s="262">
        <f t="shared" si="75"/>
        <v>21844.094657465936</v>
      </c>
    </row>
    <row r="3336" spans="1:7" x14ac:dyDescent="0.2">
      <c r="A3336" s="344">
        <v>11</v>
      </c>
      <c r="B3336" s="344">
        <v>3.5</v>
      </c>
      <c r="C3336" s="344">
        <v>2097.0341796875</v>
      </c>
      <c r="D3336" s="344">
        <v>26292.33984375</v>
      </c>
      <c r="E3336" s="344">
        <v>1.1124410666525399</v>
      </c>
      <c r="F3336" s="344">
        <v>1.9839406013488801</v>
      </c>
      <c r="G3336" s="262">
        <f t="shared" si="75"/>
        <v>21917.625640772476</v>
      </c>
    </row>
    <row r="3337" spans="1:7" x14ac:dyDescent="0.2">
      <c r="A3337" s="344">
        <v>11</v>
      </c>
      <c r="B3337" s="344">
        <v>3.5</v>
      </c>
      <c r="C3337" s="344">
        <v>2097.76953125</v>
      </c>
      <c r="D3337" s="344">
        <v>26393.8671875</v>
      </c>
      <c r="E3337" s="344">
        <v>1.1161101283505599</v>
      </c>
      <c r="F3337" s="344">
        <v>1.98985636234283</v>
      </c>
      <c r="G3337" s="262">
        <f t="shared" si="75"/>
        <v>22014.280112888631</v>
      </c>
    </row>
    <row r="3338" spans="1:7" x14ac:dyDescent="0.2">
      <c r="A3338" s="344">
        <v>11</v>
      </c>
      <c r="B3338" s="344">
        <v>3.5</v>
      </c>
      <c r="C3338" s="344">
        <v>2098.298828125</v>
      </c>
      <c r="D3338" s="344">
        <v>26454.28125</v>
      </c>
      <c r="E3338" s="344">
        <v>1.1188501957804</v>
      </c>
      <c r="F3338" s="344">
        <v>1.9943534862250101</v>
      </c>
      <c r="G3338" s="262">
        <f t="shared" si="75"/>
        <v>22086.683858019107</v>
      </c>
    </row>
    <row r="3339" spans="1:7" x14ac:dyDescent="0.2">
      <c r="A3339" s="344">
        <v>11</v>
      </c>
      <c r="B3339" s="344">
        <v>3.5</v>
      </c>
      <c r="C3339" s="344">
        <v>2098.740234375</v>
      </c>
      <c r="D3339" s="344">
        <v>26493.9765625</v>
      </c>
      <c r="E3339" s="344">
        <v>1.1210354277864101</v>
      </c>
      <c r="F3339" s="344">
        <v>1.99840078130364</v>
      </c>
      <c r="G3339" s="262">
        <f t="shared" si="75"/>
        <v>22144.535971836282</v>
      </c>
    </row>
    <row r="3340" spans="1:7" x14ac:dyDescent="0.2">
      <c r="A3340" s="344">
        <v>11</v>
      </c>
      <c r="B3340" s="344">
        <v>3.5</v>
      </c>
      <c r="C3340" s="344">
        <v>2100.44140625</v>
      </c>
      <c r="D3340" s="344">
        <v>26594.06640625</v>
      </c>
      <c r="E3340" s="344">
        <v>1.1295144213363499</v>
      </c>
      <c r="F3340" s="344">
        <v>2.0083487033843999</v>
      </c>
      <c r="G3340" s="262">
        <f t="shared" si="75"/>
        <v>22369.602558791761</v>
      </c>
    </row>
    <row r="3341" spans="1:7" x14ac:dyDescent="0.2">
      <c r="A3341" s="344">
        <v>11</v>
      </c>
      <c r="B3341" s="344">
        <v>3.5</v>
      </c>
      <c r="C3341" s="344">
        <v>2102.2958984375</v>
      </c>
      <c r="D3341" s="344">
        <v>26645.541015625</v>
      </c>
      <c r="E3341" s="344">
        <v>1.13886327017099</v>
      </c>
      <c r="F3341" s="344">
        <v>2.0199597347527698</v>
      </c>
      <c r="G3341" s="262">
        <f t="shared" si="75"/>
        <v>22618.467079693106</v>
      </c>
    </row>
    <row r="3342" spans="1:7" x14ac:dyDescent="0.2">
      <c r="A3342" s="344">
        <v>11</v>
      </c>
      <c r="B3342" s="344">
        <v>3.5</v>
      </c>
      <c r="C3342" s="344">
        <v>2106.1669921875</v>
      </c>
      <c r="D3342" s="344">
        <v>26694.6953125</v>
      </c>
      <c r="E3342" s="344">
        <v>1.15816271863878</v>
      </c>
      <c r="F3342" s="344">
        <v>2.03935825265944</v>
      </c>
      <c r="G3342" s="262">
        <f t="shared" si="75"/>
        <v>23133.185650830299</v>
      </c>
    </row>
    <row r="3343" spans="1:7" x14ac:dyDescent="0.2">
      <c r="A3343" s="344">
        <v>11</v>
      </c>
      <c r="B3343" s="344">
        <v>3.5</v>
      </c>
      <c r="C3343" s="344">
        <v>2106.3125</v>
      </c>
      <c r="D3343" s="344">
        <v>26692.138671875</v>
      </c>
      <c r="E3343" s="344">
        <v>1.15886959247291</v>
      </c>
      <c r="F3343" s="344">
        <v>2.0418465137481698</v>
      </c>
      <c r="G3343" s="262">
        <f t="shared" si="75"/>
        <v>23152.054528845598</v>
      </c>
    </row>
    <row r="3344" spans="1:7" x14ac:dyDescent="0.2">
      <c r="A3344" s="344">
        <v>11</v>
      </c>
      <c r="B3344" s="344">
        <v>3.5</v>
      </c>
      <c r="C3344" s="344">
        <v>2110.3076171875</v>
      </c>
      <c r="D3344" s="344">
        <v>26729.65625</v>
      </c>
      <c r="E3344" s="344">
        <v>1.1788918636739301</v>
      </c>
      <c r="F3344" s="344">
        <v>2.0620080176740898</v>
      </c>
      <c r="G3344" s="262">
        <f t="shared" si="75"/>
        <v>23686.867361831126</v>
      </c>
    </row>
    <row r="3345" spans="1:7" x14ac:dyDescent="0.2">
      <c r="A3345" s="344">
        <v>11</v>
      </c>
      <c r="B3345" s="344">
        <v>4</v>
      </c>
      <c r="C3345" s="344">
        <v>2114.5927734375</v>
      </c>
      <c r="D3345" s="344">
        <v>26692.62109375</v>
      </c>
      <c r="E3345" s="344">
        <v>1.19890214409679</v>
      </c>
      <c r="F3345" s="344">
        <v>2.0794034935534</v>
      </c>
      <c r="G3345" s="262">
        <f t="shared" si="75"/>
        <v>24221.364737069242</v>
      </c>
    </row>
    <row r="3346" spans="1:7" x14ac:dyDescent="0.2">
      <c r="A3346" s="344">
        <v>11</v>
      </c>
      <c r="B3346" s="344">
        <v>4</v>
      </c>
      <c r="C3346" s="344">
        <v>2115.1572265625</v>
      </c>
      <c r="D3346" s="344">
        <v>26594.25</v>
      </c>
      <c r="E3346" s="344">
        <v>1.19874754454941</v>
      </c>
      <c r="F3346" s="344">
        <v>2.0759045146405701</v>
      </c>
      <c r="G3346" s="262">
        <f t="shared" si="75"/>
        <v>24217.245673993049</v>
      </c>
    </row>
    <row r="3347" spans="1:7" x14ac:dyDescent="0.2">
      <c r="A3347" s="344">
        <v>11</v>
      </c>
      <c r="B3347" s="344">
        <v>4</v>
      </c>
      <c r="C3347" s="344">
        <v>2116.2119140625</v>
      </c>
      <c r="D3347" s="344">
        <v>26493.541015625</v>
      </c>
      <c r="E3347" s="344">
        <v>1.1987477773800499</v>
      </c>
      <c r="F3347" s="344">
        <v>2.0753622520714998</v>
      </c>
      <c r="G3347" s="262">
        <f t="shared" si="75"/>
        <v>24217.251854225226</v>
      </c>
    </row>
    <row r="3348" spans="1:7" x14ac:dyDescent="0.2">
      <c r="A3348" s="344">
        <v>11</v>
      </c>
      <c r="B3348" s="344">
        <v>4</v>
      </c>
      <c r="C3348" s="344">
        <v>2118.0869140625</v>
      </c>
      <c r="D3348" s="344">
        <v>26392.791015625</v>
      </c>
      <c r="E3348" s="344">
        <v>1.1986721074208599</v>
      </c>
      <c r="F3348" s="344">
        <v>2.0735799334943299</v>
      </c>
      <c r="G3348" s="262">
        <f t="shared" si="75"/>
        <v>24215.250900931969</v>
      </c>
    </row>
    <row r="3349" spans="1:7" x14ac:dyDescent="0.2">
      <c r="A3349" s="344">
        <v>11</v>
      </c>
      <c r="B3349" s="344">
        <v>4</v>
      </c>
      <c r="C3349" s="344">
        <v>2121.2919921875</v>
      </c>
      <c r="D3349" s="344">
        <v>26291.365234375</v>
      </c>
      <c r="E3349" s="344">
        <v>1.1987145990133301</v>
      </c>
      <c r="F3349" s="344">
        <v>2.06977734342217</v>
      </c>
      <c r="G3349" s="262">
        <f t="shared" si="75"/>
        <v>24216.370217780473</v>
      </c>
    </row>
    <row r="3350" spans="1:7" x14ac:dyDescent="0.2">
      <c r="A3350" s="344">
        <v>11</v>
      </c>
      <c r="B3350" s="344">
        <v>4</v>
      </c>
      <c r="C3350" s="344">
        <v>2126.9462890625</v>
      </c>
      <c r="D3350" s="344">
        <v>26189.900390625</v>
      </c>
      <c r="E3350" s="344">
        <v>1.1986803729087101</v>
      </c>
      <c r="F3350" s="344">
        <v>2.0686865318566601</v>
      </c>
      <c r="G3350" s="262">
        <f t="shared" si="75"/>
        <v>24215.472103136537</v>
      </c>
    </row>
    <row r="3351" spans="1:7" x14ac:dyDescent="0.2">
      <c r="A3351" s="344">
        <v>11</v>
      </c>
      <c r="B3351" s="344">
        <v>4</v>
      </c>
      <c r="C3351" s="344">
        <v>2136.712890625</v>
      </c>
      <c r="D3351" s="344">
        <v>26089.85546875</v>
      </c>
      <c r="E3351" s="344">
        <v>1.19862845167518</v>
      </c>
      <c r="F3351" s="344">
        <v>2.0665347110480101</v>
      </c>
      <c r="G3351" s="262">
        <f t="shared" si="75"/>
        <v>24214.1148884301</v>
      </c>
    </row>
    <row r="3352" spans="1:7" x14ac:dyDescent="0.2">
      <c r="A3352" s="344">
        <v>11</v>
      </c>
      <c r="B3352" s="344">
        <v>4</v>
      </c>
      <c r="C3352" s="344">
        <v>2154.2080078125</v>
      </c>
      <c r="D3352" s="344">
        <v>25989.71875</v>
      </c>
      <c r="E3352" s="344">
        <v>1.1986821191385399</v>
      </c>
      <c r="F3352" s="344">
        <v>2.0624904427677402</v>
      </c>
      <c r="G3352" s="262">
        <f t="shared" si="75"/>
        <v>24215.512377750696</v>
      </c>
    </row>
    <row r="3353" spans="1:7" x14ac:dyDescent="0.2">
      <c r="A3353" s="344">
        <v>11</v>
      </c>
      <c r="B3353" s="344">
        <v>0</v>
      </c>
      <c r="C3353" s="344">
        <v>2174.4599609375</v>
      </c>
      <c r="D3353" s="344">
        <v>25887.453125</v>
      </c>
      <c r="E3353" s="344">
        <v>1.19803380221128</v>
      </c>
      <c r="F3353" s="344">
        <v>2.06035375595093</v>
      </c>
      <c r="G3353" s="262">
        <f t="shared" si="75"/>
        <v>24198.695953418228</v>
      </c>
    </row>
    <row r="3354" spans="1:7" x14ac:dyDescent="0.2">
      <c r="A3354" s="344">
        <v>11</v>
      </c>
      <c r="B3354" s="344">
        <v>0</v>
      </c>
      <c r="C3354" s="344">
        <v>2174.85546875</v>
      </c>
      <c r="D3354" s="344">
        <v>25787.201171875</v>
      </c>
      <c r="E3354" s="344">
        <v>1.1963431024923901</v>
      </c>
      <c r="F3354" s="344">
        <v>2.0568787585943902</v>
      </c>
      <c r="G3354" s="262">
        <f t="shared" si="75"/>
        <v>24155.012791671499</v>
      </c>
    </row>
    <row r="3355" spans="1:7" x14ac:dyDescent="0.2">
      <c r="A3355" s="344">
        <v>11</v>
      </c>
      <c r="B3355" s="344">
        <v>0</v>
      </c>
      <c r="C3355" s="344">
        <v>2175.2587890625</v>
      </c>
      <c r="D3355" s="344">
        <v>25686.384765625</v>
      </c>
      <c r="E3355" s="344">
        <v>1.19481631554663</v>
      </c>
      <c r="F3355" s="344">
        <v>2.0521970000117999</v>
      </c>
      <c r="G3355" s="262">
        <f t="shared" si="75"/>
        <v>24115.718192141085</v>
      </c>
    </row>
    <row r="3356" spans="1:7" x14ac:dyDescent="0.2">
      <c r="A3356" s="344">
        <v>11</v>
      </c>
      <c r="B3356" s="344">
        <v>0</v>
      </c>
      <c r="C3356" s="344">
        <v>2175.6728515625</v>
      </c>
      <c r="D3356" s="344">
        <v>25585.87109375</v>
      </c>
      <c r="E3356" s="344">
        <v>1.19314680341631</v>
      </c>
      <c r="F3356" s="344">
        <v>2.0483641419559699</v>
      </c>
      <c r="G3356" s="262">
        <f t="shared" si="75"/>
        <v>24072.918365588033</v>
      </c>
    </row>
    <row r="3357" spans="1:7" x14ac:dyDescent="0.2">
      <c r="A3357" s="344">
        <v>11</v>
      </c>
      <c r="B3357" s="344">
        <v>0</v>
      </c>
      <c r="C3357" s="344">
        <v>2176.06640625</v>
      </c>
      <c r="D3357" s="344">
        <v>25483.1484375</v>
      </c>
      <c r="E3357" s="344">
        <v>1.1915351497009401</v>
      </c>
      <c r="F3357" s="344">
        <v>2.0440549124032299</v>
      </c>
      <c r="G3357" s="262">
        <f t="shared" si="75"/>
        <v>24031.765578054117</v>
      </c>
    </row>
    <row r="3358" spans="1:7" x14ac:dyDescent="0.2">
      <c r="A3358" s="344">
        <v>11</v>
      </c>
      <c r="B3358" s="344">
        <v>0</v>
      </c>
      <c r="C3358" s="344">
        <v>2176.4716796875</v>
      </c>
      <c r="D3358" s="344">
        <v>25382.35546875</v>
      </c>
      <c r="E3358" s="344">
        <v>1.1898605152964601</v>
      </c>
      <c r="F3358" s="344">
        <v>2.0402073860168501</v>
      </c>
      <c r="G3358" s="262">
        <f t="shared" si="75"/>
        <v>23989.175016632809</v>
      </c>
    </row>
    <row r="3359" spans="1:7" x14ac:dyDescent="0.2">
      <c r="A3359" s="344">
        <v>11</v>
      </c>
      <c r="B3359" s="344">
        <v>0</v>
      </c>
      <c r="C3359" s="344">
        <v>2176.869140625</v>
      </c>
      <c r="D3359" s="344">
        <v>25280.634765625</v>
      </c>
      <c r="E3359" s="344">
        <v>1.1881800601258901</v>
      </c>
      <c r="F3359" s="344">
        <v>2.0356387831270699</v>
      </c>
      <c r="G3359" s="262">
        <f t="shared" si="75"/>
        <v>23946.606574684862</v>
      </c>
    </row>
    <row r="3360" spans="1:7" x14ac:dyDescent="0.2">
      <c r="A3360" s="344">
        <v>11</v>
      </c>
      <c r="B3360" s="344">
        <v>0</v>
      </c>
      <c r="C3360" s="344">
        <v>2177.294921875</v>
      </c>
      <c r="D3360" s="344">
        <v>25178.994140625</v>
      </c>
      <c r="E3360" s="344">
        <v>1.1865077540278399</v>
      </c>
      <c r="F3360" s="344">
        <v>2.0345835946500301</v>
      </c>
      <c r="G3360" s="262">
        <f t="shared" si="75"/>
        <v>23904.414602122226</v>
      </c>
    </row>
    <row r="3361" spans="1:18" x14ac:dyDescent="0.2">
      <c r="A3361" s="344">
        <v>11</v>
      </c>
      <c r="B3361" s="344">
        <v>0</v>
      </c>
      <c r="C3361" s="344">
        <v>2177.70703125</v>
      </c>
      <c r="D3361" s="344">
        <v>25077.384765625</v>
      </c>
      <c r="E3361" s="344">
        <v>1.1848751455545401</v>
      </c>
      <c r="F3361" s="344">
        <v>2.0289393141865699</v>
      </c>
      <c r="G3361" s="262">
        <f t="shared" si="75"/>
        <v>23863.390107102372</v>
      </c>
    </row>
    <row r="3362" spans="1:18" x14ac:dyDescent="0.2">
      <c r="A3362" s="344">
        <v>11</v>
      </c>
      <c r="B3362" s="344">
        <v>0</v>
      </c>
      <c r="C3362" s="344">
        <v>2178.0966796875</v>
      </c>
      <c r="D3362" s="344">
        <v>24974.857421875</v>
      </c>
      <c r="E3362" s="344">
        <v>1.18323659989983</v>
      </c>
      <c r="F3362" s="344">
        <v>2.0250410307198798</v>
      </c>
      <c r="G3362" s="262">
        <f t="shared" si="75"/>
        <v>23822.383665129957</v>
      </c>
    </row>
    <row r="3363" spans="1:18" x14ac:dyDescent="0.2">
      <c r="A3363" s="344">
        <v>11</v>
      </c>
      <c r="B3363" s="344">
        <v>0</v>
      </c>
      <c r="C3363" s="344">
        <v>2178.5146484375</v>
      </c>
      <c r="D3363" s="344">
        <v>24873.96484375</v>
      </c>
      <c r="E3363" s="344">
        <v>1.1815327452495701</v>
      </c>
      <c r="F3363" s="344">
        <v>2.0222277380526101</v>
      </c>
      <c r="G3363" s="262">
        <f t="shared" si="75"/>
        <v>23779.916091316325</v>
      </c>
    </row>
    <row r="3364" spans="1:18" x14ac:dyDescent="0.2">
      <c r="A3364" s="344">
        <v>11</v>
      </c>
      <c r="B3364" s="344">
        <v>0</v>
      </c>
      <c r="C3364" s="344">
        <v>2178.919921875</v>
      </c>
      <c r="D3364" s="344">
        <v>24773.904296875</v>
      </c>
      <c r="E3364" s="344">
        <v>1.1798999039456199</v>
      </c>
      <c r="F3364" s="344">
        <v>2.0168570335954401</v>
      </c>
      <c r="G3364" s="262">
        <f t="shared" si="75"/>
        <v>23739.382545623364</v>
      </c>
    </row>
    <row r="3365" spans="1:18" x14ac:dyDescent="0.2">
      <c r="A3365" s="344">
        <v>11</v>
      </c>
      <c r="B3365" s="344">
        <v>0</v>
      </c>
      <c r="C3365" s="344">
        <v>2179.1611328125</v>
      </c>
      <c r="D3365" s="344">
        <v>24714.119140625</v>
      </c>
      <c r="E3365" s="344">
        <v>1.1788982665166301</v>
      </c>
      <c r="F3365" s="344">
        <v>2.0171313080936701</v>
      </c>
      <c r="G3365" s="262">
        <f t="shared" si="75"/>
        <v>23714.598017342501</v>
      </c>
    </row>
    <row r="3366" spans="1:18" x14ac:dyDescent="0.2">
      <c r="A3366" s="344">
        <v>11</v>
      </c>
      <c r="B3366" s="344">
        <v>0</v>
      </c>
      <c r="C3366" s="344">
        <v>2179.32421875</v>
      </c>
      <c r="D3366" s="344">
        <v>24672.068359375</v>
      </c>
      <c r="E3366" s="344">
        <v>1.17825379129499</v>
      </c>
      <c r="F3366" s="344">
        <v>2.0126553718000699</v>
      </c>
      <c r="G3366" s="262">
        <f t="shared" si="75"/>
        <v>23698.68393027499</v>
      </c>
    </row>
    <row r="3367" spans="1:18" x14ac:dyDescent="0.2">
      <c r="A3367" s="344">
        <v>11</v>
      </c>
      <c r="B3367" s="344">
        <v>0</v>
      </c>
      <c r="C3367" s="344">
        <v>2179.7099609375</v>
      </c>
      <c r="D3367" s="344">
        <v>24571.67578125</v>
      </c>
      <c r="E3367" s="344">
        <v>1.1766696115955699</v>
      </c>
      <c r="F3367" s="344">
        <v>2.0094064529985198</v>
      </c>
      <c r="G3367" s="262">
        <f t="shared" si="75"/>
        <v>23659.678460379484</v>
      </c>
    </row>
    <row r="3368" spans="1:18" x14ac:dyDescent="0.2">
      <c r="A3368" s="344">
        <v>11</v>
      </c>
      <c r="B3368" s="344">
        <v>0</v>
      </c>
      <c r="C3368" s="344">
        <v>2180.1171875</v>
      </c>
      <c r="D3368" s="344">
        <v>24469.884765625</v>
      </c>
      <c r="E3368" s="344">
        <v>1.17502256762236</v>
      </c>
      <c r="F3368" s="344">
        <v>2.0043822005391099</v>
      </c>
      <c r="G3368" s="262">
        <f t="shared" si="75"/>
        <v>23619.291657011716</v>
      </c>
    </row>
    <row r="3369" spans="1:18" x14ac:dyDescent="0.2">
      <c r="A3369" s="344">
        <v>11</v>
      </c>
      <c r="B3369" s="344">
        <v>0</v>
      </c>
      <c r="C3369" s="344">
        <v>2180.5361328125</v>
      </c>
      <c r="D3369" s="344">
        <v>24367.994140625</v>
      </c>
      <c r="E3369" s="344">
        <v>1.1732904240488999</v>
      </c>
      <c r="F3369" s="344">
        <v>2.0009425934404099</v>
      </c>
      <c r="G3369" s="262">
        <f t="shared" si="75"/>
        <v>23576.994547967275</v>
      </c>
    </row>
    <row r="3370" spans="1:18" x14ac:dyDescent="0.2">
      <c r="A3370" s="344">
        <v>11</v>
      </c>
      <c r="B3370" s="344">
        <v>0</v>
      </c>
      <c r="C3370" s="344">
        <v>2180.9521484375</v>
      </c>
      <c r="D3370" s="344">
        <v>24267.646484375</v>
      </c>
      <c r="E3370" s="344">
        <v>1.17159180808812</v>
      </c>
      <c r="F3370" s="344">
        <v>1.9965828396379901</v>
      </c>
      <c r="G3370" s="262">
        <f t="shared" si="75"/>
        <v>23535.687910253084</v>
      </c>
    </row>
    <row r="3371" spans="1:18" x14ac:dyDescent="0.2">
      <c r="A3371" s="344">
        <v>11</v>
      </c>
      <c r="B3371" s="344">
        <v>0</v>
      </c>
      <c r="C3371" s="344">
        <v>2181.34765625</v>
      </c>
      <c r="D3371" s="344">
        <v>24162.30859375</v>
      </c>
      <c r="E3371" s="344">
        <v>1.1699179885908999</v>
      </c>
      <c r="F3371" s="344">
        <v>1.9942552316933899</v>
      </c>
      <c r="G3371" s="262">
        <f t="shared" si="75"/>
        <v>23495.156408723455</v>
      </c>
    </row>
    <row r="3372" spans="1:18" s="114" customFormat="1" x14ac:dyDescent="0.2">
      <c r="A3372" s="344">
        <v>11</v>
      </c>
      <c r="B3372" s="344">
        <v>0</v>
      </c>
      <c r="C3372" s="344">
        <v>2181.7578125</v>
      </c>
      <c r="D3372" s="344">
        <v>24060.57421875</v>
      </c>
      <c r="E3372" s="344">
        <v>1.1682565091177799</v>
      </c>
      <c r="F3372" s="344">
        <v>1.9898861646652199</v>
      </c>
      <c r="G3372" s="262">
        <f t="shared" si="75"/>
        <v>23455.095743759633</v>
      </c>
      <c r="H3372" s="270"/>
      <c r="I3372" s="271"/>
      <c r="J3372" s="271"/>
      <c r="K3372" s="270"/>
      <c r="L3372" s="271"/>
      <c r="M3372" s="271"/>
      <c r="N3372" s="271"/>
      <c r="O3372" s="271"/>
      <c r="P3372" s="271"/>
      <c r="Q3372" s="284"/>
      <c r="R3372" s="287"/>
    </row>
    <row r="3373" spans="1:18" x14ac:dyDescent="0.2">
      <c r="A3373" s="344">
        <v>11</v>
      </c>
      <c r="B3373" s="344">
        <v>0</v>
      </c>
      <c r="C3373" s="344">
        <v>2182.17578125</v>
      </c>
      <c r="D3373" s="344">
        <v>23959.033203125</v>
      </c>
      <c r="E3373" s="344">
        <v>1.1665123747661701</v>
      </c>
      <c r="F3373" s="344">
        <v>1.98561558499932</v>
      </c>
      <c r="G3373" s="262">
        <f t="shared" si="75"/>
        <v>23413.219420331978</v>
      </c>
    </row>
    <row r="3374" spans="1:18" x14ac:dyDescent="0.2">
      <c r="A3374" s="344">
        <v>11</v>
      </c>
      <c r="B3374" s="344">
        <v>0</v>
      </c>
      <c r="C3374" s="344">
        <v>2182.568359375</v>
      </c>
      <c r="D3374" s="344">
        <v>23858.478515625</v>
      </c>
      <c r="E3374" s="344">
        <v>1.16491015069187</v>
      </c>
      <c r="F3374" s="344">
        <v>1.98153546079993</v>
      </c>
      <c r="G3374" s="262">
        <f t="shared" si="75"/>
        <v>23374.912236107524</v>
      </c>
    </row>
    <row r="3375" spans="1:18" x14ac:dyDescent="0.2">
      <c r="A3375" s="344">
        <v>11</v>
      </c>
      <c r="B3375" s="344">
        <v>0</v>
      </c>
      <c r="C3375" s="344">
        <v>2182.982421875</v>
      </c>
      <c r="D3375" s="344">
        <v>23756.185546875</v>
      </c>
      <c r="E3375" s="344">
        <v>1.1632838286459399</v>
      </c>
      <c r="F3375" s="344">
        <v>1.9790858495980499</v>
      </c>
      <c r="G3375" s="262">
        <f t="shared" si="75"/>
        <v>23336.193847170325</v>
      </c>
    </row>
    <row r="3376" spans="1:18" x14ac:dyDescent="0.2">
      <c r="A3376" s="344">
        <v>11</v>
      </c>
      <c r="B3376" s="344">
        <v>0</v>
      </c>
      <c r="C3376" s="344">
        <v>2183.3974609375</v>
      </c>
      <c r="D3376" s="344">
        <v>23653.658203125</v>
      </c>
      <c r="E3376" s="344">
        <v>1.1615048861131101</v>
      </c>
      <c r="F3376" s="344">
        <v>1.97212398052216</v>
      </c>
      <c r="G3376" s="262">
        <f t="shared" si="75"/>
        <v>23294.024153409478</v>
      </c>
    </row>
    <row r="3377" spans="1:7" x14ac:dyDescent="0.2">
      <c r="A3377" s="344">
        <v>11</v>
      </c>
      <c r="B3377" s="344">
        <v>0</v>
      </c>
      <c r="C3377" s="344">
        <v>2183.796875</v>
      </c>
      <c r="D3377" s="344">
        <v>23552.998046875</v>
      </c>
      <c r="E3377" s="344">
        <v>1.15986843593419</v>
      </c>
      <c r="F3377" s="344">
        <v>1.96899473667145</v>
      </c>
      <c r="G3377" s="262">
        <f t="shared" si="75"/>
        <v>23255.398482876211</v>
      </c>
    </row>
    <row r="3378" spans="1:7" x14ac:dyDescent="0.2">
      <c r="A3378" s="344">
        <v>11</v>
      </c>
      <c r="B3378" s="344">
        <v>0</v>
      </c>
      <c r="C3378" s="344">
        <v>2184.037109375</v>
      </c>
      <c r="D3378" s="344">
        <v>23495.8046875</v>
      </c>
      <c r="E3378" s="344">
        <v>1.1588972993195099</v>
      </c>
      <c r="F3378" s="344">
        <v>1.9673525821417599</v>
      </c>
      <c r="G3378" s="262">
        <f t="shared" si="75"/>
        <v>23232.553075370106</v>
      </c>
    </row>
    <row r="3379" spans="1:7" x14ac:dyDescent="0.2">
      <c r="A3379" s="344">
        <v>11</v>
      </c>
      <c r="B3379" s="344">
        <v>0</v>
      </c>
      <c r="C3379" s="344">
        <v>2184.18359375</v>
      </c>
      <c r="D3379" s="344">
        <v>23451.70703125</v>
      </c>
      <c r="E3379" s="344">
        <v>1.1582145234569901</v>
      </c>
      <c r="F3379" s="344">
        <v>1.9656151998788101</v>
      </c>
      <c r="G3379" s="262">
        <f t="shared" si="75"/>
        <v>23216.525761466641</v>
      </c>
    </row>
    <row r="3380" spans="1:7" x14ac:dyDescent="0.2">
      <c r="A3380" s="344">
        <v>11</v>
      </c>
      <c r="B3380" s="344">
        <v>0</v>
      </c>
      <c r="C3380" s="344">
        <v>2184.623046875</v>
      </c>
      <c r="D3380" s="344">
        <v>23350.55859375</v>
      </c>
      <c r="E3380" s="344">
        <v>1.1565164895728199</v>
      </c>
      <c r="F3380" s="344">
        <v>1.9598572980612501</v>
      </c>
      <c r="G3380" s="262">
        <f t="shared" si="75"/>
        <v>23176.78984502305</v>
      </c>
    </row>
    <row r="3381" spans="1:7" x14ac:dyDescent="0.2">
      <c r="A3381" s="344">
        <v>11</v>
      </c>
      <c r="B3381" s="344">
        <v>0</v>
      </c>
      <c r="C3381" s="344">
        <v>2185.00390625</v>
      </c>
      <c r="D3381" s="344">
        <v>23250.03125</v>
      </c>
      <c r="E3381" s="344">
        <v>1.1548770125955301</v>
      </c>
      <c r="F3381" s="344">
        <v>1.95736880414188</v>
      </c>
      <c r="G3381" s="262">
        <f t="shared" si="75"/>
        <v>23138.589547934571</v>
      </c>
    </row>
    <row r="3382" spans="1:7" x14ac:dyDescent="0.2">
      <c r="A3382" s="344">
        <v>11</v>
      </c>
      <c r="B3382" s="344">
        <v>0</v>
      </c>
      <c r="C3382" s="344">
        <v>2185.4189453125</v>
      </c>
      <c r="D3382" s="344">
        <v>23149.845703125</v>
      </c>
      <c r="E3382" s="344">
        <v>1.15315313450992</v>
      </c>
      <c r="F3382" s="344">
        <v>1.95392966270447</v>
      </c>
      <c r="G3382" s="262">
        <f t="shared" si="75"/>
        <v>23098.595682407322</v>
      </c>
    </row>
    <row r="3383" spans="1:7" x14ac:dyDescent="0.2">
      <c r="A3383" s="344">
        <v>11</v>
      </c>
      <c r="B3383" s="344">
        <v>0</v>
      </c>
      <c r="C3383" s="344">
        <v>2185.8037109375</v>
      </c>
      <c r="D3383" s="344">
        <v>23049.677734375</v>
      </c>
      <c r="E3383" s="344">
        <v>1.1515378719195699</v>
      </c>
      <c r="F3383" s="344">
        <v>1.9494593143463099</v>
      </c>
      <c r="G3383" s="262">
        <f t="shared" si="75"/>
        <v>23061.283501457026</v>
      </c>
    </row>
    <row r="3384" spans="1:7" x14ac:dyDescent="0.2">
      <c r="A3384" s="344">
        <v>11</v>
      </c>
      <c r="B3384" s="344">
        <v>0</v>
      </c>
      <c r="C3384" s="344">
        <v>2186.2099609375</v>
      </c>
      <c r="D3384" s="344">
        <v>22949.62109375</v>
      </c>
      <c r="E3384" s="344">
        <v>1.14991352893412</v>
      </c>
      <c r="F3384" s="344">
        <v>1.94574298802763</v>
      </c>
      <c r="G3384" s="262">
        <f t="shared" si="75"/>
        <v>23023.924182263487</v>
      </c>
    </row>
    <row r="3385" spans="1:7" x14ac:dyDescent="0.2">
      <c r="A3385" s="344">
        <v>11</v>
      </c>
      <c r="B3385" s="344">
        <v>0</v>
      </c>
      <c r="C3385" s="344">
        <v>2186.62109375</v>
      </c>
      <c r="D3385" s="344">
        <v>22849.220703125</v>
      </c>
      <c r="E3385" s="344">
        <v>1.1481853434816001</v>
      </c>
      <c r="F3385" s="344">
        <v>1.94122490938753</v>
      </c>
      <c r="G3385" s="262">
        <f t="shared" si="75"/>
        <v>22984.349736195676</v>
      </c>
    </row>
    <row r="3386" spans="1:7" x14ac:dyDescent="0.2">
      <c r="A3386" s="344">
        <v>11</v>
      </c>
      <c r="B3386" s="344">
        <v>0</v>
      </c>
      <c r="C3386" s="344">
        <v>2187.009765625</v>
      </c>
      <c r="D3386" s="344">
        <v>22748.740234375</v>
      </c>
      <c r="E3386" s="344">
        <v>1.14653573837131</v>
      </c>
      <c r="F3386" s="344">
        <v>1.9374728435650499</v>
      </c>
      <c r="G3386" s="262">
        <f t="shared" si="75"/>
        <v>22946.740421505023</v>
      </c>
    </row>
    <row r="3387" spans="1:7" x14ac:dyDescent="0.2">
      <c r="A3387" s="344">
        <v>11</v>
      </c>
      <c r="B3387" s="344">
        <v>0</v>
      </c>
      <c r="C3387" s="344">
        <v>2187.419921875</v>
      </c>
      <c r="D3387" s="344">
        <v>22647.615234375</v>
      </c>
      <c r="E3387" s="344">
        <v>1.1448661098256701</v>
      </c>
      <c r="F3387" s="344">
        <v>1.93454918917269</v>
      </c>
      <c r="G3387" s="262">
        <f t="shared" si="75"/>
        <v>22908.842896025701</v>
      </c>
    </row>
    <row r="3388" spans="1:7" x14ac:dyDescent="0.2">
      <c r="A3388" s="344">
        <v>11</v>
      </c>
      <c r="B3388" s="344">
        <v>0</v>
      </c>
      <c r="C3388" s="344">
        <v>2187.83203125</v>
      </c>
      <c r="D3388" s="344">
        <v>22545.71484375</v>
      </c>
      <c r="E3388" s="344">
        <v>1.14316865801811</v>
      </c>
      <c r="F3388" s="344">
        <v>1.9283205037936599</v>
      </c>
      <c r="G3388" s="262">
        <f t="shared" si="75"/>
        <v>22870.486146110314</v>
      </c>
    </row>
    <row r="3389" spans="1:7" x14ac:dyDescent="0.2">
      <c r="A3389" s="344">
        <v>11</v>
      </c>
      <c r="B3389" s="344">
        <v>0</v>
      </c>
      <c r="C3389" s="344">
        <v>2188.224609375</v>
      </c>
      <c r="D3389" s="344">
        <v>22444.4765625</v>
      </c>
      <c r="E3389" s="344">
        <v>1.1414819164201599</v>
      </c>
      <c r="F3389" s="344">
        <v>1.92672910634428</v>
      </c>
      <c r="G3389" s="262">
        <f t="shared" si="75"/>
        <v>22832.542732437985</v>
      </c>
    </row>
    <row r="3390" spans="1:7" x14ac:dyDescent="0.2">
      <c r="A3390" s="344">
        <v>11</v>
      </c>
      <c r="B3390" s="344">
        <v>0</v>
      </c>
      <c r="C3390" s="344">
        <v>2188.634765625</v>
      </c>
      <c r="D3390" s="344">
        <v>22344.439453125</v>
      </c>
      <c r="E3390" s="344">
        <v>1.13975629210472</v>
      </c>
      <c r="F3390" s="344">
        <v>1.92112324293703</v>
      </c>
      <c r="G3390" s="262">
        <f t="shared" si="75"/>
        <v>22793.898311168603</v>
      </c>
    </row>
    <row r="3391" spans="1:7" x14ac:dyDescent="0.2">
      <c r="A3391" s="344">
        <v>11</v>
      </c>
      <c r="B3391" s="344">
        <v>0</v>
      </c>
      <c r="C3391" s="344">
        <v>2188.8388671875</v>
      </c>
      <c r="D3391" s="344">
        <v>22296.474609375</v>
      </c>
      <c r="E3391" s="344">
        <v>1.13888480700552</v>
      </c>
      <c r="F3391" s="344">
        <v>1.9209831953048699</v>
      </c>
      <c r="G3391" s="262">
        <f t="shared" si="75"/>
        <v>22774.446365458534</v>
      </c>
    </row>
    <row r="3392" spans="1:7" x14ac:dyDescent="0.2">
      <c r="A3392" s="344">
        <v>11</v>
      </c>
      <c r="B3392" s="344">
        <v>0</v>
      </c>
      <c r="C3392" s="344">
        <v>2189.046875</v>
      </c>
      <c r="D3392" s="344">
        <v>22241.01171875</v>
      </c>
      <c r="E3392" s="344">
        <v>1.13803590647876</v>
      </c>
      <c r="F3392" s="344">
        <v>1.91744265612215</v>
      </c>
      <c r="G3392" s="262">
        <f t="shared" si="75"/>
        <v>22755.542417656277</v>
      </c>
    </row>
    <row r="3393" spans="1:7" x14ac:dyDescent="0.2">
      <c r="A3393" s="344">
        <v>11</v>
      </c>
      <c r="B3393" s="344">
        <v>0</v>
      </c>
      <c r="C3393" s="344">
        <v>2189.4580078125</v>
      </c>
      <c r="D3393" s="344">
        <v>22140.267578125</v>
      </c>
      <c r="E3393" s="344">
        <v>1.1363668600097301</v>
      </c>
      <c r="F3393" s="344">
        <v>1.9131243461742999</v>
      </c>
      <c r="G3393" s="262">
        <f t="shared" si="75"/>
        <v>22718.505208905539</v>
      </c>
    </row>
    <row r="3394" spans="1:7" x14ac:dyDescent="0.2">
      <c r="A3394" s="344">
        <v>11</v>
      </c>
      <c r="B3394" s="344">
        <v>0</v>
      </c>
      <c r="C3394" s="344">
        <v>2189.8505859375</v>
      </c>
      <c r="D3394" s="344">
        <v>22038.49609375</v>
      </c>
      <c r="E3394" s="344">
        <v>1.1347006075084201</v>
      </c>
      <c r="F3394" s="344">
        <v>1.91124086268246</v>
      </c>
      <c r="G3394" s="262">
        <f t="shared" si="75"/>
        <v>22681.698721169018</v>
      </c>
    </row>
    <row r="3395" spans="1:7" x14ac:dyDescent="0.2">
      <c r="A3395" s="344">
        <v>11</v>
      </c>
      <c r="B3395" s="344">
        <v>0</v>
      </c>
      <c r="C3395" s="344">
        <v>2190.2734375</v>
      </c>
      <c r="D3395" s="344">
        <v>21938.166015625</v>
      </c>
      <c r="E3395" s="344">
        <v>1.1329177068546401</v>
      </c>
      <c r="F3395" s="344">
        <v>1.9047558307647701</v>
      </c>
      <c r="G3395" s="262">
        <f t="shared" si="75"/>
        <v>22642.495711356085</v>
      </c>
    </row>
    <row r="3396" spans="1:7" x14ac:dyDescent="0.2">
      <c r="A3396" s="344">
        <v>11</v>
      </c>
      <c r="B3396" s="344">
        <v>0</v>
      </c>
      <c r="C3396" s="344">
        <v>2190.66796875</v>
      </c>
      <c r="D3396" s="344">
        <v>21838.072265625</v>
      </c>
      <c r="E3396" s="344">
        <v>1.1312894057482501</v>
      </c>
      <c r="F3396" s="344">
        <v>1.90064904745668</v>
      </c>
      <c r="G3396" s="262">
        <f t="shared" si="75"/>
        <v>22606.855262742611</v>
      </c>
    </row>
    <row r="3397" spans="1:7" x14ac:dyDescent="0.2">
      <c r="A3397" s="344">
        <v>11</v>
      </c>
      <c r="B3397" s="344">
        <v>0</v>
      </c>
      <c r="C3397" s="344">
        <v>2191.0673828125</v>
      </c>
      <c r="D3397" s="344">
        <v>21736.875</v>
      </c>
      <c r="E3397" s="344">
        <v>1.12960149999708</v>
      </c>
      <c r="F3397" s="344">
        <v>1.8969416851177801</v>
      </c>
      <c r="G3397" s="262">
        <f t="shared" si="75"/>
        <v>22570.080060694319</v>
      </c>
    </row>
    <row r="3398" spans="1:7" x14ac:dyDescent="0.2">
      <c r="A3398" s="344">
        <v>11</v>
      </c>
      <c r="B3398" s="344">
        <v>0</v>
      </c>
      <c r="C3398" s="344">
        <v>2191.4736328125</v>
      </c>
      <c r="D3398" s="344">
        <v>21636.142578125</v>
      </c>
      <c r="E3398" s="344">
        <v>1.1278443271294201</v>
      </c>
      <c r="F3398" s="344">
        <v>1.8940300215035699</v>
      </c>
      <c r="G3398" s="262">
        <f t="shared" ref="G3398:G3461" si="76">G3397+(D3398+D3397)/2*(E3398-E3397)</f>
        <v>22531.973115855908</v>
      </c>
    </row>
    <row r="3399" spans="1:7" x14ac:dyDescent="0.2">
      <c r="A3399" s="344">
        <v>11</v>
      </c>
      <c r="B3399" s="344">
        <v>0</v>
      </c>
      <c r="C3399" s="344">
        <v>2191.88671875</v>
      </c>
      <c r="D3399" s="344">
        <v>21534.77734375</v>
      </c>
      <c r="E3399" s="344">
        <v>1.1261487379670101</v>
      </c>
      <c r="F3399" s="344">
        <v>1.8881649011746</v>
      </c>
      <c r="G3399" s="262">
        <f t="shared" si="76"/>
        <v>22495.373043880507</v>
      </c>
    </row>
    <row r="3400" spans="1:7" x14ac:dyDescent="0.2">
      <c r="A3400" s="344">
        <v>11</v>
      </c>
      <c r="B3400" s="344">
        <v>0</v>
      </c>
      <c r="C3400" s="344">
        <v>2192.2763671875</v>
      </c>
      <c r="D3400" s="344">
        <v>21433.978515625</v>
      </c>
      <c r="E3400" s="344">
        <v>1.1245330097153801</v>
      </c>
      <c r="F3400" s="344">
        <v>1.8855124944821</v>
      </c>
      <c r="G3400" s="262">
        <f t="shared" si="76"/>
        <v>22460.660127490813</v>
      </c>
    </row>
    <row r="3401" spans="1:7" x14ac:dyDescent="0.2">
      <c r="A3401" s="344">
        <v>11</v>
      </c>
      <c r="B3401" s="344">
        <v>0</v>
      </c>
      <c r="C3401" s="344">
        <v>2192.689453125</v>
      </c>
      <c r="D3401" s="344">
        <v>21333.796875</v>
      </c>
      <c r="E3401" s="344">
        <v>1.12281669862568</v>
      </c>
      <c r="F3401" s="344">
        <v>1.8815547227859499</v>
      </c>
      <c r="G3401" s="262">
        <f t="shared" si="76"/>
        <v>22423.95872389845</v>
      </c>
    </row>
    <row r="3402" spans="1:7" x14ac:dyDescent="0.2">
      <c r="A3402" s="344">
        <v>11</v>
      </c>
      <c r="B3402" s="344">
        <v>0</v>
      </c>
      <c r="C3402" s="344">
        <v>2193.09765625</v>
      </c>
      <c r="D3402" s="344">
        <v>21232.8359375</v>
      </c>
      <c r="E3402" s="344">
        <v>1.12105533480644</v>
      </c>
      <c r="F3402" s="344">
        <v>1.8784701824188199</v>
      </c>
      <c r="G3402" s="262">
        <f t="shared" si="76"/>
        <v>22386.471060427044</v>
      </c>
    </row>
    <row r="3403" spans="1:7" x14ac:dyDescent="0.2">
      <c r="A3403" s="344">
        <v>11</v>
      </c>
      <c r="B3403" s="344">
        <v>0</v>
      </c>
      <c r="C3403" s="344">
        <v>2193.494140625</v>
      </c>
      <c r="D3403" s="344">
        <v>21132.6484375</v>
      </c>
      <c r="E3403" s="344">
        <v>1.11935543827713</v>
      </c>
      <c r="F3403" s="344">
        <v>1.87265570275486</v>
      </c>
      <c r="G3403" s="262">
        <f t="shared" si="76"/>
        <v>22350.462590501244</v>
      </c>
    </row>
    <row r="3404" spans="1:7" x14ac:dyDescent="0.2">
      <c r="A3404" s="344">
        <v>11</v>
      </c>
      <c r="B3404" s="344">
        <v>0</v>
      </c>
      <c r="C3404" s="344">
        <v>2193.6064453125</v>
      </c>
      <c r="D3404" s="344">
        <v>21104.609375</v>
      </c>
      <c r="E3404" s="344">
        <v>1.11886009108275</v>
      </c>
      <c r="F3404" s="344">
        <v>1.8723011016845701</v>
      </c>
      <c r="G3404" s="262">
        <f t="shared" si="76"/>
        <v>22340.001536923381</v>
      </c>
    </row>
    <row r="3405" spans="1:7" x14ac:dyDescent="0.2">
      <c r="A3405" s="344">
        <v>11</v>
      </c>
      <c r="B3405" s="344">
        <v>0</v>
      </c>
      <c r="C3405" s="344">
        <v>2193.8876953125</v>
      </c>
      <c r="D3405" s="344">
        <v>21031.775390625</v>
      </c>
      <c r="E3405" s="344">
        <v>1.11773540265858</v>
      </c>
      <c r="F3405" s="344">
        <v>1.8688976997509601</v>
      </c>
      <c r="G3405" s="262">
        <f t="shared" si="76"/>
        <v>22316.306384832245</v>
      </c>
    </row>
    <row r="3406" spans="1:7" x14ac:dyDescent="0.2">
      <c r="A3406" s="344">
        <v>11</v>
      </c>
      <c r="B3406" s="344">
        <v>0</v>
      </c>
      <c r="C3406" s="344">
        <v>2194.2919921875</v>
      </c>
      <c r="D3406" s="344">
        <v>20930.537109375</v>
      </c>
      <c r="E3406" s="344">
        <v>1.1159006971865899</v>
      </c>
      <c r="F3406" s="344">
        <v>1.86575355473906</v>
      </c>
      <c r="G3406" s="262">
        <f t="shared" si="76"/>
        <v>22277.812142651692</v>
      </c>
    </row>
    <row r="3407" spans="1:7" x14ac:dyDescent="0.2">
      <c r="A3407" s="344">
        <v>11</v>
      </c>
      <c r="B3407" s="344">
        <v>0</v>
      </c>
      <c r="C3407" s="344">
        <v>2194.6943359375</v>
      </c>
      <c r="D3407" s="344">
        <v>20830.48046875</v>
      </c>
      <c r="E3407" s="344">
        <v>1.1143017327413001</v>
      </c>
      <c r="F3407" s="344">
        <v>1.8603116041049399</v>
      </c>
      <c r="G3407" s="262">
        <f t="shared" si="76"/>
        <v>22244.424951498419</v>
      </c>
    </row>
    <row r="3408" spans="1:7" x14ac:dyDescent="0.2">
      <c r="A3408" s="344">
        <v>11</v>
      </c>
      <c r="B3408" s="344">
        <v>0.5</v>
      </c>
      <c r="C3408" s="344">
        <v>2195.7919921875</v>
      </c>
      <c r="D3408" s="344">
        <v>20933.994140625</v>
      </c>
      <c r="E3408" s="344">
        <v>1.1156406253576301</v>
      </c>
      <c r="F3408" s="344">
        <v>1.86438264790922</v>
      </c>
      <c r="G3408" s="262">
        <f t="shared" si="76"/>
        <v>22272.384024838117</v>
      </c>
    </row>
    <row r="3409" spans="1:7" x14ac:dyDescent="0.2">
      <c r="A3409" s="344">
        <v>11</v>
      </c>
      <c r="B3409" s="344">
        <v>0.5</v>
      </c>
      <c r="C3409" s="344">
        <v>2196.208984375</v>
      </c>
      <c r="D3409" s="344">
        <v>21034.98828125</v>
      </c>
      <c r="E3409" s="344">
        <v>1.11738604027778</v>
      </c>
      <c r="F3409" s="344">
        <v>1.86910631600767</v>
      </c>
      <c r="G3409" s="262">
        <f t="shared" si="76"/>
        <v>22309.010668889441</v>
      </c>
    </row>
    <row r="3410" spans="1:7" x14ac:dyDescent="0.2">
      <c r="A3410" s="344">
        <v>11</v>
      </c>
      <c r="B3410" s="344">
        <v>0.5</v>
      </c>
      <c r="C3410" s="344">
        <v>2196.6123046875</v>
      </c>
      <c r="D3410" s="344">
        <v>21137.7109375</v>
      </c>
      <c r="E3410" s="344">
        <v>1.11900444608182</v>
      </c>
      <c r="F3410" s="344">
        <v>1.8727749120444099</v>
      </c>
      <c r="G3410" s="262">
        <f t="shared" si="76"/>
        <v>22343.136939483273</v>
      </c>
    </row>
    <row r="3411" spans="1:7" x14ac:dyDescent="0.2">
      <c r="A3411" s="344">
        <v>11</v>
      </c>
      <c r="B3411" s="344">
        <v>0.5</v>
      </c>
      <c r="C3411" s="344">
        <v>2197.0166015625</v>
      </c>
      <c r="D3411" s="344">
        <v>21239.470703125</v>
      </c>
      <c r="E3411" s="344">
        <v>1.12067116424441</v>
      </c>
      <c r="F3411" s="344">
        <v>1.87572534196079</v>
      </c>
      <c r="G3411" s="262">
        <f t="shared" si="76"/>
        <v>22378.452348643175</v>
      </c>
    </row>
    <row r="3412" spans="1:7" x14ac:dyDescent="0.2">
      <c r="A3412" s="344">
        <v>11</v>
      </c>
      <c r="B3412" s="344">
        <v>0.5</v>
      </c>
      <c r="C3412" s="344">
        <v>2197.4287109375</v>
      </c>
      <c r="D3412" s="344">
        <v>21340.1015625</v>
      </c>
      <c r="E3412" s="344">
        <v>1.1223423061892399</v>
      </c>
      <c r="F3412" s="344">
        <v>1.88147427979857</v>
      </c>
      <c r="G3412" s="262">
        <f t="shared" si="76"/>
        <v>22414.030603246174</v>
      </c>
    </row>
    <row r="3413" spans="1:7" x14ac:dyDescent="0.2">
      <c r="A3413" s="344">
        <v>11</v>
      </c>
      <c r="B3413" s="344">
        <v>0.5</v>
      </c>
      <c r="C3413" s="344">
        <v>2197.8359375</v>
      </c>
      <c r="D3413" s="344">
        <v>21444.00390625</v>
      </c>
      <c r="E3413" s="344">
        <v>1.12397805787623</v>
      </c>
      <c r="F3413" s="344">
        <v>1.88625452574342</v>
      </c>
      <c r="G3413" s="262">
        <f t="shared" si="76"/>
        <v>22449.022689594607</v>
      </c>
    </row>
    <row r="3414" spans="1:7" x14ac:dyDescent="0.2">
      <c r="A3414" s="344">
        <v>11</v>
      </c>
      <c r="B3414" s="344">
        <v>0.5</v>
      </c>
      <c r="C3414" s="344">
        <v>2198.2578125</v>
      </c>
      <c r="D3414" s="344">
        <v>21548.46875</v>
      </c>
      <c r="E3414" s="344">
        <v>1.1256941361352799</v>
      </c>
      <c r="F3414" s="344">
        <v>1.8884867895394599</v>
      </c>
      <c r="G3414" s="262">
        <f t="shared" si="76"/>
        <v>22485.911913408701</v>
      </c>
    </row>
    <row r="3415" spans="1:7" x14ac:dyDescent="0.2">
      <c r="A3415" s="344">
        <v>11</v>
      </c>
      <c r="B3415" s="344">
        <v>0.5</v>
      </c>
      <c r="C3415" s="344">
        <v>2198.6728515625</v>
      </c>
      <c r="D3415" s="344">
        <v>21653.755859375</v>
      </c>
      <c r="E3415" s="344">
        <v>1.1273818090558101</v>
      </c>
      <c r="F3415" s="344">
        <v>1.89222395420074</v>
      </c>
      <c r="G3415" s="262">
        <f t="shared" si="76"/>
        <v>22522.367525698653</v>
      </c>
    </row>
    <row r="3416" spans="1:7" x14ac:dyDescent="0.2">
      <c r="A3416" s="344">
        <v>11</v>
      </c>
      <c r="B3416" s="344">
        <v>0.5</v>
      </c>
      <c r="C3416" s="344">
        <v>2199.0966796875</v>
      </c>
      <c r="D3416" s="344">
        <v>21754.318359375</v>
      </c>
      <c r="E3416" s="344">
        <v>1.1290858965367101</v>
      </c>
      <c r="F3416" s="344">
        <v>1.8984943162649901</v>
      </c>
      <c r="G3416" s="262">
        <f t="shared" si="76"/>
        <v>22559.353103621728</v>
      </c>
    </row>
    <row r="3417" spans="1:7" x14ac:dyDescent="0.2">
      <c r="A3417" s="344">
        <v>11</v>
      </c>
      <c r="B3417" s="344">
        <v>0.5</v>
      </c>
      <c r="C3417" s="344">
        <v>2199.4814453125</v>
      </c>
      <c r="D3417" s="344">
        <v>21857.650390625</v>
      </c>
      <c r="E3417" s="344">
        <v>1.13072292879224</v>
      </c>
      <c r="F3417" s="344">
        <v>1.8998474115505799</v>
      </c>
      <c r="G3417" s="262">
        <f t="shared" si="76"/>
        <v>22595.050203407183</v>
      </c>
    </row>
    <row r="3418" spans="1:7" x14ac:dyDescent="0.2">
      <c r="A3418" s="344">
        <v>11</v>
      </c>
      <c r="B3418" s="344">
        <v>0.5</v>
      </c>
      <c r="C3418" s="344">
        <v>2199.9111328125</v>
      </c>
      <c r="D3418" s="344">
        <v>21959.2109375</v>
      </c>
      <c r="E3418" s="344">
        <v>1.1324662482365999</v>
      </c>
      <c r="F3418" s="344">
        <v>1.90662441309541</v>
      </c>
      <c r="G3418" s="262">
        <f t="shared" si="76"/>
        <v>22633.243596579254</v>
      </c>
    </row>
    <row r="3419" spans="1:7" x14ac:dyDescent="0.2">
      <c r="A3419" s="344">
        <v>11</v>
      </c>
      <c r="B3419" s="344">
        <v>0.5</v>
      </c>
      <c r="C3419" s="344">
        <v>2200.3173828125</v>
      </c>
      <c r="D3419" s="344">
        <v>22060.216796875</v>
      </c>
      <c r="E3419" s="344">
        <v>1.1341455392539499</v>
      </c>
      <c r="F3419" s="344">
        <v>1.9102275837212801</v>
      </c>
      <c r="G3419" s="262">
        <f t="shared" si="76"/>
        <v>22670.204311370864</v>
      </c>
    </row>
    <row r="3420" spans="1:7" x14ac:dyDescent="0.2">
      <c r="A3420" s="344">
        <v>11</v>
      </c>
      <c r="B3420" s="344">
        <v>0.5</v>
      </c>
      <c r="C3420" s="344">
        <v>2200.69921875</v>
      </c>
      <c r="D3420" s="344">
        <v>22160.59765625</v>
      </c>
      <c r="E3420" s="344">
        <v>1.1357212206348799</v>
      </c>
      <c r="F3420" s="344">
        <v>1.9138961797580101</v>
      </c>
      <c r="G3420" s="262">
        <f t="shared" si="76"/>
        <v>22705.04326836254</v>
      </c>
    </row>
    <row r="3421" spans="1:7" x14ac:dyDescent="0.2">
      <c r="A3421" s="344">
        <v>11</v>
      </c>
      <c r="B3421" s="344">
        <v>0.5</v>
      </c>
      <c r="C3421" s="344">
        <v>2201.1240234375</v>
      </c>
      <c r="D3421" s="344">
        <v>22260.62109375</v>
      </c>
      <c r="E3421" s="344">
        <v>1.13740772940218</v>
      </c>
      <c r="F3421" s="344">
        <v>1.91828305833042</v>
      </c>
      <c r="G3421" s="262">
        <f t="shared" si="76"/>
        <v>22742.501655800555</v>
      </c>
    </row>
    <row r="3422" spans="1:7" x14ac:dyDescent="0.2">
      <c r="A3422" s="344">
        <v>11</v>
      </c>
      <c r="B3422" s="344">
        <v>0.5</v>
      </c>
      <c r="C3422" s="344">
        <v>2201.4609375</v>
      </c>
      <c r="D3422" s="344">
        <v>22347.748046875</v>
      </c>
      <c r="E3422" s="344">
        <v>1.13887689076364</v>
      </c>
      <c r="F3422" s="344">
        <v>1.9204526906833099</v>
      </c>
      <c r="G3422" s="262">
        <f t="shared" si="76"/>
        <v>22775.270101970131</v>
      </c>
    </row>
    <row r="3423" spans="1:7" x14ac:dyDescent="0.2">
      <c r="A3423" s="344">
        <v>11</v>
      </c>
      <c r="B3423" s="344">
        <v>0.5</v>
      </c>
      <c r="C3423" s="344">
        <v>2201.5263671875</v>
      </c>
      <c r="D3423" s="344">
        <v>22363.619140625</v>
      </c>
      <c r="E3423" s="344">
        <v>1.1390383588150099</v>
      </c>
      <c r="F3423" s="344">
        <v>1.9207447767257699</v>
      </c>
      <c r="G3423" s="262">
        <f t="shared" si="76"/>
        <v>22778.879830637055</v>
      </c>
    </row>
    <row r="3424" spans="1:7" x14ac:dyDescent="0.2">
      <c r="A3424" s="344">
        <v>11</v>
      </c>
      <c r="B3424" s="344">
        <v>0.5</v>
      </c>
      <c r="C3424" s="344">
        <v>2201.9140625</v>
      </c>
      <c r="D3424" s="344">
        <v>22464.9296875</v>
      </c>
      <c r="E3424" s="344">
        <v>1.1407218407839499</v>
      </c>
      <c r="F3424" s="344">
        <v>1.92545657046139</v>
      </c>
      <c r="G3424" s="262">
        <f t="shared" si="76"/>
        <v>22816.613857460001</v>
      </c>
    </row>
    <row r="3425" spans="1:7" x14ac:dyDescent="0.2">
      <c r="A3425" s="344">
        <v>11</v>
      </c>
      <c r="B3425" s="344">
        <v>0.5</v>
      </c>
      <c r="C3425" s="344">
        <v>2202.326171875</v>
      </c>
      <c r="D3425" s="344">
        <v>22565.439453125</v>
      </c>
      <c r="E3425" s="344">
        <v>1.1423849500715699</v>
      </c>
      <c r="F3425" s="344">
        <v>1.92904472351074</v>
      </c>
      <c r="G3425" s="262">
        <f t="shared" si="76"/>
        <v>22854.059070031366</v>
      </c>
    </row>
    <row r="3426" spans="1:7" x14ac:dyDescent="0.2">
      <c r="A3426" s="344">
        <v>11</v>
      </c>
      <c r="B3426" s="344">
        <v>0.5</v>
      </c>
      <c r="C3426" s="344">
        <v>2202.71875</v>
      </c>
      <c r="D3426" s="344">
        <v>22666.84765625</v>
      </c>
      <c r="E3426" s="344">
        <v>1.14403560291976</v>
      </c>
      <c r="F3426" s="344">
        <v>1.9314885139465301</v>
      </c>
      <c r="G3426" s="262">
        <f t="shared" si="76"/>
        <v>22891.390471804989</v>
      </c>
    </row>
    <row r="3427" spans="1:7" x14ac:dyDescent="0.2">
      <c r="A3427" s="344">
        <v>11</v>
      </c>
      <c r="B3427" s="344">
        <v>0.5</v>
      </c>
      <c r="C3427" s="344">
        <v>2203.1484375</v>
      </c>
      <c r="D3427" s="344">
        <v>22769.861328125</v>
      </c>
      <c r="E3427" s="344">
        <v>1.1457524960860599</v>
      </c>
      <c r="F3427" s="344">
        <v>1.93515117280185</v>
      </c>
      <c r="G3427" s="262">
        <f t="shared" si="76"/>
        <v>22930.395459382202</v>
      </c>
    </row>
    <row r="3428" spans="1:7" x14ac:dyDescent="0.2">
      <c r="A3428" s="344">
        <v>11</v>
      </c>
      <c r="B3428" s="344">
        <v>0.5</v>
      </c>
      <c r="C3428" s="344">
        <v>2203.5712890625</v>
      </c>
      <c r="D3428" s="344">
        <v>22871.498046875</v>
      </c>
      <c r="E3428" s="344">
        <v>1.1474818456917999</v>
      </c>
      <c r="F3428" s="344">
        <v>1.9413918489590301</v>
      </c>
      <c r="G3428" s="262">
        <f t="shared" si="76"/>
        <v>22969.8603928025</v>
      </c>
    </row>
    <row r="3429" spans="1:7" x14ac:dyDescent="0.2">
      <c r="A3429" s="344">
        <v>11</v>
      </c>
      <c r="B3429" s="344">
        <v>0.5</v>
      </c>
      <c r="C3429" s="344">
        <v>2203.9697265625</v>
      </c>
      <c r="D3429" s="344">
        <v>22972.759765625</v>
      </c>
      <c r="E3429" s="344">
        <v>1.1491844197735199</v>
      </c>
      <c r="F3429" s="344">
        <v>1.9455105066299401</v>
      </c>
      <c r="G3429" s="262">
        <f t="shared" si="76"/>
        <v>23008.887015376127</v>
      </c>
    </row>
    <row r="3430" spans="1:7" x14ac:dyDescent="0.2">
      <c r="A3430" s="344">
        <v>11</v>
      </c>
      <c r="B3430" s="344">
        <v>0.5</v>
      </c>
      <c r="C3430" s="344">
        <v>2204.3720703125</v>
      </c>
      <c r="D3430" s="344">
        <v>23073.451171875</v>
      </c>
      <c r="E3430" s="344">
        <v>1.1508299503475401</v>
      </c>
      <c r="F3430" s="344">
        <v>1.9490302074700601</v>
      </c>
      <c r="G3430" s="262">
        <f t="shared" si="76"/>
        <v>23046.772239333848</v>
      </c>
    </row>
    <row r="3431" spans="1:7" x14ac:dyDescent="0.2">
      <c r="A3431" s="344">
        <v>11</v>
      </c>
      <c r="B3431" s="344">
        <v>0.5</v>
      </c>
      <c r="C3431" s="344">
        <v>2204.779296875</v>
      </c>
      <c r="D3431" s="344">
        <v>23177.8359375</v>
      </c>
      <c r="E3431" s="344">
        <v>1.15248269867152</v>
      </c>
      <c r="F3431" s="344">
        <v>1.9530386198312</v>
      </c>
      <c r="G3431" s="262">
        <f t="shared" si="76"/>
        <v>23084.993107959814</v>
      </c>
    </row>
    <row r="3432" spans="1:7" x14ac:dyDescent="0.2">
      <c r="A3432" s="344">
        <v>11</v>
      </c>
      <c r="B3432" s="344">
        <v>0.5</v>
      </c>
      <c r="C3432" s="344">
        <v>2205.1953125</v>
      </c>
      <c r="D3432" s="344">
        <v>23278.931640625</v>
      </c>
      <c r="E3432" s="344">
        <v>1.1541798012331099</v>
      </c>
      <c r="F3432" s="344">
        <v>1.9568949937820399</v>
      </c>
      <c r="G3432" s="262">
        <f t="shared" si="76"/>
        <v>23124.414057589827</v>
      </c>
    </row>
    <row r="3433" spans="1:7" x14ac:dyDescent="0.2">
      <c r="A3433" s="344">
        <v>11</v>
      </c>
      <c r="B3433" s="344">
        <v>0.5</v>
      </c>
      <c r="C3433" s="344">
        <v>2205.59375</v>
      </c>
      <c r="D3433" s="344">
        <v>23379.046875</v>
      </c>
      <c r="E3433" s="344">
        <v>1.1558365076780299</v>
      </c>
      <c r="F3433" s="344">
        <v>1.9586205016821601</v>
      </c>
      <c r="G3433" s="262">
        <f t="shared" si="76"/>
        <v>23163.063344446713</v>
      </c>
    </row>
    <row r="3434" spans="1:7" x14ac:dyDescent="0.2">
      <c r="A3434" s="344">
        <v>11</v>
      </c>
      <c r="B3434" s="344">
        <v>0.5</v>
      </c>
      <c r="C3434" s="344">
        <v>2205.990234375</v>
      </c>
      <c r="D3434" s="344">
        <v>23482.443359375</v>
      </c>
      <c r="E3434" s="344">
        <v>1.1575130047276601</v>
      </c>
      <c r="F3434" s="344">
        <v>1.96438725106418</v>
      </c>
      <c r="G3434" s="262">
        <f t="shared" si="76"/>
        <v>23202.344919506315</v>
      </c>
    </row>
    <row r="3435" spans="1:7" x14ac:dyDescent="0.2">
      <c r="A3435" s="344">
        <v>11</v>
      </c>
      <c r="B3435" s="344">
        <v>0.5</v>
      </c>
      <c r="C3435" s="344">
        <v>2206.3251953125</v>
      </c>
      <c r="D3435" s="344">
        <v>23560.06640625</v>
      </c>
      <c r="E3435" s="344">
        <v>1.1588871711865101</v>
      </c>
      <c r="F3435" s="344">
        <v>1.9685686565935601</v>
      </c>
      <c r="G3435" s="262">
        <f t="shared" si="76"/>
        <v>23234.66703903634</v>
      </c>
    </row>
    <row r="3436" spans="1:7" x14ac:dyDescent="0.2">
      <c r="A3436" s="344">
        <v>11</v>
      </c>
      <c r="B3436" s="344">
        <v>0.5</v>
      </c>
      <c r="C3436" s="344">
        <v>2206.41796875</v>
      </c>
      <c r="D3436" s="344">
        <v>23586.5078125</v>
      </c>
      <c r="E3436" s="344">
        <v>1.1592656373977701</v>
      </c>
      <c r="F3436" s="344">
        <v>1.9690156914293799</v>
      </c>
      <c r="G3436" s="262">
        <f t="shared" si="76"/>
        <v>23243.58873169557</v>
      </c>
    </row>
    <row r="3437" spans="1:7" x14ac:dyDescent="0.2">
      <c r="A3437" s="344">
        <v>11</v>
      </c>
      <c r="B3437" s="344">
        <v>0.5</v>
      </c>
      <c r="C3437" s="344">
        <v>2206.8349609375</v>
      </c>
      <c r="D3437" s="344">
        <v>23689.1953125</v>
      </c>
      <c r="E3437" s="344">
        <v>1.16094946861267</v>
      </c>
      <c r="F3437" s="344">
        <v>1.9733011722564699</v>
      </c>
      <c r="G3437" s="262">
        <f t="shared" si="76"/>
        <v>23283.390884009677</v>
      </c>
    </row>
    <row r="3438" spans="1:7" x14ac:dyDescent="0.2">
      <c r="A3438" s="344">
        <v>11</v>
      </c>
      <c r="B3438" s="344">
        <v>0.5</v>
      </c>
      <c r="C3438" s="344">
        <v>2207.2353515625</v>
      </c>
      <c r="D3438" s="344">
        <v>23789.935546875</v>
      </c>
      <c r="E3438" s="344">
        <v>1.1626405175775301</v>
      </c>
      <c r="F3438" s="344">
        <v>1.97788188233972</v>
      </c>
      <c r="G3438" s="262">
        <f t="shared" si="76"/>
        <v>23323.53565155578</v>
      </c>
    </row>
    <row r="3439" spans="1:7" x14ac:dyDescent="0.2">
      <c r="A3439" s="344">
        <v>11</v>
      </c>
      <c r="B3439" s="344">
        <v>0.5</v>
      </c>
      <c r="C3439" s="344">
        <v>2207.63671875</v>
      </c>
      <c r="D3439" s="344">
        <v>23890.126953125</v>
      </c>
      <c r="E3439" s="344">
        <v>1.1643071193248</v>
      </c>
      <c r="F3439" s="344">
        <v>1.9818902947008601</v>
      </c>
      <c r="G3439" s="262">
        <f t="shared" si="76"/>
        <v>23363.267489292</v>
      </c>
    </row>
    <row r="3440" spans="1:7" x14ac:dyDescent="0.2">
      <c r="A3440" s="344">
        <v>11</v>
      </c>
      <c r="B3440" s="344">
        <v>0.5</v>
      </c>
      <c r="C3440" s="344">
        <v>2208.0361328125</v>
      </c>
      <c r="D3440" s="344">
        <v>23990.701171875</v>
      </c>
      <c r="E3440" s="344">
        <v>1.1659368174150599</v>
      </c>
      <c r="F3440" s="344">
        <v>1.98570196516812</v>
      </c>
      <c r="G3440" s="262">
        <f t="shared" si="76"/>
        <v>23402.28313636969</v>
      </c>
    </row>
    <row r="3441" spans="1:7" x14ac:dyDescent="0.2">
      <c r="A3441" s="344">
        <v>11</v>
      </c>
      <c r="B3441" s="344">
        <v>0.5</v>
      </c>
      <c r="C3441" s="344">
        <v>2208.4228515625</v>
      </c>
      <c r="D3441" s="344">
        <v>24090.86328125</v>
      </c>
      <c r="E3441" s="344">
        <v>1.16759201046079</v>
      </c>
      <c r="F3441" s="344">
        <v>1.9881397020071701</v>
      </c>
      <c r="G3441" s="262">
        <f t="shared" si="76"/>
        <v>23442.075271925005</v>
      </c>
    </row>
    <row r="3442" spans="1:7" x14ac:dyDescent="0.2">
      <c r="A3442" s="344">
        <v>11</v>
      </c>
      <c r="B3442" s="344">
        <v>0.5</v>
      </c>
      <c r="C3442" s="344">
        <v>2208.83984375</v>
      </c>
      <c r="D3442" s="344">
        <v>24191.33984375</v>
      </c>
      <c r="E3442" s="344">
        <v>1.16935186088085</v>
      </c>
      <c r="F3442" s="344">
        <v>1.99571857228875</v>
      </c>
      <c r="G3442" s="262">
        <f t="shared" si="76"/>
        <v>23484.559999650482</v>
      </c>
    </row>
    <row r="3443" spans="1:7" x14ac:dyDescent="0.2">
      <c r="A3443" s="344">
        <v>11</v>
      </c>
      <c r="B3443" s="344">
        <v>0.5</v>
      </c>
      <c r="C3443" s="344">
        <v>2209.2412109375</v>
      </c>
      <c r="D3443" s="344">
        <v>24295.048828125</v>
      </c>
      <c r="E3443" s="344">
        <v>1.17100239731371</v>
      </c>
      <c r="F3443" s="344">
        <v>1.9969642162323</v>
      </c>
      <c r="G3443" s="262">
        <f t="shared" si="76"/>
        <v>23524.574275150855</v>
      </c>
    </row>
    <row r="3444" spans="1:7" x14ac:dyDescent="0.2">
      <c r="A3444" s="344">
        <v>11</v>
      </c>
      <c r="B3444" s="344">
        <v>0.5</v>
      </c>
      <c r="C3444" s="344">
        <v>2209.6513671875</v>
      </c>
      <c r="D3444" s="344">
        <v>24395.537109375</v>
      </c>
      <c r="E3444" s="344">
        <v>1.1726786615327001</v>
      </c>
      <c r="F3444" s="344">
        <v>2.0027847494929998</v>
      </c>
      <c r="G3444" s="262">
        <f t="shared" si="76"/>
        <v>23565.383418655201</v>
      </c>
    </row>
    <row r="3445" spans="1:7" x14ac:dyDescent="0.2">
      <c r="A3445" s="344">
        <v>11</v>
      </c>
      <c r="B3445" s="344">
        <v>0.5</v>
      </c>
      <c r="C3445" s="344">
        <v>2210.0654296875</v>
      </c>
      <c r="D3445" s="344">
        <v>24495.541015625</v>
      </c>
      <c r="E3445" s="344">
        <v>1.1744148796424301</v>
      </c>
      <c r="F3445" s="344">
        <v>2.0054995547980101</v>
      </c>
      <c r="G3445" s="262">
        <f t="shared" si="76"/>
        <v>23607.826206277627</v>
      </c>
    </row>
    <row r="3446" spans="1:7" x14ac:dyDescent="0.2">
      <c r="A3446" s="344">
        <v>11</v>
      </c>
      <c r="B3446" s="344">
        <v>0.5</v>
      </c>
      <c r="C3446" s="344">
        <v>2210.4716796875</v>
      </c>
      <c r="D3446" s="344">
        <v>24597.255859375</v>
      </c>
      <c r="E3446" s="344">
        <v>1.17611093446612</v>
      </c>
      <c r="F3446" s="344">
        <v>2.0097731612622698</v>
      </c>
      <c r="G3446" s="262">
        <f t="shared" si="76"/>
        <v>23649.458243751764</v>
      </c>
    </row>
    <row r="3447" spans="1:7" x14ac:dyDescent="0.2">
      <c r="A3447" s="344">
        <v>11</v>
      </c>
      <c r="B3447" s="344">
        <v>0.5</v>
      </c>
      <c r="C3447" s="344">
        <v>2210.861328125</v>
      </c>
      <c r="D3447" s="344">
        <v>24697.28515625</v>
      </c>
      <c r="E3447" s="344">
        <v>1.1777416802942799</v>
      </c>
      <c r="F3447" s="344">
        <v>2.0134807564318198</v>
      </c>
      <c r="G3447" s="262">
        <f t="shared" si="76"/>
        <v>23689.651677307909</v>
      </c>
    </row>
    <row r="3448" spans="1:7" x14ac:dyDescent="0.2">
      <c r="A3448" s="344">
        <v>11</v>
      </c>
      <c r="B3448" s="344">
        <v>0.5</v>
      </c>
      <c r="C3448" s="344">
        <v>2211.1357421875</v>
      </c>
      <c r="D3448" s="344">
        <v>24760.01953125</v>
      </c>
      <c r="E3448" s="344">
        <v>1.1789129348471801</v>
      </c>
      <c r="F3448" s="344">
        <v>2.0156442187726502</v>
      </c>
      <c r="G3448" s="262">
        <f t="shared" si="76"/>
        <v>23718.615223952609</v>
      </c>
    </row>
    <row r="3449" spans="1:7" x14ac:dyDescent="0.2">
      <c r="A3449" s="344">
        <v>11</v>
      </c>
      <c r="B3449" s="344">
        <v>0.5</v>
      </c>
      <c r="C3449" s="344">
        <v>2211.267578125</v>
      </c>
      <c r="D3449" s="344">
        <v>24800.541015625</v>
      </c>
      <c r="E3449" s="344">
        <v>1.1794816236943</v>
      </c>
      <c r="F3449" s="344">
        <v>2.0178258419036901</v>
      </c>
      <c r="G3449" s="262">
        <f t="shared" si="76"/>
        <v>23732.707492972619</v>
      </c>
    </row>
    <row r="3450" spans="1:7" x14ac:dyDescent="0.2">
      <c r="A3450" s="344">
        <v>11</v>
      </c>
      <c r="B3450" s="344">
        <v>0.5</v>
      </c>
      <c r="C3450" s="344">
        <v>2211.6796875</v>
      </c>
      <c r="D3450" s="344">
        <v>24900.6171875</v>
      </c>
      <c r="E3450" s="344">
        <v>1.18120317347348</v>
      </c>
      <c r="F3450" s="344">
        <v>2.02016229741275</v>
      </c>
      <c r="G3450" s="262">
        <f t="shared" si="76"/>
        <v>23775.489001937411</v>
      </c>
    </row>
    <row r="3451" spans="1:7" x14ac:dyDescent="0.2">
      <c r="A3451" s="344">
        <v>11</v>
      </c>
      <c r="B3451" s="344">
        <v>0.5</v>
      </c>
      <c r="C3451" s="344">
        <v>2212.0673828125</v>
      </c>
      <c r="D3451" s="344">
        <v>25001.1171875</v>
      </c>
      <c r="E3451" s="344">
        <v>1.1828436981886601</v>
      </c>
      <c r="F3451" s="344">
        <v>2.0251420792192198</v>
      </c>
      <c r="G3451" s="262">
        <f t="shared" si="76"/>
        <v>23816.42151622368</v>
      </c>
    </row>
    <row r="3452" spans="1:7" x14ac:dyDescent="0.2">
      <c r="A3452" s="344">
        <v>11</v>
      </c>
      <c r="B3452" s="344">
        <v>0.5</v>
      </c>
      <c r="C3452" s="344">
        <v>2212.4775390625</v>
      </c>
      <c r="D3452" s="344">
        <v>25102.22265625</v>
      </c>
      <c r="E3452" s="344">
        <v>1.18463556282222</v>
      </c>
      <c r="F3452" s="344">
        <v>2.02806899324059</v>
      </c>
      <c r="G3452" s="262">
        <f t="shared" si="76"/>
        <v>23861.310717568304</v>
      </c>
    </row>
    <row r="3453" spans="1:7" x14ac:dyDescent="0.2">
      <c r="A3453" s="344">
        <v>11</v>
      </c>
      <c r="B3453" s="344">
        <v>0.5</v>
      </c>
      <c r="C3453" s="344">
        <v>2212.8818359375</v>
      </c>
      <c r="D3453" s="344">
        <v>25202.3125</v>
      </c>
      <c r="E3453" s="344">
        <v>1.1862755054608001</v>
      </c>
      <c r="F3453" s="344">
        <v>2.03478056937456</v>
      </c>
      <c r="G3453" s="262">
        <f t="shared" si="76"/>
        <v>23902.558993626644</v>
      </c>
    </row>
    <row r="3454" spans="1:7" x14ac:dyDescent="0.2">
      <c r="A3454" s="344">
        <v>11</v>
      </c>
      <c r="B3454" s="344">
        <v>0.5</v>
      </c>
      <c r="C3454" s="344">
        <v>2213.2861328125</v>
      </c>
      <c r="D3454" s="344">
        <v>25302.80078125</v>
      </c>
      <c r="E3454" s="344">
        <v>1.1879858793690801</v>
      </c>
      <c r="F3454" s="344">
        <v>2.0373582374304502</v>
      </c>
      <c r="G3454" s="262">
        <f t="shared" si="76"/>
        <v>23945.750307622133</v>
      </c>
    </row>
    <row r="3455" spans="1:7" x14ac:dyDescent="0.2">
      <c r="A3455" s="344">
        <v>11</v>
      </c>
      <c r="B3455" s="344">
        <v>0.5</v>
      </c>
      <c r="C3455" s="344">
        <v>2213.6884765625</v>
      </c>
      <c r="D3455" s="344">
        <v>25402.9453125</v>
      </c>
      <c r="E3455" s="344">
        <v>1.18977390229702</v>
      </c>
      <c r="F3455" s="344">
        <v>2.0404637325555099</v>
      </c>
      <c r="G3455" s="262">
        <f t="shared" si="76"/>
        <v>23991.081825919093</v>
      </c>
    </row>
    <row r="3456" spans="1:7" x14ac:dyDescent="0.2">
      <c r="A3456" s="344">
        <v>11</v>
      </c>
      <c r="B3456" s="344">
        <v>0.5</v>
      </c>
      <c r="C3456" s="344">
        <v>2214.0888671875</v>
      </c>
      <c r="D3456" s="344">
        <v>25504.546875</v>
      </c>
      <c r="E3456" s="344">
        <v>1.1913784546777599</v>
      </c>
      <c r="F3456" s="344">
        <v>2.04392662271857</v>
      </c>
      <c r="G3456" s="262">
        <f t="shared" si="76"/>
        <v>24031.923694812569</v>
      </c>
    </row>
    <row r="3457" spans="1:7" x14ac:dyDescent="0.2">
      <c r="A3457" s="344">
        <v>11</v>
      </c>
      <c r="B3457" s="344">
        <v>0.5</v>
      </c>
      <c r="C3457" s="344">
        <v>2214.5048828125</v>
      </c>
      <c r="D3457" s="344">
        <v>25605.837890625</v>
      </c>
      <c r="E3457" s="344">
        <v>1.1931947665289</v>
      </c>
      <c r="F3457" s="344">
        <v>2.0491897594183701</v>
      </c>
      <c r="G3457" s="262">
        <f t="shared" si="76"/>
        <v>24078.339893595636</v>
      </c>
    </row>
    <row r="3458" spans="1:7" x14ac:dyDescent="0.2">
      <c r="A3458" s="344">
        <v>11</v>
      </c>
      <c r="B3458" s="344">
        <v>0.5</v>
      </c>
      <c r="C3458" s="344">
        <v>2214.8984375</v>
      </c>
      <c r="D3458" s="344">
        <v>25708.70703125</v>
      </c>
      <c r="E3458" s="344">
        <v>1.19493983220309</v>
      </c>
      <c r="F3458" s="344">
        <v>2.05417582765222</v>
      </c>
      <c r="G3458" s="262">
        <f t="shared" si="76"/>
        <v>24123.113519060556</v>
      </c>
    </row>
    <row r="3459" spans="1:7" x14ac:dyDescent="0.2">
      <c r="A3459" s="344">
        <v>11</v>
      </c>
      <c r="B3459" s="344">
        <v>0.5</v>
      </c>
      <c r="C3459" s="344">
        <v>2215.3125</v>
      </c>
      <c r="D3459" s="344">
        <v>25811.3203125</v>
      </c>
      <c r="E3459" s="344">
        <v>1.1967937462031799</v>
      </c>
      <c r="F3459" s="344">
        <v>2.0595968235284099</v>
      </c>
      <c r="G3459" s="262">
        <f t="shared" si="76"/>
        <v>24170.870369049353</v>
      </c>
    </row>
    <row r="3460" spans="1:7" x14ac:dyDescent="0.2">
      <c r="A3460" s="344">
        <v>11</v>
      </c>
      <c r="B3460" s="344">
        <v>0.5</v>
      </c>
      <c r="C3460" s="344">
        <v>2215.7333984375</v>
      </c>
      <c r="D3460" s="344">
        <v>25913.849609375</v>
      </c>
      <c r="E3460" s="344">
        <v>1.19877269025892</v>
      </c>
      <c r="F3460" s="344">
        <v>2.0617365371435898</v>
      </c>
      <c r="G3460" s="262">
        <f t="shared" si="76"/>
        <v>24222.050977823874</v>
      </c>
    </row>
    <row r="3461" spans="1:7" x14ac:dyDescent="0.2">
      <c r="A3461" s="344">
        <v>11</v>
      </c>
      <c r="B3461" s="344">
        <v>0.5</v>
      </c>
      <c r="C3461" s="344">
        <v>2215.7685546875</v>
      </c>
      <c r="D3461" s="344">
        <v>25922.064453125</v>
      </c>
      <c r="E3461" s="344">
        <v>1.19892857037485</v>
      </c>
      <c r="F3461" s="344">
        <v>2.06285109743476</v>
      </c>
      <c r="G3461" s="262">
        <f t="shared" si="76"/>
        <v>24226.091071970575</v>
      </c>
    </row>
    <row r="3462" spans="1:7" x14ac:dyDescent="0.2">
      <c r="A3462" s="344">
        <v>11</v>
      </c>
      <c r="B3462" s="344">
        <v>1</v>
      </c>
      <c r="C3462" s="344">
        <v>2216.2412109375</v>
      </c>
      <c r="D3462" s="344">
        <v>25811.490234375</v>
      </c>
      <c r="E3462" s="344">
        <v>1.1973553337156799</v>
      </c>
      <c r="F3462" s="344">
        <v>2.0571709610521798</v>
      </c>
      <c r="G3462" s="262">
        <f t="shared" ref="G3462:G3525" si="77">G3461+(D3462+D3461)/2*(E3462-E3461)</f>
        <v>24185.396509598799</v>
      </c>
    </row>
    <row r="3463" spans="1:7" x14ac:dyDescent="0.2">
      <c r="A3463" s="344">
        <v>11</v>
      </c>
      <c r="B3463" s="344">
        <v>1</v>
      </c>
      <c r="C3463" s="344">
        <v>2216.6533203125</v>
      </c>
      <c r="D3463" s="344">
        <v>25706.291015625</v>
      </c>
      <c r="E3463" s="344">
        <v>1.19568395894021</v>
      </c>
      <c r="F3463" s="344">
        <v>2.0531057380139801</v>
      </c>
      <c r="G3463" s="262">
        <f t="shared" si="77"/>
        <v>24142.343749564083</v>
      </c>
    </row>
    <row r="3464" spans="1:7" x14ac:dyDescent="0.2">
      <c r="A3464" s="344">
        <v>11</v>
      </c>
      <c r="B3464" s="344">
        <v>1</v>
      </c>
      <c r="C3464" s="344">
        <v>2217.0712890625</v>
      </c>
      <c r="D3464" s="344">
        <v>25603.794921875</v>
      </c>
      <c r="E3464" s="344">
        <v>1.1940349359065301</v>
      </c>
      <c r="F3464" s="344">
        <v>2.0511059556156401</v>
      </c>
      <c r="G3464" s="262">
        <f t="shared" si="77"/>
        <v>24100.037992778569</v>
      </c>
    </row>
    <row r="3465" spans="1:7" x14ac:dyDescent="0.2">
      <c r="A3465" s="344">
        <v>11</v>
      </c>
      <c r="B3465" s="344">
        <v>1</v>
      </c>
      <c r="C3465" s="344">
        <v>2217.4736328125</v>
      </c>
      <c r="D3465" s="344">
        <v>25501.064453125</v>
      </c>
      <c r="E3465" s="344">
        <v>1.1924157151952399</v>
      </c>
      <c r="F3465" s="344">
        <v>2.0462961401790398</v>
      </c>
      <c r="G3465" s="262">
        <f t="shared" si="77"/>
        <v>24058.662969404784</v>
      </c>
    </row>
    <row r="3466" spans="1:7" x14ac:dyDescent="0.2">
      <c r="A3466" s="344">
        <v>11</v>
      </c>
      <c r="B3466" s="344">
        <v>1</v>
      </c>
      <c r="C3466" s="344">
        <v>2217.890625</v>
      </c>
      <c r="D3466" s="344">
        <v>25399.8515625</v>
      </c>
      <c r="E3466" s="344">
        <v>1.1906941654160601</v>
      </c>
      <c r="F3466" s="344">
        <v>2.04185536131263</v>
      </c>
      <c r="G3466" s="262">
        <f t="shared" si="77"/>
        <v>24014.848739041408</v>
      </c>
    </row>
    <row r="3467" spans="1:7" x14ac:dyDescent="0.2">
      <c r="A3467" s="344">
        <v>11</v>
      </c>
      <c r="B3467" s="344">
        <v>1</v>
      </c>
      <c r="C3467" s="344">
        <v>2218.2939453125</v>
      </c>
      <c r="D3467" s="344">
        <v>25297.458984375</v>
      </c>
      <c r="E3467" s="344">
        <v>1.1890805326402201</v>
      </c>
      <c r="F3467" s="344">
        <v>2.0375668536871698</v>
      </c>
      <c r="G3467" s="262">
        <f t="shared" si="77"/>
        <v>23973.94531806872</v>
      </c>
    </row>
    <row r="3468" spans="1:7" x14ac:dyDescent="0.2">
      <c r="A3468" s="344">
        <v>11</v>
      </c>
      <c r="B3468" s="344">
        <v>1</v>
      </c>
      <c r="C3468" s="344">
        <v>2218.7041015625</v>
      </c>
      <c r="D3468" s="344">
        <v>25197.0546875</v>
      </c>
      <c r="E3468" s="344">
        <v>1.187460613437</v>
      </c>
      <c r="F3468" s="344">
        <v>2.0332722924649702</v>
      </c>
      <c r="G3468" s="262">
        <f t="shared" si="77"/>
        <v>23933.046801891556</v>
      </c>
    </row>
    <row r="3469" spans="1:7" x14ac:dyDescent="0.2">
      <c r="A3469" s="344">
        <v>11</v>
      </c>
      <c r="B3469" s="344">
        <v>1</v>
      </c>
      <c r="C3469" s="344">
        <v>2219.1162109375</v>
      </c>
      <c r="D3469" s="344">
        <v>25096.916015625</v>
      </c>
      <c r="E3469" s="344">
        <v>1.1858461657538999</v>
      </c>
      <c r="F3469" s="344">
        <v>2.0290163811296198</v>
      </c>
      <c r="G3469" s="262">
        <f t="shared" si="77"/>
        <v>23892.448309653773</v>
      </c>
    </row>
    <row r="3470" spans="1:7" x14ac:dyDescent="0.2">
      <c r="A3470" s="344">
        <v>11</v>
      </c>
      <c r="B3470" s="344">
        <v>1</v>
      </c>
      <c r="C3470" s="344">
        <v>2219.5087890625</v>
      </c>
      <c r="D3470" s="344">
        <v>24996.771484375</v>
      </c>
      <c r="E3470" s="344">
        <v>1.18417909834534</v>
      </c>
      <c r="F3470" s="344">
        <v>2.0260361488908498</v>
      </c>
      <c r="G3470" s="262">
        <f t="shared" si="77"/>
        <v>23850.693532750855</v>
      </c>
    </row>
    <row r="3471" spans="1:7" x14ac:dyDescent="0.2">
      <c r="A3471" s="344">
        <v>11</v>
      </c>
      <c r="B3471" s="344">
        <v>1</v>
      </c>
      <c r="C3471" s="344">
        <v>2219.89453125</v>
      </c>
      <c r="D3471" s="344">
        <v>24896.40234375</v>
      </c>
      <c r="E3471" s="344">
        <v>1.18255510460585</v>
      </c>
      <c r="F3471" s="344">
        <v>2.0238161087036102</v>
      </c>
      <c r="G3471" s="262">
        <f t="shared" si="77"/>
        <v>23810.180431780776</v>
      </c>
    </row>
    <row r="3472" spans="1:7" x14ac:dyDescent="0.2">
      <c r="A3472" s="344">
        <v>11</v>
      </c>
      <c r="B3472" s="344">
        <v>1</v>
      </c>
      <c r="C3472" s="344">
        <v>2220.314453125</v>
      </c>
      <c r="D3472" s="344">
        <v>24796.15234375</v>
      </c>
      <c r="E3472" s="344">
        <v>1.1808682465925799</v>
      </c>
      <c r="F3472" s="344">
        <v>2.0182370208203801</v>
      </c>
      <c r="G3472" s="262">
        <f t="shared" si="77"/>
        <v>23768.268289743541</v>
      </c>
    </row>
    <row r="3473" spans="1:7" x14ac:dyDescent="0.2">
      <c r="A3473" s="344">
        <v>11</v>
      </c>
      <c r="B3473" s="344">
        <v>1</v>
      </c>
      <c r="C3473" s="344">
        <v>2220.7197265625</v>
      </c>
      <c r="D3473" s="344">
        <v>24692.26171875</v>
      </c>
      <c r="E3473" s="344">
        <v>1.17924436926842</v>
      </c>
      <c r="F3473" s="344">
        <v>2.0146341994404802</v>
      </c>
      <c r="G3473" s="262">
        <f t="shared" si="77"/>
        <v>23728.086733041175</v>
      </c>
    </row>
    <row r="3474" spans="1:7" x14ac:dyDescent="0.2">
      <c r="A3474" s="344">
        <v>11</v>
      </c>
      <c r="B3474" s="344">
        <v>1</v>
      </c>
      <c r="C3474" s="344">
        <v>2220.794921875</v>
      </c>
      <c r="D3474" s="344">
        <v>24675.484375</v>
      </c>
      <c r="E3474" s="344">
        <v>1.1789262061938599</v>
      </c>
      <c r="F3474" s="344">
        <v>2.01418390497565</v>
      </c>
      <c r="G3474" s="262">
        <f t="shared" si="77"/>
        <v>23720.233236100528</v>
      </c>
    </row>
    <row r="3475" spans="1:7" x14ac:dyDescent="0.2">
      <c r="A3475" s="344">
        <v>11</v>
      </c>
      <c r="B3475" s="344">
        <v>1</v>
      </c>
      <c r="C3475" s="344">
        <v>2221.1328125</v>
      </c>
      <c r="D3475" s="344">
        <v>24589.951171875</v>
      </c>
      <c r="E3475" s="344">
        <v>1.17756926920265</v>
      </c>
      <c r="F3475" s="344">
        <v>2.01009796001017</v>
      </c>
      <c r="G3475" s="262">
        <f t="shared" si="77"/>
        <v>23686.808190159718</v>
      </c>
    </row>
    <row r="3476" spans="1:7" x14ac:dyDescent="0.2">
      <c r="A3476" s="344">
        <v>11</v>
      </c>
      <c r="B3476" s="344">
        <v>1</v>
      </c>
      <c r="C3476" s="344">
        <v>2221.53515625</v>
      </c>
      <c r="D3476" s="344">
        <v>24488.74609375</v>
      </c>
      <c r="E3476" s="344">
        <v>1.1759849730879099</v>
      </c>
      <c r="F3476" s="344">
        <v>2.0076513756066601</v>
      </c>
      <c r="G3476" s="262">
        <f t="shared" si="77"/>
        <v>23647.930595462502</v>
      </c>
    </row>
    <row r="3477" spans="1:7" x14ac:dyDescent="0.2">
      <c r="A3477" s="344">
        <v>11</v>
      </c>
      <c r="B3477" s="344">
        <v>1</v>
      </c>
      <c r="C3477" s="344">
        <v>2221.9482421875</v>
      </c>
      <c r="D3477" s="344">
        <v>24388.51171875</v>
      </c>
      <c r="E3477" s="344">
        <v>1.17431150283664</v>
      </c>
      <c r="F3477" s="344">
        <v>2.0035237539559598</v>
      </c>
      <c r="G3477" s="262">
        <f t="shared" si="77"/>
        <v>23607.033277006067</v>
      </c>
    </row>
    <row r="3478" spans="1:7" x14ac:dyDescent="0.2">
      <c r="A3478" s="344">
        <v>11</v>
      </c>
      <c r="B3478" s="344">
        <v>1</v>
      </c>
      <c r="C3478" s="344">
        <v>2222.3349609375</v>
      </c>
      <c r="D3478" s="344">
        <v>24287.998046875</v>
      </c>
      <c r="E3478" s="344">
        <v>1.172621618025</v>
      </c>
      <c r="F3478" s="344">
        <v>1.99888041242957</v>
      </c>
      <c r="G3478" s="262">
        <f t="shared" si="77"/>
        <v>23565.90442973778</v>
      </c>
    </row>
    <row r="3479" spans="1:7" x14ac:dyDescent="0.2">
      <c r="A3479" s="344">
        <v>11</v>
      </c>
      <c r="B3479" s="344">
        <v>1</v>
      </c>
      <c r="C3479" s="344">
        <v>2222.7548828125</v>
      </c>
      <c r="D3479" s="344">
        <v>24185.63671875</v>
      </c>
      <c r="E3479" s="344">
        <v>1.1709681712091</v>
      </c>
      <c r="F3479" s="344">
        <v>1.9953786395490201</v>
      </c>
      <c r="G3479" s="262">
        <f t="shared" si="77"/>
        <v>23525.830141208622</v>
      </c>
    </row>
    <row r="3480" spans="1:7" x14ac:dyDescent="0.2">
      <c r="A3480" s="344">
        <v>11</v>
      </c>
      <c r="B3480" s="344">
        <v>1</v>
      </c>
      <c r="C3480" s="344">
        <v>2223.1455078125</v>
      </c>
      <c r="D3480" s="344">
        <v>24083.599609375</v>
      </c>
      <c r="E3480" s="344">
        <v>1.16929190699011</v>
      </c>
      <c r="F3480" s="344">
        <v>1.9909292459487899</v>
      </c>
      <c r="G3480" s="262">
        <f t="shared" si="77"/>
        <v>23485.374144341218</v>
      </c>
    </row>
    <row r="3481" spans="1:7" x14ac:dyDescent="0.2">
      <c r="A3481" s="344">
        <v>11</v>
      </c>
      <c r="B3481" s="344">
        <v>1</v>
      </c>
      <c r="C3481" s="344">
        <v>2223.552734375</v>
      </c>
      <c r="D3481" s="344">
        <v>23983.48828125</v>
      </c>
      <c r="E3481" s="344">
        <v>1.1677258880808901</v>
      </c>
      <c r="F3481" s="344">
        <v>1.9879937171936</v>
      </c>
      <c r="G3481" s="262">
        <f t="shared" si="77"/>
        <v>23447.737160067292</v>
      </c>
    </row>
    <row r="3482" spans="1:7" x14ac:dyDescent="0.2">
      <c r="A3482" s="344">
        <v>11</v>
      </c>
      <c r="B3482" s="344">
        <v>1</v>
      </c>
      <c r="C3482" s="344">
        <v>2223.9736328125</v>
      </c>
      <c r="D3482" s="344">
        <v>23882.75</v>
      </c>
      <c r="E3482" s="344">
        <v>1.1659957235678999</v>
      </c>
      <c r="F3482" s="344">
        <v>1.9836276769638099</v>
      </c>
      <c r="G3482" s="262">
        <f t="shared" si="77"/>
        <v>23406.328926645019</v>
      </c>
    </row>
    <row r="3483" spans="1:7" x14ac:dyDescent="0.2">
      <c r="A3483" s="344">
        <v>11</v>
      </c>
      <c r="B3483" s="344">
        <v>1</v>
      </c>
      <c r="C3483" s="344">
        <v>2224.3720703125</v>
      </c>
      <c r="D3483" s="344">
        <v>23782.142578125</v>
      </c>
      <c r="E3483" s="344">
        <v>1.1643411125987799</v>
      </c>
      <c r="F3483" s="344">
        <v>1.9796877168119</v>
      </c>
      <c r="G3483" s="262">
        <f t="shared" si="77"/>
        <v>23366.895499594171</v>
      </c>
    </row>
    <row r="3484" spans="1:7" x14ac:dyDescent="0.2">
      <c r="A3484" s="344">
        <v>11</v>
      </c>
      <c r="B3484" s="344">
        <v>1</v>
      </c>
      <c r="C3484" s="344">
        <v>2224.7607421875</v>
      </c>
      <c r="D3484" s="344">
        <v>23680.65234375</v>
      </c>
      <c r="E3484" s="344">
        <v>1.16270780563354</v>
      </c>
      <c r="F3484" s="344">
        <v>1.9765526521951</v>
      </c>
      <c r="G3484" s="262">
        <f t="shared" si="77"/>
        <v>23328.134842826345</v>
      </c>
    </row>
    <row r="3485" spans="1:7" x14ac:dyDescent="0.2">
      <c r="A3485" s="344">
        <v>11</v>
      </c>
      <c r="B3485" s="344">
        <v>1</v>
      </c>
      <c r="C3485" s="344">
        <v>2225.1875</v>
      </c>
      <c r="D3485" s="344">
        <v>23580.4921875</v>
      </c>
      <c r="E3485" s="344">
        <v>1.1610575020313301</v>
      </c>
      <c r="F3485" s="344">
        <v>1.9725621677935099</v>
      </c>
      <c r="G3485" s="262">
        <f t="shared" si="77"/>
        <v>23289.1372242941</v>
      </c>
    </row>
    <row r="3486" spans="1:7" x14ac:dyDescent="0.2">
      <c r="A3486" s="344">
        <v>11</v>
      </c>
      <c r="B3486" s="344">
        <v>1</v>
      </c>
      <c r="C3486" s="344">
        <v>2225.5810546875</v>
      </c>
      <c r="D3486" s="344">
        <v>23480.013671875</v>
      </c>
      <c r="E3486" s="344">
        <v>1.15941383410245</v>
      </c>
      <c r="F3486" s="344">
        <v>1.96571042761207</v>
      </c>
      <c r="G3486" s="262">
        <f t="shared" si="77"/>
        <v>23250.461302195137</v>
      </c>
    </row>
    <row r="3487" spans="1:7" x14ac:dyDescent="0.2">
      <c r="A3487" s="344">
        <v>11</v>
      </c>
      <c r="B3487" s="344">
        <v>1</v>
      </c>
      <c r="C3487" s="344">
        <v>2225.6962890625</v>
      </c>
      <c r="D3487" s="344">
        <v>23451.1640625</v>
      </c>
      <c r="E3487" s="344">
        <v>1.1589198838919399</v>
      </c>
      <c r="F3487" s="344">
        <v>1.96703081019223</v>
      </c>
      <c r="G3487" s="262">
        <f t="shared" si="77"/>
        <v>23238.870469634447</v>
      </c>
    </row>
    <row r="3488" spans="1:7" x14ac:dyDescent="0.2">
      <c r="A3488" s="344">
        <v>11</v>
      </c>
      <c r="B3488" s="344">
        <v>1</v>
      </c>
      <c r="C3488" s="344">
        <v>2225.9814453125</v>
      </c>
      <c r="D3488" s="344">
        <v>23378.337890625</v>
      </c>
      <c r="E3488" s="344">
        <v>1.1577956611290601</v>
      </c>
      <c r="F3488" s="344">
        <v>1.96385988965631</v>
      </c>
      <c r="G3488" s="262">
        <f t="shared" si="77"/>
        <v>23212.547073599431</v>
      </c>
    </row>
    <row r="3489" spans="1:7" x14ac:dyDescent="0.2">
      <c r="A3489" s="344">
        <v>11</v>
      </c>
      <c r="B3489" s="344">
        <v>1</v>
      </c>
      <c r="C3489" s="344">
        <v>2226.390625</v>
      </c>
      <c r="D3489" s="344">
        <v>23277.400390625</v>
      </c>
      <c r="E3489" s="344">
        <v>1.15605047903955</v>
      </c>
      <c r="F3489" s="344">
        <v>1.96036696434021</v>
      </c>
      <c r="G3489" s="262">
        <f t="shared" si="77"/>
        <v>23171.83569418878</v>
      </c>
    </row>
    <row r="3490" spans="1:7" x14ac:dyDescent="0.2">
      <c r="A3490" s="344">
        <v>11</v>
      </c>
      <c r="B3490" s="344">
        <v>1</v>
      </c>
      <c r="C3490" s="344">
        <v>2226.7890625</v>
      </c>
      <c r="D3490" s="344">
        <v>23177.283203125</v>
      </c>
      <c r="E3490" s="344">
        <v>1.1544260196387801</v>
      </c>
      <c r="F3490" s="344">
        <v>1.95636739954352</v>
      </c>
      <c r="G3490" s="262">
        <f t="shared" si="77"/>
        <v>23134.10382045195</v>
      </c>
    </row>
    <row r="3491" spans="1:7" x14ac:dyDescent="0.2">
      <c r="A3491" s="344">
        <v>11</v>
      </c>
      <c r="B3491" s="344">
        <v>1</v>
      </c>
      <c r="C3491" s="344">
        <v>2227.1904296875</v>
      </c>
      <c r="D3491" s="344">
        <v>23076.5078125</v>
      </c>
      <c r="E3491" s="344">
        <v>1.1527446331456299</v>
      </c>
      <c r="F3491" s="344">
        <v>1.9526809919625501</v>
      </c>
      <c r="G3491" s="262">
        <f t="shared" si="77"/>
        <v>23095.218570716617</v>
      </c>
    </row>
    <row r="3492" spans="1:7" x14ac:dyDescent="0.2">
      <c r="A3492" s="344">
        <v>11</v>
      </c>
      <c r="B3492" s="344">
        <v>1</v>
      </c>
      <c r="C3492" s="344">
        <v>2227.59765625</v>
      </c>
      <c r="D3492" s="344">
        <v>22974.078125</v>
      </c>
      <c r="E3492" s="344">
        <v>1.1510958429425999</v>
      </c>
      <c r="F3492" s="344">
        <v>1.94806163199246</v>
      </c>
      <c r="G3492" s="262">
        <f t="shared" si="77"/>
        <v>23057.254693247847</v>
      </c>
    </row>
    <row r="3493" spans="1:7" x14ac:dyDescent="0.2">
      <c r="A3493" s="344">
        <v>11</v>
      </c>
      <c r="B3493" s="344">
        <v>1</v>
      </c>
      <c r="C3493" s="344">
        <v>2227.9931640625</v>
      </c>
      <c r="D3493" s="344">
        <v>22872.404296875</v>
      </c>
      <c r="E3493" s="344">
        <v>1.1494384380057501</v>
      </c>
      <c r="F3493" s="344">
        <v>1.9427776569500601</v>
      </c>
      <c r="G3493" s="262">
        <f t="shared" si="77"/>
        <v>23019.261600096241</v>
      </c>
    </row>
    <row r="3494" spans="1:7" x14ac:dyDescent="0.2">
      <c r="A3494" s="344">
        <v>11</v>
      </c>
      <c r="B3494" s="344">
        <v>1</v>
      </c>
      <c r="C3494" s="344">
        <v>2228.4140625</v>
      </c>
      <c r="D3494" s="344">
        <v>22771.419921875</v>
      </c>
      <c r="E3494" s="344">
        <v>1.1477085063234</v>
      </c>
      <c r="F3494" s="344">
        <v>1.93941290490329</v>
      </c>
      <c r="G3494" s="262">
        <f t="shared" si="77"/>
        <v>22979.781251286426</v>
      </c>
    </row>
    <row r="3495" spans="1:7" x14ac:dyDescent="0.2">
      <c r="A3495" s="344">
        <v>11</v>
      </c>
      <c r="B3495" s="344">
        <v>1</v>
      </c>
      <c r="C3495" s="344">
        <v>2228.8203125</v>
      </c>
      <c r="D3495" s="344">
        <v>22669.162109375</v>
      </c>
      <c r="E3495" s="344">
        <v>1.1460502864792901</v>
      </c>
      <c r="F3495" s="344">
        <v>1.9349068170413399</v>
      </c>
      <c r="G3495" s="262">
        <f t="shared" si="77"/>
        <v>22942.106013860364</v>
      </c>
    </row>
    <row r="3496" spans="1:7" x14ac:dyDescent="0.2">
      <c r="A3496" s="344">
        <v>11</v>
      </c>
      <c r="B3496" s="344">
        <v>1</v>
      </c>
      <c r="C3496" s="344">
        <v>2229.224609375</v>
      </c>
      <c r="D3496" s="344">
        <v>22568.2265625</v>
      </c>
      <c r="E3496" s="344">
        <v>1.14438601303846</v>
      </c>
      <c r="F3496" s="344">
        <v>1.93235871847719</v>
      </c>
      <c r="G3496" s="262">
        <f t="shared" si="77"/>
        <v>22904.462321610808</v>
      </c>
    </row>
    <row r="3497" spans="1:7" x14ac:dyDescent="0.2">
      <c r="A3497" s="344">
        <v>11</v>
      </c>
      <c r="B3497" s="344">
        <v>1</v>
      </c>
      <c r="C3497" s="344">
        <v>2229.626953125</v>
      </c>
      <c r="D3497" s="344">
        <v>22466.083984375</v>
      </c>
      <c r="E3497" s="344">
        <v>1.1426758719608201</v>
      </c>
      <c r="F3497" s="344">
        <v>1.92767975386232</v>
      </c>
      <c r="G3497" s="262">
        <f t="shared" si="77"/>
        <v>22865.954809426108</v>
      </c>
    </row>
    <row r="3498" spans="1:7" x14ac:dyDescent="0.2">
      <c r="A3498" s="344">
        <v>11</v>
      </c>
      <c r="B3498" s="344">
        <v>1</v>
      </c>
      <c r="C3498" s="344">
        <v>2230.0322265625</v>
      </c>
      <c r="D3498" s="344">
        <v>22364.24609375</v>
      </c>
      <c r="E3498" s="344">
        <v>1.14093150477856</v>
      </c>
      <c r="F3498" s="344">
        <v>1.9225716823712</v>
      </c>
      <c r="G3498" s="262">
        <f t="shared" si="77"/>
        <v>22826.854531147022</v>
      </c>
    </row>
    <row r="3499" spans="1:7" x14ac:dyDescent="0.2">
      <c r="A3499" s="344">
        <v>11</v>
      </c>
      <c r="B3499" s="344">
        <v>1</v>
      </c>
      <c r="C3499" s="344">
        <v>2230.44921875</v>
      </c>
      <c r="D3499" s="344">
        <v>22264.0625</v>
      </c>
      <c r="E3499" s="344">
        <v>1.1393310269340899</v>
      </c>
      <c r="F3499" s="344">
        <v>1.9199519883841301</v>
      </c>
      <c r="G3499" s="262">
        <f t="shared" si="77"/>
        <v>22791.141221576789</v>
      </c>
    </row>
    <row r="3500" spans="1:7" x14ac:dyDescent="0.2">
      <c r="A3500" s="344">
        <v>11</v>
      </c>
      <c r="B3500" s="344">
        <v>1</v>
      </c>
      <c r="C3500" s="344">
        <v>2230.5341796875</v>
      </c>
      <c r="D3500" s="344">
        <v>22244.05859375</v>
      </c>
      <c r="E3500" s="344">
        <v>1.1388985440135</v>
      </c>
      <c r="F3500" s="344">
        <v>1.91748142242432</v>
      </c>
      <c r="G3500" s="262">
        <f t="shared" si="77"/>
        <v>22781.516720476491</v>
      </c>
    </row>
    <row r="3501" spans="1:7" x14ac:dyDescent="0.2">
      <c r="A3501" s="344">
        <v>11</v>
      </c>
      <c r="B3501" s="344">
        <v>1</v>
      </c>
      <c r="C3501" s="344">
        <v>2230.8505859375</v>
      </c>
      <c r="D3501" s="344">
        <v>22163.474609375</v>
      </c>
      <c r="E3501" s="344">
        <v>1.1376505717635199</v>
      </c>
      <c r="F3501" s="344">
        <v>1.9156008493155201</v>
      </c>
      <c r="G3501" s="262">
        <f t="shared" si="77"/>
        <v>22753.807035912705</v>
      </c>
    </row>
    <row r="3502" spans="1:7" x14ac:dyDescent="0.2">
      <c r="A3502" s="344">
        <v>11</v>
      </c>
      <c r="B3502" s="344">
        <v>1</v>
      </c>
      <c r="C3502" s="344">
        <v>2231.23828125</v>
      </c>
      <c r="D3502" s="344">
        <v>22062.896484375</v>
      </c>
      <c r="E3502" s="344">
        <v>1.1360353091731701</v>
      </c>
      <c r="F3502" s="344">
        <v>1.91042420919985</v>
      </c>
      <c r="G3502" s="262">
        <f t="shared" si="77"/>
        <v>22718.088434545374</v>
      </c>
    </row>
    <row r="3503" spans="1:7" x14ac:dyDescent="0.2">
      <c r="A3503" s="344">
        <v>11</v>
      </c>
      <c r="B3503" s="344">
        <v>1</v>
      </c>
      <c r="C3503" s="344">
        <v>2231.654296875</v>
      </c>
      <c r="D3503" s="344">
        <v>21960.958984375</v>
      </c>
      <c r="E3503" s="344">
        <v>1.1342754587531101</v>
      </c>
      <c r="F3503" s="344">
        <v>1.9086778629571199</v>
      </c>
      <c r="G3503" s="262">
        <f t="shared" si="77"/>
        <v>22679.350734275704</v>
      </c>
    </row>
    <row r="3504" spans="1:7" x14ac:dyDescent="0.2">
      <c r="A3504" s="344">
        <v>11</v>
      </c>
      <c r="B3504" s="344">
        <v>1</v>
      </c>
      <c r="C3504" s="344">
        <v>2232.046875</v>
      </c>
      <c r="D3504" s="344">
        <v>21857.923828125</v>
      </c>
      <c r="E3504" s="344">
        <v>1.1326124658808101</v>
      </c>
      <c r="F3504" s="344">
        <v>1.9042312633246199</v>
      </c>
      <c r="G3504" s="262">
        <f t="shared" si="77"/>
        <v>22642.915489381037</v>
      </c>
    </row>
    <row r="3505" spans="1:7" x14ac:dyDescent="0.2">
      <c r="A3505" s="344">
        <v>11</v>
      </c>
      <c r="B3505" s="344">
        <v>1</v>
      </c>
      <c r="C3505" s="344">
        <v>2232.4619140625</v>
      </c>
      <c r="D3505" s="344">
        <v>21757.755859375</v>
      </c>
      <c r="E3505" s="344">
        <v>1.13086018245667</v>
      </c>
      <c r="F3505" s="344">
        <v>1.89781782682985</v>
      </c>
      <c r="G3505" s="262">
        <f t="shared" si="77"/>
        <v>22604.70197310653</v>
      </c>
    </row>
    <row r="3506" spans="1:7" x14ac:dyDescent="0.2">
      <c r="A3506" s="344">
        <v>11</v>
      </c>
      <c r="B3506" s="344">
        <v>1</v>
      </c>
      <c r="C3506" s="344">
        <v>2232.8623046875</v>
      </c>
      <c r="D3506" s="344">
        <v>21657.1875</v>
      </c>
      <c r="E3506" s="344">
        <v>1.1291964910924399</v>
      </c>
      <c r="F3506" s="344">
        <v>1.8956750864162999</v>
      </c>
      <c r="G3506" s="262">
        <f t="shared" si="77"/>
        <v>22568.587439933766</v>
      </c>
    </row>
    <row r="3507" spans="1:7" x14ac:dyDescent="0.2">
      <c r="A3507" s="344">
        <v>11</v>
      </c>
      <c r="B3507" s="344">
        <v>1</v>
      </c>
      <c r="C3507" s="344">
        <v>2233.2705078125</v>
      </c>
      <c r="D3507" s="344">
        <v>21555.00390625</v>
      </c>
      <c r="E3507" s="344">
        <v>1.1275208089500699</v>
      </c>
      <c r="F3507" s="344">
        <v>1.8925458425656001</v>
      </c>
      <c r="G3507" s="262">
        <f t="shared" si="77"/>
        <v>22532.382491197703</v>
      </c>
    </row>
    <row r="3508" spans="1:7" x14ac:dyDescent="0.2">
      <c r="A3508" s="344">
        <v>11</v>
      </c>
      <c r="B3508" s="344">
        <v>1</v>
      </c>
      <c r="C3508" s="344">
        <v>2233.6884765625</v>
      </c>
      <c r="D3508" s="344">
        <v>21453.931640625</v>
      </c>
      <c r="E3508" s="344">
        <v>1.12578179687262</v>
      </c>
      <c r="F3508" s="344">
        <v>1.88424880616367</v>
      </c>
      <c r="G3508" s="262">
        <f t="shared" si="77"/>
        <v>22494.985962020564</v>
      </c>
    </row>
    <row r="3509" spans="1:7" x14ac:dyDescent="0.2">
      <c r="A3509" s="344">
        <v>11</v>
      </c>
      <c r="B3509" s="344">
        <v>1</v>
      </c>
      <c r="C3509" s="344">
        <v>2234.078125</v>
      </c>
      <c r="D3509" s="344">
        <v>21353.763671875</v>
      </c>
      <c r="E3509" s="344">
        <v>1.1242248583584999</v>
      </c>
      <c r="F3509" s="344">
        <v>1.88416836317629</v>
      </c>
      <c r="G3509" s="262">
        <f t="shared" si="77"/>
        <v>22461.66148725419</v>
      </c>
    </row>
    <row r="3510" spans="1:7" x14ac:dyDescent="0.2">
      <c r="A3510" s="344">
        <v>11</v>
      </c>
      <c r="B3510" s="344">
        <v>1</v>
      </c>
      <c r="C3510" s="344">
        <v>2234.4853515625</v>
      </c>
      <c r="D3510" s="344">
        <v>21253.365234375</v>
      </c>
      <c r="E3510" s="344">
        <v>1.1224931804463301</v>
      </c>
      <c r="F3510" s="344">
        <v>1.8785595893859901</v>
      </c>
      <c r="G3510" s="262">
        <f t="shared" si="77"/>
        <v>22424.770575240225</v>
      </c>
    </row>
    <row r="3511" spans="1:7" x14ac:dyDescent="0.2">
      <c r="A3511" s="344">
        <v>11</v>
      </c>
      <c r="B3511" s="344">
        <v>1</v>
      </c>
      <c r="C3511" s="344">
        <v>2234.8828125</v>
      </c>
      <c r="D3511" s="344">
        <v>21151.068359375</v>
      </c>
      <c r="E3511" s="344">
        <v>1.12077360972762</v>
      </c>
      <c r="F3511" s="344">
        <v>1.8748193979263299</v>
      </c>
      <c r="G3511" s="262">
        <f t="shared" si="77"/>
        <v>22388.311864064577</v>
      </c>
    </row>
    <row r="3512" spans="1:7" x14ac:dyDescent="0.2">
      <c r="A3512" s="344">
        <v>11</v>
      </c>
      <c r="B3512" s="344">
        <v>1</v>
      </c>
      <c r="C3512" s="344">
        <v>2235.294921875</v>
      </c>
      <c r="D3512" s="344">
        <v>21050.654296875</v>
      </c>
      <c r="E3512" s="344">
        <v>1.1191102676093601</v>
      </c>
      <c r="F3512" s="344">
        <v>1.8691271543502801</v>
      </c>
      <c r="G3512" s="262">
        <f t="shared" si="77"/>
        <v>22353.213912685944</v>
      </c>
    </row>
    <row r="3513" spans="1:7" x14ac:dyDescent="0.2">
      <c r="A3513" s="344">
        <v>11</v>
      </c>
      <c r="B3513" s="344">
        <v>1</v>
      </c>
      <c r="C3513" s="344">
        <v>2235.337890625</v>
      </c>
      <c r="D3513" s="344">
        <v>21041.0546875</v>
      </c>
      <c r="E3513" s="344">
        <v>1.1188900098204599</v>
      </c>
      <c r="F3513" s="344">
        <v>1.86998839490116</v>
      </c>
      <c r="G3513" s="262">
        <f t="shared" si="77"/>
        <v>22348.578399309979</v>
      </c>
    </row>
    <row r="3514" spans="1:7" x14ac:dyDescent="0.2">
      <c r="A3514" s="344">
        <v>11</v>
      </c>
      <c r="B3514" s="344">
        <v>1</v>
      </c>
      <c r="C3514" s="344">
        <v>2235.7041015625</v>
      </c>
      <c r="D3514" s="344">
        <v>20949.626953125</v>
      </c>
      <c r="E3514" s="344">
        <v>1.1173400562256599</v>
      </c>
      <c r="F3514" s="344">
        <v>1.86533038504422</v>
      </c>
      <c r="G3514" s="262">
        <f t="shared" si="77"/>
        <v>22316.036595331483</v>
      </c>
    </row>
    <row r="3515" spans="1:7" x14ac:dyDescent="0.2">
      <c r="A3515" s="344">
        <v>11</v>
      </c>
      <c r="B3515" s="344">
        <v>1</v>
      </c>
      <c r="C3515" s="344">
        <v>2236.109375</v>
      </c>
      <c r="D3515" s="344">
        <v>20845.90625</v>
      </c>
      <c r="E3515" s="344">
        <v>1.1156628606840999</v>
      </c>
      <c r="F3515" s="344">
        <v>1.8622397910803601</v>
      </c>
      <c r="G3515" s="262">
        <f t="shared" si="77"/>
        <v>22280.986954358781</v>
      </c>
    </row>
    <row r="3516" spans="1:7" x14ac:dyDescent="0.2">
      <c r="A3516" s="344">
        <v>11</v>
      </c>
      <c r="B3516" s="344">
        <v>1</v>
      </c>
      <c r="C3516" s="344">
        <v>2236.5146484375</v>
      </c>
      <c r="D3516" s="344">
        <v>20745.572265625</v>
      </c>
      <c r="E3516" s="344">
        <v>1.1139255948364699</v>
      </c>
      <c r="F3516" s="344">
        <v>1.8581270705908499</v>
      </c>
      <c r="G3516" s="262">
        <f t="shared" si="77"/>
        <v>22244.859226769964</v>
      </c>
    </row>
    <row r="3517" spans="1:7" x14ac:dyDescent="0.2">
      <c r="A3517" s="344">
        <v>11</v>
      </c>
      <c r="B3517" s="344">
        <v>1.5</v>
      </c>
      <c r="C3517" s="344">
        <v>2236.9443359375</v>
      </c>
      <c r="D3517" s="344">
        <v>20846.951171875</v>
      </c>
      <c r="E3517" s="344">
        <v>1.1154479580000001</v>
      </c>
      <c r="F3517" s="344">
        <v>1.86122651211917</v>
      </c>
      <c r="G3517" s="262">
        <f t="shared" si="77"/>
        <v>22276.518689549721</v>
      </c>
    </row>
    <row r="3518" spans="1:7" x14ac:dyDescent="0.2">
      <c r="A3518" s="344">
        <v>11</v>
      </c>
      <c r="B3518" s="344">
        <v>1.5</v>
      </c>
      <c r="C3518" s="344">
        <v>2237.3447265625</v>
      </c>
      <c r="D3518" s="344">
        <v>20947.935546875</v>
      </c>
      <c r="E3518" s="344">
        <v>1.1171322548761999</v>
      </c>
      <c r="F3518" s="344">
        <v>1.8677383195608901</v>
      </c>
      <c r="G3518" s="262">
        <f t="shared" si="77"/>
        <v>22311.716188120481</v>
      </c>
    </row>
    <row r="3519" spans="1:7" x14ac:dyDescent="0.2">
      <c r="A3519" s="344">
        <v>11</v>
      </c>
      <c r="B3519" s="344">
        <v>1.5</v>
      </c>
      <c r="C3519" s="344">
        <v>2237.7470703125</v>
      </c>
      <c r="D3519" s="344">
        <v>21052.15625</v>
      </c>
      <c r="E3519" s="344">
        <v>1.11877650488168</v>
      </c>
      <c r="F3519" s="344">
        <v>1.87152926810086</v>
      </c>
      <c r="G3519" s="262">
        <f t="shared" si="77"/>
        <v>22346.245513704067</v>
      </c>
    </row>
    <row r="3520" spans="1:7" x14ac:dyDescent="0.2">
      <c r="A3520" s="344">
        <v>11</v>
      </c>
      <c r="B3520" s="344">
        <v>1.5</v>
      </c>
      <c r="C3520" s="344">
        <v>2238.1669921875</v>
      </c>
      <c r="D3520" s="344">
        <v>21152.826171875</v>
      </c>
      <c r="E3520" s="344">
        <v>1.1204355396330401</v>
      </c>
      <c r="F3520" s="344">
        <v>1.8735021585598599</v>
      </c>
      <c r="G3520" s="262">
        <f t="shared" si="77"/>
        <v>22381.255279963283</v>
      </c>
    </row>
    <row r="3521" spans="1:7" x14ac:dyDescent="0.2">
      <c r="A3521" s="344">
        <v>11</v>
      </c>
      <c r="B3521" s="344">
        <v>1.5</v>
      </c>
      <c r="C3521" s="344">
        <v>2238.5751953125</v>
      </c>
      <c r="D3521" s="344">
        <v>21255.205078125</v>
      </c>
      <c r="E3521" s="344">
        <v>1.12206558696926</v>
      </c>
      <c r="F3521" s="344">
        <v>1.8787384033203101</v>
      </c>
      <c r="G3521" s="262">
        <f t="shared" si="77"/>
        <v>22415.818829149979</v>
      </c>
    </row>
    <row r="3522" spans="1:7" x14ac:dyDescent="0.2">
      <c r="A3522" s="344">
        <v>11</v>
      </c>
      <c r="B3522" s="344">
        <v>1.5</v>
      </c>
      <c r="C3522" s="344">
        <v>2238.97265625</v>
      </c>
      <c r="D3522" s="344">
        <v>21355.75</v>
      </c>
      <c r="E3522" s="344">
        <v>1.12375128082931</v>
      </c>
      <c r="F3522" s="344">
        <v>1.8827229505404799</v>
      </c>
      <c r="G3522" s="262">
        <f t="shared" si="77"/>
        <v>22451.733341823012</v>
      </c>
    </row>
    <row r="3523" spans="1:7" x14ac:dyDescent="0.2">
      <c r="A3523" s="344">
        <v>11</v>
      </c>
      <c r="B3523" s="344">
        <v>1.5</v>
      </c>
      <c r="C3523" s="344">
        <v>2239.365234375</v>
      </c>
      <c r="D3523" s="344">
        <v>21458.275390625</v>
      </c>
      <c r="E3523" s="344">
        <v>1.1253362754359799</v>
      </c>
      <c r="F3523" s="344">
        <v>1.8841713899746499</v>
      </c>
      <c r="G3523" s="262">
        <f t="shared" si="77"/>
        <v>22485.663341489999</v>
      </c>
    </row>
    <row r="3524" spans="1:7" x14ac:dyDescent="0.2">
      <c r="A3524" s="344">
        <v>11</v>
      </c>
      <c r="B3524" s="344">
        <v>1.5</v>
      </c>
      <c r="C3524" s="344">
        <v>2239.7919921875</v>
      </c>
      <c r="D3524" s="344">
        <v>21560.18359375</v>
      </c>
      <c r="E3524" s="344">
        <v>1.1270350078120801</v>
      </c>
      <c r="F3524" s="344">
        <v>1.8910497892647999</v>
      </c>
      <c r="G3524" s="262">
        <f t="shared" si="77"/>
        <v>22522.201766013346</v>
      </c>
    </row>
    <row r="3525" spans="1:7" x14ac:dyDescent="0.2">
      <c r="A3525" s="344">
        <v>11</v>
      </c>
      <c r="B3525" s="344">
        <v>1.5</v>
      </c>
      <c r="C3525" s="344">
        <v>2240.2099609375</v>
      </c>
      <c r="D3525" s="344">
        <v>21660.8125</v>
      </c>
      <c r="E3525" s="344">
        <v>1.1288175592198999</v>
      </c>
      <c r="F3525" s="344">
        <v>1.8934846157208101</v>
      </c>
      <c r="G3525" s="262">
        <f t="shared" si="77"/>
        <v>22560.723589730489</v>
      </c>
    </row>
    <row r="3526" spans="1:7" x14ac:dyDescent="0.2">
      <c r="A3526" s="344">
        <v>11</v>
      </c>
      <c r="B3526" s="344">
        <v>1.5</v>
      </c>
      <c r="C3526" s="344">
        <v>2240.6025390625</v>
      </c>
      <c r="D3526" s="344">
        <v>21764.193359375</v>
      </c>
      <c r="E3526" s="344">
        <v>1.13044027239084</v>
      </c>
      <c r="F3526" s="344">
        <v>1.8984436755999901</v>
      </c>
      <c r="G3526" s="262">
        <f t="shared" ref="G3526:G3589" si="78">G3525+(D3526+D3525)/2*(E3526-E3525)</f>
        <v>22595.956754208568</v>
      </c>
    </row>
    <row r="3527" spans="1:7" x14ac:dyDescent="0.2">
      <c r="A3527" s="344">
        <v>11</v>
      </c>
      <c r="B3527" s="344">
        <v>1.5</v>
      </c>
      <c r="C3527" s="344">
        <v>2241.0078125</v>
      </c>
      <c r="D3527" s="344">
        <v>21865.72265625</v>
      </c>
      <c r="E3527" s="344">
        <v>1.13210431300104</v>
      </c>
      <c r="F3527" s="344">
        <v>1.9021183252334599</v>
      </c>
      <c r="G3527" s="262">
        <f t="shared" si="78"/>
        <v>22632.257730243375</v>
      </c>
    </row>
    <row r="3528" spans="1:7" x14ac:dyDescent="0.2">
      <c r="A3528" s="344">
        <v>11</v>
      </c>
      <c r="B3528" s="344">
        <v>1.5</v>
      </c>
      <c r="C3528" s="344">
        <v>2241.4169921875</v>
      </c>
      <c r="D3528" s="344">
        <v>21966.06640625</v>
      </c>
      <c r="E3528" s="344">
        <v>1.1337730102240999</v>
      </c>
      <c r="F3528" s="344">
        <v>1.9062131177634001</v>
      </c>
      <c r="G3528" s="262">
        <f t="shared" si="78"/>
        <v>22668.828722588547</v>
      </c>
    </row>
    <row r="3529" spans="1:7" x14ac:dyDescent="0.2">
      <c r="A3529" s="344">
        <v>11</v>
      </c>
      <c r="B3529" s="344">
        <v>1.5</v>
      </c>
      <c r="C3529" s="344">
        <v>2241.8310546875</v>
      </c>
      <c r="D3529" s="344">
        <v>22067.966796875</v>
      </c>
      <c r="E3529" s="344">
        <v>1.13540887832642</v>
      </c>
      <c r="F3529" s="344">
        <v>1.91045994870365</v>
      </c>
      <c r="G3529" s="262">
        <f t="shared" si="78"/>
        <v>22704.845657755293</v>
      </c>
    </row>
    <row r="3530" spans="1:7" x14ac:dyDescent="0.2">
      <c r="A3530" s="344">
        <v>11</v>
      </c>
      <c r="B3530" s="344">
        <v>1.5</v>
      </c>
      <c r="C3530" s="344">
        <v>2242.2333984375</v>
      </c>
      <c r="D3530" s="344">
        <v>22169.423828125</v>
      </c>
      <c r="E3530" s="344">
        <v>1.1370899155736001</v>
      </c>
      <c r="F3530" s="344">
        <v>1.91311235539615</v>
      </c>
      <c r="G3530" s="262">
        <f t="shared" si="78"/>
        <v>22742.028008434634</v>
      </c>
    </row>
    <row r="3531" spans="1:7" x14ac:dyDescent="0.2">
      <c r="A3531" s="344">
        <v>11</v>
      </c>
      <c r="B3531" s="344">
        <v>1.5</v>
      </c>
      <c r="C3531" s="344">
        <v>2242.642578125</v>
      </c>
      <c r="D3531" s="344">
        <v>22270.36328125</v>
      </c>
      <c r="E3531" s="344">
        <v>1.1387935373932101</v>
      </c>
      <c r="F3531" s="344">
        <v>1.9175529014319199</v>
      </c>
      <c r="G3531" s="262">
        <f t="shared" si="78"/>
        <v>22779.882303923812</v>
      </c>
    </row>
    <row r="3532" spans="1:7" x14ac:dyDescent="0.2">
      <c r="A3532" s="344">
        <v>11</v>
      </c>
      <c r="B3532" s="344">
        <v>1.5</v>
      </c>
      <c r="C3532" s="344">
        <v>2242.666015625</v>
      </c>
      <c r="D3532" s="344">
        <v>22272.853515625</v>
      </c>
      <c r="E3532" s="344">
        <v>1.1389225255697999</v>
      </c>
      <c r="F3532" s="344">
        <v>1.91977922804654</v>
      </c>
      <c r="G3532" s="262">
        <f t="shared" si="78"/>
        <v>22782.755078080849</v>
      </c>
    </row>
    <row r="3533" spans="1:7" x14ac:dyDescent="0.2">
      <c r="A3533" s="344">
        <v>11</v>
      </c>
      <c r="B3533" s="344">
        <v>1.5</v>
      </c>
      <c r="C3533" s="344">
        <v>2243.033203125</v>
      </c>
      <c r="D3533" s="344">
        <v>22371.732421875</v>
      </c>
      <c r="E3533" s="344">
        <v>1.1403581593185701</v>
      </c>
      <c r="F3533" s="344">
        <v>1.92343886010349</v>
      </c>
      <c r="G3533" s="262">
        <f t="shared" si="78"/>
        <v>22814.801715216723</v>
      </c>
    </row>
    <row r="3534" spans="1:7" x14ac:dyDescent="0.2">
      <c r="A3534" s="344">
        <v>11</v>
      </c>
      <c r="B3534" s="344">
        <v>1.5</v>
      </c>
      <c r="C3534" s="344">
        <v>2243.44921875</v>
      </c>
      <c r="D3534" s="344">
        <v>22472.41796875</v>
      </c>
      <c r="E3534" s="344">
        <v>1.1420795926824201</v>
      </c>
      <c r="F3534" s="344">
        <v>1.9253880018368399</v>
      </c>
      <c r="G3534" s="262">
        <f t="shared" si="78"/>
        <v>22853.399823544689</v>
      </c>
    </row>
    <row r="3535" spans="1:7" x14ac:dyDescent="0.2">
      <c r="A3535" s="344">
        <v>11</v>
      </c>
      <c r="B3535" s="344">
        <v>1.5</v>
      </c>
      <c r="C3535" s="344">
        <v>2243.837890625</v>
      </c>
      <c r="D3535" s="344">
        <v>22572.72265625</v>
      </c>
      <c r="E3535" s="344">
        <v>1.14370405208319</v>
      </c>
      <c r="F3535" s="344">
        <v>1.9312947988510101</v>
      </c>
      <c r="G3535" s="262">
        <f t="shared" si="78"/>
        <v>22889.986824618332</v>
      </c>
    </row>
    <row r="3536" spans="1:7" x14ac:dyDescent="0.2">
      <c r="A3536" s="344">
        <v>11</v>
      </c>
      <c r="B3536" s="344">
        <v>1.5</v>
      </c>
      <c r="C3536" s="344">
        <v>2244.26171875</v>
      </c>
      <c r="D3536" s="344">
        <v>22672.8359375</v>
      </c>
      <c r="E3536" s="344">
        <v>1.14538846537471</v>
      </c>
      <c r="F3536" s="344">
        <v>1.9352495437488</v>
      </c>
      <c r="G3536" s="262">
        <f t="shared" si="78"/>
        <v>22928.092934757111</v>
      </c>
    </row>
    <row r="3537" spans="1:7" x14ac:dyDescent="0.2">
      <c r="A3537" s="344">
        <v>11</v>
      </c>
      <c r="B3537" s="344">
        <v>1.5</v>
      </c>
      <c r="C3537" s="344">
        <v>2244.646484375</v>
      </c>
      <c r="D3537" s="344">
        <v>22773.380859375</v>
      </c>
      <c r="E3537" s="344">
        <v>1.1470366735011299</v>
      </c>
      <c r="F3537" s="344">
        <v>1.93860824219882</v>
      </c>
      <c r="G3537" s="262">
        <f t="shared" si="78"/>
        <v>22965.545346676936</v>
      </c>
    </row>
    <row r="3538" spans="1:7" x14ac:dyDescent="0.2">
      <c r="A3538" s="344">
        <v>11</v>
      </c>
      <c r="B3538" s="344">
        <v>1.5</v>
      </c>
      <c r="C3538" s="344">
        <v>2245.0478515625</v>
      </c>
      <c r="D3538" s="344">
        <v>22873.919921875</v>
      </c>
      <c r="E3538" s="344">
        <v>1.1486648581922101</v>
      </c>
      <c r="F3538" s="344">
        <v>1.94251840002835</v>
      </c>
      <c r="G3538" s="262">
        <f t="shared" si="78"/>
        <v>23002.706464837516</v>
      </c>
    </row>
    <row r="3539" spans="1:7" x14ac:dyDescent="0.2">
      <c r="A3539" s="344">
        <v>11</v>
      </c>
      <c r="B3539" s="344">
        <v>1.5</v>
      </c>
      <c r="C3539" s="344">
        <v>2245.4560546875</v>
      </c>
      <c r="D3539" s="344">
        <v>22974.78125</v>
      </c>
      <c r="E3539" s="344">
        <v>1.1503358837217099</v>
      </c>
      <c r="F3539" s="344">
        <v>1.94323062896729</v>
      </c>
      <c r="G3539" s="262">
        <f t="shared" si="78"/>
        <v>23041.013639913821</v>
      </c>
    </row>
    <row r="3540" spans="1:7" x14ac:dyDescent="0.2">
      <c r="A3540" s="344">
        <v>11</v>
      </c>
      <c r="B3540" s="344">
        <v>1.5</v>
      </c>
      <c r="C3540" s="344">
        <v>2245.8583984375</v>
      </c>
      <c r="D3540" s="344">
        <v>23074.986328125</v>
      </c>
      <c r="E3540" s="344">
        <v>1.1519808322191201</v>
      </c>
      <c r="F3540" s="344">
        <v>1.9494623411446801</v>
      </c>
      <c r="G3540" s="262">
        <f t="shared" si="78"/>
        <v>23078.888387905681</v>
      </c>
    </row>
    <row r="3541" spans="1:7" x14ac:dyDescent="0.2">
      <c r="A3541" s="344">
        <v>11</v>
      </c>
      <c r="B3541" s="344">
        <v>1.5</v>
      </c>
      <c r="C3541" s="344">
        <v>2246.2490234375</v>
      </c>
      <c r="D3541" s="344">
        <v>23175.9609375</v>
      </c>
      <c r="E3541" s="344">
        <v>1.1535540688782899</v>
      </c>
      <c r="F3541" s="344">
        <v>1.9532204605639001</v>
      </c>
      <c r="G3541" s="262">
        <f t="shared" si="78"/>
        <v>23115.270230785489</v>
      </c>
    </row>
    <row r="3542" spans="1:7" x14ac:dyDescent="0.2">
      <c r="A3542" s="344">
        <v>11</v>
      </c>
      <c r="B3542" s="344">
        <v>1.5</v>
      </c>
      <c r="C3542" s="344">
        <v>2246.6630859375</v>
      </c>
      <c r="D3542" s="344">
        <v>23279.087890625</v>
      </c>
      <c r="E3542" s="344">
        <v>1.1553019285202</v>
      </c>
      <c r="F3542" s="344">
        <v>1.95793504826725</v>
      </c>
      <c r="G3542" s="262">
        <f t="shared" si="78"/>
        <v>23155.868683290308</v>
      </c>
    </row>
    <row r="3543" spans="1:7" x14ac:dyDescent="0.2">
      <c r="A3543" s="344">
        <v>11</v>
      </c>
      <c r="B3543" s="344">
        <v>1.5</v>
      </c>
      <c r="C3543" s="344">
        <v>2247.0732421875</v>
      </c>
      <c r="D3543" s="344">
        <v>23379.533203125</v>
      </c>
      <c r="E3543" s="344">
        <v>1.15700077731162</v>
      </c>
      <c r="F3543" s="344">
        <v>1.9605041015893201</v>
      </c>
      <c r="G3543" s="262">
        <f t="shared" si="78"/>
        <v>23195.50165431753</v>
      </c>
    </row>
    <row r="3544" spans="1:7" x14ac:dyDescent="0.2">
      <c r="A3544" s="344">
        <v>11</v>
      </c>
      <c r="B3544" s="344">
        <v>1.5</v>
      </c>
      <c r="C3544" s="344">
        <v>2247.482421875</v>
      </c>
      <c r="D3544" s="344">
        <v>23480.34765625</v>
      </c>
      <c r="E3544" s="344">
        <v>1.1586203472688801</v>
      </c>
      <c r="F3544" s="344">
        <v>1.9678592216223501</v>
      </c>
      <c r="G3544" s="262">
        <f t="shared" si="78"/>
        <v>23233.448081937844</v>
      </c>
    </row>
    <row r="3545" spans="1:7" x14ac:dyDescent="0.2">
      <c r="A3545" s="344">
        <v>11</v>
      </c>
      <c r="B3545" s="344">
        <v>1.5</v>
      </c>
      <c r="C3545" s="344">
        <v>2247.5556640625</v>
      </c>
      <c r="D3545" s="344">
        <v>23497.078125</v>
      </c>
      <c r="E3545" s="344">
        <v>1.15893024485558</v>
      </c>
      <c r="F3545" s="344">
        <v>1.9661963451653699</v>
      </c>
      <c r="G3545" s="262">
        <f t="shared" si="78"/>
        <v>23240.727177377335</v>
      </c>
    </row>
    <row r="3546" spans="1:7" x14ac:dyDescent="0.2">
      <c r="A3546" s="344">
        <v>11</v>
      </c>
      <c r="B3546" s="344">
        <v>1.5</v>
      </c>
      <c r="C3546" s="344">
        <v>2247.869140625</v>
      </c>
      <c r="D3546" s="344">
        <v>23580.392578125</v>
      </c>
      <c r="E3546" s="344">
        <v>1.1602903250604899</v>
      </c>
      <c r="F3546" s="344">
        <v>1.9680052064359199</v>
      </c>
      <c r="G3546" s="262">
        <f t="shared" si="78"/>
        <v>23272.741745377607</v>
      </c>
    </row>
    <row r="3547" spans="1:7" x14ac:dyDescent="0.2">
      <c r="A3547" s="344">
        <v>11</v>
      </c>
      <c r="B3547" s="344">
        <v>1.5</v>
      </c>
      <c r="C3547" s="344">
        <v>2248.2666015625</v>
      </c>
      <c r="D3547" s="344">
        <v>23680.400390625</v>
      </c>
      <c r="E3547" s="344">
        <v>1.16189138498157</v>
      </c>
      <c r="F3547" s="344">
        <v>1.9728005863726099</v>
      </c>
      <c r="G3547" s="262">
        <f t="shared" si="78"/>
        <v>23310.575426107971</v>
      </c>
    </row>
    <row r="3548" spans="1:7" x14ac:dyDescent="0.2">
      <c r="A3548" s="344">
        <v>11</v>
      </c>
      <c r="B3548" s="344">
        <v>1.5</v>
      </c>
      <c r="C3548" s="344">
        <v>2248.685546875</v>
      </c>
      <c r="D3548" s="344">
        <v>23781.078125</v>
      </c>
      <c r="E3548" s="344">
        <v>1.16357917431742</v>
      </c>
      <c r="F3548" s="344">
        <v>1.97829608805478</v>
      </c>
      <c r="G3548" s="262">
        <f t="shared" si="78"/>
        <v>23350.627914759145</v>
      </c>
    </row>
    <row r="3549" spans="1:7" x14ac:dyDescent="0.2">
      <c r="A3549" s="344">
        <v>11</v>
      </c>
      <c r="B3549" s="344">
        <v>1.5</v>
      </c>
      <c r="C3549" s="344">
        <v>2249.08984375</v>
      </c>
      <c r="D3549" s="344">
        <v>23881.861328125</v>
      </c>
      <c r="E3549" s="344">
        <v>1.1653003748506301</v>
      </c>
      <c r="F3549" s="344">
        <v>1.98247423395514</v>
      </c>
      <c r="G3549" s="262">
        <f t="shared" si="78"/>
        <v>23391.646653159685</v>
      </c>
    </row>
    <row r="3550" spans="1:7" x14ac:dyDescent="0.2">
      <c r="A3550" s="344">
        <v>11</v>
      </c>
      <c r="B3550" s="344">
        <v>1.5</v>
      </c>
      <c r="C3550" s="344">
        <v>2249.4990234375</v>
      </c>
      <c r="D3550" s="344">
        <v>23982.14453125</v>
      </c>
      <c r="E3550" s="344">
        <v>1.1669654631987201</v>
      </c>
      <c r="F3550" s="344">
        <v>1.9878477323800301</v>
      </c>
      <c r="G3550" s="262">
        <f t="shared" si="78"/>
        <v>23431.495552384364</v>
      </c>
    </row>
    <row r="3551" spans="1:7" x14ac:dyDescent="0.2">
      <c r="A3551" s="344">
        <v>11</v>
      </c>
      <c r="B3551" s="344">
        <v>1.5</v>
      </c>
      <c r="C3551" s="344">
        <v>2249.8798828125</v>
      </c>
      <c r="D3551" s="344">
        <v>24082.724609375</v>
      </c>
      <c r="E3551" s="344">
        <v>1.1685165809467399</v>
      </c>
      <c r="F3551" s="344">
        <v>1.9905953668057901</v>
      </c>
      <c r="G3551" s="262">
        <f t="shared" si="78"/>
        <v>23468.7726881745</v>
      </c>
    </row>
    <row r="3552" spans="1:7" x14ac:dyDescent="0.2">
      <c r="A3552" s="344">
        <v>11</v>
      </c>
      <c r="B3552" s="344">
        <v>1.5</v>
      </c>
      <c r="C3552" s="344">
        <v>2250.29296875</v>
      </c>
      <c r="D3552" s="344">
        <v>24183.072265625</v>
      </c>
      <c r="E3552" s="344">
        <v>1.17024930659682</v>
      </c>
      <c r="F3552" s="344">
        <v>1.9919783808291001</v>
      </c>
      <c r="G3552" s="262">
        <f t="shared" si="78"/>
        <v>23510.588380307934</v>
      </c>
    </row>
    <row r="3553" spans="1:7" x14ac:dyDescent="0.2">
      <c r="A3553" s="344">
        <v>11</v>
      </c>
      <c r="B3553" s="344">
        <v>1.5</v>
      </c>
      <c r="C3553" s="344">
        <v>2250.7021484375</v>
      </c>
      <c r="D3553" s="344">
        <v>24283.126953125</v>
      </c>
      <c r="E3553" s="344">
        <v>1.1719192843884201</v>
      </c>
      <c r="F3553" s="344">
        <v>1.99764361605048</v>
      </c>
      <c r="G3553" s="262">
        <f t="shared" si="78"/>
        <v>23551.057118477223</v>
      </c>
    </row>
    <row r="3554" spans="1:7" x14ac:dyDescent="0.2">
      <c r="A3554" s="344">
        <v>11</v>
      </c>
      <c r="B3554" s="344">
        <v>1.5</v>
      </c>
      <c r="C3554" s="344">
        <v>2251.1015625</v>
      </c>
      <c r="D3554" s="344">
        <v>24383.1640625</v>
      </c>
      <c r="E3554" s="344">
        <v>1.17354327812791</v>
      </c>
      <c r="F3554" s="344">
        <v>2.0013779867440502</v>
      </c>
      <c r="G3554" s="262">
        <f t="shared" si="78"/>
        <v>23590.57399444401</v>
      </c>
    </row>
    <row r="3555" spans="1:7" x14ac:dyDescent="0.2">
      <c r="A3555" s="344">
        <v>11</v>
      </c>
      <c r="B3555" s="344">
        <v>1.5</v>
      </c>
      <c r="C3555" s="344">
        <v>2251.4912109375</v>
      </c>
      <c r="D3555" s="344">
        <v>24484.8046875</v>
      </c>
      <c r="E3555" s="344">
        <v>1.17519777268171</v>
      </c>
      <c r="F3555" s="344">
        <v>2.0066439174115702</v>
      </c>
      <c r="G3555" s="262">
        <f t="shared" si="78"/>
        <v>23630.99988852008</v>
      </c>
    </row>
    <row r="3556" spans="1:7" x14ac:dyDescent="0.2">
      <c r="A3556" s="344">
        <v>11</v>
      </c>
      <c r="B3556" s="344">
        <v>1.5</v>
      </c>
      <c r="C3556" s="344">
        <v>2251.892578125</v>
      </c>
      <c r="D3556" s="344">
        <v>24586.443359375</v>
      </c>
      <c r="E3556" s="344">
        <v>1.1768689146265401</v>
      </c>
      <c r="F3556" s="344">
        <v>2.0100565161556001</v>
      </c>
      <c r="G3556" s="262">
        <f t="shared" si="78"/>
        <v>23672.002398968227</v>
      </c>
    </row>
    <row r="3557" spans="1:7" x14ac:dyDescent="0.2">
      <c r="A3557" s="344">
        <v>11</v>
      </c>
      <c r="B3557" s="344">
        <v>1.5</v>
      </c>
      <c r="C3557" s="344">
        <v>2252.31640625</v>
      </c>
      <c r="D3557" s="344">
        <v>24686.892578125</v>
      </c>
      <c r="E3557" s="344">
        <v>1.17862957995385</v>
      </c>
      <c r="F3557" s="344">
        <v>2.0117431413382301</v>
      </c>
      <c r="G3557" s="262">
        <f t="shared" si="78"/>
        <v>23715.379326041249</v>
      </c>
    </row>
    <row r="3558" spans="1:7" x14ac:dyDescent="0.2">
      <c r="A3558" s="344">
        <v>11</v>
      </c>
      <c r="B3558" s="344">
        <v>1.5</v>
      </c>
      <c r="C3558" s="344">
        <v>2252.390625</v>
      </c>
      <c r="D3558" s="344">
        <v>24705.193359375</v>
      </c>
      <c r="E3558" s="344">
        <v>1.1789409909397399</v>
      </c>
      <c r="F3558" s="344">
        <v>2.0146847236901499</v>
      </c>
      <c r="G3558" s="262">
        <f t="shared" si="78"/>
        <v>23723.06994512973</v>
      </c>
    </row>
    <row r="3559" spans="1:7" x14ac:dyDescent="0.2">
      <c r="A3559" s="344">
        <v>11</v>
      </c>
      <c r="B3559" s="344">
        <v>1.5</v>
      </c>
      <c r="C3559" s="344">
        <v>2252.701171875</v>
      </c>
      <c r="D3559" s="344">
        <v>24787.3359375</v>
      </c>
      <c r="E3559" s="344">
        <v>1.1802212102338701</v>
      </c>
      <c r="F3559" s="344">
        <v>2.01730453409255</v>
      </c>
      <c r="G3559" s="262">
        <f t="shared" si="78"/>
        <v>23754.750590590309</v>
      </c>
    </row>
    <row r="3560" spans="1:7" x14ac:dyDescent="0.2">
      <c r="A3560" s="344">
        <v>11</v>
      </c>
      <c r="B3560" s="344">
        <v>1.5</v>
      </c>
      <c r="C3560" s="344">
        <v>2253.09765625</v>
      </c>
      <c r="D3560" s="344">
        <v>24887.3984375</v>
      </c>
      <c r="E3560" s="344">
        <v>1.18189258500934</v>
      </c>
      <c r="F3560" s="344">
        <v>2.0222691819071801</v>
      </c>
      <c r="G3560" s="262">
        <f t="shared" si="78"/>
        <v>23796.263139596584</v>
      </c>
    </row>
    <row r="3561" spans="1:7" x14ac:dyDescent="0.2">
      <c r="A3561" s="344">
        <v>11</v>
      </c>
      <c r="B3561" s="344">
        <v>1.5</v>
      </c>
      <c r="C3561" s="344">
        <v>2253.5126953125</v>
      </c>
      <c r="D3561" s="344">
        <v>24987.90625</v>
      </c>
      <c r="E3561" s="344">
        <v>1.1835988843813501</v>
      </c>
      <c r="F3561" s="344">
        <v>2.02642078511417</v>
      </c>
      <c r="G3561" s="262">
        <f t="shared" si="78"/>
        <v>23838.81424013013</v>
      </c>
    </row>
    <row r="3562" spans="1:7" x14ac:dyDescent="0.2">
      <c r="A3562" s="344">
        <v>11</v>
      </c>
      <c r="B3562" s="344">
        <v>1.5</v>
      </c>
      <c r="C3562" s="344">
        <v>2253.9189453125</v>
      </c>
      <c r="D3562" s="344">
        <v>25087.927734375</v>
      </c>
      <c r="E3562" s="344">
        <v>1.1852624593302601</v>
      </c>
      <c r="F3562" s="344">
        <v>2.0295234862715001</v>
      </c>
      <c r="G3562" s="262">
        <f t="shared" si="78"/>
        <v>23880.466691611222</v>
      </c>
    </row>
    <row r="3563" spans="1:7" x14ac:dyDescent="0.2">
      <c r="A3563" s="344">
        <v>11</v>
      </c>
      <c r="B3563" s="344">
        <v>1.5</v>
      </c>
      <c r="C3563" s="344">
        <v>2254.310546875</v>
      </c>
      <c r="D3563" s="344">
        <v>25189.947265625</v>
      </c>
      <c r="E3563" s="344">
        <v>1.18693115655333</v>
      </c>
      <c r="F3563" s="344">
        <v>2.0326673984527601</v>
      </c>
      <c r="G3563" s="262">
        <f t="shared" si="78"/>
        <v>23922.415966808399</v>
      </c>
    </row>
    <row r="3564" spans="1:7" x14ac:dyDescent="0.2">
      <c r="A3564" s="344">
        <v>11</v>
      </c>
      <c r="B3564" s="344">
        <v>1.5</v>
      </c>
      <c r="C3564" s="344">
        <v>2254.712890625</v>
      </c>
      <c r="D3564" s="344">
        <v>25291.48046875</v>
      </c>
      <c r="E3564" s="344">
        <v>1.1886595748364901</v>
      </c>
      <c r="F3564" s="344">
        <v>2.0381421782076399</v>
      </c>
      <c r="G3564" s="262">
        <f t="shared" si="78"/>
        <v>23966.042478136456</v>
      </c>
    </row>
    <row r="3565" spans="1:7" x14ac:dyDescent="0.2">
      <c r="A3565" s="344">
        <v>11</v>
      </c>
      <c r="B3565" s="344">
        <v>1.5</v>
      </c>
      <c r="C3565" s="344">
        <v>2255.1416015625</v>
      </c>
      <c r="D3565" s="344">
        <v>25392.724609375</v>
      </c>
      <c r="E3565" s="344">
        <v>1.19044817984104</v>
      </c>
      <c r="F3565" s="344">
        <v>2.0424870308488599</v>
      </c>
      <c r="G3565" s="262">
        <f t="shared" si="78"/>
        <v>24011.36948956364</v>
      </c>
    </row>
    <row r="3566" spans="1:7" x14ac:dyDescent="0.2">
      <c r="A3566" s="344">
        <v>11</v>
      </c>
      <c r="B3566" s="344">
        <v>1.5</v>
      </c>
      <c r="C3566" s="344">
        <v>2255.53515625</v>
      </c>
      <c r="D3566" s="344">
        <v>25494.052734375</v>
      </c>
      <c r="E3566" s="344">
        <v>1.19210267439485</v>
      </c>
      <c r="F3566" s="344">
        <v>2.0447401329875001</v>
      </c>
      <c r="G3566" s="262">
        <f t="shared" si="78"/>
        <v>24053.465437551728</v>
      </c>
    </row>
    <row r="3567" spans="1:7" x14ac:dyDescent="0.2">
      <c r="A3567" s="344">
        <v>11</v>
      </c>
      <c r="B3567" s="344">
        <v>1.5</v>
      </c>
      <c r="C3567" s="344">
        <v>2255.9423828125</v>
      </c>
      <c r="D3567" s="344">
        <v>25595.3671875</v>
      </c>
      <c r="E3567" s="344">
        <v>1.19385530706495</v>
      </c>
      <c r="F3567" s="344">
        <v>2.0493178162723802</v>
      </c>
      <c r="G3567" s="262">
        <f t="shared" si="78"/>
        <v>24098.235930777497</v>
      </c>
    </row>
    <row r="3568" spans="1:7" x14ac:dyDescent="0.2">
      <c r="A3568" s="344">
        <v>11</v>
      </c>
      <c r="B3568" s="344">
        <v>1.5</v>
      </c>
      <c r="C3568" s="344">
        <v>2256.3544921875</v>
      </c>
      <c r="D3568" s="344">
        <v>25695.873046875</v>
      </c>
      <c r="E3568" s="344">
        <v>1.19555729907006</v>
      </c>
      <c r="F3568" s="344">
        <v>2.0555078517645602</v>
      </c>
      <c r="G3568" s="262">
        <f t="shared" si="78"/>
        <v>24141.88457118304</v>
      </c>
    </row>
    <row r="3569" spans="1:7" x14ac:dyDescent="0.2">
      <c r="A3569" s="344">
        <v>11</v>
      </c>
      <c r="B3569" s="344">
        <v>1.5</v>
      </c>
      <c r="C3569" s="344">
        <v>2256.76171875</v>
      </c>
      <c r="D3569" s="344">
        <v>25797.4921875</v>
      </c>
      <c r="E3569" s="344">
        <v>1.19735184125602</v>
      </c>
      <c r="F3569" s="344">
        <v>2.0571053028106698</v>
      </c>
      <c r="G3569" s="262">
        <f t="shared" si="78"/>
        <v>24188.088079288107</v>
      </c>
    </row>
    <row r="3570" spans="1:7" x14ac:dyDescent="0.2">
      <c r="A3570" s="344">
        <v>11</v>
      </c>
      <c r="B3570" s="344">
        <v>1.5</v>
      </c>
      <c r="C3570" s="344">
        <v>2257.10546875</v>
      </c>
      <c r="D3570" s="344">
        <v>25884.927734375</v>
      </c>
      <c r="E3570" s="344">
        <v>1.19895790703595</v>
      </c>
      <c r="F3570" s="344">
        <v>2.0605325698852499</v>
      </c>
      <c r="G3570" s="262">
        <f t="shared" si="78"/>
        <v>24229.590762318352</v>
      </c>
    </row>
    <row r="3571" spans="1:7" x14ac:dyDescent="0.2">
      <c r="A3571" s="344">
        <v>11</v>
      </c>
      <c r="B3571" s="344">
        <v>1.5</v>
      </c>
      <c r="C3571" s="344">
        <v>2257.162109375</v>
      </c>
      <c r="D3571" s="344">
        <v>25900.341796875</v>
      </c>
      <c r="E3571" s="344">
        <v>1.19917211122811</v>
      </c>
      <c r="F3571" s="344">
        <v>2.0607919432222799</v>
      </c>
      <c r="G3571" s="262">
        <f t="shared" si="78"/>
        <v>24235.137073231217</v>
      </c>
    </row>
    <row r="3572" spans="1:7" x14ac:dyDescent="0.2">
      <c r="A3572" s="344">
        <v>11</v>
      </c>
      <c r="B3572" s="344">
        <v>2</v>
      </c>
      <c r="C3572" s="344">
        <v>2257.7744140625</v>
      </c>
      <c r="D3572" s="344">
        <v>25799.93359375</v>
      </c>
      <c r="E3572" s="344">
        <v>1.1978613911196601</v>
      </c>
      <c r="F3572" s="344">
        <v>2.0599870476871698</v>
      </c>
      <c r="G3572" s="262">
        <f t="shared" si="78"/>
        <v>24201.254777947772</v>
      </c>
    </row>
    <row r="3573" spans="1:7" x14ac:dyDescent="0.2">
      <c r="A3573" s="344">
        <v>11</v>
      </c>
      <c r="B3573" s="344">
        <v>2</v>
      </c>
      <c r="C3573" s="344">
        <v>2258.173828125</v>
      </c>
      <c r="D3573" s="344">
        <v>25699.5</v>
      </c>
      <c r="E3573" s="344">
        <v>1.1962309945374701</v>
      </c>
      <c r="F3573" s="344">
        <v>2.05219979397953</v>
      </c>
      <c r="G3573" s="262">
        <f t="shared" si="78"/>
        <v>24159.272527689787</v>
      </c>
    </row>
    <row r="3574" spans="1:7" x14ac:dyDescent="0.2">
      <c r="A3574" s="344">
        <v>11</v>
      </c>
      <c r="B3574" s="344">
        <v>2</v>
      </c>
      <c r="C3574" s="344">
        <v>2258.5712890625</v>
      </c>
      <c r="D3574" s="344">
        <v>25599.203125</v>
      </c>
      <c r="E3574" s="344">
        <v>1.19462143629789</v>
      </c>
      <c r="F3574" s="344">
        <v>2.0527152810245801</v>
      </c>
      <c r="G3574" s="262">
        <f t="shared" si="78"/>
        <v>24117.98840254248</v>
      </c>
    </row>
    <row r="3575" spans="1:7" x14ac:dyDescent="0.2">
      <c r="A3575" s="344">
        <v>11</v>
      </c>
      <c r="B3575" s="344">
        <v>2</v>
      </c>
      <c r="C3575" s="344">
        <v>2258.9736328125</v>
      </c>
      <c r="D3575" s="344">
        <v>25496.853515625</v>
      </c>
      <c r="E3575" s="344">
        <v>1.1930218897759901</v>
      </c>
      <c r="F3575" s="344">
        <v>2.0456791389733602</v>
      </c>
      <c r="G3575" s="262">
        <f t="shared" si="78"/>
        <v>24077.123142701326</v>
      </c>
    </row>
    <row r="3576" spans="1:7" x14ac:dyDescent="0.2">
      <c r="A3576" s="344">
        <v>11</v>
      </c>
      <c r="B3576" s="344">
        <v>2</v>
      </c>
      <c r="C3576" s="344">
        <v>2259.39453125</v>
      </c>
      <c r="D3576" s="344">
        <v>25396.623046875</v>
      </c>
      <c r="E3576" s="344">
        <v>1.1912883492186701</v>
      </c>
      <c r="F3576" s="344">
        <v>2.0439743530005199</v>
      </c>
      <c r="G3576" s="262">
        <f t="shared" si="78"/>
        <v>24033.010189839271</v>
      </c>
    </row>
    <row r="3577" spans="1:7" x14ac:dyDescent="0.2">
      <c r="A3577" s="344">
        <v>11</v>
      </c>
      <c r="B3577" s="344">
        <v>2</v>
      </c>
      <c r="C3577" s="344">
        <v>2259.7861328125</v>
      </c>
      <c r="D3577" s="344">
        <v>25294.955078125</v>
      </c>
      <c r="E3577" s="344">
        <v>1.1897385120391799</v>
      </c>
      <c r="F3577" s="344">
        <v>2.03725998289883</v>
      </c>
      <c r="G3577" s="262">
        <f t="shared" si="78"/>
        <v>23993.728343606694</v>
      </c>
    </row>
    <row r="3578" spans="1:7" x14ac:dyDescent="0.2">
      <c r="A3578" s="344">
        <v>11</v>
      </c>
      <c r="B3578" s="344">
        <v>2</v>
      </c>
      <c r="C3578" s="344">
        <v>2260.2021484375</v>
      </c>
      <c r="D3578" s="344">
        <v>25193.82421875</v>
      </c>
      <c r="E3578" s="344">
        <v>1.18799367919564</v>
      </c>
      <c r="F3578" s="344">
        <v>2.0346879027783902</v>
      </c>
      <c r="G3578" s="262">
        <f t="shared" si="78"/>
        <v>23949.68110343298</v>
      </c>
    </row>
    <row r="3579" spans="1:7" x14ac:dyDescent="0.2">
      <c r="A3579" s="344">
        <v>11</v>
      </c>
      <c r="B3579" s="344">
        <v>2</v>
      </c>
      <c r="C3579" s="344">
        <v>2260.5966796875</v>
      </c>
      <c r="D3579" s="344">
        <v>25093.22265625</v>
      </c>
      <c r="E3579" s="344">
        <v>1.1864488478749999</v>
      </c>
      <c r="F3579" s="344">
        <v>2.0302920602261998</v>
      </c>
      <c r="G3579" s="262">
        <f t="shared" si="78"/>
        <v>23910.838600915482</v>
      </c>
    </row>
    <row r="3580" spans="1:7" x14ac:dyDescent="0.2">
      <c r="A3580" s="344">
        <v>11</v>
      </c>
      <c r="B3580" s="344">
        <v>2</v>
      </c>
      <c r="C3580" s="344">
        <v>2261.0068359375</v>
      </c>
      <c r="D3580" s="344">
        <v>24992.125</v>
      </c>
      <c r="E3580" s="344">
        <v>1.1847768910229199</v>
      </c>
      <c r="F3580" s="344">
        <v>2.0271360408514698</v>
      </c>
      <c r="G3580" s="262">
        <f t="shared" si="78"/>
        <v>23868.968330814143</v>
      </c>
    </row>
    <row r="3581" spans="1:7" x14ac:dyDescent="0.2">
      <c r="A3581" s="344">
        <v>11</v>
      </c>
      <c r="B3581" s="344">
        <v>2</v>
      </c>
      <c r="C3581" s="344">
        <v>2261.3994140625</v>
      </c>
      <c r="D3581" s="344">
        <v>24891.8203125</v>
      </c>
      <c r="E3581" s="344">
        <v>1.1831873562187001</v>
      </c>
      <c r="F3581" s="344">
        <v>2.0226689521223302</v>
      </c>
      <c r="G3581" s="262">
        <f t="shared" si="78"/>
        <v>23829.322197191133</v>
      </c>
    </row>
    <row r="3582" spans="1:7" x14ac:dyDescent="0.2">
      <c r="A3582" s="344">
        <v>11</v>
      </c>
      <c r="B3582" s="344">
        <v>2</v>
      </c>
      <c r="C3582" s="344">
        <v>2261.8203125</v>
      </c>
      <c r="D3582" s="344">
        <v>24791.06640625</v>
      </c>
      <c r="E3582" s="344">
        <v>1.18147884495556</v>
      </c>
      <c r="F3582" s="344">
        <v>2.0190954674035302</v>
      </c>
      <c r="G3582" s="262">
        <f t="shared" si="78"/>
        <v>23786.880311418983</v>
      </c>
    </row>
    <row r="3583" spans="1:7" x14ac:dyDescent="0.2">
      <c r="A3583" s="344">
        <v>11</v>
      </c>
      <c r="B3583" s="344">
        <v>2</v>
      </c>
      <c r="C3583" s="344">
        <v>2262.2060546875</v>
      </c>
      <c r="D3583" s="344">
        <v>24690.404296875</v>
      </c>
      <c r="E3583" s="344">
        <v>1.1799182975664699</v>
      </c>
      <c r="F3583" s="344">
        <v>2.0148367621004599</v>
      </c>
      <c r="G3583" s="262">
        <f t="shared" si="78"/>
        <v>23748.271221461935</v>
      </c>
    </row>
    <row r="3584" spans="1:7" x14ac:dyDescent="0.2">
      <c r="A3584" s="344">
        <v>11</v>
      </c>
      <c r="B3584" s="344">
        <v>2</v>
      </c>
      <c r="C3584" s="344">
        <v>2262.431640625</v>
      </c>
      <c r="D3584" s="344">
        <v>24636.76171875</v>
      </c>
      <c r="E3584" s="344">
        <v>1.17895600851625</v>
      </c>
      <c r="F3584" s="344">
        <v>2.01133778318763</v>
      </c>
      <c r="G3584" s="262">
        <f t="shared" si="78"/>
        <v>23724.537725594328</v>
      </c>
    </row>
    <row r="3585" spans="1:7" x14ac:dyDescent="0.2">
      <c r="A3585" s="344">
        <v>11</v>
      </c>
      <c r="B3585" s="344">
        <v>2</v>
      </c>
      <c r="C3585" s="344">
        <v>2262.6142578125</v>
      </c>
      <c r="D3585" s="344">
        <v>24590.376953125</v>
      </c>
      <c r="E3585" s="344">
        <v>1.17822550237179</v>
      </c>
      <c r="F3585" s="344">
        <v>2.0122737623751199</v>
      </c>
      <c r="G3585" s="262">
        <f t="shared" si="78"/>
        <v>23706.557361957333</v>
      </c>
    </row>
    <row r="3586" spans="1:7" x14ac:dyDescent="0.2">
      <c r="A3586" s="344">
        <v>11</v>
      </c>
      <c r="B3586" s="344">
        <v>2</v>
      </c>
      <c r="C3586" s="344">
        <v>2263.0126953125</v>
      </c>
      <c r="D3586" s="344">
        <v>24490.052734375</v>
      </c>
      <c r="E3586" s="344">
        <v>1.1766732204705499</v>
      </c>
      <c r="F3586" s="344">
        <v>2.0069838501513</v>
      </c>
      <c r="G3586" s="262">
        <f t="shared" si="78"/>
        <v>23668.464030602834</v>
      </c>
    </row>
    <row r="3587" spans="1:7" x14ac:dyDescent="0.2">
      <c r="A3587" s="344">
        <v>11</v>
      </c>
      <c r="B3587" s="344">
        <v>2</v>
      </c>
      <c r="C3587" s="344">
        <v>2263.4140625</v>
      </c>
      <c r="D3587" s="344">
        <v>24388.5390625</v>
      </c>
      <c r="E3587" s="344">
        <v>1.1749216355383401</v>
      </c>
      <c r="F3587" s="344">
        <v>2.00388138182461</v>
      </c>
      <c r="G3587" s="262">
        <f t="shared" si="78"/>
        <v>23625.656528153315</v>
      </c>
    </row>
    <row r="3588" spans="1:7" x14ac:dyDescent="0.2">
      <c r="A3588" s="344">
        <v>11</v>
      </c>
      <c r="B3588" s="344">
        <v>2</v>
      </c>
      <c r="C3588" s="344">
        <v>2263.82421875</v>
      </c>
      <c r="D3588" s="344">
        <v>24287.14453125</v>
      </c>
      <c r="E3588" s="344">
        <v>1.17329217027873</v>
      </c>
      <c r="F3588" s="344">
        <v>1.99961964972317</v>
      </c>
      <c r="G3588" s="262">
        <f t="shared" si="78"/>
        <v>23585.998860451422</v>
      </c>
    </row>
    <row r="3589" spans="1:7" x14ac:dyDescent="0.2">
      <c r="A3589" s="344">
        <v>11</v>
      </c>
      <c r="B3589" s="344">
        <v>2</v>
      </c>
      <c r="C3589" s="344">
        <v>2264.228515625</v>
      </c>
      <c r="D3589" s="344">
        <v>24186.697265625</v>
      </c>
      <c r="E3589" s="344">
        <v>1.17166177369654</v>
      </c>
      <c r="F3589" s="344">
        <v>1.9953013397753201</v>
      </c>
      <c r="G3589" s="262">
        <f t="shared" si="78"/>
        <v>23546.4830674558</v>
      </c>
    </row>
    <row r="3590" spans="1:7" x14ac:dyDescent="0.2">
      <c r="A3590" s="344">
        <v>11</v>
      </c>
      <c r="B3590" s="344">
        <v>2</v>
      </c>
      <c r="C3590" s="344">
        <v>2264.63671875</v>
      </c>
      <c r="D3590" s="344">
        <v>24085.955078125</v>
      </c>
      <c r="E3590" s="344">
        <v>1.17001670878381</v>
      </c>
      <c r="F3590" s="344">
        <v>1.99144775979221</v>
      </c>
      <c r="G3590" s="262">
        <f t="shared" ref="G3590:G3653" si="79">G3589+(D3590+D3589)/2*(E3590-E3589)</f>
        <v>23506.777244148241</v>
      </c>
    </row>
    <row r="3591" spans="1:7" x14ac:dyDescent="0.2">
      <c r="A3591" s="344">
        <v>11</v>
      </c>
      <c r="B3591" s="344">
        <v>2</v>
      </c>
      <c r="C3591" s="344">
        <v>2265.03515625</v>
      </c>
      <c r="D3591" s="344">
        <v>23985.46484375</v>
      </c>
      <c r="E3591" s="344">
        <v>1.16834137588739</v>
      </c>
      <c r="F3591" s="344">
        <v>1.9857585430145299</v>
      </c>
      <c r="G3591" s="262">
        <f t="shared" si="79"/>
        <v>23466.509428561872</v>
      </c>
    </row>
    <row r="3592" spans="1:7" x14ac:dyDescent="0.2">
      <c r="A3592" s="344">
        <v>11</v>
      </c>
      <c r="B3592" s="344">
        <v>2</v>
      </c>
      <c r="C3592" s="344">
        <v>2265.4365234375</v>
      </c>
      <c r="D3592" s="344">
        <v>23885.130859375</v>
      </c>
      <c r="E3592" s="344">
        <v>1.16671330761164</v>
      </c>
      <c r="F3592" s="344">
        <v>1.98409566655755</v>
      </c>
      <c r="G3592" s="262">
        <f t="shared" si="79"/>
        <v>23427.541129459118</v>
      </c>
    </row>
    <row r="3593" spans="1:7" x14ac:dyDescent="0.2">
      <c r="A3593" s="344">
        <v>11</v>
      </c>
      <c r="B3593" s="344">
        <v>2</v>
      </c>
      <c r="C3593" s="344">
        <v>2265.8369140625</v>
      </c>
      <c r="D3593" s="344">
        <v>23784.224609375</v>
      </c>
      <c r="E3593" s="344">
        <v>1.16499338764697</v>
      </c>
      <c r="F3593" s="344">
        <v>1.9787042401731001</v>
      </c>
      <c r="G3593" s="262">
        <f t="shared" si="79"/>
        <v>23386.547391372289</v>
      </c>
    </row>
    <row r="3594" spans="1:7" x14ac:dyDescent="0.2">
      <c r="A3594" s="344">
        <v>11</v>
      </c>
      <c r="B3594" s="344">
        <v>2</v>
      </c>
      <c r="C3594" s="344">
        <v>2266.23046875</v>
      </c>
      <c r="D3594" s="344">
        <v>23682.53515625</v>
      </c>
      <c r="E3594" s="344">
        <v>1.1634551919996701</v>
      </c>
      <c r="F3594" s="344">
        <v>1.9751130603253799</v>
      </c>
      <c r="G3594" s="262">
        <f t="shared" si="79"/>
        <v>23350.040809740829</v>
      </c>
    </row>
    <row r="3595" spans="1:7" x14ac:dyDescent="0.2">
      <c r="A3595" s="344">
        <v>11</v>
      </c>
      <c r="B3595" s="344">
        <v>2</v>
      </c>
      <c r="C3595" s="344">
        <v>2266.6591796875</v>
      </c>
      <c r="D3595" s="344">
        <v>23581.193359375</v>
      </c>
      <c r="E3595" s="344">
        <v>1.16165506187826</v>
      </c>
      <c r="F3595" s="344">
        <v>1.9724904559552701</v>
      </c>
      <c r="G3595" s="262">
        <f t="shared" si="79"/>
        <v>23307.500379065266</v>
      </c>
    </row>
    <row r="3596" spans="1:7" x14ac:dyDescent="0.2">
      <c r="A3596" s="344">
        <v>11</v>
      </c>
      <c r="B3596" s="344">
        <v>2</v>
      </c>
      <c r="C3596" s="344">
        <v>2267.0615234375</v>
      </c>
      <c r="D3596" s="344">
        <v>23481.00390625</v>
      </c>
      <c r="E3596" s="344">
        <v>1.1600240832194699</v>
      </c>
      <c r="F3596" s="344">
        <v>1.9672871567308901</v>
      </c>
      <c r="G3596" s="262">
        <f t="shared" si="79"/>
        <v>23269.121659377266</v>
      </c>
    </row>
    <row r="3597" spans="1:7" x14ac:dyDescent="0.2">
      <c r="A3597" s="344">
        <v>11</v>
      </c>
      <c r="B3597" s="344">
        <v>2</v>
      </c>
      <c r="C3597" s="344">
        <v>2267.3193359375</v>
      </c>
      <c r="D3597" s="344">
        <v>23415.0703125</v>
      </c>
      <c r="E3597" s="344">
        <v>1.1589536443352699</v>
      </c>
      <c r="F3597" s="344">
        <v>1.96481356397271</v>
      </c>
      <c r="G3597" s="262">
        <f t="shared" si="79"/>
        <v>23244.021968697227</v>
      </c>
    </row>
    <row r="3598" spans="1:7" x14ac:dyDescent="0.2">
      <c r="A3598" s="344">
        <v>11</v>
      </c>
      <c r="B3598" s="344">
        <v>2</v>
      </c>
      <c r="C3598" s="344">
        <v>2267.4599609375</v>
      </c>
      <c r="D3598" s="344">
        <v>23380.1328125</v>
      </c>
      <c r="E3598" s="344">
        <v>1.1583397863432801</v>
      </c>
      <c r="F3598" s="344">
        <v>1.9640834070742099</v>
      </c>
      <c r="G3598" s="262">
        <f t="shared" si="79"/>
        <v>23229.659163984692</v>
      </c>
    </row>
    <row r="3599" spans="1:7" x14ac:dyDescent="0.2">
      <c r="A3599" s="344">
        <v>11</v>
      </c>
      <c r="B3599" s="344">
        <v>2</v>
      </c>
      <c r="C3599" s="344">
        <v>2267.8759765625</v>
      </c>
      <c r="D3599" s="344">
        <v>23277.150390625</v>
      </c>
      <c r="E3599" s="344">
        <v>1.1567032197490299</v>
      </c>
      <c r="F3599" s="344">
        <v>1.9596100319176899</v>
      </c>
      <c r="G3599" s="262">
        <f t="shared" si="79"/>
        <v>23191.480288450341</v>
      </c>
    </row>
    <row r="3600" spans="1:7" x14ac:dyDescent="0.2">
      <c r="A3600" s="344">
        <v>11</v>
      </c>
      <c r="B3600" s="344">
        <v>2</v>
      </c>
      <c r="C3600" s="344">
        <v>2268.27734375</v>
      </c>
      <c r="D3600" s="344">
        <v>23176.150390625</v>
      </c>
      <c r="E3600" s="344">
        <v>1.1550736380741</v>
      </c>
      <c r="F3600" s="344">
        <v>1.9570558797568101</v>
      </c>
      <c r="G3600" s="262">
        <f t="shared" si="79"/>
        <v>23153.630564603776</v>
      </c>
    </row>
    <row r="3601" spans="1:7" x14ac:dyDescent="0.2">
      <c r="A3601" s="344">
        <v>11</v>
      </c>
      <c r="B3601" s="344">
        <v>2</v>
      </c>
      <c r="C3601" s="344">
        <v>2268.6865234375</v>
      </c>
      <c r="D3601" s="344">
        <v>23071.07421875</v>
      </c>
      <c r="E3601" s="344">
        <v>1.15330261178315</v>
      </c>
      <c r="F3601" s="344">
        <v>1.9513994920998801</v>
      </c>
      <c r="G3601" s="262">
        <f t="shared" si="79"/>
        <v>23112.678039270439</v>
      </c>
    </row>
    <row r="3602" spans="1:7" x14ac:dyDescent="0.2">
      <c r="A3602" s="344">
        <v>11</v>
      </c>
      <c r="B3602" s="344">
        <v>2</v>
      </c>
      <c r="C3602" s="344">
        <v>2269.091796875</v>
      </c>
      <c r="D3602" s="344">
        <v>22969.306640625</v>
      </c>
      <c r="E3602" s="344">
        <v>1.15163496229798</v>
      </c>
      <c r="F3602" s="344">
        <v>1.9469410181045499</v>
      </c>
      <c r="G3602" s="262">
        <f t="shared" si="79"/>
        <v>23074.288430551856</v>
      </c>
    </row>
    <row r="3603" spans="1:7" x14ac:dyDescent="0.2">
      <c r="A3603" s="344">
        <v>11</v>
      </c>
      <c r="B3603" s="344">
        <v>2</v>
      </c>
      <c r="C3603" s="344">
        <v>2269.5</v>
      </c>
      <c r="D3603" s="344">
        <v>22868.509765625</v>
      </c>
      <c r="E3603" s="344">
        <v>1.1500070104375499</v>
      </c>
      <c r="F3603" s="344">
        <v>1.94328429643065</v>
      </c>
      <c r="G3603" s="262">
        <f t="shared" si="79"/>
        <v>23036.977551303553</v>
      </c>
    </row>
    <row r="3604" spans="1:7" x14ac:dyDescent="0.2">
      <c r="A3604" s="344">
        <v>12</v>
      </c>
      <c r="B3604" s="344">
        <v>2</v>
      </c>
      <c r="C3604" s="344">
        <v>2269.908203125</v>
      </c>
      <c r="D3604" s="344">
        <v>22768.248046875</v>
      </c>
      <c r="E3604" s="344">
        <v>1.14834413398057</v>
      </c>
      <c r="F3604" s="344">
        <v>1.93971395492554</v>
      </c>
      <c r="G3604" s="262">
        <f t="shared" si="79"/>
        <v>22999.033406233902</v>
      </c>
    </row>
    <row r="3605" spans="1:7" x14ac:dyDescent="0.2">
      <c r="A3605" s="344">
        <v>12</v>
      </c>
      <c r="B3605" s="344">
        <v>2</v>
      </c>
      <c r="C3605" s="344">
        <v>2270.3046875</v>
      </c>
      <c r="D3605" s="344">
        <v>22668.21484375</v>
      </c>
      <c r="E3605" s="344">
        <v>1.14665005821735</v>
      </c>
      <c r="F3605" s="344">
        <v>1.93592312280089</v>
      </c>
      <c r="G3605" s="262">
        <f t="shared" si="79"/>
        <v>22960.547000959177</v>
      </c>
    </row>
    <row r="3606" spans="1:7" x14ac:dyDescent="0.2">
      <c r="A3606" s="344">
        <v>12</v>
      </c>
      <c r="B3606" s="344">
        <v>2</v>
      </c>
      <c r="C3606" s="344">
        <v>2270.7119140625</v>
      </c>
      <c r="D3606" s="344">
        <v>22567.650390625</v>
      </c>
      <c r="E3606" s="344">
        <v>1.1449472513049801</v>
      </c>
      <c r="F3606" s="344">
        <v>1.93109211977571</v>
      </c>
      <c r="G3606" s="262">
        <f t="shared" si="79"/>
        <v>22922.033028955113</v>
      </c>
    </row>
    <row r="3607" spans="1:7" x14ac:dyDescent="0.2">
      <c r="A3607" s="344">
        <v>12</v>
      </c>
      <c r="B3607" s="344">
        <v>2</v>
      </c>
      <c r="C3607" s="344">
        <v>2271.109375</v>
      </c>
      <c r="D3607" s="344">
        <v>22467.625</v>
      </c>
      <c r="E3607" s="344">
        <v>1.14329811185598</v>
      </c>
      <c r="F3607" s="344">
        <v>1.9278645049780601</v>
      </c>
      <c r="G3607" s="262">
        <f t="shared" si="79"/>
        <v>22884.898304333481</v>
      </c>
    </row>
    <row r="3608" spans="1:7" x14ac:dyDescent="0.2">
      <c r="A3608" s="344">
        <v>12</v>
      </c>
      <c r="B3608" s="344">
        <v>2</v>
      </c>
      <c r="C3608" s="344">
        <v>2271.5205078125</v>
      </c>
      <c r="D3608" s="344">
        <v>22366.1953125</v>
      </c>
      <c r="E3608" s="344">
        <v>1.14160473458469</v>
      </c>
      <c r="F3608" s="344">
        <v>1.9230634206906001</v>
      </c>
      <c r="G3608" s="262">
        <f t="shared" si="79"/>
        <v>22846.93801818234</v>
      </c>
    </row>
    <row r="3609" spans="1:7" x14ac:dyDescent="0.2">
      <c r="A3609" s="344">
        <v>12</v>
      </c>
      <c r="B3609" s="344">
        <v>2</v>
      </c>
      <c r="C3609" s="344">
        <v>2271.90234375</v>
      </c>
      <c r="D3609" s="344">
        <v>22264.181640625</v>
      </c>
      <c r="E3609" s="344">
        <v>1.1399898212403099</v>
      </c>
      <c r="F3609" s="344">
        <v>1.91999669186771</v>
      </c>
      <c r="G3609" s="262">
        <f t="shared" si="79"/>
        <v>22810.900922529181</v>
      </c>
    </row>
    <row r="3610" spans="1:7" x14ac:dyDescent="0.2">
      <c r="A3610" s="344">
        <v>12</v>
      </c>
      <c r="B3610" s="344">
        <v>2</v>
      </c>
      <c r="C3610" s="344">
        <v>2272.162109375</v>
      </c>
      <c r="D3610" s="344">
        <v>22204.326171875</v>
      </c>
      <c r="E3610" s="344">
        <v>1.1389409191906501</v>
      </c>
      <c r="F3610" s="344">
        <v>1.9185959827154899</v>
      </c>
      <c r="G3610" s="262">
        <f t="shared" si="79"/>
        <v>22787.579368034258</v>
      </c>
    </row>
    <row r="3611" spans="1:7" x14ac:dyDescent="0.2">
      <c r="A3611" s="344">
        <v>12</v>
      </c>
      <c r="B3611" s="344">
        <v>2</v>
      </c>
      <c r="C3611" s="344">
        <v>2272.3310546875</v>
      </c>
      <c r="D3611" s="344">
        <v>22163.638671875</v>
      </c>
      <c r="E3611" s="344">
        <v>1.13826908636838</v>
      </c>
      <c r="F3611" s="344">
        <v>1.91378290764987</v>
      </c>
      <c r="G3611" s="262">
        <f t="shared" si="79"/>
        <v>22772.67544051458</v>
      </c>
    </row>
    <row r="3612" spans="1:7" x14ac:dyDescent="0.2">
      <c r="A3612" s="344">
        <v>12</v>
      </c>
      <c r="B3612" s="344">
        <v>2</v>
      </c>
      <c r="C3612" s="344">
        <v>2272.7294921875</v>
      </c>
      <c r="D3612" s="344">
        <v>22063.16796875</v>
      </c>
      <c r="E3612" s="344">
        <v>1.1365753598511199</v>
      </c>
      <c r="F3612" s="344">
        <v>1.9118696218356499</v>
      </c>
      <c r="G3612" s="262">
        <f t="shared" si="79"/>
        <v>22735.221382924101</v>
      </c>
    </row>
    <row r="3613" spans="1:7" x14ac:dyDescent="0.2">
      <c r="A3613" s="344">
        <v>12</v>
      </c>
      <c r="B3613" s="344">
        <v>2</v>
      </c>
      <c r="C3613" s="344">
        <v>2273.1171875</v>
      </c>
      <c r="D3613" s="344">
        <v>21962.3125</v>
      </c>
      <c r="E3613" s="344">
        <v>1.13495474215597</v>
      </c>
      <c r="F3613" s="344">
        <v>1.90716388169676</v>
      </c>
      <c r="G3613" s="262">
        <f t="shared" si="79"/>
        <v>22699.547146581535</v>
      </c>
    </row>
    <row r="3614" spans="1:7" x14ac:dyDescent="0.2">
      <c r="A3614" s="344">
        <v>12</v>
      </c>
      <c r="B3614" s="344">
        <v>2</v>
      </c>
      <c r="C3614" s="344">
        <v>2273.5302734375</v>
      </c>
      <c r="D3614" s="344">
        <v>21860.880859375</v>
      </c>
      <c r="E3614" s="344">
        <v>1.1332876747474101</v>
      </c>
      <c r="F3614" s="344">
        <v>1.9041181076317999</v>
      </c>
      <c r="G3614" s="262">
        <f t="shared" si="79"/>
        <v>22663.019037887319</v>
      </c>
    </row>
    <row r="3615" spans="1:7" x14ac:dyDescent="0.2">
      <c r="A3615" s="344">
        <v>12</v>
      </c>
      <c r="B3615" s="344">
        <v>2</v>
      </c>
      <c r="C3615" s="344">
        <v>2273.947265625</v>
      </c>
      <c r="D3615" s="344">
        <v>21759.146484375</v>
      </c>
      <c r="E3615" s="344">
        <v>1.1315062874928099</v>
      </c>
      <c r="F3615" s="344">
        <v>1.90072658006102</v>
      </c>
      <c r="G3615" s="262">
        <f t="shared" si="79"/>
        <v>22624.166957509584</v>
      </c>
    </row>
    <row r="3616" spans="1:7" x14ac:dyDescent="0.2">
      <c r="A3616" s="344">
        <v>12</v>
      </c>
      <c r="B3616" s="344">
        <v>2</v>
      </c>
      <c r="C3616" s="344">
        <v>2274.3505859375</v>
      </c>
      <c r="D3616" s="344">
        <v>21657.609375</v>
      </c>
      <c r="E3616" s="344">
        <v>1.1298294411972201</v>
      </c>
      <c r="F3616" s="344">
        <v>1.8956214189529399</v>
      </c>
      <c r="G3616" s="262">
        <f t="shared" si="79"/>
        <v>22587.765344394924</v>
      </c>
    </row>
    <row r="3617" spans="1:7" x14ac:dyDescent="0.2">
      <c r="A3617" s="344">
        <v>12</v>
      </c>
      <c r="B3617" s="344">
        <v>2</v>
      </c>
      <c r="C3617" s="344">
        <v>2274.7587890625</v>
      </c>
      <c r="D3617" s="344">
        <v>21555.189453125</v>
      </c>
      <c r="E3617" s="344">
        <v>1.12816679757088</v>
      </c>
      <c r="F3617" s="344">
        <v>1.8913060193881399</v>
      </c>
      <c r="G3617" s="262">
        <f t="shared" si="79"/>
        <v>22551.841602120974</v>
      </c>
    </row>
    <row r="3618" spans="1:7" x14ac:dyDescent="0.2">
      <c r="A3618" s="344">
        <v>12</v>
      </c>
      <c r="B3618" s="344">
        <v>2</v>
      </c>
      <c r="C3618" s="344">
        <v>2275.1669921875</v>
      </c>
      <c r="D3618" s="344">
        <v>21454.845703125</v>
      </c>
      <c r="E3618" s="344">
        <v>1.12647260539234</v>
      </c>
      <c r="F3618" s="344">
        <v>1.88772974070162</v>
      </c>
      <c r="G3618" s="262">
        <f t="shared" si="79"/>
        <v>22515.407969540749</v>
      </c>
    </row>
    <row r="3619" spans="1:7" x14ac:dyDescent="0.2">
      <c r="A3619" s="344">
        <v>12</v>
      </c>
      <c r="B3619" s="344">
        <v>2</v>
      </c>
      <c r="C3619" s="344">
        <v>2275.5625</v>
      </c>
      <c r="D3619" s="344">
        <v>21354.44140625</v>
      </c>
      <c r="E3619" s="344">
        <v>1.1248152004554901</v>
      </c>
      <c r="F3619" s="344">
        <v>1.8845200538635301</v>
      </c>
      <c r="G3619" s="262">
        <f t="shared" si="79"/>
        <v>22479.9318076417</v>
      </c>
    </row>
    <row r="3620" spans="1:7" x14ac:dyDescent="0.2">
      <c r="A3620" s="344">
        <v>12</v>
      </c>
      <c r="B3620" s="344">
        <v>2</v>
      </c>
      <c r="C3620" s="344">
        <v>2275.974609375</v>
      </c>
      <c r="D3620" s="344">
        <v>21254.154296875</v>
      </c>
      <c r="E3620" s="344">
        <v>1.1231118114665199</v>
      </c>
      <c r="F3620" s="344">
        <v>1.8817692762240801</v>
      </c>
      <c r="G3620" s="262">
        <f t="shared" si="79"/>
        <v>22443.642301263608</v>
      </c>
    </row>
    <row r="3621" spans="1:7" x14ac:dyDescent="0.2">
      <c r="A3621" s="344">
        <v>12</v>
      </c>
      <c r="B3621" s="344">
        <v>2</v>
      </c>
      <c r="C3621" s="344">
        <v>2276.375</v>
      </c>
      <c r="D3621" s="344">
        <v>21152.80078125</v>
      </c>
      <c r="E3621" s="344">
        <v>1.1214591795578599</v>
      </c>
      <c r="F3621" s="344">
        <v>1.8733948236331299</v>
      </c>
      <c r="G3621" s="262">
        <f t="shared" si="79"/>
        <v>22408.600757707998</v>
      </c>
    </row>
    <row r="3622" spans="1:7" x14ac:dyDescent="0.2">
      <c r="A3622" s="344">
        <v>12</v>
      </c>
      <c r="B3622" s="344">
        <v>2</v>
      </c>
      <c r="C3622" s="344">
        <v>2276.7783203125</v>
      </c>
      <c r="D3622" s="344">
        <v>21051.94140625</v>
      </c>
      <c r="E3622" s="344">
        <v>1.1196987470611901</v>
      </c>
      <c r="F3622" s="344">
        <v>1.87165138777345</v>
      </c>
      <c r="G3622" s="262">
        <f t="shared" si="79"/>
        <v>22371.451457877774</v>
      </c>
    </row>
    <row r="3623" spans="1:7" x14ac:dyDescent="0.2">
      <c r="A3623" s="344">
        <v>12</v>
      </c>
      <c r="B3623" s="344">
        <v>2</v>
      </c>
      <c r="C3623" s="344">
        <v>2276.9697265625</v>
      </c>
      <c r="D3623" s="344">
        <v>21007.21484375</v>
      </c>
      <c r="E3623" s="344">
        <v>1.11893529538065</v>
      </c>
      <c r="F3623" s="344">
        <v>1.86817650683224</v>
      </c>
      <c r="G3623" s="262">
        <f t="shared" si="79"/>
        <v>22355.396391117192</v>
      </c>
    </row>
    <row r="3624" spans="1:7" x14ac:dyDescent="0.2">
      <c r="A3624" s="344">
        <v>12</v>
      </c>
      <c r="B3624" s="344">
        <v>2</v>
      </c>
      <c r="C3624" s="344">
        <v>2277.1787109375</v>
      </c>
      <c r="D3624" s="344">
        <v>20951.46875</v>
      </c>
      <c r="E3624" s="344">
        <v>1.11802911851555</v>
      </c>
      <c r="F3624" s="344">
        <v>1.86659093014896</v>
      </c>
      <c r="G3624" s="262">
        <f t="shared" si="79"/>
        <v>22336.385396935839</v>
      </c>
    </row>
    <row r="3625" spans="1:7" x14ac:dyDescent="0.2">
      <c r="A3625" s="344">
        <v>12</v>
      </c>
      <c r="B3625" s="344">
        <v>2</v>
      </c>
      <c r="C3625" s="344">
        <v>2277.5869140625</v>
      </c>
      <c r="D3625" s="344">
        <v>20849.072265625</v>
      </c>
      <c r="E3625" s="344">
        <v>1.11635099165142</v>
      </c>
      <c r="F3625" s="344">
        <v>1.86409358866513</v>
      </c>
      <c r="G3625" s="262">
        <f t="shared" si="79"/>
        <v>22301.312091529097</v>
      </c>
    </row>
    <row r="3626" spans="1:7" x14ac:dyDescent="0.2">
      <c r="A3626" s="344">
        <v>12</v>
      </c>
      <c r="B3626" s="344">
        <v>2</v>
      </c>
      <c r="C3626" s="344">
        <v>2277.994140625</v>
      </c>
      <c r="D3626" s="344">
        <v>20747.47265625</v>
      </c>
      <c r="E3626" s="344">
        <v>1.11460208427161</v>
      </c>
      <c r="F3626" s="344">
        <v>1.8570751417428299</v>
      </c>
      <c r="G3626" s="262">
        <f t="shared" si="79"/>
        <v>22264.937839334863</v>
      </c>
    </row>
    <row r="3627" spans="1:7" x14ac:dyDescent="0.2">
      <c r="A3627" s="344">
        <v>12</v>
      </c>
      <c r="B3627" s="344">
        <v>2.5</v>
      </c>
      <c r="C3627" s="344">
        <v>2278.43359375</v>
      </c>
      <c r="D3627" s="344">
        <v>20849.361328125</v>
      </c>
      <c r="E3627" s="344">
        <v>1.1161237489432101</v>
      </c>
      <c r="F3627" s="344">
        <v>1.86432898044586</v>
      </c>
      <c r="G3627" s="262">
        <f t="shared" si="79"/>
        <v>22296.586055697084</v>
      </c>
    </row>
    <row r="3628" spans="1:7" x14ac:dyDescent="0.2">
      <c r="A3628" s="344">
        <v>12</v>
      </c>
      <c r="B3628" s="344">
        <v>2.5</v>
      </c>
      <c r="C3628" s="344">
        <v>2278.8388671875</v>
      </c>
      <c r="D3628" s="344">
        <v>20950.80078125</v>
      </c>
      <c r="E3628" s="344">
        <v>1.11784331966192</v>
      </c>
      <c r="F3628" s="344">
        <v>1.86784868128598</v>
      </c>
      <c r="G3628" s="262">
        <f t="shared" si="79"/>
        <v>22332.525223097386</v>
      </c>
    </row>
    <row r="3629" spans="1:7" x14ac:dyDescent="0.2">
      <c r="A3629" s="344">
        <v>12</v>
      </c>
      <c r="B3629" s="344">
        <v>2.5</v>
      </c>
      <c r="C3629" s="344">
        <v>2279.2470703125</v>
      </c>
      <c r="D3629" s="344">
        <v>21054.576171875</v>
      </c>
      <c r="E3629" s="344">
        <v>1.11950119026005</v>
      </c>
      <c r="F3629" s="344">
        <v>1.8715739715844399</v>
      </c>
      <c r="G3629" s="262">
        <f t="shared" si="79"/>
        <v>22367.344962804364</v>
      </c>
    </row>
    <row r="3630" spans="1:7" x14ac:dyDescent="0.2">
      <c r="A3630" s="344">
        <v>12</v>
      </c>
      <c r="B3630" s="344">
        <v>2.5</v>
      </c>
      <c r="C3630" s="344">
        <v>2279.6513671875</v>
      </c>
      <c r="D3630" s="344">
        <v>21155.138671875</v>
      </c>
      <c r="E3630" s="344">
        <v>1.1211754754185701</v>
      </c>
      <c r="F3630" s="344">
        <v>1.8748730653896899</v>
      </c>
      <c r="G3630" s="262">
        <f t="shared" si="79"/>
        <v>22402.680512358493</v>
      </c>
    </row>
    <row r="3631" spans="1:7" x14ac:dyDescent="0.2">
      <c r="A3631" s="344">
        <v>12</v>
      </c>
      <c r="B3631" s="344">
        <v>2.5</v>
      </c>
      <c r="C3631" s="344">
        <v>2280.060546875</v>
      </c>
      <c r="D3631" s="344">
        <v>21255.45703125</v>
      </c>
      <c r="E3631" s="344">
        <v>1.12278712913394</v>
      </c>
      <c r="F3631" s="344">
        <v>1.8795311916619499</v>
      </c>
      <c r="G3631" s="262">
        <f t="shared" si="79"/>
        <v>22436.856109426488</v>
      </c>
    </row>
    <row r="3632" spans="1:7" x14ac:dyDescent="0.2">
      <c r="A3632" s="344">
        <v>12</v>
      </c>
      <c r="B3632" s="344">
        <v>2.5</v>
      </c>
      <c r="C3632" s="344">
        <v>2280.462890625</v>
      </c>
      <c r="D3632" s="344">
        <v>21356.68359375</v>
      </c>
      <c r="E3632" s="344">
        <v>1.1244436027482201</v>
      </c>
      <c r="F3632" s="344">
        <v>1.8843233119696401</v>
      </c>
      <c r="G3632" s="262">
        <f t="shared" si="79"/>
        <v>22472.14905272314</v>
      </c>
    </row>
    <row r="3633" spans="1:7" x14ac:dyDescent="0.2">
      <c r="A3633" s="344">
        <v>12</v>
      </c>
      <c r="B3633" s="344">
        <v>2.5</v>
      </c>
      <c r="C3633" s="344">
        <v>2280.8505859375</v>
      </c>
      <c r="D3633" s="344">
        <v>21456.837890625</v>
      </c>
      <c r="E3633" s="344">
        <v>1.12603756133467</v>
      </c>
      <c r="F3633" s="344">
        <v>1.88641250133514</v>
      </c>
      <c r="G3633" s="262">
        <f t="shared" si="79"/>
        <v>22506.27054281623</v>
      </c>
    </row>
    <row r="3634" spans="1:7" x14ac:dyDescent="0.2">
      <c r="A3634" s="344">
        <v>12</v>
      </c>
      <c r="B3634" s="344">
        <v>2.5</v>
      </c>
      <c r="C3634" s="344">
        <v>2281.26953125</v>
      </c>
      <c r="D3634" s="344">
        <v>21558.837890625</v>
      </c>
      <c r="E3634" s="344">
        <v>1.1277598096057799</v>
      </c>
      <c r="F3634" s="344">
        <v>1.8925964832305899</v>
      </c>
      <c r="G3634" s="262">
        <f t="shared" si="79"/>
        <v>22543.31237943867</v>
      </c>
    </row>
    <row r="3635" spans="1:7" x14ac:dyDescent="0.2">
      <c r="A3635" s="344">
        <v>12</v>
      </c>
      <c r="B3635" s="344">
        <v>2.5</v>
      </c>
      <c r="C3635" s="344">
        <v>2281.6826171875</v>
      </c>
      <c r="D3635" s="344">
        <v>21660.994140625</v>
      </c>
      <c r="E3635" s="344">
        <v>1.12944399006665</v>
      </c>
      <c r="F3635" s="344">
        <v>1.89476017840207</v>
      </c>
      <c r="G3635" s="262">
        <f t="shared" si="79"/>
        <v>22579.707377753228</v>
      </c>
    </row>
    <row r="3636" spans="1:7" x14ac:dyDescent="0.2">
      <c r="A3636" s="344">
        <v>12</v>
      </c>
      <c r="B3636" s="344">
        <v>2.5</v>
      </c>
      <c r="C3636" s="344">
        <v>2282.0966796875</v>
      </c>
      <c r="D3636" s="344">
        <v>21761.427734375</v>
      </c>
      <c r="E3636" s="344">
        <v>1.13111443351954</v>
      </c>
      <c r="F3636" s="344">
        <v>1.89855101052672</v>
      </c>
      <c r="G3636" s="262">
        <f t="shared" si="79"/>
        <v>22615.974727918088</v>
      </c>
    </row>
    <row r="3637" spans="1:7" x14ac:dyDescent="0.2">
      <c r="A3637" s="344">
        <v>12</v>
      </c>
      <c r="B3637" s="344">
        <v>2.5</v>
      </c>
      <c r="C3637" s="344">
        <v>2282.4892578125</v>
      </c>
      <c r="D3637" s="344">
        <v>21861.533203125</v>
      </c>
      <c r="E3637" s="344">
        <v>1.1326866224408201</v>
      </c>
      <c r="F3637" s="344">
        <v>1.9055664306506499</v>
      </c>
      <c r="G3637" s="262">
        <f t="shared" si="79"/>
        <v>22650.266495867774</v>
      </c>
    </row>
    <row r="3638" spans="1:7" x14ac:dyDescent="0.2">
      <c r="A3638" s="344">
        <v>12</v>
      </c>
      <c r="B3638" s="344">
        <v>2.5</v>
      </c>
      <c r="C3638" s="344">
        <v>2282.8857421875</v>
      </c>
      <c r="D3638" s="344">
        <v>21962.478515625</v>
      </c>
      <c r="E3638" s="344">
        <v>1.1343264486640701</v>
      </c>
      <c r="F3638" s="344">
        <v>1.90687773283571</v>
      </c>
      <c r="G3638" s="262">
        <f t="shared" si="79"/>
        <v>22686.198377679986</v>
      </c>
    </row>
    <row r="3639" spans="1:7" x14ac:dyDescent="0.2">
      <c r="A3639" s="344">
        <v>12</v>
      </c>
      <c r="B3639" s="344">
        <v>2.5</v>
      </c>
      <c r="C3639" s="344">
        <v>2283.29296875</v>
      </c>
      <c r="D3639" s="344">
        <v>22063.28515625</v>
      </c>
      <c r="E3639" s="344">
        <v>1.13602448254824</v>
      </c>
      <c r="F3639" s="344">
        <v>1.9109338754787999</v>
      </c>
      <c r="G3639" s="262">
        <f t="shared" si="79"/>
        <v>22723.576996925636</v>
      </c>
    </row>
    <row r="3640" spans="1:7" x14ac:dyDescent="0.2">
      <c r="A3640" s="344">
        <v>12</v>
      </c>
      <c r="B3640" s="344">
        <v>2.5</v>
      </c>
      <c r="C3640" s="344">
        <v>2283.701171875</v>
      </c>
      <c r="D3640" s="344">
        <v>22167.33984375</v>
      </c>
      <c r="E3640" s="344">
        <v>1.1377152986824499</v>
      </c>
      <c r="F3640" s="344">
        <v>1.91350874956697</v>
      </c>
      <c r="G3640" s="262">
        <f t="shared" si="79"/>
        <v>22760.969924113731</v>
      </c>
    </row>
    <row r="3641" spans="1:7" x14ac:dyDescent="0.2">
      <c r="A3641" s="344">
        <v>12</v>
      </c>
      <c r="B3641" s="344">
        <v>2.5</v>
      </c>
      <c r="C3641" s="344">
        <v>2284.001953125</v>
      </c>
      <c r="D3641" s="344">
        <v>22235.693359375</v>
      </c>
      <c r="E3641" s="344">
        <v>1.1389357969164799</v>
      </c>
      <c r="F3641" s="344">
        <v>1.9175081979483399</v>
      </c>
      <c r="G3641" s="262">
        <f t="shared" si="79"/>
        <v>22788.066835918726</v>
      </c>
    </row>
    <row r="3642" spans="1:7" x14ac:dyDescent="0.2">
      <c r="A3642" s="344">
        <v>12</v>
      </c>
      <c r="B3642" s="344">
        <v>2.5</v>
      </c>
      <c r="C3642" s="344">
        <v>2284.1123046875</v>
      </c>
      <c r="D3642" s="344">
        <v>22268.0859375</v>
      </c>
      <c r="E3642" s="344">
        <v>1.1393814347684399</v>
      </c>
      <c r="F3642" s="344">
        <v>1.9181728130206499</v>
      </c>
      <c r="G3642" s="262">
        <f t="shared" si="79"/>
        <v>22797.983120223704</v>
      </c>
    </row>
    <row r="3643" spans="1:7" x14ac:dyDescent="0.2">
      <c r="A3643" s="344">
        <v>12</v>
      </c>
      <c r="B3643" s="344">
        <v>2.5</v>
      </c>
      <c r="C3643" s="344">
        <v>2284.513671875</v>
      </c>
      <c r="D3643" s="344">
        <v>22368.798828125</v>
      </c>
      <c r="E3643" s="344">
        <v>1.1410149745643099</v>
      </c>
      <c r="F3643" s="344">
        <v>1.92307832185179</v>
      </c>
      <c r="G3643" s="262">
        <f t="shared" si="79"/>
        <v>22834.44118403786</v>
      </c>
    </row>
    <row r="3644" spans="1:7" x14ac:dyDescent="0.2">
      <c r="A3644" s="344">
        <v>12</v>
      </c>
      <c r="B3644" s="344">
        <v>2.5</v>
      </c>
      <c r="C3644" s="344">
        <v>2284.9208984375</v>
      </c>
      <c r="D3644" s="344">
        <v>22470.072265625</v>
      </c>
      <c r="E3644" s="344">
        <v>1.1427365243434899</v>
      </c>
      <c r="F3644" s="344">
        <v>1.92778708878905</v>
      </c>
      <c r="G3644" s="262">
        <f t="shared" si="79"/>
        <v>22873.037358352925</v>
      </c>
    </row>
    <row r="3645" spans="1:7" x14ac:dyDescent="0.2">
      <c r="A3645" s="344">
        <v>12</v>
      </c>
      <c r="B3645" s="344">
        <v>2.5</v>
      </c>
      <c r="C3645" s="344">
        <v>2285.3310546875</v>
      </c>
      <c r="D3645" s="344">
        <v>22572.12109375</v>
      </c>
      <c r="E3645" s="344">
        <v>1.1444046394899501</v>
      </c>
      <c r="F3645" s="344">
        <v>1.93185510579497</v>
      </c>
      <c r="G3645" s="262">
        <f t="shared" si="79"/>
        <v>22910.605140839205</v>
      </c>
    </row>
    <row r="3646" spans="1:7" x14ac:dyDescent="0.2">
      <c r="A3646" s="344">
        <v>12</v>
      </c>
      <c r="B3646" s="344">
        <v>2.5</v>
      </c>
      <c r="C3646" s="344">
        <v>2285.734375</v>
      </c>
      <c r="D3646" s="344">
        <v>22672.619140625</v>
      </c>
      <c r="E3646" s="344">
        <v>1.14608369767666</v>
      </c>
      <c r="F3646" s="344">
        <v>1.9355088006704999</v>
      </c>
      <c r="G3646" s="262">
        <f t="shared" si="79"/>
        <v>22948.589416587249</v>
      </c>
    </row>
    <row r="3647" spans="1:7" x14ac:dyDescent="0.2">
      <c r="A3647" s="344">
        <v>12</v>
      </c>
      <c r="B3647" s="344">
        <v>2.5</v>
      </c>
      <c r="C3647" s="344">
        <v>2286.1337890625</v>
      </c>
      <c r="D3647" s="344">
        <v>22775.03515625</v>
      </c>
      <c r="E3647" s="344">
        <v>1.1477028019726301</v>
      </c>
      <c r="F3647" s="344">
        <v>1.93966028746217</v>
      </c>
      <c r="G3647" s="262">
        <f t="shared" si="79"/>
        <v>22985.381662744167</v>
      </c>
    </row>
    <row r="3648" spans="1:7" x14ac:dyDescent="0.2">
      <c r="A3648" s="344">
        <v>12</v>
      </c>
      <c r="B3648" s="344">
        <v>2.5</v>
      </c>
      <c r="C3648" s="344">
        <v>2286.55078125</v>
      </c>
      <c r="D3648" s="344">
        <v>22875.625</v>
      </c>
      <c r="E3648" s="344">
        <v>1.14942237269133</v>
      </c>
      <c r="F3648" s="344">
        <v>1.9427835941314699</v>
      </c>
      <c r="G3648" s="262">
        <f t="shared" si="79"/>
        <v>23024.631431991169</v>
      </c>
    </row>
    <row r="3649" spans="1:7" x14ac:dyDescent="0.2">
      <c r="A3649" s="344">
        <v>12</v>
      </c>
      <c r="B3649" s="344">
        <v>2.5</v>
      </c>
      <c r="C3649" s="344">
        <v>2286.9541015625</v>
      </c>
      <c r="D3649" s="344">
        <v>22976.375</v>
      </c>
      <c r="E3649" s="344">
        <v>1.15105556324124</v>
      </c>
      <c r="F3649" s="344">
        <v>1.9468516111373899</v>
      </c>
      <c r="G3649" s="262">
        <f t="shared" si="79"/>
        <v>23062.073958538407</v>
      </c>
    </row>
    <row r="3650" spans="1:7" x14ac:dyDescent="0.2">
      <c r="A3650" s="344">
        <v>12</v>
      </c>
      <c r="B3650" s="344">
        <v>2.5</v>
      </c>
      <c r="C3650" s="344">
        <v>2287.3564453125</v>
      </c>
      <c r="D3650" s="344">
        <v>23077.00390625</v>
      </c>
      <c r="E3650" s="344">
        <v>1.15270155947655</v>
      </c>
      <c r="F3650" s="344">
        <v>1.9514501327648801</v>
      </c>
      <c r="G3650" s="262">
        <f t="shared" si="79"/>
        <v>23099.9758026899</v>
      </c>
    </row>
    <row r="3651" spans="1:7" x14ac:dyDescent="0.2">
      <c r="A3651" s="344">
        <v>12</v>
      </c>
      <c r="B3651" s="344">
        <v>2.5</v>
      </c>
      <c r="C3651" s="344">
        <v>2287.759765625</v>
      </c>
      <c r="D3651" s="344">
        <v>23178.966796875</v>
      </c>
      <c r="E3651" s="344">
        <v>1.1543971486389599</v>
      </c>
      <c r="F3651" s="344">
        <v>1.95560744032264</v>
      </c>
      <c r="G3651" s="262">
        <f t="shared" si="79"/>
        <v>23139.191364000384</v>
      </c>
    </row>
    <row r="3652" spans="1:7" x14ac:dyDescent="0.2">
      <c r="A3652" s="344">
        <v>12</v>
      </c>
      <c r="B3652" s="344">
        <v>2.5</v>
      </c>
      <c r="C3652" s="344">
        <v>2288.162109375</v>
      </c>
      <c r="D3652" s="344">
        <v>23279.818359375</v>
      </c>
      <c r="E3652" s="344">
        <v>1.1560539714992</v>
      </c>
      <c r="F3652" s="344">
        <v>1.9602924585342401</v>
      </c>
      <c r="G3652" s="262">
        <f t="shared" si="79"/>
        <v>23177.678352653311</v>
      </c>
    </row>
    <row r="3653" spans="1:7" x14ac:dyDescent="0.2">
      <c r="A3653" s="344">
        <v>12</v>
      </c>
      <c r="B3653" s="344">
        <v>2.5</v>
      </c>
      <c r="C3653" s="344">
        <v>2288.572265625</v>
      </c>
      <c r="D3653" s="344">
        <v>23382.943359375</v>
      </c>
      <c r="E3653" s="344">
        <v>1.15774548612535</v>
      </c>
      <c r="F3653" s="344">
        <v>1.9632964394986601</v>
      </c>
      <c r="G3653" s="262">
        <f t="shared" si="79"/>
        <v>23217.143724625221</v>
      </c>
    </row>
    <row r="3654" spans="1:7" x14ac:dyDescent="0.2">
      <c r="A3654" s="344">
        <v>12</v>
      </c>
      <c r="B3654" s="344">
        <v>2.5</v>
      </c>
      <c r="C3654" s="344">
        <v>2288.857421875</v>
      </c>
      <c r="D3654" s="344">
        <v>23448.072265625</v>
      </c>
      <c r="E3654" s="344">
        <v>1.1589530622586599</v>
      </c>
      <c r="F3654" s="344">
        <v>1.9650310277938801</v>
      </c>
      <c r="G3654" s="262">
        <f t="shared" ref="G3654:G3717" si="80">G3653+(D3654+D3653)/2*(E3654-E3653)</f>
        <v>23245.419733008926</v>
      </c>
    </row>
    <row r="3655" spans="1:7" x14ac:dyDescent="0.2">
      <c r="A3655" s="344">
        <v>12</v>
      </c>
      <c r="B3655" s="344">
        <v>2.5</v>
      </c>
      <c r="C3655" s="344">
        <v>2288.9814453125</v>
      </c>
      <c r="D3655" s="344">
        <v>23484.548828125</v>
      </c>
      <c r="E3655" s="344">
        <v>1.1594408424571201</v>
      </c>
      <c r="F3655" s="344">
        <v>1.96390738710761</v>
      </c>
      <c r="G3655" s="262">
        <f t="shared" si="80"/>
        <v>23256.866134624608</v>
      </c>
    </row>
    <row r="3656" spans="1:7" x14ac:dyDescent="0.2">
      <c r="A3656" s="344">
        <v>12</v>
      </c>
      <c r="B3656" s="344">
        <v>2.5</v>
      </c>
      <c r="C3656" s="344">
        <v>2289.388671875</v>
      </c>
      <c r="D3656" s="344">
        <v>23584.59375</v>
      </c>
      <c r="E3656" s="344">
        <v>1.16112059913576</v>
      </c>
      <c r="F3656" s="344">
        <v>1.9714622758328899</v>
      </c>
      <c r="G3656" s="262">
        <f t="shared" si="80"/>
        <v>23296.398487926341</v>
      </c>
    </row>
    <row r="3657" spans="1:7" x14ac:dyDescent="0.2">
      <c r="A3657" s="344">
        <v>12</v>
      </c>
      <c r="B3657" s="344">
        <v>2.5</v>
      </c>
      <c r="C3657" s="344">
        <v>2289.802734375</v>
      </c>
      <c r="D3657" s="344">
        <v>23684.900390625</v>
      </c>
      <c r="E3657" s="344">
        <v>1.1627993080765</v>
      </c>
      <c r="F3657" s="344">
        <v>1.9742636941373299</v>
      </c>
      <c r="G3657" s="262">
        <f t="shared" si="80"/>
        <v>23336.074349145401</v>
      </c>
    </row>
    <row r="3658" spans="1:7" x14ac:dyDescent="0.2">
      <c r="A3658" s="344">
        <v>12</v>
      </c>
      <c r="B3658" s="344">
        <v>2.5</v>
      </c>
      <c r="C3658" s="344">
        <v>2290.185546875</v>
      </c>
      <c r="D3658" s="344">
        <v>23785.716796875</v>
      </c>
      <c r="E3658" s="344">
        <v>1.164342276752</v>
      </c>
      <c r="F3658" s="344">
        <v>1.9788860809058</v>
      </c>
      <c r="G3658" s="262">
        <f t="shared" si="80"/>
        <v>23372.697186808884</v>
      </c>
    </row>
    <row r="3659" spans="1:7" x14ac:dyDescent="0.2">
      <c r="A3659" s="344">
        <v>12</v>
      </c>
      <c r="B3659" s="344">
        <v>2.5</v>
      </c>
      <c r="C3659" s="344">
        <v>2290.5830078125</v>
      </c>
      <c r="D3659" s="344">
        <v>23888.44140625</v>
      </c>
      <c r="E3659" s="344">
        <v>1.1660393793135899</v>
      </c>
      <c r="F3659" s="344">
        <v>1.9833981059491601</v>
      </c>
      <c r="G3659" s="262">
        <f t="shared" si="80"/>
        <v>23413.151154812967</v>
      </c>
    </row>
    <row r="3660" spans="1:7" x14ac:dyDescent="0.2">
      <c r="A3660" s="344">
        <v>12</v>
      </c>
      <c r="B3660" s="344">
        <v>2.5</v>
      </c>
      <c r="C3660" s="344">
        <v>2291.0029296875</v>
      </c>
      <c r="D3660" s="344">
        <v>23988.712890625</v>
      </c>
      <c r="E3660" s="344">
        <v>1.1677307775244099</v>
      </c>
      <c r="F3660" s="344">
        <v>1.9867182709276701</v>
      </c>
      <c r="G3660" s="262">
        <f t="shared" si="80"/>
        <v>23453.640821371409</v>
      </c>
    </row>
    <row r="3661" spans="1:7" x14ac:dyDescent="0.2">
      <c r="A3661" s="344">
        <v>12</v>
      </c>
      <c r="B3661" s="344">
        <v>2.5</v>
      </c>
      <c r="C3661" s="344">
        <v>2291.4033203125</v>
      </c>
      <c r="D3661" s="344">
        <v>24089.279296875</v>
      </c>
      <c r="E3661" s="344">
        <v>1.1694333516061299</v>
      </c>
      <c r="F3661" s="344">
        <v>1.99052994139493</v>
      </c>
      <c r="G3661" s="262">
        <f t="shared" si="80"/>
        <v>23494.568993071196</v>
      </c>
    </row>
    <row r="3662" spans="1:7" x14ac:dyDescent="0.2">
      <c r="A3662" s="344">
        <v>12</v>
      </c>
      <c r="B3662" s="344">
        <v>2.5</v>
      </c>
      <c r="C3662" s="344">
        <v>2291.7890625</v>
      </c>
      <c r="D3662" s="344">
        <v>24190.28125</v>
      </c>
      <c r="E3662" s="344">
        <v>1.1710346443578601</v>
      </c>
      <c r="F3662" s="344">
        <v>1.9951523281633901</v>
      </c>
      <c r="G3662" s="262">
        <f t="shared" si="80"/>
        <v>23533.223848251411</v>
      </c>
    </row>
    <row r="3663" spans="1:7" x14ac:dyDescent="0.2">
      <c r="A3663" s="344">
        <v>12</v>
      </c>
      <c r="B3663" s="344">
        <v>2.5</v>
      </c>
      <c r="C3663" s="344">
        <v>2292.2109375</v>
      </c>
      <c r="D3663" s="344">
        <v>24290.857421875</v>
      </c>
      <c r="E3663" s="344">
        <v>1.1727571254596101</v>
      </c>
      <c r="F3663" s="344">
        <v>1.9972622394561801</v>
      </c>
      <c r="G3663" s="262">
        <f t="shared" si="80"/>
        <v>23574.977770828224</v>
      </c>
    </row>
    <row r="3664" spans="1:7" x14ac:dyDescent="0.2">
      <c r="A3664" s="344">
        <v>12</v>
      </c>
      <c r="B3664" s="344">
        <v>2.5</v>
      </c>
      <c r="C3664" s="344">
        <v>2292.609375</v>
      </c>
      <c r="D3664" s="344">
        <v>24391.369140625</v>
      </c>
      <c r="E3664" s="344">
        <v>1.1744780931621801</v>
      </c>
      <c r="F3664" s="344">
        <v>2.0035358611494298</v>
      </c>
      <c r="G3664" s="262">
        <f t="shared" si="80"/>
        <v>23616.868040629852</v>
      </c>
    </row>
    <row r="3665" spans="1:18" x14ac:dyDescent="0.2">
      <c r="A3665" s="344">
        <v>12</v>
      </c>
      <c r="B3665" s="344">
        <v>2.5</v>
      </c>
      <c r="C3665" s="344">
        <v>2293.013671875</v>
      </c>
      <c r="D3665" s="344">
        <v>24493.2578125</v>
      </c>
      <c r="E3665" s="344">
        <v>1.1761137284338501</v>
      </c>
      <c r="F3665" s="344">
        <v>2.0057230722159098</v>
      </c>
      <c r="G3665" s="262">
        <f t="shared" si="80"/>
        <v>23656.846750673332</v>
      </c>
    </row>
    <row r="3666" spans="1:18" x14ac:dyDescent="0.2">
      <c r="A3666" s="344">
        <v>12</v>
      </c>
      <c r="B3666" s="344">
        <v>2.5</v>
      </c>
      <c r="C3666" s="344">
        <v>2293.4267578125</v>
      </c>
      <c r="D3666" s="344">
        <v>24593.50390625</v>
      </c>
      <c r="E3666" s="344">
        <v>1.1777635663747801</v>
      </c>
      <c r="F3666" s="344">
        <v>2.0108013413846502</v>
      </c>
      <c r="G3666" s="262">
        <f t="shared" si="80"/>
        <v>23697.339351613824</v>
      </c>
    </row>
    <row r="3667" spans="1:18" x14ac:dyDescent="0.2">
      <c r="A3667" s="344">
        <v>12</v>
      </c>
      <c r="B3667" s="344">
        <v>2.5</v>
      </c>
      <c r="C3667" s="344">
        <v>2293.708984375</v>
      </c>
      <c r="D3667" s="344">
        <v>24662.92578125</v>
      </c>
      <c r="E3667" s="344">
        <v>1.1789867421612099</v>
      </c>
      <c r="F3667" s="344">
        <v>2.0150570198893498</v>
      </c>
      <c r="G3667" s="262">
        <f t="shared" si="80"/>
        <v>23727.463987673691</v>
      </c>
    </row>
    <row r="3668" spans="1:18" x14ac:dyDescent="0.2">
      <c r="A3668" s="344">
        <v>12</v>
      </c>
      <c r="B3668" s="344">
        <v>2.5</v>
      </c>
      <c r="C3668" s="344">
        <v>2293.8154296875</v>
      </c>
      <c r="D3668" s="344">
        <v>24694.599609375</v>
      </c>
      <c r="E3668" s="344">
        <v>1.1794565944001101</v>
      </c>
      <c r="F3668" s="344">
        <v>2.01390078291297</v>
      </c>
      <c r="G3668" s="262">
        <f t="shared" si="80"/>
        <v>23739.059359579369</v>
      </c>
    </row>
    <row r="3669" spans="1:18" x14ac:dyDescent="0.2">
      <c r="A3669" s="344">
        <v>12</v>
      </c>
      <c r="B3669" s="344">
        <v>2.5</v>
      </c>
      <c r="C3669" s="344">
        <v>2294.2333984375</v>
      </c>
      <c r="D3669" s="344">
        <v>24797.453125</v>
      </c>
      <c r="E3669" s="344">
        <v>1.18115462828428</v>
      </c>
      <c r="F3669" s="344">
        <v>2.01992713846266</v>
      </c>
      <c r="G3669" s="262">
        <f t="shared" si="80"/>
        <v>23781.078950849416</v>
      </c>
    </row>
    <row r="3670" spans="1:18" x14ac:dyDescent="0.2">
      <c r="A3670" s="344">
        <v>12</v>
      </c>
      <c r="B3670" s="344">
        <v>2.5</v>
      </c>
      <c r="C3670" s="344">
        <v>2294.6376953125</v>
      </c>
      <c r="D3670" s="344">
        <v>24897.779296875</v>
      </c>
      <c r="E3670" s="344">
        <v>1.18282926268876</v>
      </c>
      <c r="F3670" s="344">
        <v>2.02316953800619</v>
      </c>
      <c r="G3670" s="262">
        <f t="shared" si="80"/>
        <v>23822.689623825569</v>
      </c>
    </row>
    <row r="3671" spans="1:18" x14ac:dyDescent="0.2">
      <c r="A3671" s="344">
        <v>12</v>
      </c>
      <c r="B3671" s="344">
        <v>2.5</v>
      </c>
      <c r="C3671" s="344">
        <v>2295.05078125</v>
      </c>
      <c r="D3671" s="344">
        <v>24998.341796875</v>
      </c>
      <c r="E3671" s="344">
        <v>1.18453346658498</v>
      </c>
      <c r="F3671" s="344">
        <v>2.0276335999369599</v>
      </c>
      <c r="G3671" s="262">
        <f t="shared" si="80"/>
        <v>23865.206205812687</v>
      </c>
    </row>
    <row r="3672" spans="1:18" x14ac:dyDescent="0.2">
      <c r="A3672" s="344">
        <v>12</v>
      </c>
      <c r="B3672" s="344">
        <v>2.5</v>
      </c>
      <c r="C3672" s="344">
        <v>2295.443359375</v>
      </c>
      <c r="D3672" s="344">
        <v>25100.326171875</v>
      </c>
      <c r="E3672" s="344">
        <v>1.1861792299896501</v>
      </c>
      <c r="F3672" s="344">
        <v>2.0303607452660799</v>
      </c>
      <c r="G3672" s="262">
        <f t="shared" si="80"/>
        <v>23906.431482995529</v>
      </c>
    </row>
    <row r="3673" spans="1:18" s="114" customFormat="1" x14ac:dyDescent="0.2">
      <c r="A3673" s="344">
        <v>12</v>
      </c>
      <c r="B3673" s="344">
        <v>2.5</v>
      </c>
      <c r="C3673" s="344">
        <v>2295.8486328125</v>
      </c>
      <c r="D3673" s="344">
        <v>25202.87109375</v>
      </c>
      <c r="E3673" s="344">
        <v>1.18787097744644</v>
      </c>
      <c r="F3673" s="344">
        <v>2.0350753329694302</v>
      </c>
      <c r="G3673" s="262">
        <f t="shared" si="80"/>
        <v>23948.98163601679</v>
      </c>
      <c r="H3673" s="270"/>
      <c r="I3673" s="271"/>
      <c r="J3673" s="271"/>
      <c r="K3673" s="270"/>
      <c r="L3673" s="271"/>
      <c r="M3673" s="271"/>
      <c r="N3673" s="271"/>
      <c r="O3673" s="271"/>
      <c r="P3673" s="271"/>
      <c r="Q3673" s="284"/>
      <c r="R3673" s="287"/>
    </row>
    <row r="3674" spans="1:18" x14ac:dyDescent="0.2">
      <c r="A3674" s="344">
        <v>12</v>
      </c>
      <c r="B3674" s="344">
        <v>2.5</v>
      </c>
      <c r="C3674" s="344">
        <v>2296.2626953125</v>
      </c>
      <c r="D3674" s="344">
        <v>25304.943359375</v>
      </c>
      <c r="E3674" s="344">
        <v>1.1895463103428501</v>
      </c>
      <c r="F3674" s="344">
        <v>2.0386339165270302</v>
      </c>
      <c r="G3674" s="262">
        <f t="shared" si="80"/>
        <v>23991.29033755634</v>
      </c>
    </row>
    <row r="3675" spans="1:18" x14ac:dyDescent="0.2">
      <c r="A3675" s="344">
        <v>12</v>
      </c>
      <c r="B3675" s="344">
        <v>2.5</v>
      </c>
      <c r="C3675" s="344">
        <v>2296.6728515625</v>
      </c>
      <c r="D3675" s="344">
        <v>25408.1328125</v>
      </c>
      <c r="E3675" s="344">
        <v>1.1913661146536501</v>
      </c>
      <c r="F3675" s="344">
        <v>2.0431815646588798</v>
      </c>
      <c r="G3675" s="262">
        <f t="shared" si="80"/>
        <v>24037.434274872092</v>
      </c>
    </row>
    <row r="3676" spans="1:18" x14ac:dyDescent="0.2">
      <c r="A3676" s="344">
        <v>12</v>
      </c>
      <c r="B3676" s="344">
        <v>2.5</v>
      </c>
      <c r="C3676" s="344">
        <v>2297.083984375</v>
      </c>
      <c r="D3676" s="344">
        <v>25508.46875</v>
      </c>
      <c r="E3676" s="344">
        <v>1.1930203763768099</v>
      </c>
      <c r="F3676" s="344">
        <v>2.0462989341467601</v>
      </c>
      <c r="G3676" s="262">
        <f t="shared" si="80"/>
        <v>24079.548967391205</v>
      </c>
    </row>
    <row r="3677" spans="1:18" x14ac:dyDescent="0.2">
      <c r="A3677" s="344">
        <v>12</v>
      </c>
      <c r="B3677" s="344">
        <v>2.5</v>
      </c>
      <c r="C3677" s="344">
        <v>2297.490234375</v>
      </c>
      <c r="D3677" s="344">
        <v>25612.349609375</v>
      </c>
      <c r="E3677" s="344">
        <v>1.1947634629905199</v>
      </c>
      <c r="F3677" s="344">
        <v>2.0519017707556499</v>
      </c>
      <c r="G3677" s="262">
        <f t="shared" si="80"/>
        <v>24124.10297447327</v>
      </c>
    </row>
    <row r="3678" spans="1:18" x14ac:dyDescent="0.2">
      <c r="A3678" s="344">
        <v>12</v>
      </c>
      <c r="B3678" s="344">
        <v>2.5</v>
      </c>
      <c r="C3678" s="344">
        <v>2297.900390625</v>
      </c>
      <c r="D3678" s="344">
        <v>25713.853515625</v>
      </c>
      <c r="E3678" s="344">
        <v>1.19655183516443</v>
      </c>
      <c r="F3678" s="344">
        <v>2.0548433531075698</v>
      </c>
      <c r="G3678" s="262">
        <f t="shared" si="80"/>
        <v>24169.998151203872</v>
      </c>
    </row>
    <row r="3679" spans="1:18" x14ac:dyDescent="0.2">
      <c r="A3679" s="344">
        <v>12</v>
      </c>
      <c r="B3679" s="344">
        <v>2.5</v>
      </c>
      <c r="C3679" s="344">
        <v>2298.3056640625</v>
      </c>
      <c r="D3679" s="344">
        <v>25814.2734375</v>
      </c>
      <c r="E3679" s="344">
        <v>1.19833438657224</v>
      </c>
      <c r="F3679" s="344">
        <v>2.0574450027197599</v>
      </c>
      <c r="G3679" s="262">
        <f t="shared" si="80"/>
        <v>24215.923918824927</v>
      </c>
    </row>
    <row r="3680" spans="1:18" x14ac:dyDescent="0.2">
      <c r="A3680" s="344">
        <v>12</v>
      </c>
      <c r="B3680" s="344">
        <v>2.5</v>
      </c>
      <c r="C3680" s="344">
        <v>2298.4609375</v>
      </c>
      <c r="D3680" s="344">
        <v>25853.56640625</v>
      </c>
      <c r="E3680" s="344">
        <v>1.19901751168072</v>
      </c>
      <c r="F3680" s="344">
        <v>2.0610240753740099</v>
      </c>
      <c r="G3680" s="262">
        <f t="shared" si="80"/>
        <v>24233.571718174022</v>
      </c>
    </row>
    <row r="3681" spans="1:7" x14ac:dyDescent="0.2">
      <c r="A3681" s="344">
        <v>12</v>
      </c>
      <c r="B3681" s="344">
        <v>2.5</v>
      </c>
      <c r="C3681" s="344">
        <v>2298.7109375</v>
      </c>
      <c r="D3681" s="344">
        <v>25917.486328125</v>
      </c>
      <c r="E3681" s="344">
        <v>1.20012101251632</v>
      </c>
      <c r="F3681" s="344">
        <v>2.0626604091376102</v>
      </c>
      <c r="G3681" s="262">
        <f t="shared" si="80"/>
        <v>24262.136418150159</v>
      </c>
    </row>
    <row r="3682" spans="1:7" x14ac:dyDescent="0.2">
      <c r="A3682" s="344">
        <v>12</v>
      </c>
      <c r="B3682" s="344">
        <v>3.5</v>
      </c>
      <c r="C3682" s="344">
        <v>2299.0009765625</v>
      </c>
      <c r="D3682" s="344">
        <v>25816.259765625</v>
      </c>
      <c r="E3682" s="344">
        <v>1.19875220116228</v>
      </c>
      <c r="F3682" s="344">
        <v>2.0578920375555798</v>
      </c>
      <c r="G3682" s="262">
        <f t="shared" si="80"/>
        <v>24226.729548630086</v>
      </c>
    </row>
    <row r="3683" spans="1:7" x14ac:dyDescent="0.2">
      <c r="A3683" s="344">
        <v>12</v>
      </c>
      <c r="B3683" s="344">
        <v>3.5</v>
      </c>
      <c r="C3683" s="344">
        <v>2299.474609375</v>
      </c>
      <c r="D3683" s="344">
        <v>25917.8359375</v>
      </c>
      <c r="E3683" s="344">
        <v>1.20029901154339</v>
      </c>
      <c r="F3683" s="344">
        <v>2.0658194553107001</v>
      </c>
      <c r="G3683" s="262">
        <f t="shared" si="80"/>
        <v>24266.740966775553</v>
      </c>
    </row>
    <row r="3684" spans="1:7" x14ac:dyDescent="0.2">
      <c r="A3684" s="344">
        <v>12</v>
      </c>
      <c r="B3684" s="344">
        <v>3.5</v>
      </c>
      <c r="C3684" s="344">
        <v>2299.8291015625</v>
      </c>
      <c r="D3684" s="344">
        <v>26018.513671875</v>
      </c>
      <c r="E3684" s="344">
        <v>1.20211986359209</v>
      </c>
      <c r="F3684" s="344">
        <v>2.0675035193562499</v>
      </c>
      <c r="G3684" s="262">
        <f t="shared" si="80"/>
        <v>24314.025171069668</v>
      </c>
    </row>
    <row r="3685" spans="1:7" x14ac:dyDescent="0.2">
      <c r="A3685" s="344">
        <v>12</v>
      </c>
      <c r="B3685" s="344">
        <v>3.5</v>
      </c>
      <c r="C3685" s="344">
        <v>2300.2109375</v>
      </c>
      <c r="D3685" s="344">
        <v>26121.576171875</v>
      </c>
      <c r="E3685" s="344">
        <v>1.20397855062038</v>
      </c>
      <c r="F3685" s="344">
        <v>2.0711275283247201</v>
      </c>
      <c r="G3685" s="262">
        <f t="shared" si="80"/>
        <v>24362.481225392894</v>
      </c>
    </row>
    <row r="3686" spans="1:7" x14ac:dyDescent="0.2">
      <c r="A3686" s="344">
        <v>12</v>
      </c>
      <c r="B3686" s="344">
        <v>3.5</v>
      </c>
      <c r="C3686" s="344">
        <v>2300.6474609375</v>
      </c>
      <c r="D3686" s="344">
        <v>26222.916015625</v>
      </c>
      <c r="E3686" s="344">
        <v>1.2061850866302799</v>
      </c>
      <c r="F3686" s="344">
        <v>2.07501370459795</v>
      </c>
      <c r="G3686" s="262">
        <f t="shared" si="80"/>
        <v>24420.231228858716</v>
      </c>
    </row>
    <row r="3687" spans="1:7" x14ac:dyDescent="0.2">
      <c r="A3687" s="344">
        <v>12</v>
      </c>
      <c r="B3687" s="344">
        <v>3.5</v>
      </c>
      <c r="C3687" s="344">
        <v>2301.0888671875</v>
      </c>
      <c r="D3687" s="344">
        <v>26323.13671875</v>
      </c>
      <c r="E3687" s="344">
        <v>1.2084759073332001</v>
      </c>
      <c r="F3687" s="344">
        <v>2.0806165412068398</v>
      </c>
      <c r="G3687" s="262">
        <f t="shared" si="80"/>
        <v>24480.418021589037</v>
      </c>
    </row>
    <row r="3688" spans="1:7" x14ac:dyDescent="0.2">
      <c r="A3688" s="344">
        <v>12</v>
      </c>
      <c r="B3688" s="344">
        <v>3.5</v>
      </c>
      <c r="C3688" s="344">
        <v>2301.6083984375</v>
      </c>
      <c r="D3688" s="344">
        <v>26424.623046875</v>
      </c>
      <c r="E3688" s="344">
        <v>1.21110759209841</v>
      </c>
      <c r="F3688" s="344">
        <v>2.0873518660664598</v>
      </c>
      <c r="G3688" s="262">
        <f t="shared" si="80"/>
        <v>24549.825759476113</v>
      </c>
    </row>
    <row r="3689" spans="1:7" x14ac:dyDescent="0.2">
      <c r="A3689" s="344">
        <v>12</v>
      </c>
      <c r="B3689" s="344">
        <v>3.5</v>
      </c>
      <c r="C3689" s="344">
        <v>2302.2509765625</v>
      </c>
      <c r="D3689" s="344">
        <v>26524.9140625</v>
      </c>
      <c r="E3689" s="344">
        <v>1.2142359046265501</v>
      </c>
      <c r="F3689" s="344">
        <v>2.09137191995978</v>
      </c>
      <c r="G3689" s="262">
        <f t="shared" si="80"/>
        <v>24632.647109625348</v>
      </c>
    </row>
    <row r="3690" spans="1:7" x14ac:dyDescent="0.2">
      <c r="A3690" s="344">
        <v>12</v>
      </c>
      <c r="B3690" s="344">
        <v>3.5</v>
      </c>
      <c r="C3690" s="344">
        <v>2303.021484375</v>
      </c>
      <c r="D3690" s="344">
        <v>26626.384765625</v>
      </c>
      <c r="E3690" s="344">
        <v>1.21814594604075</v>
      </c>
      <c r="F3690" s="344">
        <v>2.09625670686364</v>
      </c>
      <c r="G3690" s="262">
        <f t="shared" si="80"/>
        <v>24736.55899944359</v>
      </c>
    </row>
    <row r="3691" spans="1:7" x14ac:dyDescent="0.2">
      <c r="A3691" s="344">
        <v>12</v>
      </c>
      <c r="B3691" s="344">
        <v>3.5</v>
      </c>
      <c r="C3691" s="344">
        <v>2303.19140625</v>
      </c>
      <c r="D3691" s="344">
        <v>26641.8515625</v>
      </c>
      <c r="E3691" s="344">
        <v>1.2190191773697701</v>
      </c>
      <c r="F3691" s="344">
        <v>2.1000385750085102</v>
      </c>
      <c r="G3691" s="262">
        <f t="shared" si="80"/>
        <v>24759.816745845274</v>
      </c>
    </row>
    <row r="3692" spans="1:7" x14ac:dyDescent="0.2">
      <c r="A3692" s="344">
        <v>12</v>
      </c>
      <c r="B3692" s="344">
        <v>3.5</v>
      </c>
      <c r="C3692" s="344">
        <v>2304.3037109375</v>
      </c>
      <c r="D3692" s="344">
        <v>26726.66796875</v>
      </c>
      <c r="E3692" s="344">
        <v>1.2245902325958</v>
      </c>
      <c r="F3692" s="344">
        <v>2.105149673298</v>
      </c>
      <c r="G3692" s="262">
        <f t="shared" si="80"/>
        <v>24908.476230665299</v>
      </c>
    </row>
    <row r="3693" spans="1:7" x14ac:dyDescent="0.2">
      <c r="A3693" s="344">
        <v>12</v>
      </c>
      <c r="B3693" s="344">
        <v>3.5</v>
      </c>
      <c r="C3693" s="344">
        <v>2307.1923828125</v>
      </c>
      <c r="D3693" s="344">
        <v>26818.224609375</v>
      </c>
      <c r="E3693" s="344">
        <v>1.2390398187562801</v>
      </c>
      <c r="F3693" s="344">
        <v>2.1253465674817602</v>
      </c>
      <c r="G3693" s="262">
        <f t="shared" si="80"/>
        <v>25295.327000045934</v>
      </c>
    </row>
    <row r="3694" spans="1:7" x14ac:dyDescent="0.2">
      <c r="A3694" s="344">
        <v>12</v>
      </c>
      <c r="B3694" s="344">
        <v>3.5</v>
      </c>
      <c r="C3694" s="344">
        <v>2307.2529296875</v>
      </c>
      <c r="D3694" s="344">
        <v>26827.25</v>
      </c>
      <c r="E3694" s="344">
        <v>1.23937695752829</v>
      </c>
      <c r="F3694" s="344">
        <v>2.1237074397504299</v>
      </c>
      <c r="G3694" s="262">
        <f t="shared" si="80"/>
        <v>25304.369984762779</v>
      </c>
    </row>
    <row r="3695" spans="1:7" x14ac:dyDescent="0.2">
      <c r="A3695" s="344">
        <v>12</v>
      </c>
      <c r="B3695" s="344">
        <v>3.5</v>
      </c>
      <c r="C3695" s="344">
        <v>2311.189453125</v>
      </c>
      <c r="D3695" s="344">
        <v>26857.005859375</v>
      </c>
      <c r="E3695" s="344">
        <v>1.2590470723807801</v>
      </c>
      <c r="F3695" s="344">
        <v>2.1454305388033399</v>
      </c>
      <c r="G3695" s="262">
        <f t="shared" si="80"/>
        <v>25832.357724024965</v>
      </c>
    </row>
    <row r="3696" spans="1:7" x14ac:dyDescent="0.2">
      <c r="A3696" s="344">
        <v>12</v>
      </c>
      <c r="B3696" s="344">
        <v>3.5</v>
      </c>
      <c r="C3696" s="344">
        <v>2315.19921875</v>
      </c>
      <c r="D3696" s="344">
        <v>26877.76171875</v>
      </c>
      <c r="E3696" s="344">
        <v>1.27904943656176</v>
      </c>
      <c r="F3696" s="344">
        <v>2.1638453472405699</v>
      </c>
      <c r="G3696" s="262">
        <f t="shared" si="80"/>
        <v>26369.768919163947</v>
      </c>
    </row>
    <row r="3697" spans="1:7" x14ac:dyDescent="0.2">
      <c r="A3697" s="344">
        <v>12</v>
      </c>
      <c r="B3697" s="344">
        <v>4</v>
      </c>
      <c r="C3697" s="344">
        <v>2319.98046875</v>
      </c>
      <c r="D3697" s="344">
        <v>26723.7578125</v>
      </c>
      <c r="E3697" s="344">
        <v>1.2985534267500001</v>
      </c>
      <c r="F3697" s="344">
        <v>2.18046316877007</v>
      </c>
      <c r="G3697" s="262">
        <f t="shared" si="80"/>
        <v>26892.490674670076</v>
      </c>
    </row>
    <row r="3698" spans="1:7" x14ac:dyDescent="0.2">
      <c r="A3698" s="344">
        <v>12</v>
      </c>
      <c r="B3698" s="344">
        <v>4</v>
      </c>
      <c r="C3698" s="344">
        <v>2321.146484375</v>
      </c>
      <c r="D3698" s="344">
        <v>26622.240234375</v>
      </c>
      <c r="E3698" s="344">
        <v>1.2986507499590501</v>
      </c>
      <c r="F3698" s="344">
        <v>2.1791278850287199</v>
      </c>
      <c r="G3698" s="262">
        <f t="shared" si="80"/>
        <v>26895.086576530026</v>
      </c>
    </row>
    <row r="3699" spans="1:7" x14ac:dyDescent="0.2">
      <c r="A3699" s="344">
        <v>12</v>
      </c>
      <c r="B3699" s="344">
        <v>4</v>
      </c>
      <c r="C3699" s="344">
        <v>2322.9677734375</v>
      </c>
      <c r="D3699" s="344">
        <v>26520.6875</v>
      </c>
      <c r="E3699" s="344">
        <v>1.2986341025680299</v>
      </c>
      <c r="F3699" s="344">
        <v>2.1747082937508799</v>
      </c>
      <c r="G3699" s="262">
        <f t="shared" si="80"/>
        <v>26894.644230981052</v>
      </c>
    </row>
    <row r="3700" spans="1:7" x14ac:dyDescent="0.2">
      <c r="A3700" s="344">
        <v>12</v>
      </c>
      <c r="B3700" s="344">
        <v>4</v>
      </c>
      <c r="C3700" s="344">
        <v>2326.296875</v>
      </c>
      <c r="D3700" s="344">
        <v>26420.43359375</v>
      </c>
      <c r="E3700" s="344">
        <v>1.2986167566850799</v>
      </c>
      <c r="F3700" s="344">
        <v>2.17294972389936</v>
      </c>
      <c r="G3700" s="262">
        <f t="shared" si="80"/>
        <v>26894.185075736186</v>
      </c>
    </row>
    <row r="3701" spans="1:7" x14ac:dyDescent="0.2">
      <c r="A3701" s="344">
        <v>12</v>
      </c>
      <c r="B3701" s="344">
        <v>4</v>
      </c>
      <c r="C3701" s="344">
        <v>2331.7021484375</v>
      </c>
      <c r="D3701" s="344">
        <v>26319.90625</v>
      </c>
      <c r="E3701" s="344">
        <v>1.29865703638643</v>
      </c>
      <c r="F3701" s="344">
        <v>2.1705536637455198</v>
      </c>
      <c r="G3701" s="262">
        <f t="shared" si="80"/>
        <v>26895.247258305193</v>
      </c>
    </row>
    <row r="3702" spans="1:7" x14ac:dyDescent="0.2">
      <c r="A3702" s="344">
        <v>12</v>
      </c>
      <c r="B3702" s="344">
        <v>4</v>
      </c>
      <c r="C3702" s="344">
        <v>2341.3291015625</v>
      </c>
      <c r="D3702" s="344">
        <v>26219.060546875</v>
      </c>
      <c r="E3702" s="344">
        <v>1.2986251385882499</v>
      </c>
      <c r="F3702" s="344">
        <v>2.1694183815270698</v>
      </c>
      <c r="G3702" s="262">
        <f t="shared" si="80"/>
        <v>26894.409319625454</v>
      </c>
    </row>
    <row r="3703" spans="1:7" x14ac:dyDescent="0.2">
      <c r="A3703" s="344">
        <v>12</v>
      </c>
      <c r="B3703" s="344">
        <v>4</v>
      </c>
      <c r="C3703" s="344">
        <v>2358.4423828125</v>
      </c>
      <c r="D3703" s="344">
        <v>26118.568359375</v>
      </c>
      <c r="E3703" s="344">
        <v>1.29857426509261</v>
      </c>
      <c r="F3703" s="344">
        <v>2.1657466422766398</v>
      </c>
      <c r="G3703" s="262">
        <f t="shared" si="80"/>
        <v>26893.07802055747</v>
      </c>
    </row>
    <row r="3704" spans="1:7" x14ac:dyDescent="0.2">
      <c r="A3704" s="344">
        <v>12</v>
      </c>
      <c r="B3704" s="344">
        <v>0</v>
      </c>
      <c r="C3704" s="344">
        <v>2379.2509765625</v>
      </c>
      <c r="D3704" s="344">
        <v>26018.046875</v>
      </c>
      <c r="E3704" s="344">
        <v>1.2981431791558899</v>
      </c>
      <c r="F3704" s="344">
        <v>2.1645426750183101</v>
      </c>
      <c r="G3704" s="262">
        <f t="shared" si="80"/>
        <v>26881.840339749608</v>
      </c>
    </row>
    <row r="3705" spans="1:7" x14ac:dyDescent="0.2">
      <c r="A3705" s="344">
        <v>12</v>
      </c>
      <c r="B3705" s="344">
        <v>0</v>
      </c>
      <c r="C3705" s="344">
        <v>2379.666015625</v>
      </c>
      <c r="D3705" s="344">
        <v>25916.1484375</v>
      </c>
      <c r="E3705" s="344">
        <v>1.29653979092836</v>
      </c>
      <c r="F3705" s="344">
        <v>2.1602511405944802</v>
      </c>
      <c r="G3705" s="262">
        <f t="shared" si="80"/>
        <v>26840.205001064456</v>
      </c>
    </row>
    <row r="3706" spans="1:7" x14ac:dyDescent="0.2">
      <c r="A3706" s="344">
        <v>12</v>
      </c>
      <c r="B3706" s="344">
        <v>0</v>
      </c>
      <c r="C3706" s="344">
        <v>2380.080078125</v>
      </c>
      <c r="D3706" s="344">
        <v>25816.109375</v>
      </c>
      <c r="E3706" s="344">
        <v>1.29480985924602</v>
      </c>
      <c r="F3706" s="344">
        <v>2.15304805897176</v>
      </c>
      <c r="G3706" s="262">
        <f t="shared" si="80"/>
        <v>26795.458365170041</v>
      </c>
    </row>
    <row r="3707" spans="1:7" x14ac:dyDescent="0.2">
      <c r="A3707" s="344">
        <v>12</v>
      </c>
      <c r="B3707" s="344">
        <v>0</v>
      </c>
      <c r="C3707" s="344">
        <v>2380.4814453125</v>
      </c>
      <c r="D3707" s="344">
        <v>25714.10546875</v>
      </c>
      <c r="E3707" s="344">
        <v>1.2931596720591201</v>
      </c>
      <c r="F3707" s="344">
        <v>2.1520375739783</v>
      </c>
      <c r="G3707" s="262">
        <f t="shared" si="80"/>
        <v>26752.941115033362</v>
      </c>
    </row>
    <row r="3708" spans="1:7" x14ac:dyDescent="0.2">
      <c r="A3708" s="344">
        <v>12</v>
      </c>
      <c r="B3708" s="344">
        <v>0</v>
      </c>
      <c r="C3708" s="344">
        <v>2380.88671875</v>
      </c>
      <c r="D3708" s="344">
        <v>25612.28125</v>
      </c>
      <c r="E3708" s="344">
        <v>1.2915657134726599</v>
      </c>
      <c r="F3708" s="344">
        <v>2.1488487254828201</v>
      </c>
      <c r="G3708" s="262">
        <f t="shared" si="80"/>
        <v>26712.035047622197</v>
      </c>
    </row>
    <row r="3709" spans="1:7" x14ac:dyDescent="0.2">
      <c r="A3709" s="344">
        <v>12</v>
      </c>
      <c r="B3709" s="344">
        <v>0</v>
      </c>
      <c r="C3709" s="344">
        <v>2381.294921875</v>
      </c>
      <c r="D3709" s="344">
        <v>25510.734375</v>
      </c>
      <c r="E3709" s="344">
        <v>1.28988595679402</v>
      </c>
      <c r="F3709" s="344">
        <v>2.1443783771246698</v>
      </c>
      <c r="G3709" s="262">
        <f t="shared" si="80"/>
        <v>26669.097934158042</v>
      </c>
    </row>
    <row r="3710" spans="1:7" x14ac:dyDescent="0.2">
      <c r="A3710" s="344">
        <v>12</v>
      </c>
      <c r="B3710" s="344">
        <v>0</v>
      </c>
      <c r="C3710" s="344">
        <v>2381.7041015625</v>
      </c>
      <c r="D3710" s="344">
        <v>25406.216796875</v>
      </c>
      <c r="E3710" s="344">
        <v>1.28820666577667</v>
      </c>
      <c r="F3710" s="344">
        <v>2.1389960311353202</v>
      </c>
      <c r="G3710" s="262">
        <f t="shared" si="80"/>
        <v>26626.345744791153</v>
      </c>
    </row>
    <row r="3711" spans="1:7" x14ac:dyDescent="0.2">
      <c r="A3711" s="344">
        <v>12</v>
      </c>
      <c r="B3711" s="344">
        <v>0</v>
      </c>
      <c r="C3711" s="344">
        <v>2382.123046875</v>
      </c>
      <c r="D3711" s="344">
        <v>25305.6796875</v>
      </c>
      <c r="E3711" s="344">
        <v>1.28646683879197</v>
      </c>
      <c r="F3711" s="344">
        <v>2.1366926375776498</v>
      </c>
      <c r="G3711" s="262">
        <f t="shared" si="80"/>
        <v>26582.230781816739</v>
      </c>
    </row>
    <row r="3712" spans="1:7" x14ac:dyDescent="0.2">
      <c r="A3712" s="344">
        <v>12</v>
      </c>
      <c r="B3712" s="344">
        <v>0</v>
      </c>
      <c r="C3712" s="344">
        <v>2382.525390625</v>
      </c>
      <c r="D3712" s="344">
        <v>25202.19921875</v>
      </c>
      <c r="E3712" s="344">
        <v>1.28479755949229</v>
      </c>
      <c r="F3712" s="344">
        <v>2.13176291435957</v>
      </c>
      <c r="G3712" s="262">
        <f t="shared" si="80"/>
        <v>26540.074903452267</v>
      </c>
    </row>
    <row r="3713" spans="1:7" x14ac:dyDescent="0.2">
      <c r="A3713" s="344">
        <v>12</v>
      </c>
      <c r="B3713" s="344">
        <v>0</v>
      </c>
      <c r="C3713" s="344">
        <v>2382.9443359375</v>
      </c>
      <c r="D3713" s="344">
        <v>25099.78125</v>
      </c>
      <c r="E3713" s="344">
        <v>1.2831209460273401</v>
      </c>
      <c r="F3713" s="344">
        <v>2.1281957160681499</v>
      </c>
      <c r="G3713" s="262">
        <f t="shared" si="80"/>
        <v>26497.90641456849</v>
      </c>
    </row>
    <row r="3714" spans="1:7" x14ac:dyDescent="0.2">
      <c r="A3714" s="344">
        <v>12</v>
      </c>
      <c r="B3714" s="344">
        <v>0</v>
      </c>
      <c r="C3714" s="344">
        <v>2383.345703125</v>
      </c>
      <c r="D3714" s="344">
        <v>24999.6328125</v>
      </c>
      <c r="E3714" s="344">
        <v>1.28141778986901</v>
      </c>
      <c r="F3714" s="344">
        <v>2.1249591372907202</v>
      </c>
      <c r="G3714" s="262">
        <f t="shared" si="80"/>
        <v>26455.242851773852</v>
      </c>
    </row>
    <row r="3715" spans="1:7" x14ac:dyDescent="0.2">
      <c r="A3715" s="344">
        <v>12</v>
      </c>
      <c r="B3715" s="344">
        <v>0</v>
      </c>
      <c r="C3715" s="344">
        <v>2383.7314453125</v>
      </c>
      <c r="D3715" s="344">
        <v>24899.068359375</v>
      </c>
      <c r="E3715" s="344">
        <v>1.2798298848792899</v>
      </c>
      <c r="F3715" s="344">
        <v>2.1196603775024401</v>
      </c>
      <c r="G3715" s="262">
        <f t="shared" si="80"/>
        <v>26415.625653488165</v>
      </c>
    </row>
    <row r="3716" spans="1:7" x14ac:dyDescent="0.2">
      <c r="A3716" s="344">
        <v>12</v>
      </c>
      <c r="B3716" s="344">
        <v>0</v>
      </c>
      <c r="C3716" s="344">
        <v>2384.1474609375</v>
      </c>
      <c r="D3716" s="344">
        <v>24798.298828125</v>
      </c>
      <c r="E3716" s="344">
        <v>1.27811427228153</v>
      </c>
      <c r="F3716" s="344">
        <v>2.1164654754102199</v>
      </c>
      <c r="G3716" s="262">
        <f t="shared" si="80"/>
        <v>26372.994938876975</v>
      </c>
    </row>
    <row r="3717" spans="1:7" x14ac:dyDescent="0.2">
      <c r="A3717" s="344">
        <v>12</v>
      </c>
      <c r="B3717" s="344">
        <v>0</v>
      </c>
      <c r="C3717" s="344">
        <v>2384.5517578125</v>
      </c>
      <c r="D3717" s="344">
        <v>24697.5390625</v>
      </c>
      <c r="E3717" s="344">
        <v>1.2764810817316199</v>
      </c>
      <c r="F3717" s="344">
        <v>2.1118493750691401</v>
      </c>
      <c r="G3717" s="262">
        <f t="shared" si="80"/>
        <v>26332.576871525551</v>
      </c>
    </row>
    <row r="3718" spans="1:7" x14ac:dyDescent="0.2">
      <c r="A3718" s="344">
        <v>12</v>
      </c>
      <c r="B3718" s="344">
        <v>0</v>
      </c>
      <c r="C3718" s="344">
        <v>2384.9462890625</v>
      </c>
      <c r="D3718" s="344">
        <v>24597.1171875</v>
      </c>
      <c r="E3718" s="344">
        <v>1.2747490545734801</v>
      </c>
      <c r="F3718" s="344">
        <v>2.10744747892022</v>
      </c>
      <c r="G3718" s="262">
        <f t="shared" ref="G3718:G3781" si="81">G3717+(D3718+D3717)/2*(E3718-E3717)</f>
        <v>26289.887029837468</v>
      </c>
    </row>
    <row r="3719" spans="1:7" x14ac:dyDescent="0.2">
      <c r="A3719" s="344">
        <v>12</v>
      </c>
      <c r="B3719" s="344">
        <v>0</v>
      </c>
      <c r="C3719" s="344">
        <v>2385.3525390625</v>
      </c>
      <c r="D3719" s="344">
        <v>24496.521484375</v>
      </c>
      <c r="E3719" s="344">
        <v>1.2731329770758699</v>
      </c>
      <c r="F3719" s="344">
        <v>2.1055194083601201</v>
      </c>
      <c r="G3719" s="262">
        <f t="shared" si="81"/>
        <v>26250.217467470757</v>
      </c>
    </row>
    <row r="3720" spans="1:7" x14ac:dyDescent="0.2">
      <c r="A3720" s="344">
        <v>12</v>
      </c>
      <c r="B3720" s="344">
        <v>0</v>
      </c>
      <c r="C3720" s="344">
        <v>2385.728515625</v>
      </c>
      <c r="D3720" s="344">
        <v>24396.37890625</v>
      </c>
      <c r="E3720" s="344">
        <v>1.27155962400138</v>
      </c>
      <c r="F3720" s="344">
        <v>2.1011948119849002</v>
      </c>
      <c r="G3720" s="262">
        <f t="shared" si="81"/>
        <v>26211.754569895598</v>
      </c>
    </row>
    <row r="3721" spans="1:7" x14ac:dyDescent="0.2">
      <c r="A3721" s="344">
        <v>12</v>
      </c>
      <c r="B3721" s="344">
        <v>0</v>
      </c>
      <c r="C3721" s="344">
        <v>2386.16015625</v>
      </c>
      <c r="D3721" s="344">
        <v>24294.88671875</v>
      </c>
      <c r="E3721" s="344">
        <v>1.26977928448468</v>
      </c>
      <c r="F3721" s="344">
        <v>2.0983279682695901</v>
      </c>
      <c r="G3721" s="262">
        <f t="shared" si="81"/>
        <v>26168.411077740438</v>
      </c>
    </row>
    <row r="3722" spans="1:7" x14ac:dyDescent="0.2">
      <c r="A3722" s="344">
        <v>12</v>
      </c>
      <c r="B3722" s="344">
        <v>0</v>
      </c>
      <c r="C3722" s="344">
        <v>2386.564453125</v>
      </c>
      <c r="D3722" s="344">
        <v>24194.630859375</v>
      </c>
      <c r="E3722" s="344">
        <v>1.26812083180994</v>
      </c>
      <c r="F3722" s="344">
        <v>2.09327018819749</v>
      </c>
      <c r="G3722" s="262">
        <f t="shared" si="81"/>
        <v>26128.202292678288</v>
      </c>
    </row>
    <row r="3723" spans="1:7" x14ac:dyDescent="0.2">
      <c r="A3723" s="344">
        <v>12</v>
      </c>
      <c r="B3723" s="344">
        <v>0</v>
      </c>
      <c r="C3723" s="344">
        <v>2386.9736328125</v>
      </c>
      <c r="D3723" s="344">
        <v>24093.1875</v>
      </c>
      <c r="E3723" s="344">
        <v>1.2664280366152501</v>
      </c>
      <c r="F3723" s="344">
        <v>2.0884603727608901</v>
      </c>
      <c r="G3723" s="262">
        <f t="shared" si="81"/>
        <v>26087.331599237885</v>
      </c>
    </row>
    <row r="3724" spans="1:7" x14ac:dyDescent="0.2">
      <c r="A3724" s="344">
        <v>12</v>
      </c>
      <c r="B3724" s="344">
        <v>0</v>
      </c>
      <c r="C3724" s="344">
        <v>2387.375</v>
      </c>
      <c r="D3724" s="344">
        <v>23992.28515625</v>
      </c>
      <c r="E3724" s="344">
        <v>1.26481323968619</v>
      </c>
      <c r="F3724" s="344">
        <v>2.0842938683927099</v>
      </c>
      <c r="G3724" s="262">
        <f t="shared" si="81"/>
        <v>26048.507462449026</v>
      </c>
    </row>
    <row r="3725" spans="1:7" x14ac:dyDescent="0.2">
      <c r="A3725" s="344">
        <v>12</v>
      </c>
      <c r="B3725" s="344">
        <v>0</v>
      </c>
      <c r="C3725" s="344">
        <v>2387.7783203125</v>
      </c>
      <c r="D3725" s="344">
        <v>23892.244140625</v>
      </c>
      <c r="E3725" s="344">
        <v>1.2630878482013901</v>
      </c>
      <c r="F3725" s="344">
        <v>2.0819811616092898</v>
      </c>
      <c r="G3725" s="262">
        <f t="shared" si="81"/>
        <v>26007.197682897786</v>
      </c>
    </row>
    <row r="3726" spans="1:7" x14ac:dyDescent="0.2">
      <c r="A3726" s="344">
        <v>12</v>
      </c>
      <c r="B3726" s="344">
        <v>0</v>
      </c>
      <c r="C3726" s="344">
        <v>2388.1904296875</v>
      </c>
      <c r="D3726" s="344">
        <v>23790.03515625</v>
      </c>
      <c r="E3726" s="344">
        <v>1.2613732833415301</v>
      </c>
      <c r="F3726" s="344">
        <v>2.0752099808305502</v>
      </c>
      <c r="G3726" s="262">
        <f t="shared" si="81"/>
        <v>25966.320502637562</v>
      </c>
    </row>
    <row r="3727" spans="1:7" x14ac:dyDescent="0.2">
      <c r="A3727" s="344">
        <v>12</v>
      </c>
      <c r="B3727" s="344">
        <v>0</v>
      </c>
      <c r="C3727" s="344">
        <v>2388.5791015625</v>
      </c>
      <c r="D3727" s="344">
        <v>23689.46484375</v>
      </c>
      <c r="E3727" s="344">
        <v>1.2597423046827301</v>
      </c>
      <c r="F3727" s="344">
        <v>2.0729422103613602</v>
      </c>
      <c r="G3727" s="262">
        <f t="shared" si="81"/>
        <v>25927.601477022316</v>
      </c>
    </row>
    <row r="3728" spans="1:7" x14ac:dyDescent="0.2">
      <c r="A3728" s="344">
        <v>12</v>
      </c>
      <c r="B3728" s="344">
        <v>0</v>
      </c>
      <c r="C3728" s="344">
        <v>2388.7431640625</v>
      </c>
      <c r="D3728" s="344">
        <v>23654.814453125</v>
      </c>
      <c r="E3728" s="344">
        <v>1.2590290280059</v>
      </c>
      <c r="F3728" s="344">
        <v>2.07332079298794</v>
      </c>
      <c r="G3728" s="262">
        <f t="shared" si="81"/>
        <v>25910.716691920421</v>
      </c>
    </row>
    <row r="3729" spans="1:7" x14ac:dyDescent="0.2">
      <c r="A3729" s="344">
        <v>12</v>
      </c>
      <c r="B3729" s="344">
        <v>0</v>
      </c>
      <c r="C3729" s="344">
        <v>2388.978515625</v>
      </c>
      <c r="D3729" s="344">
        <v>23586.296875</v>
      </c>
      <c r="E3729" s="344">
        <v>1.25808326993138</v>
      </c>
      <c r="F3729" s="344">
        <v>2.0667016506195099</v>
      </c>
      <c r="G3729" s="262">
        <f t="shared" si="81"/>
        <v>25888.377360676484</v>
      </c>
    </row>
    <row r="3730" spans="1:7" x14ac:dyDescent="0.2">
      <c r="A3730" s="344">
        <v>12</v>
      </c>
      <c r="B3730" s="344">
        <v>0</v>
      </c>
      <c r="C3730" s="344">
        <v>2389.4013671875</v>
      </c>
      <c r="D3730" s="344">
        <v>23486.251953125</v>
      </c>
      <c r="E3730" s="344">
        <v>1.2563451891765001</v>
      </c>
      <c r="F3730" s="344">
        <v>2.0631314255297202</v>
      </c>
      <c r="G3730" s="262">
        <f t="shared" si="81"/>
        <v>25847.46941507583</v>
      </c>
    </row>
    <row r="3731" spans="1:7" x14ac:dyDescent="0.2">
      <c r="A3731" s="344">
        <v>12</v>
      </c>
      <c r="B3731" s="344">
        <v>0</v>
      </c>
      <c r="C3731" s="344">
        <v>2389.794921875</v>
      </c>
      <c r="D3731" s="344">
        <v>23385.232421875</v>
      </c>
      <c r="E3731" s="344">
        <v>1.25466880854219</v>
      </c>
      <c r="F3731" s="344">
        <v>2.0597279071807901</v>
      </c>
      <c r="G3731" s="262">
        <f t="shared" si="81"/>
        <v>25808.182190722022</v>
      </c>
    </row>
    <row r="3732" spans="1:7" x14ac:dyDescent="0.2">
      <c r="A3732" s="344">
        <v>12</v>
      </c>
      <c r="B3732" s="344">
        <v>0</v>
      </c>
      <c r="C3732" s="344">
        <v>2390.2021484375</v>
      </c>
      <c r="D3732" s="344">
        <v>23283.693359375</v>
      </c>
      <c r="E3732" s="344">
        <v>1.2529471423476899</v>
      </c>
      <c r="F3732" s="344">
        <v>2.0567178726196298</v>
      </c>
      <c r="G3732" s="262">
        <f t="shared" si="81"/>
        <v>25768.008034796418</v>
      </c>
    </row>
    <row r="3733" spans="1:7" x14ac:dyDescent="0.2">
      <c r="A3733" s="344">
        <v>12</v>
      </c>
      <c r="B3733" s="344">
        <v>0</v>
      </c>
      <c r="C3733" s="344">
        <v>2390.6083984375</v>
      </c>
      <c r="D3733" s="344">
        <v>23183.12890625</v>
      </c>
      <c r="E3733" s="344">
        <v>1.2512620305642499</v>
      </c>
      <c r="F3733" s="344">
        <v>2.05202703364193</v>
      </c>
      <c r="G3733" s="262">
        <f t="shared" si="81"/>
        <v>25728.857139927008</v>
      </c>
    </row>
    <row r="3734" spans="1:7" x14ac:dyDescent="0.2">
      <c r="A3734" s="344">
        <v>12</v>
      </c>
      <c r="B3734" s="344">
        <v>0</v>
      </c>
      <c r="C3734" s="344">
        <v>2391</v>
      </c>
      <c r="D3734" s="344">
        <v>23081.9296875</v>
      </c>
      <c r="E3734" s="344">
        <v>1.24961498659104</v>
      </c>
      <c r="F3734" s="344">
        <v>2.0484833512455198</v>
      </c>
      <c r="G3734" s="262">
        <f t="shared" si="81"/>
        <v>25690.756846963486</v>
      </c>
    </row>
    <row r="3735" spans="1:7" x14ac:dyDescent="0.2">
      <c r="A3735" s="344">
        <v>12</v>
      </c>
      <c r="B3735" s="344">
        <v>0</v>
      </c>
      <c r="C3735" s="344">
        <v>2391.4169921875</v>
      </c>
      <c r="D3735" s="344">
        <v>22981.8203125</v>
      </c>
      <c r="E3735" s="344">
        <v>1.2478965800255499</v>
      </c>
      <c r="F3735" s="344">
        <v>2.04343791119754</v>
      </c>
      <c r="G3735" s="262">
        <f t="shared" si="81"/>
        <v>25651.17872174794</v>
      </c>
    </row>
    <row r="3736" spans="1:7" x14ac:dyDescent="0.2">
      <c r="A3736" s="344">
        <v>12</v>
      </c>
      <c r="B3736" s="344">
        <v>0</v>
      </c>
      <c r="C3736" s="344">
        <v>2391.8125</v>
      </c>
      <c r="D3736" s="344">
        <v>22881.29296875</v>
      </c>
      <c r="E3736" s="344">
        <v>1.2462324230000399</v>
      </c>
      <c r="F3736" s="344">
        <v>2.0394711755216099</v>
      </c>
      <c r="G3736" s="262">
        <f t="shared" si="81"/>
        <v>25613.017010658561</v>
      </c>
    </row>
    <row r="3737" spans="1:7" x14ac:dyDescent="0.2">
      <c r="A3737" s="344">
        <v>12</v>
      </c>
      <c r="B3737" s="344">
        <v>0</v>
      </c>
      <c r="C3737" s="344">
        <v>2392.228515625</v>
      </c>
      <c r="D3737" s="344">
        <v>22779.07421875</v>
      </c>
      <c r="E3737" s="344">
        <v>1.24446081463248</v>
      </c>
      <c r="F3737" s="344">
        <v>2.0361570641398399</v>
      </c>
      <c r="G3737" s="262">
        <f t="shared" si="81"/>
        <v>25572.570866370945</v>
      </c>
    </row>
    <row r="3738" spans="1:7" x14ac:dyDescent="0.2">
      <c r="A3738" s="344">
        <v>12</v>
      </c>
      <c r="B3738" s="344">
        <v>0</v>
      </c>
      <c r="C3738" s="344">
        <v>2392.630859375</v>
      </c>
      <c r="D3738" s="344">
        <v>22678.533203125</v>
      </c>
      <c r="E3738" s="344">
        <v>1.2428127229213699</v>
      </c>
      <c r="F3738" s="344">
        <v>2.0330906845629202</v>
      </c>
      <c r="G3738" s="262">
        <f t="shared" si="81"/>
        <v>25535.111713371498</v>
      </c>
    </row>
    <row r="3739" spans="1:7" x14ac:dyDescent="0.2">
      <c r="A3739" s="344">
        <v>12</v>
      </c>
      <c r="B3739" s="344">
        <v>0</v>
      </c>
      <c r="C3739" s="344">
        <v>2393.03125</v>
      </c>
      <c r="D3739" s="344">
        <v>22577.73828125</v>
      </c>
      <c r="E3739" s="344">
        <v>1.2410538038238901</v>
      </c>
      <c r="F3739" s="344">
        <v>2.0291805267334002</v>
      </c>
      <c r="G3739" s="262">
        <f t="shared" si="81"/>
        <v>25495.310653274199</v>
      </c>
    </row>
    <row r="3740" spans="1:7" x14ac:dyDescent="0.2">
      <c r="A3740" s="344">
        <v>12</v>
      </c>
      <c r="B3740" s="344">
        <v>0</v>
      </c>
      <c r="C3740" s="344">
        <v>2393.43359375</v>
      </c>
      <c r="D3740" s="344">
        <v>22475.234375</v>
      </c>
      <c r="E3740" s="344">
        <v>1.23938848264515</v>
      </c>
      <c r="F3740" s="344">
        <v>2.0253122784197299</v>
      </c>
      <c r="G3740" s="262">
        <f t="shared" si="81"/>
        <v>25457.796818509374</v>
      </c>
    </row>
    <row r="3741" spans="1:7" x14ac:dyDescent="0.2">
      <c r="A3741" s="344">
        <v>12</v>
      </c>
      <c r="B3741" s="344">
        <v>0</v>
      </c>
      <c r="C3741" s="344">
        <v>2393.5234375</v>
      </c>
      <c r="D3741" s="344">
        <v>22455.8984375</v>
      </c>
      <c r="E3741" s="344">
        <v>1.2390157207846599</v>
      </c>
      <c r="F3741" s="344">
        <v>2.0242661703378002</v>
      </c>
      <c r="G3741" s="262">
        <f t="shared" si="81"/>
        <v>25449.422512178819</v>
      </c>
    </row>
    <row r="3742" spans="1:7" x14ac:dyDescent="0.2">
      <c r="A3742" s="344">
        <v>12</v>
      </c>
      <c r="B3742" s="344">
        <v>0</v>
      </c>
      <c r="C3742" s="344">
        <v>2393.84375</v>
      </c>
      <c r="D3742" s="344">
        <v>22373.396484375</v>
      </c>
      <c r="E3742" s="344">
        <v>1.2376424856483901</v>
      </c>
      <c r="F3742" s="344">
        <v>2.0186365582048902</v>
      </c>
      <c r="G3742" s="262">
        <f t="shared" si="81"/>
        <v>25418.641930718357</v>
      </c>
    </row>
    <row r="3743" spans="1:7" x14ac:dyDescent="0.2">
      <c r="A3743" s="344">
        <v>12</v>
      </c>
      <c r="B3743" s="344">
        <v>0</v>
      </c>
      <c r="C3743" s="344">
        <v>2394.244140625</v>
      </c>
      <c r="D3743" s="344">
        <v>22272.791015625</v>
      </c>
      <c r="E3743" s="344">
        <v>1.2359862448647601</v>
      </c>
      <c r="F3743" s="344">
        <v>2.0147056784480801</v>
      </c>
      <c r="G3743" s="262">
        <f t="shared" si="81"/>
        <v>25381.669512432811</v>
      </c>
    </row>
    <row r="3744" spans="1:7" x14ac:dyDescent="0.2">
      <c r="A3744" s="344">
        <v>12</v>
      </c>
      <c r="B3744" s="344">
        <v>0</v>
      </c>
      <c r="C3744" s="344">
        <v>2394.6474609375</v>
      </c>
      <c r="D3744" s="344">
        <v>22171.236328125</v>
      </c>
      <c r="E3744" s="344">
        <v>1.2342648115009101</v>
      </c>
      <c r="F3744" s="344">
        <v>2.0129890181124201</v>
      </c>
      <c r="G3744" s="262">
        <f t="shared" si="81"/>
        <v>25343.415796686113</v>
      </c>
    </row>
    <row r="3745" spans="1:7" x14ac:dyDescent="0.2">
      <c r="A3745" s="344">
        <v>12</v>
      </c>
      <c r="B3745" s="344">
        <v>0</v>
      </c>
      <c r="C3745" s="344">
        <v>2395.0595703125</v>
      </c>
      <c r="D3745" s="344">
        <v>22069.5703125</v>
      </c>
      <c r="E3745" s="344">
        <v>1.2324587441980801</v>
      </c>
      <c r="F3745" s="344">
        <v>2.00801179744303</v>
      </c>
      <c r="G3745" s="262">
        <f t="shared" si="81"/>
        <v>25303.464859523887</v>
      </c>
    </row>
    <row r="3746" spans="1:7" x14ac:dyDescent="0.2">
      <c r="A3746" s="344">
        <v>12</v>
      </c>
      <c r="B3746" s="344">
        <v>0</v>
      </c>
      <c r="C3746" s="344">
        <v>2395.4521484375</v>
      </c>
      <c r="D3746" s="344">
        <v>21969.0703125</v>
      </c>
      <c r="E3746" s="344">
        <v>1.23082974459976</v>
      </c>
      <c r="F3746" s="344">
        <v>2.0035891793668301</v>
      </c>
      <c r="G3746" s="262">
        <f t="shared" si="81"/>
        <v>25267.595395579545</v>
      </c>
    </row>
    <row r="3747" spans="1:7" x14ac:dyDescent="0.2">
      <c r="A3747" s="344">
        <v>12</v>
      </c>
      <c r="B3747" s="344">
        <v>0</v>
      </c>
      <c r="C3747" s="344">
        <v>2395.865234375</v>
      </c>
      <c r="D3747" s="344">
        <v>21868.8046875</v>
      </c>
      <c r="E3747" s="344">
        <v>1.2291354360058899</v>
      </c>
      <c r="F3747" s="344">
        <v>1.9993842579424399</v>
      </c>
      <c r="G3747" s="262">
        <f t="shared" si="81"/>
        <v>25230.457951404795</v>
      </c>
    </row>
    <row r="3748" spans="1:7" x14ac:dyDescent="0.2">
      <c r="A3748" s="344">
        <v>12</v>
      </c>
      <c r="B3748" s="344">
        <v>0</v>
      </c>
      <c r="C3748" s="344">
        <v>2396.2744140625</v>
      </c>
      <c r="D3748" s="344">
        <v>21767.345703125</v>
      </c>
      <c r="E3748" s="344">
        <v>1.22734624892473</v>
      </c>
      <c r="F3748" s="344">
        <v>1.9953281152993401</v>
      </c>
      <c r="G3748" s="262">
        <f t="shared" si="81"/>
        <v>25191.421333129565</v>
      </c>
    </row>
    <row r="3749" spans="1:7" x14ac:dyDescent="0.2">
      <c r="A3749" s="344">
        <v>12</v>
      </c>
      <c r="B3749" s="344">
        <v>0</v>
      </c>
      <c r="C3749" s="344">
        <v>2396.67578125</v>
      </c>
      <c r="D3749" s="344">
        <v>21666.49609375</v>
      </c>
      <c r="E3749" s="344">
        <v>1.22559117153287</v>
      </c>
      <c r="F3749" s="344">
        <v>1.9906759262085001</v>
      </c>
      <c r="G3749" s="262">
        <f t="shared" si="81"/>
        <v>25153.306456239905</v>
      </c>
    </row>
    <row r="3750" spans="1:7" x14ac:dyDescent="0.2">
      <c r="A3750" s="344">
        <v>12</v>
      </c>
      <c r="B3750" s="344">
        <v>0</v>
      </c>
      <c r="C3750" s="344">
        <v>2397.0771484375</v>
      </c>
      <c r="D3750" s="344">
        <v>21564.615234375</v>
      </c>
      <c r="E3750" s="344">
        <v>1.2239562347531301</v>
      </c>
      <c r="F3750" s="344">
        <v>1.98670336976647</v>
      </c>
      <c r="G3750" s="262">
        <f t="shared" si="81"/>
        <v>25117.966389270212</v>
      </c>
    </row>
    <row r="3751" spans="1:7" x14ac:dyDescent="0.2">
      <c r="A3751" s="344">
        <v>12</v>
      </c>
      <c r="B3751" s="344">
        <v>0</v>
      </c>
      <c r="C3751" s="344">
        <v>2397.4970703125</v>
      </c>
      <c r="D3751" s="344">
        <v>21459.916015625</v>
      </c>
      <c r="E3751" s="344">
        <v>1.2221201322972799</v>
      </c>
      <c r="F3751" s="344">
        <v>1.9841045141220099</v>
      </c>
      <c r="G3751" s="262">
        <f t="shared" si="81"/>
        <v>25078.467665525248</v>
      </c>
    </row>
    <row r="3752" spans="1:7" x14ac:dyDescent="0.2">
      <c r="A3752" s="344">
        <v>12</v>
      </c>
      <c r="B3752" s="344">
        <v>0</v>
      </c>
      <c r="C3752" s="344">
        <v>2397.8955078125</v>
      </c>
      <c r="D3752" s="344">
        <v>21358.88671875</v>
      </c>
      <c r="E3752" s="344">
        <v>1.2203785590827501</v>
      </c>
      <c r="F3752" s="344">
        <v>1.9793151877820501</v>
      </c>
      <c r="G3752" s="262">
        <f t="shared" si="81"/>
        <v>25041.181625565037</v>
      </c>
    </row>
    <row r="3753" spans="1:7" x14ac:dyDescent="0.2">
      <c r="A3753" s="344">
        <v>12</v>
      </c>
      <c r="B3753" s="344">
        <v>0</v>
      </c>
      <c r="C3753" s="344">
        <v>2398.2255859375</v>
      </c>
      <c r="D3753" s="344">
        <v>21282.61328125</v>
      </c>
      <c r="E3753" s="344">
        <v>1.2190039269626101</v>
      </c>
      <c r="F3753" s="344">
        <v>1.9766807090491101</v>
      </c>
      <c r="G3753" s="262">
        <f t="shared" si="81"/>
        <v>25011.873437789563</v>
      </c>
    </row>
    <row r="3754" spans="1:7" x14ac:dyDescent="0.2">
      <c r="A3754" s="344">
        <v>12</v>
      </c>
      <c r="B3754" s="344">
        <v>0</v>
      </c>
      <c r="C3754" s="344">
        <v>2398.322265625</v>
      </c>
      <c r="D3754" s="344">
        <v>21258.498046875</v>
      </c>
      <c r="E3754" s="344">
        <v>1.2186371022835401</v>
      </c>
      <c r="F3754" s="344">
        <v>1.9752650987356899</v>
      </c>
      <c r="G3754" s="262">
        <f t="shared" si="81"/>
        <v>25004.070873034452</v>
      </c>
    </row>
    <row r="3755" spans="1:7" x14ac:dyDescent="0.2">
      <c r="A3755" s="344">
        <v>12</v>
      </c>
      <c r="B3755" s="344">
        <v>0</v>
      </c>
      <c r="C3755" s="344">
        <v>2398.7060546875</v>
      </c>
      <c r="D3755" s="344">
        <v>21156.078125</v>
      </c>
      <c r="E3755" s="344">
        <v>1.21691601816565</v>
      </c>
      <c r="F3755" s="344">
        <v>1.97053560987115</v>
      </c>
      <c r="G3755" s="262">
        <f t="shared" si="81"/>
        <v>24967.571346326225</v>
      </c>
    </row>
    <row r="3756" spans="1:7" x14ac:dyDescent="0.2">
      <c r="A3756" s="344">
        <v>12</v>
      </c>
      <c r="B3756" s="344">
        <v>0</v>
      </c>
      <c r="C3756" s="344">
        <v>2399.1318359375</v>
      </c>
      <c r="D3756" s="344">
        <v>21053.037109375</v>
      </c>
      <c r="E3756" s="344">
        <v>1.2150827096775201</v>
      </c>
      <c r="F3756" s="344">
        <v>1.96562404744327</v>
      </c>
      <c r="G3756" s="262">
        <f t="shared" si="81"/>
        <v>24928.88018170841</v>
      </c>
    </row>
    <row r="3757" spans="1:7" x14ac:dyDescent="0.2">
      <c r="A3757" s="344">
        <v>12</v>
      </c>
      <c r="B3757" s="344">
        <v>0</v>
      </c>
      <c r="C3757" s="344">
        <v>2399.5380859375</v>
      </c>
      <c r="D3757" s="344">
        <v>20952.736328125</v>
      </c>
      <c r="E3757" s="344">
        <v>1.2134034186601601</v>
      </c>
      <c r="F3757" s="344">
        <v>1.9614219199866101</v>
      </c>
      <c r="G3757" s="262">
        <f t="shared" si="81"/>
        <v>24893.610222702984</v>
      </c>
    </row>
    <row r="3758" spans="1:7" x14ac:dyDescent="0.2">
      <c r="A3758" s="344">
        <v>12</v>
      </c>
      <c r="B3758" s="344">
        <v>0</v>
      </c>
      <c r="C3758" s="344">
        <v>2399.9345703125</v>
      </c>
      <c r="D3758" s="344">
        <v>20851.283203125</v>
      </c>
      <c r="E3758" s="344">
        <v>1.21164112351835</v>
      </c>
      <c r="F3758" s="344">
        <v>1.95779511705041</v>
      </c>
      <c r="G3758" s="262">
        <f t="shared" si="81"/>
        <v>24856.774712438953</v>
      </c>
    </row>
    <row r="3759" spans="1:7" x14ac:dyDescent="0.2">
      <c r="A3759" s="344">
        <v>12</v>
      </c>
      <c r="B3759" s="344">
        <v>0.5</v>
      </c>
      <c r="C3759" s="344">
        <v>2400.421875</v>
      </c>
      <c r="D3759" s="344">
        <v>20951.970703125</v>
      </c>
      <c r="E3759" s="344">
        <v>1.2131730327382699</v>
      </c>
      <c r="F3759" s="344">
        <v>1.96286733262241</v>
      </c>
      <c r="G3759" s="262">
        <f t="shared" si="81"/>
        <v>24888.794107479775</v>
      </c>
    </row>
    <row r="3760" spans="1:7" x14ac:dyDescent="0.2">
      <c r="A3760" s="344">
        <v>12</v>
      </c>
      <c r="B3760" s="344">
        <v>0.5</v>
      </c>
      <c r="C3760" s="344">
        <v>2400.8125</v>
      </c>
      <c r="D3760" s="344">
        <v>21052.298828125</v>
      </c>
      <c r="E3760" s="344">
        <v>1.2148401001468301</v>
      </c>
      <c r="F3760" s="344">
        <v>1.96673278696835</v>
      </c>
      <c r="G3760" s="262">
        <f t="shared" si="81"/>
        <v>24923.806081857736</v>
      </c>
    </row>
    <row r="3761" spans="1:7" x14ac:dyDescent="0.2">
      <c r="A3761" s="344">
        <v>12</v>
      </c>
      <c r="B3761" s="344">
        <v>0.5</v>
      </c>
      <c r="C3761" s="344">
        <v>2401.208984375</v>
      </c>
      <c r="D3761" s="344">
        <v>21154.6875</v>
      </c>
      <c r="E3761" s="344">
        <v>1.2164200888946699</v>
      </c>
      <c r="F3761" s="344">
        <v>1.9704313017427899</v>
      </c>
      <c r="G3761" s="262">
        <f t="shared" si="81"/>
        <v>24957.149363597069</v>
      </c>
    </row>
    <row r="3762" spans="1:7" x14ac:dyDescent="0.2">
      <c r="A3762" s="344">
        <v>12</v>
      </c>
      <c r="B3762" s="344">
        <v>0.5</v>
      </c>
      <c r="C3762" s="344">
        <v>2401.6318359375</v>
      </c>
      <c r="D3762" s="344">
        <v>21256.0234375</v>
      </c>
      <c r="E3762" s="344">
        <v>1.2182161444798101</v>
      </c>
      <c r="F3762" s="344">
        <v>1.97526207193732</v>
      </c>
      <c r="G3762" s="262">
        <f t="shared" si="81"/>
        <v>24995.235360721599</v>
      </c>
    </row>
    <row r="3763" spans="1:7" x14ac:dyDescent="0.2">
      <c r="A3763" s="344">
        <v>12</v>
      </c>
      <c r="B3763" s="344">
        <v>0.5</v>
      </c>
      <c r="C3763" s="344">
        <v>2402.033203125</v>
      </c>
      <c r="D3763" s="344">
        <v>21356.166015625</v>
      </c>
      <c r="E3763" s="344">
        <v>1.2198076583445101</v>
      </c>
      <c r="F3763" s="344">
        <v>1.97839131578803</v>
      </c>
      <c r="G3763" s="262">
        <f t="shared" si="81"/>
        <v>25029.144305881535</v>
      </c>
    </row>
    <row r="3764" spans="1:7" x14ac:dyDescent="0.2">
      <c r="A3764" s="344">
        <v>12</v>
      </c>
      <c r="B3764" s="344">
        <v>0.5</v>
      </c>
      <c r="C3764" s="344">
        <v>2402.435546875</v>
      </c>
      <c r="D3764" s="344">
        <v>21458.662109375</v>
      </c>
      <c r="E3764" s="344">
        <v>1.22146145440638</v>
      </c>
      <c r="F3764" s="344">
        <v>1.98308518156409</v>
      </c>
      <c r="G3764" s="262">
        <f t="shared" si="81"/>
        <v>25064.547802952915</v>
      </c>
    </row>
    <row r="3765" spans="1:7" x14ac:dyDescent="0.2">
      <c r="A3765" s="344">
        <v>12</v>
      </c>
      <c r="B3765" s="344">
        <v>0.5</v>
      </c>
      <c r="C3765" s="344">
        <v>2402.833984375</v>
      </c>
      <c r="D3765" s="344">
        <v>21559.154296875</v>
      </c>
      <c r="E3765" s="344">
        <v>1.2230841675773301</v>
      </c>
      <c r="F3765" s="344">
        <v>1.98660185560584</v>
      </c>
      <c r="G3765" s="262">
        <f t="shared" si="81"/>
        <v>25099.450591586883</v>
      </c>
    </row>
    <row r="3766" spans="1:7" x14ac:dyDescent="0.2">
      <c r="A3766" s="344">
        <v>12</v>
      </c>
      <c r="B3766" s="344">
        <v>0.5</v>
      </c>
      <c r="C3766" s="344">
        <v>2403.2470703125</v>
      </c>
      <c r="D3766" s="344">
        <v>21660.740234375</v>
      </c>
      <c r="E3766" s="344">
        <v>1.22480920981616</v>
      </c>
      <c r="F3766" s="344">
        <v>1.98946008458734</v>
      </c>
      <c r="G3766" s="262">
        <f t="shared" si="81"/>
        <v>25136.728663398975</v>
      </c>
    </row>
    <row r="3767" spans="1:7" x14ac:dyDescent="0.2">
      <c r="A3767" s="344">
        <v>12</v>
      </c>
      <c r="B3767" s="344">
        <v>0.5</v>
      </c>
      <c r="C3767" s="344">
        <v>2403.66015625</v>
      </c>
      <c r="D3767" s="344">
        <v>21760.763671875</v>
      </c>
      <c r="E3767" s="344">
        <v>1.2264612596482001</v>
      </c>
      <c r="F3767" s="344">
        <v>1.9945888780057399</v>
      </c>
      <c r="G3767" s="262">
        <f t="shared" si="81"/>
        <v>25172.595907516599</v>
      </c>
    </row>
    <row r="3768" spans="1:7" x14ac:dyDescent="0.2">
      <c r="A3768" s="344">
        <v>12</v>
      </c>
      <c r="B3768" s="344">
        <v>0.5</v>
      </c>
      <c r="C3768" s="344">
        <v>2404.0595703125</v>
      </c>
      <c r="D3768" s="344">
        <v>21861.32421875</v>
      </c>
      <c r="E3768" s="344">
        <v>1.2281207600608499</v>
      </c>
      <c r="F3768" s="344">
        <v>1.99711928144097</v>
      </c>
      <c r="G3768" s="262">
        <f t="shared" si="81"/>
        <v>25208.791343944169</v>
      </c>
    </row>
    <row r="3769" spans="1:7" x14ac:dyDescent="0.2">
      <c r="A3769" s="344">
        <v>12</v>
      </c>
      <c r="B3769" s="344">
        <v>0.5</v>
      </c>
      <c r="C3769" s="344">
        <v>2404.466796875</v>
      </c>
      <c r="D3769" s="344">
        <v>21967.1015625</v>
      </c>
      <c r="E3769" s="344">
        <v>1.22982705943286</v>
      </c>
      <c r="F3769" s="344">
        <v>2.0016611088067302</v>
      </c>
      <c r="G3769" s="262">
        <f t="shared" si="81"/>
        <v>25246.183551637536</v>
      </c>
    </row>
    <row r="3770" spans="1:7" x14ac:dyDescent="0.2">
      <c r="A3770" s="344">
        <v>12</v>
      </c>
      <c r="B3770" s="344">
        <v>0.5</v>
      </c>
      <c r="C3770" s="344">
        <v>2404.873046875</v>
      </c>
      <c r="D3770" s="344">
        <v>22069.455078125</v>
      </c>
      <c r="E3770" s="344">
        <v>1.2315693311393301</v>
      </c>
      <c r="F3770" s="344">
        <v>2.0067363511770999</v>
      </c>
      <c r="G3770" s="262">
        <f t="shared" si="81"/>
        <v>25284.5453749802</v>
      </c>
    </row>
    <row r="3771" spans="1:7" x14ac:dyDescent="0.2">
      <c r="A3771" s="344">
        <v>12</v>
      </c>
      <c r="B3771" s="344">
        <v>0.5</v>
      </c>
      <c r="C3771" s="344">
        <v>2405.3056640625</v>
      </c>
      <c r="D3771" s="344">
        <v>22169.83203125</v>
      </c>
      <c r="E3771" s="344">
        <v>1.23327854089439</v>
      </c>
      <c r="F3771" s="344">
        <v>2.0118176471442002</v>
      </c>
      <c r="G3771" s="262">
        <f t="shared" si="81"/>
        <v>25322.352485522322</v>
      </c>
    </row>
    <row r="3772" spans="1:7" x14ac:dyDescent="0.2">
      <c r="A3772" s="344">
        <v>12</v>
      </c>
      <c r="B3772" s="344">
        <v>0.5</v>
      </c>
      <c r="C3772" s="344">
        <v>2405.6904296875</v>
      </c>
      <c r="D3772" s="344">
        <v>22270.1640625</v>
      </c>
      <c r="E3772" s="344">
        <v>1.2348680756986099</v>
      </c>
      <c r="F3772" s="344">
        <v>2.0124644506722702</v>
      </c>
      <c r="G3772" s="262">
        <f t="shared" si="81"/>
        <v>25357.671945767528</v>
      </c>
    </row>
    <row r="3773" spans="1:7" x14ac:dyDescent="0.2">
      <c r="A3773" s="344">
        <v>12</v>
      </c>
      <c r="B3773" s="344">
        <v>0.5</v>
      </c>
      <c r="C3773" s="344">
        <v>2406.1005859375</v>
      </c>
      <c r="D3773" s="344">
        <v>22370.64453125</v>
      </c>
      <c r="E3773" s="344">
        <v>1.2365778675302901</v>
      </c>
      <c r="F3773" s="344">
        <v>2.0191760268062402</v>
      </c>
      <c r="G3773" s="262">
        <f t="shared" si="81"/>
        <v>25395.835190714126</v>
      </c>
    </row>
    <row r="3774" spans="1:7" x14ac:dyDescent="0.2">
      <c r="A3774" s="344">
        <v>12</v>
      </c>
      <c r="B3774" s="344">
        <v>0.5</v>
      </c>
      <c r="C3774" s="344">
        <v>2406.4990234375</v>
      </c>
      <c r="D3774" s="344">
        <v>22471.6796875</v>
      </c>
      <c r="E3774" s="344">
        <v>1.23822642490268</v>
      </c>
      <c r="F3774" s="344">
        <v>2.0237029530108002</v>
      </c>
      <c r="G3774" s="262">
        <f t="shared" si="81"/>
        <v>25432.797762807084</v>
      </c>
    </row>
    <row r="3775" spans="1:7" x14ac:dyDescent="0.2">
      <c r="A3775" s="344">
        <v>12</v>
      </c>
      <c r="B3775" s="344">
        <v>0.5</v>
      </c>
      <c r="C3775" s="344">
        <v>2406.681640625</v>
      </c>
      <c r="D3775" s="344">
        <v>22518.783203125</v>
      </c>
      <c r="E3775" s="344">
        <v>1.23902119230479</v>
      </c>
      <c r="F3775" s="344">
        <v>2.0243912003934401</v>
      </c>
      <c r="G3775" s="262">
        <f t="shared" si="81"/>
        <v>25450.67623946274</v>
      </c>
    </row>
    <row r="3776" spans="1:7" x14ac:dyDescent="0.2">
      <c r="A3776" s="344">
        <v>12</v>
      </c>
      <c r="B3776" s="344">
        <v>0.5</v>
      </c>
      <c r="C3776" s="344">
        <v>2406.90234375</v>
      </c>
      <c r="D3776" s="344">
        <v>22572.68359375</v>
      </c>
      <c r="E3776" s="344">
        <v>1.23991153668612</v>
      </c>
      <c r="F3776" s="344">
        <v>2.0265725906938301</v>
      </c>
      <c r="G3776" s="262">
        <f t="shared" si="81"/>
        <v>25470.749706517003</v>
      </c>
    </row>
    <row r="3777" spans="1:7" x14ac:dyDescent="0.2">
      <c r="A3777" s="344">
        <v>12</v>
      </c>
      <c r="B3777" s="344">
        <v>0.5</v>
      </c>
      <c r="C3777" s="344">
        <v>2407.2978515625</v>
      </c>
      <c r="D3777" s="344">
        <v>22673.01171875</v>
      </c>
      <c r="E3777" s="344">
        <v>1.24152144417167</v>
      </c>
      <c r="F3777" s="344">
        <v>2.0309595856815599</v>
      </c>
      <c r="G3777" s="262">
        <f t="shared" si="81"/>
        <v>25507.170398303257</v>
      </c>
    </row>
    <row r="3778" spans="1:7" x14ac:dyDescent="0.2">
      <c r="A3778" s="344">
        <v>12</v>
      </c>
      <c r="B3778" s="344">
        <v>0.5</v>
      </c>
      <c r="C3778" s="344">
        <v>2407.697265625</v>
      </c>
      <c r="D3778" s="344">
        <v>22775.341796875</v>
      </c>
      <c r="E3778" s="344">
        <v>1.24326453078538</v>
      </c>
      <c r="F3778" s="344">
        <v>2.0340620540082499</v>
      </c>
      <c r="G3778" s="262">
        <f t="shared" si="81"/>
        <v>25546.78060661738</v>
      </c>
    </row>
    <row r="3779" spans="1:7" x14ac:dyDescent="0.2">
      <c r="A3779" s="344">
        <v>12</v>
      </c>
      <c r="B3779" s="344">
        <v>0.5</v>
      </c>
      <c r="C3779" s="344">
        <v>2408.1123046875</v>
      </c>
      <c r="D3779" s="344">
        <v>22876.541015625</v>
      </c>
      <c r="E3779" s="344">
        <v>1.2449893401935701</v>
      </c>
      <c r="F3779" s="344">
        <v>2.0392774604260899</v>
      </c>
      <c r="G3779" s="262">
        <f t="shared" si="81"/>
        <v>25586.151005105676</v>
      </c>
    </row>
    <row r="3780" spans="1:7" x14ac:dyDescent="0.2">
      <c r="A3780" s="344">
        <v>12</v>
      </c>
      <c r="B3780" s="344">
        <v>0.5</v>
      </c>
      <c r="C3780" s="344">
        <v>2408.521484375</v>
      </c>
      <c r="D3780" s="344">
        <v>22977.998046875</v>
      </c>
      <c r="E3780" s="344">
        <v>1.24661577865481</v>
      </c>
      <c r="F3780" s="344">
        <v>2.044114517048</v>
      </c>
      <c r="G3780" s="262">
        <f t="shared" si="81"/>
        <v>25623.440798082513</v>
      </c>
    </row>
    <row r="3781" spans="1:7" x14ac:dyDescent="0.2">
      <c r="A3781" s="344">
        <v>12</v>
      </c>
      <c r="B3781" s="344">
        <v>0.5</v>
      </c>
      <c r="C3781" s="344">
        <v>2408.9248046875</v>
      </c>
      <c r="D3781" s="344">
        <v>23078.701171875</v>
      </c>
      <c r="E3781" s="344">
        <v>1.2483251048252</v>
      </c>
      <c r="F3781" s="344">
        <v>2.0461706444621099</v>
      </c>
      <c r="G3781" s="262">
        <f t="shared" si="81"/>
        <v>25662.803758730708</v>
      </c>
    </row>
    <row r="3782" spans="1:7" x14ac:dyDescent="0.2">
      <c r="A3782" s="344">
        <v>12</v>
      </c>
      <c r="B3782" s="344">
        <v>0.5</v>
      </c>
      <c r="C3782" s="344">
        <v>2409.3349609375</v>
      </c>
      <c r="D3782" s="344">
        <v>23179.931640625</v>
      </c>
      <c r="E3782" s="344">
        <v>1.2499872827902401</v>
      </c>
      <c r="F3782" s="344">
        <v>2.0498305093496998</v>
      </c>
      <c r="G3782" s="262">
        <f t="shared" ref="G3782:G3845" si="82">G3781+(D3782+D3781)/2*(E3782-E3781)</f>
        <v>25701.248798807617</v>
      </c>
    </row>
    <row r="3783" spans="1:7" x14ac:dyDescent="0.2">
      <c r="A3783" s="344">
        <v>12</v>
      </c>
      <c r="B3783" s="344">
        <v>0.5</v>
      </c>
      <c r="C3783" s="344">
        <v>2409.7421875</v>
      </c>
      <c r="D3783" s="344">
        <v>23280.08984375</v>
      </c>
      <c r="E3783" s="344">
        <v>1.25168531667441</v>
      </c>
      <c r="F3783" s="344">
        <v>2.05417582765222</v>
      </c>
      <c r="G3783" s="262">
        <f t="shared" si="82"/>
        <v>25740.694144177483</v>
      </c>
    </row>
    <row r="3784" spans="1:7" x14ac:dyDescent="0.2">
      <c r="A3784" s="344">
        <v>12</v>
      </c>
      <c r="B3784" s="344">
        <v>0.5</v>
      </c>
      <c r="C3784" s="344">
        <v>2410.1279296875</v>
      </c>
      <c r="D3784" s="344">
        <v>23381.73828125</v>
      </c>
      <c r="E3784" s="344">
        <v>1.2533417902886901</v>
      </c>
      <c r="F3784" s="344">
        <v>2.0580589771270801</v>
      </c>
      <c r="G3784" s="262">
        <f t="shared" si="82"/>
        <v>25779.341187719052</v>
      </c>
    </row>
    <row r="3785" spans="1:7" x14ac:dyDescent="0.2">
      <c r="A3785" s="344">
        <v>12</v>
      </c>
      <c r="B3785" s="344">
        <v>0.5</v>
      </c>
      <c r="C3785" s="344">
        <v>2410.5380859375</v>
      </c>
      <c r="D3785" s="344">
        <v>23485.28515625</v>
      </c>
      <c r="E3785" s="344">
        <v>1.2550984974950601</v>
      </c>
      <c r="F3785" s="344">
        <v>2.0637749694287799</v>
      </c>
      <c r="G3785" s="262">
        <f t="shared" si="82"/>
        <v>25820.507006625936</v>
      </c>
    </row>
    <row r="3786" spans="1:7" x14ac:dyDescent="0.2">
      <c r="A3786" s="344">
        <v>12</v>
      </c>
      <c r="B3786" s="344">
        <v>0.5</v>
      </c>
      <c r="C3786" s="344">
        <v>2410.95703125</v>
      </c>
      <c r="D3786" s="344">
        <v>23587.505859375</v>
      </c>
      <c r="E3786" s="344">
        <v>1.2567678932100499</v>
      </c>
      <c r="F3786" s="344">
        <v>2.0669400691986102</v>
      </c>
      <c r="G3786" s="262">
        <f t="shared" si="82"/>
        <v>25859.798564432982</v>
      </c>
    </row>
    <row r="3787" spans="1:7" x14ac:dyDescent="0.2">
      <c r="A3787" s="344">
        <v>12</v>
      </c>
      <c r="B3787" s="344">
        <v>0.5</v>
      </c>
      <c r="C3787" s="344">
        <v>2411.3701171875</v>
      </c>
      <c r="D3787" s="344">
        <v>23687.787109375</v>
      </c>
      <c r="E3787" s="344">
        <v>1.2584582436829801</v>
      </c>
      <c r="F3787" s="344">
        <v>2.0695447456091598</v>
      </c>
      <c r="G3787" s="262">
        <f t="shared" si="82"/>
        <v>25899.754471346801</v>
      </c>
    </row>
    <row r="3788" spans="1:7" x14ac:dyDescent="0.2">
      <c r="A3788" s="344">
        <v>12</v>
      </c>
      <c r="B3788" s="344">
        <v>0.5</v>
      </c>
      <c r="C3788" s="344">
        <v>2411.4912109375</v>
      </c>
      <c r="D3788" s="344">
        <v>23714.013671875</v>
      </c>
      <c r="E3788" s="344">
        <v>1.25902786385268</v>
      </c>
      <c r="F3788" s="344">
        <v>2.0704597700387199</v>
      </c>
      <c r="G3788" s="262">
        <f t="shared" si="82"/>
        <v>25913.254982249349</v>
      </c>
    </row>
    <row r="3789" spans="1:7" x14ac:dyDescent="0.2">
      <c r="A3789" s="344">
        <v>12</v>
      </c>
      <c r="B3789" s="344">
        <v>0.5</v>
      </c>
      <c r="C3789" s="344">
        <v>2411.7685546875</v>
      </c>
      <c r="D3789" s="344">
        <v>23789.908203125</v>
      </c>
      <c r="E3789" s="344">
        <v>1.2601375347003301</v>
      </c>
      <c r="F3789" s="344">
        <v>2.07367236725986</v>
      </c>
      <c r="G3789" s="262">
        <f t="shared" si="82"/>
        <v>25939.611840876216</v>
      </c>
    </row>
    <row r="3790" spans="1:7" x14ac:dyDescent="0.2">
      <c r="A3790" s="344">
        <v>12</v>
      </c>
      <c r="B3790" s="344">
        <v>0.5</v>
      </c>
      <c r="C3790" s="344">
        <v>2412.1787109375</v>
      </c>
      <c r="D3790" s="344">
        <v>23891.24609375</v>
      </c>
      <c r="E3790" s="344">
        <v>1.2618552427738901</v>
      </c>
      <c r="F3790" s="344">
        <v>2.0794721785932802</v>
      </c>
      <c r="G3790" s="262">
        <f t="shared" si="82"/>
        <v>25980.562992722418</v>
      </c>
    </row>
    <row r="3791" spans="1:7" x14ac:dyDescent="0.2">
      <c r="A3791" s="344">
        <v>12</v>
      </c>
      <c r="B3791" s="344">
        <v>0.5</v>
      </c>
      <c r="C3791" s="344">
        <v>2412.580078125</v>
      </c>
      <c r="D3791" s="344">
        <v>23992.005859375</v>
      </c>
      <c r="E3791" s="344">
        <v>1.26351718790829</v>
      </c>
      <c r="F3791" s="344">
        <v>2.0829499699175398</v>
      </c>
      <c r="G3791" s="262">
        <f t="shared" si="82"/>
        <v>26020.35266152379</v>
      </c>
    </row>
    <row r="3792" spans="1:7" x14ac:dyDescent="0.2">
      <c r="A3792" s="344">
        <v>12</v>
      </c>
      <c r="B3792" s="344">
        <v>0.5</v>
      </c>
      <c r="C3792" s="344">
        <v>2412.9833984375</v>
      </c>
      <c r="D3792" s="344">
        <v>24094.251953125</v>
      </c>
      <c r="E3792" s="344">
        <v>1.2651914730668099</v>
      </c>
      <c r="F3792" s="344">
        <v>2.0854205358773501</v>
      </c>
      <c r="G3792" s="262">
        <f t="shared" si="82"/>
        <v>26060.607715415903</v>
      </c>
    </row>
    <row r="3793" spans="1:7" x14ac:dyDescent="0.2">
      <c r="A3793" s="344">
        <v>12</v>
      </c>
      <c r="B3793" s="344">
        <v>0.5</v>
      </c>
      <c r="C3793" s="344">
        <v>2413.39453125</v>
      </c>
      <c r="D3793" s="344">
        <v>24197.52734375</v>
      </c>
      <c r="E3793" s="344">
        <v>1.26695411745459</v>
      </c>
      <c r="F3793" s="344">
        <v>2.0904687698930502</v>
      </c>
      <c r="G3793" s="262">
        <f t="shared" si="82"/>
        <v>26103.168332292676</v>
      </c>
    </row>
    <row r="3794" spans="1:7" x14ac:dyDescent="0.2">
      <c r="A3794" s="344">
        <v>12</v>
      </c>
      <c r="B3794" s="344">
        <v>0.5</v>
      </c>
      <c r="C3794" s="344">
        <v>2413.796875</v>
      </c>
      <c r="D3794" s="344">
        <v>24298.05078125</v>
      </c>
      <c r="E3794" s="344">
        <v>1.2686811387538901</v>
      </c>
      <c r="F3794" s="344">
        <v>2.0939854439348</v>
      </c>
      <c r="G3794" s="262">
        <f t="shared" si="82"/>
        <v>26145.044780464552</v>
      </c>
    </row>
    <row r="3795" spans="1:7" x14ac:dyDescent="0.2">
      <c r="A3795" s="344">
        <v>12</v>
      </c>
      <c r="B3795" s="344">
        <v>0.5</v>
      </c>
      <c r="C3795" s="344">
        <v>2414.2109375</v>
      </c>
      <c r="D3795" s="344">
        <v>24399.00390625</v>
      </c>
      <c r="E3795" s="344">
        <v>1.2703667161986201</v>
      </c>
      <c r="F3795" s="344">
        <v>2.0984678994864199</v>
      </c>
      <c r="G3795" s="262">
        <f t="shared" si="82"/>
        <v>26186.086108967567</v>
      </c>
    </row>
    <row r="3796" spans="1:7" x14ac:dyDescent="0.2">
      <c r="A3796" s="344">
        <v>12</v>
      </c>
      <c r="B3796" s="344">
        <v>0.5</v>
      </c>
      <c r="C3796" s="344">
        <v>2414.6142578125</v>
      </c>
      <c r="D3796" s="344">
        <v>24502.107421875</v>
      </c>
      <c r="E3796" s="344">
        <v>1.2720966478809701</v>
      </c>
      <c r="F3796" s="344">
        <v>2.1037459373474099</v>
      </c>
      <c r="G3796" s="262">
        <f t="shared" si="82"/>
        <v>26228.383899861892</v>
      </c>
    </row>
    <row r="3797" spans="1:7" x14ac:dyDescent="0.2">
      <c r="A3797" s="344">
        <v>12</v>
      </c>
      <c r="B3797" s="344">
        <v>0.5</v>
      </c>
      <c r="C3797" s="344">
        <v>2415.017578125</v>
      </c>
      <c r="D3797" s="344">
        <v>24602.140625</v>
      </c>
      <c r="E3797" s="344">
        <v>1.2737739598378499</v>
      </c>
      <c r="F3797" s="344">
        <v>2.1071196533739598</v>
      </c>
      <c r="G3797" s="262">
        <f t="shared" si="82"/>
        <v>26269.5654710532</v>
      </c>
    </row>
    <row r="3798" spans="1:7" x14ac:dyDescent="0.2">
      <c r="A3798" s="344">
        <v>12</v>
      </c>
      <c r="B3798" s="344">
        <v>0.5</v>
      </c>
      <c r="C3798" s="344">
        <v>2415.4267578125</v>
      </c>
      <c r="D3798" s="344">
        <v>24703.341796875</v>
      </c>
      <c r="E3798" s="344">
        <v>1.27550296019763</v>
      </c>
      <c r="F3798" s="344">
        <v>2.1112174727022599</v>
      </c>
      <c r="G3798" s="262">
        <f t="shared" si="82"/>
        <v>26312.190069476477</v>
      </c>
    </row>
    <row r="3799" spans="1:7" x14ac:dyDescent="0.2">
      <c r="A3799" s="344">
        <v>12</v>
      </c>
      <c r="B3799" s="344">
        <v>0.5</v>
      </c>
      <c r="C3799" s="344">
        <v>2415.830078125</v>
      </c>
      <c r="D3799" s="344">
        <v>24804.63671875</v>
      </c>
      <c r="E3799" s="344">
        <v>1.2772232294082599</v>
      </c>
      <c r="F3799" s="344">
        <v>2.1148533560335601</v>
      </c>
      <c r="G3799" s="262">
        <f t="shared" si="82"/>
        <v>26354.773595036957</v>
      </c>
    </row>
    <row r="3800" spans="1:7" x14ac:dyDescent="0.2">
      <c r="A3800" s="344">
        <v>12</v>
      </c>
      <c r="B3800" s="344">
        <v>0.5</v>
      </c>
      <c r="C3800" s="344">
        <v>2416.2353515625</v>
      </c>
      <c r="D3800" s="344">
        <v>24906.07421875</v>
      </c>
      <c r="E3800" s="344">
        <v>1.2789403554052099</v>
      </c>
      <c r="F3800" s="344">
        <v>2.1186948288232101</v>
      </c>
      <c r="G3800" s="262">
        <f t="shared" si="82"/>
        <v>26397.453372075779</v>
      </c>
    </row>
    <row r="3801" spans="1:7" x14ac:dyDescent="0.2">
      <c r="A3801" s="344">
        <v>12</v>
      </c>
      <c r="B3801" s="344">
        <v>0.5</v>
      </c>
      <c r="C3801" s="344">
        <v>2416.2626953125</v>
      </c>
      <c r="D3801" s="344">
        <v>24911.119140625</v>
      </c>
      <c r="E3801" s="344">
        <v>1.27902789972723</v>
      </c>
      <c r="F3801" s="344">
        <v>2.1190284751355599</v>
      </c>
      <c r="G3801" s="262">
        <f t="shared" si="82"/>
        <v>26399.633978284575</v>
      </c>
    </row>
    <row r="3802" spans="1:7" x14ac:dyDescent="0.2">
      <c r="A3802" s="344">
        <v>12</v>
      </c>
      <c r="B3802" s="344">
        <v>0.5</v>
      </c>
      <c r="C3802" s="344">
        <v>2416.64453125</v>
      </c>
      <c r="D3802" s="344">
        <v>25007.1640625</v>
      </c>
      <c r="E3802" s="344">
        <v>1.2806698214262699</v>
      </c>
      <c r="F3802" s="344">
        <v>2.1240324713289702</v>
      </c>
      <c r="G3802" s="262">
        <f t="shared" si="82"/>
        <v>26440.614934469591</v>
      </c>
    </row>
    <row r="3803" spans="1:7" x14ac:dyDescent="0.2">
      <c r="A3803" s="344">
        <v>12</v>
      </c>
      <c r="B3803" s="344">
        <v>0.5</v>
      </c>
      <c r="C3803" s="344">
        <v>2417.0458984375</v>
      </c>
      <c r="D3803" s="344">
        <v>25107.642578125</v>
      </c>
      <c r="E3803" s="344">
        <v>1.28238869365305</v>
      </c>
      <c r="F3803" s="344">
        <v>2.1266757976263801</v>
      </c>
      <c r="G3803" s="262">
        <f t="shared" si="82"/>
        <v>26483.685409112102</v>
      </c>
    </row>
    <row r="3804" spans="1:7" x14ac:dyDescent="0.2">
      <c r="A3804" s="344">
        <v>12</v>
      </c>
      <c r="B3804" s="344">
        <v>0.5</v>
      </c>
      <c r="C3804" s="344">
        <v>2417.453125</v>
      </c>
      <c r="D3804" s="344">
        <v>25209.435546875</v>
      </c>
      <c r="E3804" s="344">
        <v>1.2841463321819899</v>
      </c>
      <c r="F3804" s="344">
        <v>2.1311016753315899</v>
      </c>
      <c r="G3804" s="262">
        <f t="shared" si="82"/>
        <v>26527.905026700195</v>
      </c>
    </row>
    <row r="3805" spans="1:7" x14ac:dyDescent="0.2">
      <c r="A3805" s="344">
        <v>12</v>
      </c>
      <c r="B3805" s="344">
        <v>0.5</v>
      </c>
      <c r="C3805" s="344">
        <v>2417.8544921875</v>
      </c>
      <c r="D3805" s="344">
        <v>25312.01953125</v>
      </c>
      <c r="E3805" s="344">
        <v>1.2857903493568299</v>
      </c>
      <c r="F3805" s="344">
        <v>2.1371901966631399</v>
      </c>
      <c r="G3805" s="262">
        <f t="shared" si="82"/>
        <v>26569.434096623365</v>
      </c>
    </row>
    <row r="3806" spans="1:7" x14ac:dyDescent="0.2">
      <c r="A3806" s="344">
        <v>12</v>
      </c>
      <c r="B3806" s="344">
        <v>0.5</v>
      </c>
      <c r="C3806" s="344">
        <v>2418.275390625</v>
      </c>
      <c r="D3806" s="344">
        <v>25416.599609375</v>
      </c>
      <c r="E3806" s="344">
        <v>1.2875987449660899</v>
      </c>
      <c r="F3806" s="344">
        <v>2.1388262975961001</v>
      </c>
      <c r="G3806" s="262">
        <f t="shared" si="82"/>
        <v>26615.302802682232</v>
      </c>
    </row>
    <row r="3807" spans="1:7" x14ac:dyDescent="0.2">
      <c r="A3807" s="344">
        <v>12</v>
      </c>
      <c r="B3807" s="344">
        <v>0.5</v>
      </c>
      <c r="C3807" s="344">
        <v>2418.6806640625</v>
      </c>
      <c r="D3807" s="344">
        <v>25520.01953125</v>
      </c>
      <c r="E3807" s="344">
        <v>1.28935649991035</v>
      </c>
      <c r="F3807" s="344">
        <v>2.1436663810163701</v>
      </c>
      <c r="G3807" s="262">
        <f t="shared" si="82"/>
        <v>26660.069849751395</v>
      </c>
    </row>
    <row r="3808" spans="1:7" x14ac:dyDescent="0.2">
      <c r="A3808" s="344">
        <v>12</v>
      </c>
      <c r="B3808" s="344">
        <v>0.5</v>
      </c>
      <c r="C3808" s="344">
        <v>2419.107421875</v>
      </c>
      <c r="D3808" s="344">
        <v>25620.525390625</v>
      </c>
      <c r="E3808" s="344">
        <v>1.29119586199522</v>
      </c>
      <c r="F3808" s="344">
        <v>2.1460561547428401</v>
      </c>
      <c r="G3808" s="262">
        <f t="shared" si="82"/>
        <v>26707.102839415838</v>
      </c>
    </row>
    <row r="3809" spans="1:7" x14ac:dyDescent="0.2">
      <c r="A3809" s="344">
        <v>12</v>
      </c>
      <c r="B3809" s="344">
        <v>0.5</v>
      </c>
      <c r="C3809" s="344">
        <v>2419.4990234375</v>
      </c>
      <c r="D3809" s="344">
        <v>25722.62109375</v>
      </c>
      <c r="E3809" s="344">
        <v>1.2929451186209899</v>
      </c>
      <c r="F3809" s="344">
        <v>2.15165340341628</v>
      </c>
      <c r="G3809" s="262">
        <f t="shared" si="82"/>
        <v>26752.009009003676</v>
      </c>
    </row>
    <row r="3810" spans="1:7" x14ac:dyDescent="0.2">
      <c r="A3810" s="344">
        <v>12</v>
      </c>
      <c r="B3810" s="344">
        <v>0.5</v>
      </c>
      <c r="C3810" s="344">
        <v>2419.921875</v>
      </c>
      <c r="D3810" s="344">
        <v>25824.421875</v>
      </c>
      <c r="E3810" s="344">
        <v>1.2947854120284299</v>
      </c>
      <c r="F3810" s="344">
        <v>2.1551132667809698</v>
      </c>
      <c r="G3810" s="262">
        <f t="shared" si="82"/>
        <v>26799.439850677882</v>
      </c>
    </row>
    <row r="3811" spans="1:7" x14ac:dyDescent="0.2">
      <c r="A3811" s="344">
        <v>12</v>
      </c>
      <c r="B3811" s="344">
        <v>0.5</v>
      </c>
      <c r="C3811" s="344">
        <v>2420.3115234375</v>
      </c>
      <c r="D3811" s="344">
        <v>25925.181640625</v>
      </c>
      <c r="E3811" s="344">
        <v>1.2965953210368799</v>
      </c>
      <c r="F3811" s="344">
        <v>2.16159224510193</v>
      </c>
      <c r="G3811" s="262">
        <f t="shared" si="82"/>
        <v>26846.270887471204</v>
      </c>
    </row>
    <row r="3812" spans="1:7" x14ac:dyDescent="0.2">
      <c r="A3812" s="344">
        <v>12</v>
      </c>
      <c r="B3812" s="344">
        <v>0.5</v>
      </c>
      <c r="C3812" s="344">
        <v>2420.7060546875</v>
      </c>
      <c r="D3812" s="344">
        <v>26025.431640625</v>
      </c>
      <c r="E3812" s="344">
        <v>1.2983693741261999</v>
      </c>
      <c r="F3812" s="344">
        <v>2.16293940320611</v>
      </c>
      <c r="G3812" s="262">
        <f t="shared" si="82"/>
        <v>26892.35246046304</v>
      </c>
    </row>
    <row r="3813" spans="1:7" x14ac:dyDescent="0.2">
      <c r="A3813" s="344">
        <v>12</v>
      </c>
      <c r="B3813" s="344">
        <v>1</v>
      </c>
      <c r="C3813" s="344">
        <v>2421.3173828125</v>
      </c>
      <c r="D3813" s="344">
        <v>25920.595703125</v>
      </c>
      <c r="E3813" s="344">
        <v>1.2970749521628</v>
      </c>
      <c r="F3813" s="344">
        <v>2.1598220337182301</v>
      </c>
      <c r="G3813" s="262">
        <f t="shared" si="82"/>
        <v>26858.732421110479</v>
      </c>
    </row>
    <row r="3814" spans="1:7" x14ac:dyDescent="0.2">
      <c r="A3814" s="344">
        <v>12</v>
      </c>
      <c r="B3814" s="344">
        <v>1</v>
      </c>
      <c r="C3814" s="344">
        <v>2421.724609375</v>
      </c>
      <c r="D3814" s="344">
        <v>25816.484375</v>
      </c>
      <c r="E3814" s="344">
        <v>1.29542918875813</v>
      </c>
      <c r="F3814" s="344">
        <v>2.1549700759351298</v>
      </c>
      <c r="G3814" s="262">
        <f t="shared" si="82"/>
        <v>26816.158924581949</v>
      </c>
    </row>
    <row r="3815" spans="1:7" x14ac:dyDescent="0.2">
      <c r="A3815" s="344">
        <v>12</v>
      </c>
      <c r="B3815" s="344">
        <v>1</v>
      </c>
      <c r="C3815" s="344">
        <v>2422.1474609375</v>
      </c>
      <c r="D3815" s="344">
        <v>25716</v>
      </c>
      <c r="E3815" s="344">
        <v>1.29372533410788</v>
      </c>
      <c r="F3815" s="344">
        <v>2.1525025367736799</v>
      </c>
      <c r="G3815" s="262">
        <f t="shared" si="82"/>
        <v>26772.25699301131</v>
      </c>
    </row>
    <row r="3816" spans="1:7" x14ac:dyDescent="0.2">
      <c r="A3816" s="344">
        <v>12</v>
      </c>
      <c r="B3816" s="344">
        <v>1</v>
      </c>
      <c r="C3816" s="344">
        <v>2422.5625</v>
      </c>
      <c r="D3816" s="344">
        <v>25609.25</v>
      </c>
      <c r="E3816" s="344">
        <v>1.29205314442515</v>
      </c>
      <c r="F3816" s="344">
        <v>2.1479635033756499</v>
      </c>
      <c r="G3816" s="262">
        <f t="shared" si="82"/>
        <v>26729.34421625454</v>
      </c>
    </row>
    <row r="3817" spans="1:7" x14ac:dyDescent="0.2">
      <c r="A3817" s="344">
        <v>12</v>
      </c>
      <c r="B3817" s="344">
        <v>1</v>
      </c>
      <c r="C3817" s="344">
        <v>2422.98828125</v>
      </c>
      <c r="D3817" s="344">
        <v>25507.70703125</v>
      </c>
      <c r="E3817" s="344">
        <v>1.2903230963274801</v>
      </c>
      <c r="F3817" s="344">
        <v>2.1446764003485401</v>
      </c>
      <c r="G3817" s="262">
        <f t="shared" si="82"/>
        <v>26685.126819119247</v>
      </c>
    </row>
    <row r="3818" spans="1:7" x14ac:dyDescent="0.2">
      <c r="A3818" s="344">
        <v>12</v>
      </c>
      <c r="B3818" s="344">
        <v>1</v>
      </c>
      <c r="C3818" s="344">
        <v>2423.392578125</v>
      </c>
      <c r="D3818" s="344">
        <v>25406.625</v>
      </c>
      <c r="E3818" s="344">
        <v>1.28869607578963</v>
      </c>
      <c r="F3818" s="344">
        <v>2.1406412124633798</v>
      </c>
      <c r="G3818" s="262">
        <f t="shared" si="82"/>
        <v>26643.707487176365</v>
      </c>
    </row>
    <row r="3819" spans="1:7" x14ac:dyDescent="0.2">
      <c r="A3819" s="344">
        <v>12</v>
      </c>
      <c r="B3819" s="344">
        <v>1</v>
      </c>
      <c r="C3819" s="344">
        <v>2423.79296875</v>
      </c>
      <c r="D3819" s="344">
        <v>25303.240234375</v>
      </c>
      <c r="E3819" s="344">
        <v>1.2870035134255899</v>
      </c>
      <c r="F3819" s="344">
        <v>2.13531265035272</v>
      </c>
      <c r="G3819" s="262">
        <f t="shared" si="82"/>
        <v>26600.792682485742</v>
      </c>
    </row>
    <row r="3820" spans="1:7" x14ac:dyDescent="0.2">
      <c r="A3820" s="344">
        <v>12</v>
      </c>
      <c r="B3820" s="344">
        <v>1</v>
      </c>
      <c r="C3820" s="344">
        <v>2424.2177734375</v>
      </c>
      <c r="D3820" s="344">
        <v>25200.259765625</v>
      </c>
      <c r="E3820" s="344">
        <v>1.2852939544245601</v>
      </c>
      <c r="F3820" s="344">
        <v>2.13165557943285</v>
      </c>
      <c r="G3820" s="262">
        <f t="shared" si="82"/>
        <v>26557.623325981487</v>
      </c>
    </row>
    <row r="3821" spans="1:7" x14ac:dyDescent="0.2">
      <c r="A3821" s="344">
        <v>12</v>
      </c>
      <c r="B3821" s="344">
        <v>1</v>
      </c>
      <c r="C3821" s="344">
        <v>2424.611328125</v>
      </c>
      <c r="D3821" s="344">
        <v>25099.84375</v>
      </c>
      <c r="E3821" s="344">
        <v>1.28369766753167</v>
      </c>
      <c r="F3821" s="344">
        <v>2.1284550894051799</v>
      </c>
      <c r="G3821" s="262">
        <f t="shared" si="82"/>
        <v>26517.476628004984</v>
      </c>
    </row>
    <row r="3822" spans="1:7" x14ac:dyDescent="0.2">
      <c r="A3822" s="344">
        <v>12</v>
      </c>
      <c r="B3822" s="344">
        <v>1</v>
      </c>
      <c r="C3822" s="344">
        <v>2425.0087890625</v>
      </c>
      <c r="D3822" s="344">
        <v>24998.546875</v>
      </c>
      <c r="E3822" s="344">
        <v>1.28209555987269</v>
      </c>
      <c r="F3822" s="344">
        <v>2.1241426002234198</v>
      </c>
      <c r="G3822" s="262">
        <f t="shared" si="82"/>
        <v>26477.34512034354</v>
      </c>
    </row>
    <row r="3823" spans="1:7" x14ac:dyDescent="0.2">
      <c r="A3823" s="344">
        <v>12</v>
      </c>
      <c r="B3823" s="344">
        <v>1</v>
      </c>
      <c r="C3823" s="344">
        <v>2425.4287109375</v>
      </c>
      <c r="D3823" s="344">
        <v>24898.498046875</v>
      </c>
      <c r="E3823" s="344">
        <v>1.28040986601263</v>
      </c>
      <c r="F3823" s="344">
        <v>2.1198005415499201</v>
      </c>
      <c r="G3823" s="262">
        <f t="shared" si="82"/>
        <v>26435.289549213569</v>
      </c>
    </row>
    <row r="3824" spans="1:7" x14ac:dyDescent="0.2">
      <c r="A3824" s="344">
        <v>12</v>
      </c>
      <c r="B3824" s="344">
        <v>1</v>
      </c>
      <c r="C3824" s="344">
        <v>2425.8134765625</v>
      </c>
      <c r="D3824" s="344">
        <v>24795.927734375</v>
      </c>
      <c r="E3824" s="344">
        <v>1.2787575833499401</v>
      </c>
      <c r="F3824" s="344">
        <v>2.1169960964471102</v>
      </c>
      <c r="G3824" s="262">
        <f t="shared" si="82"/>
        <v>26394.234930138224</v>
      </c>
    </row>
    <row r="3825" spans="1:7" x14ac:dyDescent="0.2">
      <c r="A3825" s="344">
        <v>12</v>
      </c>
      <c r="B3825" s="344">
        <v>1</v>
      </c>
      <c r="C3825" s="344">
        <v>2426.2412109375</v>
      </c>
      <c r="D3825" s="344">
        <v>24695.36328125</v>
      </c>
      <c r="E3825" s="344">
        <v>1.27704965416342</v>
      </c>
      <c r="F3825" s="344">
        <v>2.1131725516170299</v>
      </c>
      <c r="G3825" s="262">
        <f t="shared" si="82"/>
        <v>26351.971119936152</v>
      </c>
    </row>
    <row r="3826" spans="1:7" x14ac:dyDescent="0.2">
      <c r="A3826" s="344">
        <v>12</v>
      </c>
      <c r="B3826" s="344">
        <v>1</v>
      </c>
      <c r="C3826" s="344">
        <v>2426.6337890625</v>
      </c>
      <c r="D3826" s="344">
        <v>24592.20703125</v>
      </c>
      <c r="E3826" s="344">
        <v>1.2753545306623</v>
      </c>
      <c r="F3826" s="344">
        <v>2.1098402794450499</v>
      </c>
      <c r="G3826" s="262">
        <f t="shared" si="82"/>
        <v>26310.196860561242</v>
      </c>
    </row>
    <row r="3827" spans="1:7" x14ac:dyDescent="0.2">
      <c r="A3827" s="344">
        <v>12</v>
      </c>
      <c r="B3827" s="344">
        <v>1</v>
      </c>
      <c r="C3827" s="344">
        <v>2427.0556640625</v>
      </c>
      <c r="D3827" s="344">
        <v>24490.04296875</v>
      </c>
      <c r="E3827" s="344">
        <v>1.2736413627862899</v>
      </c>
      <c r="F3827" s="344">
        <v>2.1027028560638401</v>
      </c>
      <c r="G3827" s="262">
        <f t="shared" si="82"/>
        <v>26268.153793570094</v>
      </c>
    </row>
    <row r="3828" spans="1:7" x14ac:dyDescent="0.2">
      <c r="A3828" s="344">
        <v>12</v>
      </c>
      <c r="B3828" s="344">
        <v>1</v>
      </c>
      <c r="C3828" s="344">
        <v>2427.4541015625</v>
      </c>
      <c r="D3828" s="344">
        <v>24389.11328125</v>
      </c>
      <c r="E3828" s="344">
        <v>1.27201806753874</v>
      </c>
      <c r="F3828" s="344">
        <v>2.1004378795623802</v>
      </c>
      <c r="G3828" s="262">
        <f t="shared" si="82"/>
        <v>26228.481142547658</v>
      </c>
    </row>
    <row r="3829" spans="1:7" x14ac:dyDescent="0.2">
      <c r="A3829" s="344">
        <v>12</v>
      </c>
      <c r="B3829" s="344">
        <v>1</v>
      </c>
      <c r="C3829" s="344">
        <v>2427.873046875</v>
      </c>
      <c r="D3829" s="344">
        <v>24288.6328125</v>
      </c>
      <c r="E3829" s="344">
        <v>1.2703514657914601</v>
      </c>
      <c r="F3829" s="344">
        <v>2.0952881313860399</v>
      </c>
      <c r="G3829" s="262">
        <f t="shared" si="82"/>
        <v>26187.917934200912</v>
      </c>
    </row>
    <row r="3830" spans="1:7" x14ac:dyDescent="0.2">
      <c r="A3830" s="344">
        <v>12</v>
      </c>
      <c r="B3830" s="344">
        <v>1</v>
      </c>
      <c r="C3830" s="344">
        <v>2428.265625</v>
      </c>
      <c r="D3830" s="344">
        <v>24186.736328125</v>
      </c>
      <c r="E3830" s="344">
        <v>1.26872200053185</v>
      </c>
      <c r="F3830" s="344">
        <v>2.0911484025418798</v>
      </c>
      <c r="G3830" s="262">
        <f t="shared" si="82"/>
        <v>26148.423469220201</v>
      </c>
    </row>
    <row r="3831" spans="1:7" x14ac:dyDescent="0.2">
      <c r="A3831" s="344">
        <v>12</v>
      </c>
      <c r="B3831" s="344">
        <v>1</v>
      </c>
      <c r="C3831" s="344">
        <v>2428.6748046875</v>
      </c>
      <c r="D3831" s="344">
        <v>24085.099609375</v>
      </c>
      <c r="E3831" s="344">
        <v>1.26697623636574</v>
      </c>
      <c r="F3831" s="344">
        <v>2.0891756284982002</v>
      </c>
      <c r="G3831" s="262">
        <f t="shared" si="82"/>
        <v>26106.287848514185</v>
      </c>
    </row>
    <row r="3832" spans="1:7" x14ac:dyDescent="0.2">
      <c r="A3832" s="344">
        <v>12</v>
      </c>
      <c r="B3832" s="344">
        <v>1</v>
      </c>
      <c r="C3832" s="344">
        <v>2429.083984375</v>
      </c>
      <c r="D3832" s="344">
        <v>23985.05078125</v>
      </c>
      <c r="E3832" s="344">
        <v>1.26528216060251</v>
      </c>
      <c r="F3832" s="344">
        <v>2.0858168136328499</v>
      </c>
      <c r="G3832" s="262">
        <f t="shared" si="82"/>
        <v>26065.570610158396</v>
      </c>
    </row>
    <row r="3833" spans="1:7" x14ac:dyDescent="0.2">
      <c r="A3833" s="344">
        <v>12</v>
      </c>
      <c r="B3833" s="344">
        <v>1</v>
      </c>
      <c r="C3833" s="344">
        <v>2429.4677734375</v>
      </c>
      <c r="D3833" s="344">
        <v>23882.169921875</v>
      </c>
      <c r="E3833" s="344">
        <v>1.2636914616450701</v>
      </c>
      <c r="F3833" s="344">
        <v>2.0803629886358999</v>
      </c>
      <c r="G3833" s="262">
        <f t="shared" si="82"/>
        <v>26027.499441124393</v>
      </c>
    </row>
    <row r="3834" spans="1:7" x14ac:dyDescent="0.2">
      <c r="A3834" s="344">
        <v>12</v>
      </c>
      <c r="B3834" s="344">
        <v>1</v>
      </c>
      <c r="C3834" s="344">
        <v>2429.888671875</v>
      </c>
      <c r="D3834" s="344">
        <v>23781.228515625</v>
      </c>
      <c r="E3834" s="344">
        <v>1.2619463959708801</v>
      </c>
      <c r="F3834" s="344">
        <v>2.0773860160261401</v>
      </c>
      <c r="G3834" s="262">
        <f t="shared" si="82"/>
        <v>25985.911560860131</v>
      </c>
    </row>
    <row r="3835" spans="1:7" x14ac:dyDescent="0.2">
      <c r="A3835" s="344">
        <v>12</v>
      </c>
      <c r="B3835" s="344">
        <v>1</v>
      </c>
      <c r="C3835" s="344">
        <v>2430.2861328125</v>
      </c>
      <c r="D3835" s="344">
        <v>23681.0234375</v>
      </c>
      <c r="E3835" s="344">
        <v>1.26032833941281</v>
      </c>
      <c r="F3835" s="344">
        <v>2.0724085625261099</v>
      </c>
      <c r="G3835" s="262">
        <f t="shared" si="82"/>
        <v>25947.513256843366</v>
      </c>
    </row>
    <row r="3836" spans="1:7" x14ac:dyDescent="0.2">
      <c r="A3836" s="344">
        <v>12</v>
      </c>
      <c r="B3836" s="344">
        <v>1</v>
      </c>
      <c r="C3836" s="344">
        <v>2430.595703125</v>
      </c>
      <c r="D3836" s="344">
        <v>23604.447265625</v>
      </c>
      <c r="E3836" s="344">
        <v>1.2590166879817799</v>
      </c>
      <c r="F3836" s="344">
        <v>2.0694585982710101</v>
      </c>
      <c r="G3836" s="262">
        <f t="shared" si="82"/>
        <v>25916.502229186022</v>
      </c>
    </row>
    <row r="3837" spans="1:7" x14ac:dyDescent="0.2">
      <c r="A3837" s="344">
        <v>12</v>
      </c>
      <c r="B3837" s="344">
        <v>1</v>
      </c>
      <c r="C3837" s="344">
        <v>2430.6904296875</v>
      </c>
      <c r="D3837" s="344">
        <v>23579.98828125</v>
      </c>
      <c r="E3837" s="344">
        <v>1.2586081866174901</v>
      </c>
      <c r="F3837" s="344">
        <v>2.0694434642791699</v>
      </c>
      <c r="G3837" s="262">
        <f t="shared" si="82"/>
        <v>25906.86477603895</v>
      </c>
    </row>
    <row r="3838" spans="1:7" x14ac:dyDescent="0.2">
      <c r="A3838" s="344">
        <v>12</v>
      </c>
      <c r="B3838" s="344">
        <v>1</v>
      </c>
      <c r="C3838" s="344">
        <v>2431.1044921875</v>
      </c>
      <c r="D3838" s="344">
        <v>23477.765625</v>
      </c>
      <c r="E3838" s="344">
        <v>1.2569673126563401</v>
      </c>
      <c r="F3838" s="344">
        <v>2.06584925763309</v>
      </c>
      <c r="G3838" s="262">
        <f t="shared" si="82"/>
        <v>25868.256854511466</v>
      </c>
    </row>
    <row r="3839" spans="1:7" x14ac:dyDescent="0.2">
      <c r="A3839" s="344">
        <v>12</v>
      </c>
      <c r="B3839" s="344">
        <v>1</v>
      </c>
      <c r="C3839" s="344">
        <v>2431.5107421875</v>
      </c>
      <c r="D3839" s="344">
        <v>23372.357421875</v>
      </c>
      <c r="E3839" s="344">
        <v>1.2552542611956601</v>
      </c>
      <c r="F3839" s="344">
        <v>2.0605563186109102</v>
      </c>
      <c r="G3839" s="262">
        <f t="shared" si="82"/>
        <v>25828.128518652222</v>
      </c>
    </row>
    <row r="3840" spans="1:7" x14ac:dyDescent="0.2">
      <c r="A3840" s="344">
        <v>12</v>
      </c>
      <c r="B3840" s="344">
        <v>1</v>
      </c>
      <c r="C3840" s="344">
        <v>2431.9365234375</v>
      </c>
      <c r="D3840" s="344">
        <v>23271.255859375</v>
      </c>
      <c r="E3840" s="344">
        <v>1.2535044224932801</v>
      </c>
      <c r="F3840" s="344">
        <v>2.0563364960253199</v>
      </c>
      <c r="G3840" s="262">
        <f t="shared" si="82"/>
        <v>25787.319118783034</v>
      </c>
    </row>
    <row r="3841" spans="1:7" x14ac:dyDescent="0.2">
      <c r="A3841" s="344">
        <v>12</v>
      </c>
      <c r="B3841" s="344">
        <v>1</v>
      </c>
      <c r="C3841" s="344">
        <v>2432.3388671875</v>
      </c>
      <c r="D3841" s="344">
        <v>23169.6484375</v>
      </c>
      <c r="E3841" s="344">
        <v>1.25182757619768</v>
      </c>
      <c r="F3841" s="344">
        <v>2.0539907272905098</v>
      </c>
      <c r="G3841" s="262">
        <f t="shared" si="82"/>
        <v>25748.381989615769</v>
      </c>
    </row>
    <row r="3842" spans="1:7" x14ac:dyDescent="0.2">
      <c r="A3842" s="344">
        <v>12</v>
      </c>
      <c r="B3842" s="344">
        <v>1</v>
      </c>
      <c r="C3842" s="344">
        <v>2432.7421875</v>
      </c>
      <c r="D3842" s="344">
        <v>23068.51171875</v>
      </c>
      <c r="E3842" s="344">
        <v>1.25010404735804</v>
      </c>
      <c r="F3842" s="344">
        <v>2.0490824244916399</v>
      </c>
      <c r="G3842" s="262">
        <f t="shared" si="82"/>
        <v>25708.535588355175</v>
      </c>
    </row>
    <row r="3843" spans="1:7" x14ac:dyDescent="0.2">
      <c r="A3843" s="344">
        <v>12</v>
      </c>
      <c r="B3843" s="344">
        <v>1</v>
      </c>
      <c r="C3843" s="344">
        <v>2433.146484375</v>
      </c>
      <c r="D3843" s="344">
        <v>22966.55859375</v>
      </c>
      <c r="E3843" s="344">
        <v>1.2484474573284401</v>
      </c>
      <c r="F3843" s="344">
        <v>2.04380159266293</v>
      </c>
      <c r="G3843" s="262">
        <f t="shared" si="82"/>
        <v>25670.404969109364</v>
      </c>
    </row>
    <row r="3844" spans="1:7" x14ac:dyDescent="0.2">
      <c r="A3844" s="344">
        <v>12</v>
      </c>
      <c r="B3844" s="344">
        <v>1</v>
      </c>
      <c r="C3844" s="344">
        <v>2433.560546875</v>
      </c>
      <c r="D3844" s="344">
        <v>22863.2890625</v>
      </c>
      <c r="E3844" s="344">
        <v>1.24671473167837</v>
      </c>
      <c r="F3844" s="344">
        <v>2.0389584824442899</v>
      </c>
      <c r="G3844" s="262">
        <f t="shared" si="82"/>
        <v>25630.699692822971</v>
      </c>
    </row>
    <row r="3845" spans="1:7" x14ac:dyDescent="0.2">
      <c r="A3845" s="344">
        <v>12</v>
      </c>
      <c r="B3845" s="344">
        <v>1</v>
      </c>
      <c r="C3845" s="344">
        <v>2433.9716796875</v>
      </c>
      <c r="D3845" s="344">
        <v>22762.79296875</v>
      </c>
      <c r="E3845" s="344">
        <v>1.24498538207263</v>
      </c>
      <c r="F3845" s="344">
        <v>2.0366371609270599</v>
      </c>
      <c r="G3845" s="262">
        <f t="shared" si="82"/>
        <v>25591.24796933687</v>
      </c>
    </row>
    <row r="3846" spans="1:7" x14ac:dyDescent="0.2">
      <c r="A3846" s="344">
        <v>12</v>
      </c>
      <c r="B3846" s="344">
        <v>1</v>
      </c>
      <c r="C3846" s="344">
        <v>2434.373046875</v>
      </c>
      <c r="D3846" s="344">
        <v>22661.775390625</v>
      </c>
      <c r="E3846" s="344">
        <v>1.2433425290510101</v>
      </c>
      <c r="F3846" s="344">
        <v>2.0321279298514101</v>
      </c>
      <c r="G3846" s="262">
        <f t="shared" ref="G3846:G3909" si="83">G3845+(D3846+D3845)/2*(E3846-E3845)</f>
        <v>25553.935024644379</v>
      </c>
    </row>
    <row r="3847" spans="1:7" x14ac:dyDescent="0.2">
      <c r="A3847" s="344">
        <v>12</v>
      </c>
      <c r="B3847" s="344">
        <v>1</v>
      </c>
      <c r="C3847" s="344">
        <v>2434.791015625</v>
      </c>
      <c r="D3847" s="344">
        <v>22559.119140625</v>
      </c>
      <c r="E3847" s="344">
        <v>1.24158780090511</v>
      </c>
      <c r="F3847" s="344">
        <v>2.0289956592023399</v>
      </c>
      <c r="G3847" s="262">
        <f t="shared" si="83"/>
        <v>25514.259836435998</v>
      </c>
    </row>
    <row r="3848" spans="1:7" x14ac:dyDescent="0.2">
      <c r="A3848" s="344">
        <v>12</v>
      </c>
      <c r="B3848" s="344">
        <v>1</v>
      </c>
      <c r="C3848" s="344">
        <v>2435.1943359375</v>
      </c>
      <c r="D3848" s="344">
        <v>22456.30859375</v>
      </c>
      <c r="E3848" s="344">
        <v>1.23988790437579</v>
      </c>
      <c r="F3848" s="344">
        <v>2.0246892236173202</v>
      </c>
      <c r="G3848" s="262">
        <f t="shared" si="83"/>
        <v>25475.999051750237</v>
      </c>
    </row>
    <row r="3849" spans="1:7" x14ac:dyDescent="0.2">
      <c r="A3849" s="344">
        <v>12</v>
      </c>
      <c r="B3849" s="344">
        <v>1</v>
      </c>
      <c r="C3849" s="344">
        <v>2435.3974609375</v>
      </c>
      <c r="D3849" s="344">
        <v>22406.96484375</v>
      </c>
      <c r="E3849" s="344">
        <v>1.2390129268169401</v>
      </c>
      <c r="F3849" s="344">
        <v>2.0231665112078199</v>
      </c>
      <c r="G3849" s="262">
        <f t="shared" si="83"/>
        <v>25456.371873013057</v>
      </c>
    </row>
    <row r="3850" spans="1:7" x14ac:dyDescent="0.2">
      <c r="A3850" s="344">
        <v>12</v>
      </c>
      <c r="B3850" s="344">
        <v>1</v>
      </c>
      <c r="C3850" s="344">
        <v>2435.5888671875</v>
      </c>
      <c r="D3850" s="344">
        <v>22355.158203125</v>
      </c>
      <c r="E3850" s="344">
        <v>1.2382103595882701</v>
      </c>
      <c r="F3850" s="344">
        <v>2.0212053786963202</v>
      </c>
      <c r="G3850" s="262">
        <f t="shared" si="83"/>
        <v>25438.4095664915</v>
      </c>
    </row>
    <row r="3851" spans="1:7" x14ac:dyDescent="0.2">
      <c r="A3851" s="344">
        <v>12</v>
      </c>
      <c r="B3851" s="344">
        <v>1</v>
      </c>
      <c r="C3851" s="344">
        <v>2435.9921875</v>
      </c>
      <c r="D3851" s="344">
        <v>22254.7109375</v>
      </c>
      <c r="E3851" s="344">
        <v>1.2365411967039099</v>
      </c>
      <c r="F3851" s="344">
        <v>2.01712246052921</v>
      </c>
      <c r="G3851" s="262">
        <f t="shared" si="83"/>
        <v>25401.178997568652</v>
      </c>
    </row>
    <row r="3852" spans="1:7" x14ac:dyDescent="0.2">
      <c r="A3852" s="344">
        <v>12</v>
      </c>
      <c r="B3852" s="344">
        <v>1</v>
      </c>
      <c r="C3852" s="344">
        <v>2436.408203125</v>
      </c>
      <c r="D3852" s="344">
        <v>22154.587890625</v>
      </c>
      <c r="E3852" s="344">
        <v>1.2347721494734301</v>
      </c>
      <c r="F3852" s="344">
        <v>2.01214547269046</v>
      </c>
      <c r="G3852" s="262">
        <f t="shared" si="83"/>
        <v>25361.897924018929</v>
      </c>
    </row>
    <row r="3853" spans="1:7" x14ac:dyDescent="0.2">
      <c r="A3853" s="344">
        <v>12</v>
      </c>
      <c r="B3853" s="344">
        <v>1</v>
      </c>
      <c r="C3853" s="344">
        <v>2436.810546875</v>
      </c>
      <c r="D3853" s="344">
        <v>22054.173828125</v>
      </c>
      <c r="E3853" s="344">
        <v>1.2331010075286</v>
      </c>
      <c r="F3853" s="344">
        <v>2.00863485224545</v>
      </c>
      <c r="G3853" s="262">
        <f t="shared" si="83"/>
        <v>25324.95836600033</v>
      </c>
    </row>
    <row r="3854" spans="1:7" x14ac:dyDescent="0.2">
      <c r="A3854" s="344">
        <v>12</v>
      </c>
      <c r="B3854" s="344">
        <v>1</v>
      </c>
      <c r="C3854" s="344">
        <v>2437.22265625</v>
      </c>
      <c r="D3854" s="344">
        <v>21951.48046875</v>
      </c>
      <c r="E3854" s="344">
        <v>1.2313446495681999</v>
      </c>
      <c r="F3854" s="344">
        <v>2.0042539108544601</v>
      </c>
      <c r="G3854" s="262">
        <f t="shared" si="83"/>
        <v>25286.313525386864</v>
      </c>
    </row>
    <row r="3855" spans="1:7" x14ac:dyDescent="0.2">
      <c r="A3855" s="344">
        <v>12</v>
      </c>
      <c r="B3855" s="344">
        <v>1</v>
      </c>
      <c r="C3855" s="344">
        <v>2437.609375</v>
      </c>
      <c r="D3855" s="344">
        <v>21851.064453125</v>
      </c>
      <c r="E3855" s="344">
        <v>1.22975395061076</v>
      </c>
      <c r="F3855" s="344">
        <v>1.9998848438262899</v>
      </c>
      <c r="G3855" s="262">
        <f t="shared" si="83"/>
        <v>25251.475194116643</v>
      </c>
    </row>
    <row r="3856" spans="1:7" x14ac:dyDescent="0.2">
      <c r="A3856" s="344">
        <v>12</v>
      </c>
      <c r="B3856" s="344">
        <v>1</v>
      </c>
      <c r="C3856" s="344">
        <v>2438.0185546875</v>
      </c>
      <c r="D3856" s="344">
        <v>21748.544921875</v>
      </c>
      <c r="E3856" s="344">
        <v>1.2280059745535301</v>
      </c>
      <c r="F3856" s="344">
        <v>1.9960612989962101</v>
      </c>
      <c r="G3856" s="262">
        <f t="shared" si="83"/>
        <v>25213.369657470605</v>
      </c>
    </row>
    <row r="3857" spans="1:7" x14ac:dyDescent="0.2">
      <c r="A3857" s="344">
        <v>12</v>
      </c>
      <c r="B3857" s="344">
        <v>1</v>
      </c>
      <c r="C3857" s="344">
        <v>2438.4384765625</v>
      </c>
      <c r="D3857" s="344">
        <v>21647.748046875</v>
      </c>
      <c r="E3857" s="344">
        <v>1.2262839591130601</v>
      </c>
      <c r="F3857" s="344">
        <v>1.99137930758297</v>
      </c>
      <c r="G3857" s="262">
        <f t="shared" si="83"/>
        <v>25176.00511419493</v>
      </c>
    </row>
    <row r="3858" spans="1:7" x14ac:dyDescent="0.2">
      <c r="A3858" s="344">
        <v>12</v>
      </c>
      <c r="B3858" s="344">
        <v>1</v>
      </c>
      <c r="C3858" s="344">
        <v>2438.8369140625</v>
      </c>
      <c r="D3858" s="344">
        <v>21546.3125</v>
      </c>
      <c r="E3858" s="344">
        <v>1.22460862621665</v>
      </c>
      <c r="F3858" s="344">
        <v>1.9871562253683801</v>
      </c>
      <c r="G3858" s="262">
        <f t="shared" si="83"/>
        <v>25139.822898913077</v>
      </c>
    </row>
    <row r="3859" spans="1:7" x14ac:dyDescent="0.2">
      <c r="A3859" s="344">
        <v>12</v>
      </c>
      <c r="B3859" s="344">
        <v>1</v>
      </c>
      <c r="C3859" s="344">
        <v>2439.2294921875</v>
      </c>
      <c r="D3859" s="344">
        <v>21445.45703125</v>
      </c>
      <c r="E3859" s="344">
        <v>1.22290442232043</v>
      </c>
      <c r="F3859" s="344">
        <v>1.98394944891334</v>
      </c>
      <c r="G3859" s="262">
        <f t="shared" si="83"/>
        <v>25103.189528342802</v>
      </c>
    </row>
    <row r="3860" spans="1:7" x14ac:dyDescent="0.2">
      <c r="A3860" s="344">
        <v>12</v>
      </c>
      <c r="B3860" s="344">
        <v>1</v>
      </c>
      <c r="C3860" s="344">
        <v>2439.6337890625</v>
      </c>
      <c r="D3860" s="344">
        <v>21345.419921875</v>
      </c>
      <c r="E3860" s="344">
        <v>1.22124038171023</v>
      </c>
      <c r="F3860" s="344">
        <v>1.9798488356173001</v>
      </c>
      <c r="G3860" s="262">
        <f t="shared" si="83"/>
        <v>25067.586649844769</v>
      </c>
    </row>
    <row r="3861" spans="1:7" x14ac:dyDescent="0.2">
      <c r="A3861" s="344">
        <v>12</v>
      </c>
      <c r="B3861" s="344">
        <v>1</v>
      </c>
      <c r="C3861" s="344">
        <v>2440.0400390625</v>
      </c>
      <c r="D3861" s="344">
        <v>21245.298828125</v>
      </c>
      <c r="E3861" s="344">
        <v>1.21953000780195</v>
      </c>
      <c r="F3861" s="344">
        <v>1.97579571977258</v>
      </c>
      <c r="G3861" s="262">
        <f t="shared" si="83"/>
        <v>25031.163622802324</v>
      </c>
    </row>
    <row r="3862" spans="1:7" x14ac:dyDescent="0.2">
      <c r="A3862" s="344">
        <v>12</v>
      </c>
      <c r="B3862" s="344">
        <v>1</v>
      </c>
      <c r="C3862" s="344">
        <v>2440.1591796875</v>
      </c>
      <c r="D3862" s="344">
        <v>21213.98046875</v>
      </c>
      <c r="E3862" s="344">
        <v>1.2190020643174599</v>
      </c>
      <c r="F3862" s="344">
        <v>1.9749104976654099</v>
      </c>
      <c r="G3862" s="262">
        <f t="shared" si="83"/>
        <v>25019.955572871859</v>
      </c>
    </row>
    <row r="3863" spans="1:7" x14ac:dyDescent="0.2">
      <c r="A3863" s="344">
        <v>12</v>
      </c>
      <c r="B3863" s="344">
        <v>1</v>
      </c>
      <c r="C3863" s="344">
        <v>2440.4443359375</v>
      </c>
      <c r="D3863" s="344">
        <v>21143.173828125</v>
      </c>
      <c r="E3863" s="344">
        <v>1.2178194010630301</v>
      </c>
      <c r="F3863" s="344">
        <v>1.9712238572537899</v>
      </c>
      <c r="G3863" s="262">
        <f t="shared" si="83"/>
        <v>24994.908447897295</v>
      </c>
    </row>
    <row r="3864" spans="1:7" x14ac:dyDescent="0.2">
      <c r="A3864" s="344">
        <v>12</v>
      </c>
      <c r="B3864" s="344">
        <v>1</v>
      </c>
      <c r="C3864" s="344">
        <v>2440.8564453125</v>
      </c>
      <c r="D3864" s="344">
        <v>21042.978515625</v>
      </c>
      <c r="E3864" s="344">
        <v>1.21603452134877</v>
      </c>
      <c r="F3864" s="344">
        <v>1.96584453806281</v>
      </c>
      <c r="G3864" s="262">
        <f t="shared" si="83"/>
        <v>24957.259844126773</v>
      </c>
    </row>
    <row r="3865" spans="1:7" x14ac:dyDescent="0.2">
      <c r="A3865" s="344">
        <v>12</v>
      </c>
      <c r="B3865" s="344">
        <v>1</v>
      </c>
      <c r="C3865" s="344">
        <v>2441.263671875</v>
      </c>
      <c r="D3865" s="344">
        <v>20941.947265625</v>
      </c>
      <c r="E3865" s="344">
        <v>1.21434405446053</v>
      </c>
      <c r="F3865" s="344">
        <v>1.96560029871762</v>
      </c>
      <c r="G3865" s="262">
        <f t="shared" si="83"/>
        <v>24921.772780707564</v>
      </c>
    </row>
    <row r="3866" spans="1:7" x14ac:dyDescent="0.2">
      <c r="A3866" s="344">
        <v>12</v>
      </c>
      <c r="B3866" s="344">
        <v>1.5</v>
      </c>
      <c r="C3866" s="344">
        <v>2441.650390625</v>
      </c>
      <c r="D3866" s="344">
        <v>20841.5859375</v>
      </c>
      <c r="E3866" s="344">
        <v>1.21265545021743</v>
      </c>
      <c r="F3866" s="344">
        <v>1.9591420423239501</v>
      </c>
      <c r="G3866" s="262">
        <f t="shared" si="83"/>
        <v>24886.494854978311</v>
      </c>
    </row>
    <row r="3867" spans="1:7" x14ac:dyDescent="0.2">
      <c r="A3867" s="344">
        <v>12</v>
      </c>
      <c r="B3867" s="344">
        <v>1.5</v>
      </c>
      <c r="C3867" s="344">
        <v>2442.05859375</v>
      </c>
      <c r="D3867" s="344">
        <v>20942.349609375</v>
      </c>
      <c r="E3867" s="344">
        <v>1.2141417246311901</v>
      </c>
      <c r="F3867" s="344">
        <v>1.9638955127447799</v>
      </c>
      <c r="G3867" s="262">
        <f t="shared" si="83"/>
        <v>24917.546052133071</v>
      </c>
    </row>
    <row r="3868" spans="1:7" x14ac:dyDescent="0.2">
      <c r="A3868" s="344">
        <v>12</v>
      </c>
      <c r="B3868" s="344">
        <v>1.5</v>
      </c>
      <c r="C3868" s="344">
        <v>2442.455078125</v>
      </c>
      <c r="D3868" s="344">
        <v>21043.904296875</v>
      </c>
      <c r="E3868" s="344">
        <v>1.2158332392573401</v>
      </c>
      <c r="F3868" s="344">
        <v>1.9666135776788001</v>
      </c>
      <c r="G3868" s="262">
        <f t="shared" si="83"/>
        <v>24953.056233422907</v>
      </c>
    </row>
    <row r="3869" spans="1:7" x14ac:dyDescent="0.2">
      <c r="A3869" s="344">
        <v>12</v>
      </c>
      <c r="B3869" s="344">
        <v>1.5</v>
      </c>
      <c r="C3869" s="344">
        <v>2442.861328125</v>
      </c>
      <c r="D3869" s="344">
        <v>21145.09765625</v>
      </c>
      <c r="E3869" s="344">
        <v>1.2174978619441399</v>
      </c>
      <c r="F3869" s="344">
        <v>1.9708038307726401</v>
      </c>
      <c r="G3869" s="262">
        <f t="shared" si="83"/>
        <v>24988.170618315213</v>
      </c>
    </row>
    <row r="3870" spans="1:7" x14ac:dyDescent="0.2">
      <c r="A3870" s="344">
        <v>12</v>
      </c>
      <c r="B3870" s="344">
        <v>1.5</v>
      </c>
      <c r="C3870" s="344">
        <v>2443.2900390625</v>
      </c>
      <c r="D3870" s="344">
        <v>21245.41015625</v>
      </c>
      <c r="E3870" s="344">
        <v>1.2192203430458901</v>
      </c>
      <c r="F3870" s="344">
        <v>1.97562575340271</v>
      </c>
      <c r="G3870" s="262">
        <f t="shared" si="83"/>
        <v>25024.679042615528</v>
      </c>
    </row>
    <row r="3871" spans="1:7" x14ac:dyDescent="0.2">
      <c r="A3871" s="344">
        <v>12</v>
      </c>
      <c r="B3871" s="344">
        <v>1.5</v>
      </c>
      <c r="C3871" s="344">
        <v>2443.6630859375</v>
      </c>
      <c r="D3871" s="344">
        <v>21345.701171875</v>
      </c>
      <c r="E3871" s="344">
        <v>1.2207833351567401</v>
      </c>
      <c r="F3871" s="344">
        <v>1.9818902947008601</v>
      </c>
      <c r="G3871" s="262">
        <f t="shared" si="83"/>
        <v>25057.963828114625</v>
      </c>
    </row>
    <row r="3872" spans="1:7" x14ac:dyDescent="0.2">
      <c r="A3872" s="344">
        <v>12</v>
      </c>
      <c r="B3872" s="344">
        <v>1.5</v>
      </c>
      <c r="C3872" s="344">
        <v>2444.0615234375</v>
      </c>
      <c r="D3872" s="344">
        <v>21446.626953125</v>
      </c>
      <c r="E3872" s="344">
        <v>1.2224112870171699</v>
      </c>
      <c r="F3872" s="344">
        <v>1.9812793470919099</v>
      </c>
      <c r="G3872" s="262">
        <f t="shared" si="83"/>
        <v>25092.795753206236</v>
      </c>
    </row>
    <row r="3873" spans="1:7" x14ac:dyDescent="0.2">
      <c r="A3873" s="344">
        <v>12</v>
      </c>
      <c r="B3873" s="344">
        <v>1.5</v>
      </c>
      <c r="C3873" s="344">
        <v>2444.4833984375</v>
      </c>
      <c r="D3873" s="344">
        <v>21548.794921875</v>
      </c>
      <c r="E3873" s="344">
        <v>1.2241892982274301</v>
      </c>
      <c r="F3873" s="344">
        <v>1.9866942893713699</v>
      </c>
      <c r="G3873" s="262">
        <f t="shared" si="83"/>
        <v>25131.018924248041</v>
      </c>
    </row>
    <row r="3874" spans="1:7" x14ac:dyDescent="0.2">
      <c r="A3874" s="344">
        <v>12</v>
      </c>
      <c r="B3874" s="344">
        <v>1.5</v>
      </c>
      <c r="C3874" s="344">
        <v>2444.8984375</v>
      </c>
      <c r="D3874" s="344">
        <v>21649.46875</v>
      </c>
      <c r="E3874" s="344">
        <v>1.2258009519427999</v>
      </c>
      <c r="F3874" s="344">
        <v>1.99072668328881</v>
      </c>
      <c r="G3874" s="262">
        <f t="shared" si="83"/>
        <v>25165.829245320194</v>
      </c>
    </row>
    <row r="3875" spans="1:7" x14ac:dyDescent="0.2">
      <c r="A3875" s="344">
        <v>12</v>
      </c>
      <c r="B3875" s="344">
        <v>1.5</v>
      </c>
      <c r="C3875" s="344">
        <v>2445.296875</v>
      </c>
      <c r="D3875" s="344">
        <v>21751.48828125</v>
      </c>
      <c r="E3875" s="344">
        <v>1.2274582404643299</v>
      </c>
      <c r="F3875" s="344">
        <v>1.9953013397753201</v>
      </c>
      <c r="G3875" s="262">
        <f t="shared" si="83"/>
        <v>25201.793199275849</v>
      </c>
    </row>
    <row r="3876" spans="1:7" x14ac:dyDescent="0.2">
      <c r="A3876" s="344">
        <v>12</v>
      </c>
      <c r="B3876" s="344">
        <v>1.5</v>
      </c>
      <c r="C3876" s="344">
        <v>2445.697265625</v>
      </c>
      <c r="D3876" s="344">
        <v>21851.576171875</v>
      </c>
      <c r="E3876" s="344">
        <v>1.2291704770177601</v>
      </c>
      <c r="F3876" s="344">
        <v>1.9989549182355399</v>
      </c>
      <c r="G3876" s="262">
        <f t="shared" si="83"/>
        <v>25239.122579674953</v>
      </c>
    </row>
    <row r="3877" spans="1:7" x14ac:dyDescent="0.2">
      <c r="A3877" s="344">
        <v>12</v>
      </c>
      <c r="B3877" s="344">
        <v>1.5</v>
      </c>
      <c r="C3877" s="344">
        <v>2446.09765625</v>
      </c>
      <c r="D3877" s="344">
        <v>21953.751953125</v>
      </c>
      <c r="E3877" s="344">
        <v>1.2307630386203501</v>
      </c>
      <c r="F3877" s="344">
        <v>2.0027339924126899</v>
      </c>
      <c r="G3877" s="262">
        <f t="shared" si="83"/>
        <v>25274.003921455318</v>
      </c>
    </row>
    <row r="3878" spans="1:7" x14ac:dyDescent="0.2">
      <c r="A3878" s="344">
        <v>12</v>
      </c>
      <c r="B3878" s="344">
        <v>1.5</v>
      </c>
      <c r="C3878" s="344">
        <v>2446.51171875</v>
      </c>
      <c r="D3878" s="344">
        <v>22055.84765625</v>
      </c>
      <c r="E3878" s="344">
        <v>1.23250740580261</v>
      </c>
      <c r="F3878" s="344">
        <v>2.0064921118318999</v>
      </c>
      <c r="G3878" s="262">
        <f t="shared" si="83"/>
        <v>25312.388372086814</v>
      </c>
    </row>
    <row r="3879" spans="1:7" x14ac:dyDescent="0.2">
      <c r="A3879" s="344">
        <v>12</v>
      </c>
      <c r="B3879" s="344">
        <v>1.5</v>
      </c>
      <c r="C3879" s="344">
        <v>2446.9169921875</v>
      </c>
      <c r="D3879" s="344">
        <v>22156.099609375</v>
      </c>
      <c r="E3879" s="344">
        <v>1.23419985175133</v>
      </c>
      <c r="F3879" s="344">
        <v>2.0110071636736402</v>
      </c>
      <c r="G3879" s="262">
        <f t="shared" si="83"/>
        <v>25349.80153760418</v>
      </c>
    </row>
    <row r="3880" spans="1:7" x14ac:dyDescent="0.2">
      <c r="A3880" s="344">
        <v>12</v>
      </c>
      <c r="B3880" s="344">
        <v>1.5</v>
      </c>
      <c r="C3880" s="344">
        <v>2447.314453125</v>
      </c>
      <c r="D3880" s="344">
        <v>22256.15234375</v>
      </c>
      <c r="E3880" s="344">
        <v>1.23589870054275</v>
      </c>
      <c r="F3880" s="344">
        <v>2.0146786700934198</v>
      </c>
      <c r="G3880" s="262">
        <f t="shared" si="83"/>
        <v>25387.526387881586</v>
      </c>
    </row>
    <row r="3881" spans="1:7" x14ac:dyDescent="0.2">
      <c r="A3881" s="344">
        <v>12</v>
      </c>
      <c r="B3881" s="344">
        <v>1.5</v>
      </c>
      <c r="C3881" s="344">
        <v>2447.724609375</v>
      </c>
      <c r="D3881" s="344">
        <v>22356.212890625</v>
      </c>
      <c r="E3881" s="344">
        <v>1.23752490617335</v>
      </c>
      <c r="F3881" s="344">
        <v>2.02105636708438</v>
      </c>
      <c r="G3881" s="262">
        <f t="shared" si="83"/>
        <v>25423.800827650848</v>
      </c>
    </row>
    <row r="3882" spans="1:7" x14ac:dyDescent="0.2">
      <c r="A3882" s="344">
        <v>12</v>
      </c>
      <c r="B3882" s="344">
        <v>1.5</v>
      </c>
      <c r="C3882" s="344">
        <v>2448.080078125</v>
      </c>
      <c r="D3882" s="344">
        <v>22444.9375</v>
      </c>
      <c r="E3882" s="344">
        <v>1.2390054762363401</v>
      </c>
      <c r="F3882" s="344">
        <v>2.0217509008943999</v>
      </c>
      <c r="G3882" s="262">
        <f t="shared" si="83"/>
        <v>25456.966448678784</v>
      </c>
    </row>
    <row r="3883" spans="1:7" x14ac:dyDescent="0.2">
      <c r="A3883" s="344">
        <v>12</v>
      </c>
      <c r="B3883" s="344">
        <v>1.5</v>
      </c>
      <c r="C3883" s="344">
        <v>2448.119140625</v>
      </c>
      <c r="D3883" s="344">
        <v>22457.333984375</v>
      </c>
      <c r="E3883" s="344">
        <v>1.23919639736414</v>
      </c>
      <c r="F3883" s="344">
        <v>2.0228326320648198</v>
      </c>
      <c r="G3883" s="262">
        <f t="shared" si="83"/>
        <v>25461.252844835071</v>
      </c>
    </row>
    <row r="3884" spans="1:7" x14ac:dyDescent="0.2">
      <c r="A3884" s="344">
        <v>12</v>
      </c>
      <c r="B3884" s="344">
        <v>1.5</v>
      </c>
      <c r="C3884" s="344">
        <v>2448.533203125</v>
      </c>
      <c r="D3884" s="344">
        <v>22558.67578125</v>
      </c>
      <c r="E3884" s="344">
        <v>1.24090688768774</v>
      </c>
      <c r="F3884" s="344">
        <v>2.0275325514376199</v>
      </c>
      <c r="G3884" s="262">
        <f t="shared" si="83"/>
        <v>25499.752569390665</v>
      </c>
    </row>
    <row r="3885" spans="1:7" x14ac:dyDescent="0.2">
      <c r="A3885" s="344">
        <v>12</v>
      </c>
      <c r="B3885" s="344">
        <v>1.5</v>
      </c>
      <c r="C3885" s="344">
        <v>2448.927734375</v>
      </c>
      <c r="D3885" s="344">
        <v>22658.677734375</v>
      </c>
      <c r="E3885" s="344">
        <v>1.2425243621692099</v>
      </c>
      <c r="F3885" s="344">
        <v>2.0315619185566902</v>
      </c>
      <c r="G3885" s="262">
        <f t="shared" si="83"/>
        <v>25536.321527106229</v>
      </c>
    </row>
    <row r="3886" spans="1:7" x14ac:dyDescent="0.2">
      <c r="A3886" s="344">
        <v>12</v>
      </c>
      <c r="B3886" s="344">
        <v>1.5</v>
      </c>
      <c r="C3886" s="344">
        <v>2449.3291015625</v>
      </c>
      <c r="D3886" s="344">
        <v>22760.33203125</v>
      </c>
      <c r="E3886" s="344">
        <v>1.24421273358166</v>
      </c>
      <c r="F3886" s="344">
        <v>2.0360411144792998</v>
      </c>
      <c r="G3886" s="262">
        <f t="shared" si="83"/>
        <v>25574.663605941263</v>
      </c>
    </row>
    <row r="3887" spans="1:7" x14ac:dyDescent="0.2">
      <c r="A3887" s="344">
        <v>12</v>
      </c>
      <c r="B3887" s="344">
        <v>1.5</v>
      </c>
      <c r="C3887" s="344">
        <v>2449.7353515625</v>
      </c>
      <c r="D3887" s="344">
        <v>22864.5546875</v>
      </c>
      <c r="E3887" s="344">
        <v>1.24595477245748</v>
      </c>
      <c r="F3887" s="344">
        <v>2.0382972434163098</v>
      </c>
      <c r="G3887" s="262">
        <f t="shared" si="83"/>
        <v>25614.403769125736</v>
      </c>
    </row>
    <row r="3888" spans="1:7" x14ac:dyDescent="0.2">
      <c r="A3888" s="344">
        <v>12</v>
      </c>
      <c r="B3888" s="344">
        <v>1.5</v>
      </c>
      <c r="C3888" s="344">
        <v>2450.15234375</v>
      </c>
      <c r="D3888" s="344">
        <v>22965.34375</v>
      </c>
      <c r="E3888" s="344">
        <v>1.2476101983338601</v>
      </c>
      <c r="F3888" s="344">
        <v>2.0425319671630899</v>
      </c>
      <c r="G3888" s="262">
        <f t="shared" si="83"/>
        <v>25652.337769018392</v>
      </c>
    </row>
    <row r="3889" spans="1:7" x14ac:dyDescent="0.2">
      <c r="A3889" s="344">
        <v>12</v>
      </c>
      <c r="B3889" s="344">
        <v>1.5</v>
      </c>
      <c r="C3889" s="344">
        <v>2450.560546875</v>
      </c>
      <c r="D3889" s="344">
        <v>23066.951171875</v>
      </c>
      <c r="E3889" s="344">
        <v>1.24928611330688</v>
      </c>
      <c r="F3889" s="344">
        <v>2.0472435280680701</v>
      </c>
      <c r="G3889" s="262">
        <f t="shared" si="83"/>
        <v>25690.910875169411</v>
      </c>
    </row>
    <row r="3890" spans="1:7" x14ac:dyDescent="0.2">
      <c r="A3890" s="344">
        <v>12</v>
      </c>
      <c r="B3890" s="344">
        <v>1.5</v>
      </c>
      <c r="C3890" s="344">
        <v>2450.96875</v>
      </c>
      <c r="D3890" s="344">
        <v>23167.29296875</v>
      </c>
      <c r="E3890" s="344">
        <v>1.25101290177554</v>
      </c>
      <c r="F3890" s="344">
        <v>2.0514340139925502</v>
      </c>
      <c r="G3890" s="262">
        <f t="shared" si="83"/>
        <v>25730.829254989032</v>
      </c>
    </row>
    <row r="3891" spans="1:7" x14ac:dyDescent="0.2">
      <c r="A3891" s="344">
        <v>12</v>
      </c>
      <c r="B3891" s="344">
        <v>1.5</v>
      </c>
      <c r="C3891" s="344">
        <v>2451.3740234375</v>
      </c>
      <c r="D3891" s="344">
        <v>23267.658203125</v>
      </c>
      <c r="E3891" s="344">
        <v>1.2526939390227201</v>
      </c>
      <c r="F3891" s="344">
        <v>2.0550370682030898</v>
      </c>
      <c r="G3891" s="262">
        <f t="shared" si="83"/>
        <v>25769.858696234485</v>
      </c>
    </row>
    <row r="3892" spans="1:7" x14ac:dyDescent="0.2">
      <c r="A3892" s="344">
        <v>12</v>
      </c>
      <c r="B3892" s="344">
        <v>1.5</v>
      </c>
      <c r="C3892" s="344">
        <v>2451.7666015625</v>
      </c>
      <c r="D3892" s="344">
        <v>23369.90234375</v>
      </c>
      <c r="E3892" s="344">
        <v>1.25434878282249</v>
      </c>
      <c r="F3892" s="344">
        <v>2.0584731828421399</v>
      </c>
      <c r="G3892" s="262">
        <f t="shared" si="83"/>
        <v>25808.447635188179</v>
      </c>
    </row>
    <row r="3893" spans="1:7" x14ac:dyDescent="0.2">
      <c r="A3893" s="344">
        <v>12</v>
      </c>
      <c r="B3893" s="344">
        <v>1.5</v>
      </c>
      <c r="C3893" s="344">
        <v>2452.1796875</v>
      </c>
      <c r="D3893" s="344">
        <v>23470.712890625</v>
      </c>
      <c r="E3893" s="344">
        <v>1.25602609477937</v>
      </c>
      <c r="F3893" s="344">
        <v>2.0644725300371598</v>
      </c>
      <c r="G3893" s="262">
        <f t="shared" si="83"/>
        <v>25847.730797188295</v>
      </c>
    </row>
    <row r="3894" spans="1:7" x14ac:dyDescent="0.2">
      <c r="A3894" s="344">
        <v>12</v>
      </c>
      <c r="B3894" s="344">
        <v>1.5</v>
      </c>
      <c r="C3894" s="344">
        <v>2452.583984375</v>
      </c>
      <c r="D3894" s="344">
        <v>23571.248046875</v>
      </c>
      <c r="E3894" s="344">
        <v>1.2576888548210301</v>
      </c>
      <c r="F3894" s="344">
        <v>2.06713075749576</v>
      </c>
      <c r="G3894" s="262">
        <f t="shared" si="83"/>
        <v>25886.840543652401</v>
      </c>
    </row>
    <row r="3895" spans="1:7" x14ac:dyDescent="0.2">
      <c r="A3895" s="344">
        <v>12</v>
      </c>
      <c r="B3895" s="344">
        <v>1.5</v>
      </c>
      <c r="C3895" s="344">
        <v>2452.9072265625</v>
      </c>
      <c r="D3895" s="344">
        <v>23652.244140625</v>
      </c>
      <c r="E3895" s="344">
        <v>1.25903054140508</v>
      </c>
      <c r="F3895" s="344">
        <v>2.0715980790555499</v>
      </c>
      <c r="G3895" s="262">
        <f t="shared" si="83"/>
        <v>25918.520106612377</v>
      </c>
    </row>
    <row r="3896" spans="1:7" x14ac:dyDescent="0.2">
      <c r="A3896" s="344">
        <v>12</v>
      </c>
      <c r="B3896" s="344">
        <v>1.5</v>
      </c>
      <c r="C3896" s="344">
        <v>2452.98828125</v>
      </c>
      <c r="D3896" s="344">
        <v>23672.708984375</v>
      </c>
      <c r="E3896" s="344">
        <v>1.2594183208420899</v>
      </c>
      <c r="F3896" s="344">
        <v>2.0702243782579899</v>
      </c>
      <c r="G3896" s="262">
        <f t="shared" si="83"/>
        <v>25927.695928452045</v>
      </c>
    </row>
    <row r="3897" spans="1:7" x14ac:dyDescent="0.2">
      <c r="A3897" s="344">
        <v>12</v>
      </c>
      <c r="B3897" s="344">
        <v>1.5</v>
      </c>
      <c r="C3897" s="344">
        <v>2453.396484375</v>
      </c>
      <c r="D3897" s="344">
        <v>23774.15625</v>
      </c>
      <c r="E3897" s="344">
        <v>1.2610517442226401</v>
      </c>
      <c r="F3897" s="344">
        <v>2.0763159263879101</v>
      </c>
      <c r="G3897" s="262">
        <f t="shared" si="83"/>
        <v>25966.446337955866</v>
      </c>
    </row>
    <row r="3898" spans="1:7" x14ac:dyDescent="0.2">
      <c r="A3898" s="344">
        <v>12</v>
      </c>
      <c r="B3898" s="344">
        <v>1.5</v>
      </c>
      <c r="C3898" s="344">
        <v>2453.806640625</v>
      </c>
      <c r="D3898" s="344">
        <v>23877.548828125</v>
      </c>
      <c r="E3898" s="344">
        <v>1.26278342213482</v>
      </c>
      <c r="F3898" s="344">
        <v>2.0779191982001102</v>
      </c>
      <c r="G3898" s="262">
        <f t="shared" si="83"/>
        <v>26007.705040536614</v>
      </c>
    </row>
    <row r="3899" spans="1:7" x14ac:dyDescent="0.2">
      <c r="A3899" s="344">
        <v>12</v>
      </c>
      <c r="B3899" s="344">
        <v>1.5</v>
      </c>
      <c r="C3899" s="344">
        <v>2454.208984375</v>
      </c>
      <c r="D3899" s="344">
        <v>23977.6953125</v>
      </c>
      <c r="E3899" s="344">
        <v>1.2644598027691201</v>
      </c>
      <c r="F3899" s="344">
        <v>2.0818323828279999</v>
      </c>
      <c r="G3899" s="262">
        <f t="shared" si="83"/>
        <v>26047.816842800137</v>
      </c>
    </row>
    <row r="3900" spans="1:7" x14ac:dyDescent="0.2">
      <c r="A3900" s="344">
        <v>12</v>
      </c>
      <c r="B3900" s="344">
        <v>1.5</v>
      </c>
      <c r="C3900" s="344">
        <v>2454.59375</v>
      </c>
      <c r="D3900" s="344">
        <v>24077.7265625</v>
      </c>
      <c r="E3900" s="344">
        <v>1.2660943903029001</v>
      </c>
      <c r="F3900" s="344">
        <v>2.0876289345323999</v>
      </c>
      <c r="G3900" s="262">
        <f t="shared" si="83"/>
        <v>26087.092239563844</v>
      </c>
    </row>
    <row r="3901" spans="1:7" x14ac:dyDescent="0.2">
      <c r="A3901" s="344">
        <v>12</v>
      </c>
      <c r="B3901" s="344">
        <v>1.5</v>
      </c>
      <c r="C3901" s="344">
        <v>2455.00390625</v>
      </c>
      <c r="D3901" s="344">
        <v>24178.57421875</v>
      </c>
      <c r="E3901" s="344">
        <v>1.2678180355578701</v>
      </c>
      <c r="F3901" s="344">
        <v>2.0901560783386199</v>
      </c>
      <c r="G3901" s="262">
        <f t="shared" si="83"/>
        <v>26128.680611495849</v>
      </c>
    </row>
    <row r="3902" spans="1:7" x14ac:dyDescent="0.2">
      <c r="A3902" s="344">
        <v>12</v>
      </c>
      <c r="B3902" s="344">
        <v>1.5</v>
      </c>
      <c r="C3902" s="344">
        <v>2455.4248046875</v>
      </c>
      <c r="D3902" s="344">
        <v>24279.123046875</v>
      </c>
      <c r="E3902" s="344">
        <v>1.26948137767613</v>
      </c>
      <c r="F3902" s="344">
        <v>2.09464435465634</v>
      </c>
      <c r="G3902" s="262">
        <f t="shared" si="83"/>
        <v>26168.981475903751</v>
      </c>
    </row>
    <row r="3903" spans="1:7" x14ac:dyDescent="0.2">
      <c r="A3903" s="344">
        <v>12</v>
      </c>
      <c r="B3903" s="344">
        <v>1.5</v>
      </c>
      <c r="C3903" s="344">
        <v>2455.826171875</v>
      </c>
      <c r="D3903" s="344">
        <v>24381.7265625</v>
      </c>
      <c r="E3903" s="344">
        <v>1.2711538001895</v>
      </c>
      <c r="F3903" s="344">
        <v>2.0994127262383699</v>
      </c>
      <c r="G3903" s="262">
        <f t="shared" si="83"/>
        <v>26209.672226106966</v>
      </c>
    </row>
    <row r="3904" spans="1:7" x14ac:dyDescent="0.2">
      <c r="A3904" s="344">
        <v>12</v>
      </c>
      <c r="B3904" s="344">
        <v>1.5</v>
      </c>
      <c r="C3904" s="344">
        <v>2456.2294921875</v>
      </c>
      <c r="D3904" s="344">
        <v>24485.353515625</v>
      </c>
      <c r="E3904" s="344">
        <v>1.2729340232908699</v>
      </c>
      <c r="F3904" s="344">
        <v>2.10359087213874</v>
      </c>
      <c r="G3904" s="262">
        <f t="shared" si="83"/>
        <v>26253.169378532752</v>
      </c>
    </row>
    <row r="3905" spans="1:7" x14ac:dyDescent="0.2">
      <c r="A3905" s="344">
        <v>12</v>
      </c>
      <c r="B3905" s="344">
        <v>1.5</v>
      </c>
      <c r="C3905" s="344">
        <v>2456.6328125</v>
      </c>
      <c r="D3905" s="344">
        <v>24586.58203125</v>
      </c>
      <c r="E3905" s="344">
        <v>1.2745971325784899</v>
      </c>
      <c r="F3905" s="344">
        <v>2.1070539951324498</v>
      </c>
      <c r="G3905" s="262">
        <f t="shared" si="83"/>
        <v>26293.9753744175</v>
      </c>
    </row>
    <row r="3906" spans="1:7" x14ac:dyDescent="0.2">
      <c r="A3906" s="344">
        <v>12</v>
      </c>
      <c r="B3906" s="344">
        <v>1.5</v>
      </c>
      <c r="C3906" s="344">
        <v>2457.0478515625</v>
      </c>
      <c r="D3906" s="344">
        <v>24686.72265625</v>
      </c>
      <c r="E3906" s="344">
        <v>1.2763162376359101</v>
      </c>
      <c r="F3906" s="344">
        <v>2.1114884875714801</v>
      </c>
      <c r="G3906" s="262">
        <f t="shared" si="83"/>
        <v>26336.328368059541</v>
      </c>
    </row>
    <row r="3907" spans="1:7" x14ac:dyDescent="0.2">
      <c r="A3907" s="344">
        <v>12</v>
      </c>
      <c r="B3907" s="344">
        <v>1.5</v>
      </c>
      <c r="C3907" s="344">
        <v>2457.4599609375</v>
      </c>
      <c r="D3907" s="344">
        <v>24787.427734375</v>
      </c>
      <c r="E3907" s="344">
        <v>1.2780331308022099</v>
      </c>
      <c r="F3907" s="344">
        <v>2.1153897978365399</v>
      </c>
      <c r="G3907" s="262">
        <f t="shared" si="83"/>
        <v>26378.799283416618</v>
      </c>
    </row>
    <row r="3908" spans="1:7" x14ac:dyDescent="0.2">
      <c r="A3908" s="344">
        <v>12</v>
      </c>
      <c r="B3908" s="344">
        <v>1.5</v>
      </c>
      <c r="C3908" s="344">
        <v>2457.689453125</v>
      </c>
      <c r="D3908" s="344">
        <v>24844.37109375</v>
      </c>
      <c r="E3908" s="344">
        <v>1.27905269619077</v>
      </c>
      <c r="F3908" s="344">
        <v>2.1164834033697799</v>
      </c>
      <c r="G3908" s="262">
        <f t="shared" si="83"/>
        <v>26404.100715545184</v>
      </c>
    </row>
    <row r="3909" spans="1:7" x14ac:dyDescent="0.2">
      <c r="A3909" s="344">
        <v>12</v>
      </c>
      <c r="B3909" s="344">
        <v>1.5</v>
      </c>
      <c r="C3909" s="344">
        <v>2457.8486328125</v>
      </c>
      <c r="D3909" s="344">
        <v>24888.40234375</v>
      </c>
      <c r="E3909" s="344">
        <v>1.27973943017423</v>
      </c>
      <c r="F3909" s="344">
        <v>2.11921334266663</v>
      </c>
      <c r="G3909" s="262">
        <f t="shared" si="83"/>
        <v>26421.177308350809</v>
      </c>
    </row>
    <row r="3910" spans="1:7" x14ac:dyDescent="0.2">
      <c r="A3910" s="344">
        <v>12</v>
      </c>
      <c r="B3910" s="344">
        <v>1.5</v>
      </c>
      <c r="C3910" s="344">
        <v>2458.2451171875</v>
      </c>
      <c r="D3910" s="344">
        <v>24988.609375</v>
      </c>
      <c r="E3910" s="344">
        <v>1.2813489884138101</v>
      </c>
      <c r="F3910" s="344">
        <v>2.1250038407742999</v>
      </c>
      <c r="G3910" s="262">
        <f t="shared" ref="G3910:G3973" si="84">G3909+(D3910+D3909)/2*(E3910-E3909)</f>
        <v>26461.317285939582</v>
      </c>
    </row>
    <row r="3911" spans="1:7" x14ac:dyDescent="0.2">
      <c r="A3911" s="344">
        <v>12</v>
      </c>
      <c r="B3911" s="344">
        <v>1.5</v>
      </c>
      <c r="C3911" s="344">
        <v>2458.65625</v>
      </c>
      <c r="D3911" s="344">
        <v>25088.71875</v>
      </c>
      <c r="E3911" s="344">
        <v>1.28309975843877</v>
      </c>
      <c r="F3911" s="344">
        <v>2.1263929083943398</v>
      </c>
      <c r="G3911" s="262">
        <f t="shared" si="84"/>
        <v>26505.154228445248</v>
      </c>
    </row>
    <row r="3912" spans="1:7" x14ac:dyDescent="0.2">
      <c r="A3912" s="344">
        <v>12</v>
      </c>
      <c r="B3912" s="344">
        <v>1.5</v>
      </c>
      <c r="C3912" s="344">
        <v>2459.0595703125</v>
      </c>
      <c r="D3912" s="344">
        <v>25188.767578125</v>
      </c>
      <c r="E3912" s="344">
        <v>1.28475378733128</v>
      </c>
      <c r="F3912" s="344">
        <v>2.13158130645752</v>
      </c>
      <c r="G3912" s="262">
        <f t="shared" si="84"/>
        <v>26546.734435959996</v>
      </c>
    </row>
    <row r="3913" spans="1:7" x14ac:dyDescent="0.2">
      <c r="A3913" s="344">
        <v>12</v>
      </c>
      <c r="B3913" s="344">
        <v>1.5</v>
      </c>
      <c r="C3913" s="344">
        <v>2459.453125</v>
      </c>
      <c r="D3913" s="344">
        <v>25289.125</v>
      </c>
      <c r="E3913" s="344">
        <v>1.28642586059868</v>
      </c>
      <c r="F3913" s="344">
        <v>2.13459739461541</v>
      </c>
      <c r="G3913" s="262">
        <f t="shared" si="84"/>
        <v>26588.935803347282</v>
      </c>
    </row>
    <row r="3914" spans="1:7" x14ac:dyDescent="0.2">
      <c r="A3914" s="344">
        <v>12</v>
      </c>
      <c r="B3914" s="344">
        <v>1.5</v>
      </c>
      <c r="C3914" s="344">
        <v>2459.8623046875</v>
      </c>
      <c r="D3914" s="344">
        <v>25390.044921875</v>
      </c>
      <c r="E3914" s="344">
        <v>1.28818780649453</v>
      </c>
      <c r="F3914" s="344">
        <v>2.1403045393526599</v>
      </c>
      <c r="G3914" s="262">
        <f t="shared" si="84"/>
        <v>26633.582781071749</v>
      </c>
    </row>
    <row r="3915" spans="1:7" x14ac:dyDescent="0.2">
      <c r="A3915" s="344">
        <v>12</v>
      </c>
      <c r="B3915" s="344">
        <v>1.5</v>
      </c>
      <c r="C3915" s="344">
        <v>2460.267578125</v>
      </c>
      <c r="D3915" s="344">
        <v>25491.154296875</v>
      </c>
      <c r="E3915" s="344">
        <v>1.2899327557533999</v>
      </c>
      <c r="F3915" s="344">
        <v>2.1429567132145202</v>
      </c>
      <c r="G3915" s="262">
        <f t="shared" si="84"/>
        <v>26677.975336505333</v>
      </c>
    </row>
    <row r="3916" spans="1:7" x14ac:dyDescent="0.2">
      <c r="A3916" s="344">
        <v>12</v>
      </c>
      <c r="B3916" s="344">
        <v>1.5</v>
      </c>
      <c r="C3916" s="344">
        <v>2460.6708984375</v>
      </c>
      <c r="D3916" s="344">
        <v>25597.142578125</v>
      </c>
      <c r="E3916" s="344">
        <v>1.29165477119386</v>
      </c>
      <c r="F3916" s="344">
        <v>2.1482885349541898</v>
      </c>
      <c r="G3916" s="262">
        <f t="shared" si="84"/>
        <v>26721.962754528111</v>
      </c>
    </row>
    <row r="3917" spans="1:7" x14ac:dyDescent="0.2">
      <c r="A3917" s="344">
        <v>12</v>
      </c>
      <c r="B3917" s="344">
        <v>1.5</v>
      </c>
      <c r="C3917" s="344">
        <v>2461.0849609375</v>
      </c>
      <c r="D3917" s="344">
        <v>25697.216796875</v>
      </c>
      <c r="E3917" s="344">
        <v>1.2933745747432099</v>
      </c>
      <c r="F3917" s="344">
        <v>2.1527977660298299</v>
      </c>
      <c r="G3917" s="262">
        <f t="shared" si="84"/>
        <v>26766.070865185491</v>
      </c>
    </row>
    <row r="3918" spans="1:7" x14ac:dyDescent="0.2">
      <c r="A3918" s="344">
        <v>12</v>
      </c>
      <c r="B3918" s="344">
        <v>1.5</v>
      </c>
      <c r="C3918" s="344">
        <v>2461.4931640625</v>
      </c>
      <c r="D3918" s="344">
        <v>25798.94140625</v>
      </c>
      <c r="E3918" s="344">
        <v>1.2952027609571799</v>
      </c>
      <c r="F3918" s="344">
        <v>2.15494632720947</v>
      </c>
      <c r="G3918" s="262">
        <f t="shared" si="84"/>
        <v>26813.143148435174</v>
      </c>
    </row>
    <row r="3919" spans="1:7" x14ac:dyDescent="0.2">
      <c r="A3919" s="344">
        <v>12</v>
      </c>
      <c r="B3919" s="344">
        <v>1.5</v>
      </c>
      <c r="C3919" s="344">
        <v>2461.89453125</v>
      </c>
      <c r="D3919" s="344">
        <v>25899.416015625</v>
      </c>
      <c r="E3919" s="344">
        <v>1.2969773961231099</v>
      </c>
      <c r="F3919" s="344">
        <v>2.1589994430542001</v>
      </c>
      <c r="G3919" s="262">
        <f t="shared" si="84"/>
        <v>26859.016009986015</v>
      </c>
    </row>
    <row r="3920" spans="1:7" x14ac:dyDescent="0.2">
      <c r="A3920" s="344">
        <v>12</v>
      </c>
      <c r="B3920" s="344">
        <v>1.5</v>
      </c>
      <c r="C3920" s="344">
        <v>2462.2958984375</v>
      </c>
      <c r="D3920" s="344">
        <v>26003.048828125</v>
      </c>
      <c r="E3920" s="344">
        <v>1.2987873051315499</v>
      </c>
      <c r="F3920" s="344">
        <v>2.16430146247149</v>
      </c>
      <c r="G3920" s="262">
        <f t="shared" si="84"/>
        <v>26905.985379326488</v>
      </c>
    </row>
    <row r="3921" spans="1:7" x14ac:dyDescent="0.2">
      <c r="A3921" s="344">
        <v>12</v>
      </c>
      <c r="B3921" s="344">
        <v>1.5</v>
      </c>
      <c r="C3921" s="344">
        <v>2462.3642578125</v>
      </c>
      <c r="D3921" s="344">
        <v>26013.576171875</v>
      </c>
      <c r="E3921" s="344">
        <v>1.29905692301691</v>
      </c>
      <c r="F3921" s="344">
        <v>2.1656691096723102</v>
      </c>
      <c r="G3921" s="262">
        <f t="shared" si="84"/>
        <v>26912.99768554452</v>
      </c>
    </row>
    <row r="3922" spans="1:7" x14ac:dyDescent="0.2">
      <c r="A3922" s="344">
        <v>12</v>
      </c>
      <c r="B3922" s="344">
        <v>2</v>
      </c>
      <c r="C3922" s="344">
        <v>2463.0888671875</v>
      </c>
      <c r="D3922" s="344">
        <v>25901.755859375</v>
      </c>
      <c r="E3922" s="344">
        <v>1.2975152349099499</v>
      </c>
      <c r="F3922" s="344">
        <v>2.15964601375163</v>
      </c>
      <c r="G3922" s="262">
        <f t="shared" si="84"/>
        <v>26872.97906056379</v>
      </c>
    </row>
    <row r="3923" spans="1:7" x14ac:dyDescent="0.2">
      <c r="A3923" s="344">
        <v>12</v>
      </c>
      <c r="B3923" s="344">
        <v>2</v>
      </c>
      <c r="C3923" s="344">
        <v>2463.484375</v>
      </c>
      <c r="D3923" s="344">
        <v>25801.576171875</v>
      </c>
      <c r="E3923" s="344">
        <v>1.29586248658597</v>
      </c>
      <c r="F3923" s="344">
        <v>2.1559982560575</v>
      </c>
      <c r="G3923" s="262">
        <f t="shared" si="84"/>
        <v>26830.252762884378</v>
      </c>
    </row>
    <row r="3924" spans="1:7" x14ac:dyDescent="0.2">
      <c r="A3924" s="344">
        <v>12</v>
      </c>
      <c r="B3924" s="344">
        <v>2</v>
      </c>
      <c r="C3924" s="344">
        <v>2463.884765625</v>
      </c>
      <c r="D3924" s="344">
        <v>25700.697265625</v>
      </c>
      <c r="E3924" s="344">
        <v>1.2942487373948099</v>
      </c>
      <c r="F3924" s="344">
        <v>2.1527111530303999</v>
      </c>
      <c r="G3924" s="262">
        <f t="shared" si="84"/>
        <v>26788.696886833044</v>
      </c>
    </row>
    <row r="3925" spans="1:7" x14ac:dyDescent="0.2">
      <c r="A3925" s="344">
        <v>12</v>
      </c>
      <c r="B3925" s="344">
        <v>2</v>
      </c>
      <c r="C3925" s="344">
        <v>2464.3037109375</v>
      </c>
      <c r="D3925" s="344">
        <v>25599.55078125</v>
      </c>
      <c r="E3925" s="344">
        <v>1.2925670016557</v>
      </c>
      <c r="F3925" s="344">
        <v>2.1490096114575898</v>
      </c>
      <c r="G3925" s="262">
        <f t="shared" si="84"/>
        <v>26745.560156550229</v>
      </c>
    </row>
    <row r="3926" spans="1:7" x14ac:dyDescent="0.2">
      <c r="A3926" s="344">
        <v>12</v>
      </c>
      <c r="B3926" s="344">
        <v>2</v>
      </c>
      <c r="C3926" s="344">
        <v>2464.7021484375</v>
      </c>
      <c r="D3926" s="344">
        <v>25499.4921875</v>
      </c>
      <c r="E3926" s="344">
        <v>1.2909100623801399</v>
      </c>
      <c r="F3926" s="344">
        <v>2.1441369317471999</v>
      </c>
      <c r="G3926" s="262">
        <f t="shared" si="84"/>
        <v>26703.226150931001</v>
      </c>
    </row>
    <row r="3927" spans="1:7" x14ac:dyDescent="0.2">
      <c r="A3927" s="344">
        <v>12</v>
      </c>
      <c r="B3927" s="344">
        <v>2</v>
      </c>
      <c r="C3927" s="344">
        <v>2465.1083984375</v>
      </c>
      <c r="D3927" s="344">
        <v>25396.369140625</v>
      </c>
      <c r="E3927" s="344">
        <v>1.28926709294319</v>
      </c>
      <c r="F3927" s="344">
        <v>2.1392675116658202</v>
      </c>
      <c r="G3927" s="262">
        <f t="shared" si="84"/>
        <v>26661.415978616325</v>
      </c>
    </row>
    <row r="3928" spans="1:7" x14ac:dyDescent="0.2">
      <c r="A3928" s="344">
        <v>12</v>
      </c>
      <c r="B3928" s="344">
        <v>2</v>
      </c>
      <c r="C3928" s="344">
        <v>2465.5107421875</v>
      </c>
      <c r="D3928" s="344">
        <v>25292.150390625</v>
      </c>
      <c r="E3928" s="344">
        <v>1.2875737156719</v>
      </c>
      <c r="F3928" s="344">
        <v>2.13699927553535</v>
      </c>
      <c r="G3928" s="262">
        <f t="shared" si="84"/>
        <v>26618.498585171546</v>
      </c>
    </row>
    <row r="3929" spans="1:7" x14ac:dyDescent="0.2">
      <c r="A3929" s="344">
        <v>12</v>
      </c>
      <c r="B3929" s="344">
        <v>2</v>
      </c>
      <c r="C3929" s="344">
        <v>2465.9150390625</v>
      </c>
      <c r="D3929" s="344">
        <v>25191.861328125</v>
      </c>
      <c r="E3929" s="344">
        <v>1.28591363318264</v>
      </c>
      <c r="F3929" s="344">
        <v>2.12967675179243</v>
      </c>
      <c r="G3929" s="262">
        <f t="shared" si="84"/>
        <v>26576.594773250599</v>
      </c>
    </row>
    <row r="3930" spans="1:7" x14ac:dyDescent="0.2">
      <c r="A3930" s="344">
        <v>12</v>
      </c>
      <c r="B3930" s="344">
        <v>2</v>
      </c>
      <c r="C3930" s="344">
        <v>2466.34765625</v>
      </c>
      <c r="D3930" s="344">
        <v>25091.83984375</v>
      </c>
      <c r="E3930" s="344">
        <v>1.28414761275053</v>
      </c>
      <c r="F3930" s="344">
        <v>2.1287798881530802</v>
      </c>
      <c r="G3930" s="262">
        <f t="shared" si="84"/>
        <v>26532.193751414779</v>
      </c>
    </row>
    <row r="3931" spans="1:7" x14ac:dyDescent="0.2">
      <c r="A3931" s="344">
        <v>12</v>
      </c>
      <c r="B3931" s="344">
        <v>2</v>
      </c>
      <c r="C3931" s="344">
        <v>2466.7314453125</v>
      </c>
      <c r="D3931" s="344">
        <v>24991.716796875</v>
      </c>
      <c r="E3931" s="344">
        <v>1.2826195452362299</v>
      </c>
      <c r="F3931" s="344">
        <v>2.1237821783870499</v>
      </c>
      <c r="G3931" s="262">
        <f t="shared" si="84"/>
        <v>26493.928223463205</v>
      </c>
    </row>
    <row r="3932" spans="1:7" x14ac:dyDescent="0.2">
      <c r="A3932" s="344">
        <v>12</v>
      </c>
      <c r="B3932" s="344">
        <v>2</v>
      </c>
      <c r="C3932" s="344">
        <v>2467.126953125</v>
      </c>
      <c r="D3932" s="344">
        <v>24890.05078125</v>
      </c>
      <c r="E3932" s="344">
        <v>1.28104304894805</v>
      </c>
      <c r="F3932" s="344">
        <v>2.1189837716519802</v>
      </c>
      <c r="G3932" s="262">
        <f t="shared" si="84"/>
        <v>26454.609012745823</v>
      </c>
    </row>
    <row r="3933" spans="1:7" x14ac:dyDescent="0.2">
      <c r="A3933" s="344">
        <v>12</v>
      </c>
      <c r="B3933" s="344">
        <v>2</v>
      </c>
      <c r="C3933" s="344">
        <v>2467.5419921875</v>
      </c>
      <c r="D3933" s="344">
        <v>24786.810546875</v>
      </c>
      <c r="E3933" s="344">
        <v>1.2793070636689701</v>
      </c>
      <c r="F3933" s="344">
        <v>2.1168410312384398</v>
      </c>
      <c r="G3933" s="262">
        <f t="shared" si="84"/>
        <v>26411.489862757564</v>
      </c>
    </row>
    <row r="3934" spans="1:7" x14ac:dyDescent="0.2">
      <c r="A3934" s="344">
        <v>12</v>
      </c>
      <c r="B3934" s="344">
        <v>2</v>
      </c>
      <c r="C3934" s="344">
        <v>2467.599609375</v>
      </c>
      <c r="D3934" s="344">
        <v>24777.607421875</v>
      </c>
      <c r="E3934" s="344">
        <v>1.2790551409125299</v>
      </c>
      <c r="F3934" s="344">
        <v>2.1152794361114502</v>
      </c>
      <c r="G3934" s="262">
        <f t="shared" si="84"/>
        <v>26405.246660359546</v>
      </c>
    </row>
    <row r="3935" spans="1:7" x14ac:dyDescent="0.2">
      <c r="A3935" s="344">
        <v>12</v>
      </c>
      <c r="B3935" s="344">
        <v>2</v>
      </c>
      <c r="C3935" s="344">
        <v>2467.939453125</v>
      </c>
      <c r="D3935" s="344">
        <v>24685.9296875</v>
      </c>
      <c r="E3935" s="344">
        <v>1.2776977382600301</v>
      </c>
      <c r="F3935" s="344">
        <v>2.1143078338354799</v>
      </c>
      <c r="G3935" s="262">
        <f t="shared" si="84"/>
        <v>26371.675692122401</v>
      </c>
    </row>
    <row r="3936" spans="1:7" x14ac:dyDescent="0.2">
      <c r="A3936" s="344">
        <v>12</v>
      </c>
      <c r="B3936" s="344">
        <v>2</v>
      </c>
      <c r="C3936" s="344">
        <v>2468.3486328125</v>
      </c>
      <c r="D3936" s="344">
        <v>24585.65625</v>
      </c>
      <c r="E3936" s="344">
        <v>1.27596454694867</v>
      </c>
      <c r="F3936" s="344">
        <v>2.1086514461785599</v>
      </c>
      <c r="G3936" s="262">
        <f t="shared" si="84"/>
        <v>26328.977149800496</v>
      </c>
    </row>
    <row r="3937" spans="1:7" x14ac:dyDescent="0.2">
      <c r="A3937" s="344">
        <v>12</v>
      </c>
      <c r="B3937" s="344">
        <v>2</v>
      </c>
      <c r="C3937" s="344">
        <v>2468.7685546875</v>
      </c>
      <c r="D3937" s="344">
        <v>24482.44140625</v>
      </c>
      <c r="E3937" s="344">
        <v>1.27425882965326</v>
      </c>
      <c r="F3937" s="344">
        <v>2.1049471106380202</v>
      </c>
      <c r="G3937" s="262">
        <f t="shared" si="84"/>
        <v>26287.128998387929</v>
      </c>
    </row>
    <row r="3938" spans="1:7" x14ac:dyDescent="0.2">
      <c r="A3938" s="344">
        <v>12</v>
      </c>
      <c r="B3938" s="344">
        <v>2</v>
      </c>
      <c r="C3938" s="344">
        <v>2469.1435546875</v>
      </c>
      <c r="D3938" s="344">
        <v>24382.30078125</v>
      </c>
      <c r="E3938" s="344">
        <v>1.27271679230034</v>
      </c>
      <c r="F3938" s="344">
        <v>2.1010609343648001</v>
      </c>
      <c r="G3938" s="262">
        <f t="shared" si="84"/>
        <v>26249.453369540963</v>
      </c>
    </row>
    <row r="3939" spans="1:7" x14ac:dyDescent="0.2">
      <c r="A3939" s="344">
        <v>12</v>
      </c>
      <c r="B3939" s="344">
        <v>2</v>
      </c>
      <c r="C3939" s="344">
        <v>2469.5712890625</v>
      </c>
      <c r="D3939" s="344">
        <v>24281.138671875</v>
      </c>
      <c r="E3939" s="344">
        <v>1.2709450675174601</v>
      </c>
      <c r="F3939" s="344">
        <v>2.09653098136187</v>
      </c>
      <c r="G3939" s="262">
        <f t="shared" si="84"/>
        <v>26206.344258691322</v>
      </c>
    </row>
    <row r="3940" spans="1:7" x14ac:dyDescent="0.2">
      <c r="A3940" s="344">
        <v>12</v>
      </c>
      <c r="B3940" s="344">
        <v>2</v>
      </c>
      <c r="C3940" s="344">
        <v>2469.98046875</v>
      </c>
      <c r="D3940" s="344">
        <v>24181.126953125</v>
      </c>
      <c r="E3940" s="344">
        <v>1.26929196994752</v>
      </c>
      <c r="F3940" s="344">
        <v>2.09160125814378</v>
      </c>
      <c r="G3940" s="262">
        <f t="shared" si="84"/>
        <v>26166.287831922084</v>
      </c>
    </row>
    <row r="3941" spans="1:7" x14ac:dyDescent="0.2">
      <c r="A3941" s="344">
        <v>12</v>
      </c>
      <c r="B3941" s="344">
        <v>2</v>
      </c>
      <c r="C3941" s="344">
        <v>2470.3818359375</v>
      </c>
      <c r="D3941" s="344">
        <v>24080.41015625</v>
      </c>
      <c r="E3941" s="344">
        <v>1.2676385231316101</v>
      </c>
      <c r="F3941" s="344">
        <v>2.0900547970086301</v>
      </c>
      <c r="G3941" s="262">
        <f t="shared" si="84"/>
        <v>26126.388889489874</v>
      </c>
    </row>
    <row r="3942" spans="1:7" x14ac:dyDescent="0.2">
      <c r="A3942" s="344">
        <v>12</v>
      </c>
      <c r="B3942" s="344">
        <v>2</v>
      </c>
      <c r="C3942" s="344">
        <v>2470.7900390625</v>
      </c>
      <c r="D3942" s="344">
        <v>23976.306640625</v>
      </c>
      <c r="E3942" s="344">
        <v>1.2659055646508901</v>
      </c>
      <c r="F3942" s="344">
        <v>2.0853134337812702</v>
      </c>
      <c r="G3942" s="262">
        <f t="shared" si="84"/>
        <v>26084.748742025524</v>
      </c>
    </row>
    <row r="3943" spans="1:7" x14ac:dyDescent="0.2">
      <c r="A3943" s="344">
        <v>12</v>
      </c>
      <c r="B3943" s="344">
        <v>2</v>
      </c>
      <c r="C3943" s="344">
        <v>2471.1923828125</v>
      </c>
      <c r="D3943" s="344">
        <v>23874.76953125</v>
      </c>
      <c r="E3943" s="344">
        <v>1.2643288355320701</v>
      </c>
      <c r="F3943" s="344">
        <v>2.0803241059184101</v>
      </c>
      <c r="G3943" s="262">
        <f t="shared" si="84"/>
        <v>26047.024649441988</v>
      </c>
    </row>
    <row r="3944" spans="1:7" x14ac:dyDescent="0.2">
      <c r="A3944" s="344">
        <v>12</v>
      </c>
      <c r="B3944" s="344">
        <v>2</v>
      </c>
      <c r="C3944" s="344">
        <v>2471.6044921875</v>
      </c>
      <c r="D3944" s="344">
        <v>23771.8984375</v>
      </c>
      <c r="E3944" s="344">
        <v>1.26254395581782</v>
      </c>
      <c r="F3944" s="344">
        <v>2.0761608611792299</v>
      </c>
      <c r="G3944" s="262">
        <f t="shared" si="84"/>
        <v>26004.502863887472</v>
      </c>
    </row>
    <row r="3945" spans="1:7" x14ac:dyDescent="0.2">
      <c r="A3945" s="344">
        <v>12</v>
      </c>
      <c r="B3945" s="344">
        <v>2</v>
      </c>
      <c r="C3945" s="344">
        <v>2472.0234375</v>
      </c>
      <c r="D3945" s="344">
        <v>23671.033203125</v>
      </c>
      <c r="E3945" s="344">
        <v>1.2608213583007499</v>
      </c>
      <c r="F3945" s="344">
        <v>2.07284395582974</v>
      </c>
      <c r="G3945" s="262">
        <f t="shared" si="84"/>
        <v>25963.64032576414</v>
      </c>
    </row>
    <row r="3946" spans="1:7" x14ac:dyDescent="0.2">
      <c r="A3946" s="344">
        <v>12</v>
      </c>
      <c r="B3946" s="344">
        <v>2</v>
      </c>
      <c r="C3946" s="344">
        <v>2472.416015625</v>
      </c>
      <c r="D3946" s="344">
        <v>23569.970703125</v>
      </c>
      <c r="E3946" s="344">
        <v>1.2592303100973401</v>
      </c>
      <c r="F3946" s="344">
        <v>2.0680399611592302</v>
      </c>
      <c r="G3946" s="262">
        <f t="shared" si="84"/>
        <v>25926.058968567981</v>
      </c>
    </row>
    <row r="3947" spans="1:7" x14ac:dyDescent="0.2">
      <c r="A3947" s="344">
        <v>12</v>
      </c>
      <c r="B3947" s="344">
        <v>2</v>
      </c>
      <c r="C3947" s="344">
        <v>2472.443359375</v>
      </c>
      <c r="D3947" s="344">
        <v>23566.439453125</v>
      </c>
      <c r="E3947" s="344">
        <v>1.2590546393766999</v>
      </c>
      <c r="F3947" s="344">
        <v>2.0680637098848802</v>
      </c>
      <c r="G3947" s="262">
        <f t="shared" si="84"/>
        <v>25921.918724997711</v>
      </c>
    </row>
    <row r="3948" spans="1:7" x14ac:dyDescent="0.2">
      <c r="A3948" s="344">
        <v>12</v>
      </c>
      <c r="B3948" s="344">
        <v>2</v>
      </c>
      <c r="C3948" s="344">
        <v>2472.8271484375</v>
      </c>
      <c r="D3948" s="344">
        <v>23468.12890625</v>
      </c>
      <c r="E3948" s="344">
        <v>1.2574989814311299</v>
      </c>
      <c r="F3948" s="344">
        <v>2.0641712471842801</v>
      </c>
      <c r="G3948" s="262">
        <f t="shared" si="84"/>
        <v>25885.333875005352</v>
      </c>
    </row>
    <row r="3949" spans="1:7" x14ac:dyDescent="0.2">
      <c r="A3949" s="344">
        <v>12</v>
      </c>
      <c r="B3949" s="344">
        <v>2</v>
      </c>
      <c r="C3949" s="344">
        <v>2473.2294921875</v>
      </c>
      <c r="D3949" s="344">
        <v>23363.798828125</v>
      </c>
      <c r="E3949" s="344">
        <v>1.2558737071231001</v>
      </c>
      <c r="F3949" s="344">
        <v>2.0628930069506199</v>
      </c>
      <c r="G3949" s="262">
        <f t="shared" si="84"/>
        <v>25847.276510534259</v>
      </c>
    </row>
    <row r="3950" spans="1:7" x14ac:dyDescent="0.2">
      <c r="A3950" s="344">
        <v>12</v>
      </c>
      <c r="B3950" s="344">
        <v>2</v>
      </c>
      <c r="C3950" s="344">
        <v>2473.6552734375</v>
      </c>
      <c r="D3950" s="344">
        <v>23262.78125</v>
      </c>
      <c r="E3950" s="344">
        <v>1.25416100490838</v>
      </c>
      <c r="F3950" s="344">
        <v>2.0576654933393002</v>
      </c>
      <c r="G3950" s="262">
        <f t="shared" si="84"/>
        <v>25807.347787051945</v>
      </c>
    </row>
    <row r="3951" spans="1:7" x14ac:dyDescent="0.2">
      <c r="A3951" s="344">
        <v>12</v>
      </c>
      <c r="B3951" s="344">
        <v>2</v>
      </c>
      <c r="C3951" s="344">
        <v>2474.04296875</v>
      </c>
      <c r="D3951" s="344">
        <v>23161.71484375</v>
      </c>
      <c r="E3951" s="344">
        <v>1.2524392222985601</v>
      </c>
      <c r="F3951" s="344">
        <v>2.05122516490519</v>
      </c>
      <c r="G3951" s="262">
        <f t="shared" si="84"/>
        <v>25767.38134203001</v>
      </c>
    </row>
    <row r="3952" spans="1:7" x14ac:dyDescent="0.2">
      <c r="A3952" s="344">
        <v>12</v>
      </c>
      <c r="B3952" s="344">
        <v>2</v>
      </c>
      <c r="C3952" s="344">
        <v>2474.4521484375</v>
      </c>
      <c r="D3952" s="344">
        <v>23059.802734375</v>
      </c>
      <c r="E3952" s="344">
        <v>1.25076028052717</v>
      </c>
      <c r="F3952" s="344">
        <v>2.0468025468289901</v>
      </c>
      <c r="G3952" s="262">
        <f t="shared" si="84"/>
        <v>25728.579723730534</v>
      </c>
    </row>
    <row r="3953" spans="1:7" x14ac:dyDescent="0.2">
      <c r="A3953" s="344">
        <v>12</v>
      </c>
      <c r="B3953" s="344">
        <v>2</v>
      </c>
      <c r="C3953" s="344">
        <v>2474.8720703125</v>
      </c>
      <c r="D3953" s="344">
        <v>22959.431640625</v>
      </c>
      <c r="E3953" s="344">
        <v>1.2490549124777299</v>
      </c>
      <c r="F3953" s="344">
        <v>2.0450591109693099</v>
      </c>
      <c r="G3953" s="262">
        <f t="shared" si="84"/>
        <v>25689.339857749124</v>
      </c>
    </row>
    <row r="3954" spans="1:7" x14ac:dyDescent="0.2">
      <c r="A3954" s="344">
        <v>12</v>
      </c>
      <c r="B3954" s="344">
        <v>2</v>
      </c>
      <c r="C3954" s="344">
        <v>2475.2744140625</v>
      </c>
      <c r="D3954" s="344">
        <v>22857.96484375</v>
      </c>
      <c r="E3954" s="344">
        <v>1.24731147661805</v>
      </c>
      <c r="F3954" s="344">
        <v>2.0435124170035102</v>
      </c>
      <c r="G3954" s="262">
        <f t="shared" si="84"/>
        <v>25649.400011735106</v>
      </c>
    </row>
    <row r="3955" spans="1:7" x14ac:dyDescent="0.2">
      <c r="A3955" s="344">
        <v>12</v>
      </c>
      <c r="B3955" s="344">
        <v>2</v>
      </c>
      <c r="C3955" s="344">
        <v>2475.677734375</v>
      </c>
      <c r="D3955" s="344">
        <v>22757.75</v>
      </c>
      <c r="E3955" s="344">
        <v>1.24566373415291</v>
      </c>
      <c r="F3955" s="344">
        <v>2.0361633505672199</v>
      </c>
      <c r="G3955" s="262">
        <f t="shared" si="84"/>
        <v>25611.818536522223</v>
      </c>
    </row>
    <row r="3956" spans="1:7" x14ac:dyDescent="0.2">
      <c r="A3956" s="344">
        <v>12</v>
      </c>
      <c r="B3956" s="344">
        <v>2</v>
      </c>
      <c r="C3956" s="344">
        <v>2476.0732421875</v>
      </c>
      <c r="D3956" s="344">
        <v>22657.533203125</v>
      </c>
      <c r="E3956" s="344">
        <v>1.2439951533451701</v>
      </c>
      <c r="F3956" s="344">
        <v>2.0337938331067602</v>
      </c>
      <c r="G3956" s="262">
        <f t="shared" si="84"/>
        <v>25573.929001556819</v>
      </c>
    </row>
    <row r="3957" spans="1:7" x14ac:dyDescent="0.2">
      <c r="A3957" s="344">
        <v>12</v>
      </c>
      <c r="B3957" s="344">
        <v>2</v>
      </c>
      <c r="C3957" s="344">
        <v>2476.4765625</v>
      </c>
      <c r="D3957" s="344">
        <v>22557.1328125</v>
      </c>
      <c r="E3957" s="344">
        <v>1.2423358857631699</v>
      </c>
      <c r="F3957" s="344">
        <v>2.03016097657382</v>
      </c>
      <c r="G3957" s="262">
        <f t="shared" si="84"/>
        <v>25536.417386781472</v>
      </c>
    </row>
    <row r="3958" spans="1:7" x14ac:dyDescent="0.2">
      <c r="A3958" s="344">
        <v>12</v>
      </c>
      <c r="B3958" s="344">
        <v>2</v>
      </c>
      <c r="C3958" s="344">
        <v>2476.8837890625</v>
      </c>
      <c r="D3958" s="344">
        <v>22450.751953125</v>
      </c>
      <c r="E3958" s="344">
        <v>1.2405985035002201</v>
      </c>
      <c r="F3958" s="344">
        <v>2.0252971444279</v>
      </c>
      <c r="G3958" s="262">
        <f t="shared" si="84"/>
        <v>25497.319436439127</v>
      </c>
    </row>
    <row r="3959" spans="1:7" x14ac:dyDescent="0.2">
      <c r="A3959" s="344">
        <v>12</v>
      </c>
      <c r="B3959" s="344">
        <v>2</v>
      </c>
      <c r="C3959" s="344">
        <v>2477.271484375</v>
      </c>
      <c r="D3959" s="344">
        <v>22363.0703125</v>
      </c>
      <c r="E3959" s="344">
        <v>1.23903271742165</v>
      </c>
      <c r="F3959" s="344">
        <v>2.0209015347063501</v>
      </c>
      <c r="G3959" s="262">
        <f t="shared" si="84"/>
        <v>25462.235006923613</v>
      </c>
    </row>
    <row r="3960" spans="1:7" x14ac:dyDescent="0.2">
      <c r="A3960" s="344">
        <v>12</v>
      </c>
      <c r="B3960" s="344">
        <v>2</v>
      </c>
      <c r="C3960" s="344">
        <v>2477.298828125</v>
      </c>
      <c r="D3960" s="344">
        <v>22348.361328125</v>
      </c>
      <c r="E3960" s="344">
        <v>1.2388939503580301</v>
      </c>
      <c r="F3960" s="344">
        <v>2.01906869187951</v>
      </c>
      <c r="G3960" s="262">
        <f t="shared" si="84"/>
        <v>25459.132769884105</v>
      </c>
    </row>
    <row r="3961" spans="1:7" x14ac:dyDescent="0.2">
      <c r="A3961" s="344">
        <v>12</v>
      </c>
      <c r="B3961" s="344">
        <v>2</v>
      </c>
      <c r="C3961" s="344">
        <v>2477.716796875</v>
      </c>
      <c r="D3961" s="344">
        <v>22247.958984375</v>
      </c>
      <c r="E3961" s="344">
        <v>1.2371310731396099</v>
      </c>
      <c r="F3961" s="344">
        <v>2.0158677361905601</v>
      </c>
      <c r="G3961" s="262">
        <f t="shared" si="84"/>
        <v>25419.823851331967</v>
      </c>
    </row>
    <row r="3962" spans="1:7" x14ac:dyDescent="0.2">
      <c r="A3962" s="344">
        <v>12</v>
      </c>
      <c r="B3962" s="344">
        <v>2</v>
      </c>
      <c r="C3962" s="344">
        <v>2478.11328125</v>
      </c>
      <c r="D3962" s="344">
        <v>22147.634765625</v>
      </c>
      <c r="E3962" s="344">
        <v>1.2354775099083799</v>
      </c>
      <c r="F3962" s="344">
        <v>2.0147562026977499</v>
      </c>
      <c r="G3962" s="262">
        <f t="shared" si="84"/>
        <v>25383.118390605156</v>
      </c>
    </row>
    <row r="3963" spans="1:7" x14ac:dyDescent="0.2">
      <c r="A3963" s="344">
        <v>12</v>
      </c>
      <c r="B3963" s="344">
        <v>2</v>
      </c>
      <c r="C3963" s="344">
        <v>2478.5048828125</v>
      </c>
      <c r="D3963" s="344">
        <v>22046.283203125</v>
      </c>
      <c r="E3963" s="344">
        <v>1.2338529340922799</v>
      </c>
      <c r="F3963" s="344">
        <v>2.0068646408617501</v>
      </c>
      <c r="G3963" s="262">
        <f t="shared" si="84"/>
        <v>25347.220205429785</v>
      </c>
    </row>
    <row r="3964" spans="1:7" x14ac:dyDescent="0.2">
      <c r="A3964" s="344">
        <v>12</v>
      </c>
      <c r="B3964" s="344">
        <v>2</v>
      </c>
      <c r="C3964" s="344">
        <v>2478.919921875</v>
      </c>
      <c r="D3964" s="344">
        <v>21944.58203125</v>
      </c>
      <c r="E3964" s="344">
        <v>1.2320483801886399</v>
      </c>
      <c r="F3964" s="344">
        <v>2.0044327247887899</v>
      </c>
      <c r="G3964" s="262">
        <f t="shared" si="84"/>
        <v>25307.528261638188</v>
      </c>
    </row>
    <row r="3965" spans="1:7" x14ac:dyDescent="0.2">
      <c r="A3965" s="344">
        <v>12</v>
      </c>
      <c r="B3965" s="344">
        <v>2</v>
      </c>
      <c r="C3965" s="344">
        <v>2479.3251953125</v>
      </c>
      <c r="D3965" s="344">
        <v>21841.556640625</v>
      </c>
      <c r="E3965" s="344">
        <v>1.2303709518164401</v>
      </c>
      <c r="F3965" s="344">
        <v>2.00110068544745</v>
      </c>
      <c r="G3965" s="262">
        <f t="shared" si="84"/>
        <v>25270.804205979548</v>
      </c>
    </row>
    <row r="3966" spans="1:7" x14ac:dyDescent="0.2">
      <c r="A3966" s="344">
        <v>12</v>
      </c>
      <c r="B3966" s="344">
        <v>2</v>
      </c>
      <c r="C3966" s="344">
        <v>2479.734375</v>
      </c>
      <c r="D3966" s="344">
        <v>21740.080078125</v>
      </c>
      <c r="E3966" s="344">
        <v>1.22868153266609</v>
      </c>
      <c r="F3966" s="344">
        <v>1.99715793132782</v>
      </c>
      <c r="G3966" s="262">
        <f t="shared" si="84"/>
        <v>25233.990380141422</v>
      </c>
    </row>
    <row r="3967" spans="1:7" x14ac:dyDescent="0.2">
      <c r="A3967" s="344">
        <v>12</v>
      </c>
      <c r="B3967" s="344">
        <v>2</v>
      </c>
      <c r="C3967" s="344">
        <v>2480.1416015625</v>
      </c>
      <c r="D3967" s="344">
        <v>21640</v>
      </c>
      <c r="E3967" s="344">
        <v>1.22696324251592</v>
      </c>
      <c r="F3967" s="344">
        <v>1.9907176028937099</v>
      </c>
      <c r="G3967" s="262">
        <f t="shared" si="84"/>
        <v>25196.72059798551</v>
      </c>
    </row>
    <row r="3968" spans="1:7" x14ac:dyDescent="0.2">
      <c r="A3968" s="344">
        <v>12</v>
      </c>
      <c r="B3968" s="344">
        <v>2</v>
      </c>
      <c r="C3968" s="344">
        <v>2480.5439453125</v>
      </c>
      <c r="D3968" s="344">
        <v>21538.783203125</v>
      </c>
      <c r="E3968" s="344">
        <v>1.2252399465069199</v>
      </c>
      <c r="F3968" s="344">
        <v>1.9871473778039199</v>
      </c>
      <c r="G3968" s="262">
        <f t="shared" si="84"/>
        <v>25159.515685601797</v>
      </c>
    </row>
    <row r="3969" spans="1:18" x14ac:dyDescent="0.2">
      <c r="A3969" s="344">
        <v>12</v>
      </c>
      <c r="B3969" s="344">
        <v>2</v>
      </c>
      <c r="C3969" s="344">
        <v>2480.9560546875</v>
      </c>
      <c r="D3969" s="344">
        <v>21436.10546875</v>
      </c>
      <c r="E3969" s="344">
        <v>1.2235619360581</v>
      </c>
      <c r="F3969" s="344">
        <v>1.9826530478894699</v>
      </c>
      <c r="G3969" s="262">
        <f t="shared" si="84"/>
        <v>25123.459529487656</v>
      </c>
    </row>
    <row r="3970" spans="1:18" x14ac:dyDescent="0.2">
      <c r="A3970" s="344">
        <v>12</v>
      </c>
      <c r="B3970" s="344">
        <v>2</v>
      </c>
      <c r="C3970" s="344">
        <v>2481.369140625</v>
      </c>
      <c r="D3970" s="344">
        <v>21334.8359375</v>
      </c>
      <c r="E3970" s="344">
        <v>1.22177239973098</v>
      </c>
      <c r="F3970" s="344">
        <v>1.9784986507147599</v>
      </c>
      <c r="G3970" s="262">
        <f t="shared" si="84"/>
        <v>25085.189452791852</v>
      </c>
    </row>
    <row r="3971" spans="1:18" x14ac:dyDescent="0.2">
      <c r="A3971" s="344">
        <v>12</v>
      </c>
      <c r="B3971" s="344">
        <v>2</v>
      </c>
      <c r="C3971" s="344">
        <v>2481.7705078125</v>
      </c>
      <c r="D3971" s="344">
        <v>21233.58984375</v>
      </c>
      <c r="E3971" s="344">
        <v>1.22008053585887</v>
      </c>
      <c r="F3971" s="344">
        <v>1.9752383232116699</v>
      </c>
      <c r="G3971" s="262">
        <f t="shared" si="84"/>
        <v>25049.179461955908</v>
      </c>
    </row>
    <row r="3972" spans="1:18" x14ac:dyDescent="0.2">
      <c r="A3972" s="344">
        <v>12</v>
      </c>
      <c r="B3972" s="344">
        <v>2</v>
      </c>
      <c r="C3972" s="344">
        <v>2482.0205078125</v>
      </c>
      <c r="D3972" s="344">
        <v>21171.884765625</v>
      </c>
      <c r="E3972" s="344">
        <v>1.2190209235995999</v>
      </c>
      <c r="F3972" s="344">
        <v>1.9719153642654399</v>
      </c>
      <c r="G3972" s="262">
        <f t="shared" si="84"/>
        <v>25026.712781577779</v>
      </c>
    </row>
    <row r="3973" spans="1:18" s="114" customFormat="1" x14ac:dyDescent="0.2">
      <c r="A3973" s="344">
        <v>12</v>
      </c>
      <c r="B3973" s="344">
        <v>2</v>
      </c>
      <c r="C3973" s="344">
        <v>2482.1708984375</v>
      </c>
      <c r="D3973" s="344">
        <v>21131.59765625</v>
      </c>
      <c r="E3973" s="344">
        <v>1.21834594756365</v>
      </c>
      <c r="F3973" s="344">
        <v>1.97155773639679</v>
      </c>
      <c r="G3973" s="262">
        <f t="shared" si="84"/>
        <v>25012.435863141782</v>
      </c>
      <c r="H3973" s="270"/>
      <c r="I3973" s="271"/>
      <c r="J3973" s="271"/>
      <c r="K3973" s="270"/>
      <c r="L3973" s="271"/>
      <c r="M3973" s="271"/>
      <c r="N3973" s="271"/>
      <c r="O3973" s="271"/>
      <c r="P3973" s="271"/>
      <c r="Q3973" s="284"/>
      <c r="R3973" s="287"/>
    </row>
    <row r="3974" spans="1:18" x14ac:dyDescent="0.2">
      <c r="A3974" s="344">
        <v>12</v>
      </c>
      <c r="B3974" s="344">
        <v>2</v>
      </c>
      <c r="C3974" s="344">
        <v>2482.58984375</v>
      </c>
      <c r="D3974" s="344">
        <v>21029.853515625</v>
      </c>
      <c r="E3974" s="344">
        <v>1.2166126398369701</v>
      </c>
      <c r="F3974" s="344">
        <v>1.9686997402459401</v>
      </c>
      <c r="G3974" s="262">
        <f t="shared" ref="G3974:G4037" si="85">G3973+(D3974+D3973)/2*(E3974-E3973)</f>
        <v>24975.896478599658</v>
      </c>
    </row>
    <row r="3975" spans="1:18" x14ac:dyDescent="0.2">
      <c r="A3975" s="344">
        <v>12</v>
      </c>
      <c r="B3975" s="344">
        <v>2</v>
      </c>
      <c r="C3975" s="344">
        <v>2482.9990234375</v>
      </c>
      <c r="D3975" s="344">
        <v>20927.380859375</v>
      </c>
      <c r="E3975" s="344">
        <v>1.2149172835052</v>
      </c>
      <c r="F3975" s="344">
        <v>1.96290318854153</v>
      </c>
      <c r="G3975" s="262">
        <f t="shared" si="85"/>
        <v>24940.330247119047</v>
      </c>
    </row>
    <row r="3976" spans="1:18" x14ac:dyDescent="0.2">
      <c r="A3976" s="344">
        <v>12</v>
      </c>
      <c r="B3976" s="344">
        <v>2.5</v>
      </c>
      <c r="C3976" s="344">
        <v>2484.076171875</v>
      </c>
      <c r="D3976" s="344">
        <v>21027.623046875</v>
      </c>
      <c r="E3976" s="344">
        <v>1.2162921484559801</v>
      </c>
      <c r="F3976" s="344">
        <v>1.96483731269836</v>
      </c>
      <c r="G3976" s="262">
        <f t="shared" si="85"/>
        <v>24969.17147930932</v>
      </c>
    </row>
    <row r="3977" spans="1:18" x14ac:dyDescent="0.2">
      <c r="A3977" s="344">
        <v>12</v>
      </c>
      <c r="B3977" s="344">
        <v>2.5</v>
      </c>
      <c r="C3977" s="344">
        <v>2484.4873046875</v>
      </c>
      <c r="D3977" s="344">
        <v>21131.9609375</v>
      </c>
      <c r="E3977" s="344">
        <v>1.2179751647636301</v>
      </c>
      <c r="F3977" s="344">
        <v>1.97116727940738</v>
      </c>
      <c r="G3977" s="262">
        <f t="shared" si="85"/>
        <v>25004.64911299404</v>
      </c>
    </row>
    <row r="3978" spans="1:18" x14ac:dyDescent="0.2">
      <c r="A3978" s="344">
        <v>12</v>
      </c>
      <c r="B3978" s="344">
        <v>2.5</v>
      </c>
      <c r="C3978" s="344">
        <v>2484.89453125</v>
      </c>
      <c r="D3978" s="344">
        <v>21233.978515625</v>
      </c>
      <c r="E3978" s="344">
        <v>1.2196870520710901</v>
      </c>
      <c r="F3978" s="344">
        <v>1.9751489162445099</v>
      </c>
      <c r="G3978" s="262">
        <f t="shared" si="85"/>
        <v>25040.911970003253</v>
      </c>
    </row>
    <row r="3979" spans="1:18" x14ac:dyDescent="0.2">
      <c r="A3979" s="344">
        <v>12</v>
      </c>
      <c r="B3979" s="344">
        <v>2.5</v>
      </c>
      <c r="C3979" s="344">
        <v>2485.3076171875</v>
      </c>
      <c r="D3979" s="344">
        <v>21334.849609375</v>
      </c>
      <c r="E3979" s="344">
        <v>1.2213758891448401</v>
      </c>
      <c r="F3979" s="344">
        <v>1.97818572632968</v>
      </c>
      <c r="G3979" s="262">
        <f t="shared" si="85"/>
        <v>25076.857877565049</v>
      </c>
    </row>
    <row r="3980" spans="1:18" x14ac:dyDescent="0.2">
      <c r="A3980" s="344">
        <v>12</v>
      </c>
      <c r="B3980" s="344">
        <v>2.5</v>
      </c>
      <c r="C3980" s="344">
        <v>2485.7158203125</v>
      </c>
      <c r="D3980" s="344">
        <v>21435.63671875</v>
      </c>
      <c r="E3980" s="344">
        <v>1.2230915017426001</v>
      </c>
      <c r="F3980" s="344">
        <v>1.9836127758026101</v>
      </c>
      <c r="G3980" s="262">
        <f t="shared" si="85"/>
        <v>25113.546670143474</v>
      </c>
    </row>
    <row r="3981" spans="1:18" x14ac:dyDescent="0.2">
      <c r="A3981" s="344">
        <v>12</v>
      </c>
      <c r="B3981" s="344">
        <v>2.5</v>
      </c>
      <c r="C3981" s="344">
        <v>2486.1240234375</v>
      </c>
      <c r="D3981" s="344">
        <v>21536.033203125</v>
      </c>
      <c r="E3981" s="344">
        <v>1.2247309787198899</v>
      </c>
      <c r="F3981" s="344">
        <v>1.98547239415348</v>
      </c>
      <c r="G3981" s="262">
        <f t="shared" si="85"/>
        <v>25148.772201899781</v>
      </c>
    </row>
    <row r="3982" spans="1:18" x14ac:dyDescent="0.2">
      <c r="A3982" s="344">
        <v>12</v>
      </c>
      <c r="B3982" s="344">
        <v>2.5</v>
      </c>
      <c r="C3982" s="344">
        <v>2486.5283203125</v>
      </c>
      <c r="D3982" s="344">
        <v>21636.57421875</v>
      </c>
      <c r="E3982" s="344">
        <v>1.22638058383018</v>
      </c>
      <c r="F3982" s="344">
        <v>1.9919485785067099</v>
      </c>
      <c r="G3982" s="262">
        <f t="shared" si="85"/>
        <v>25184.381078813618</v>
      </c>
    </row>
    <row r="3983" spans="1:18" x14ac:dyDescent="0.2">
      <c r="A3983" s="344">
        <v>12</v>
      </c>
      <c r="B3983" s="344">
        <v>2.5</v>
      </c>
      <c r="C3983" s="344">
        <v>2486.9296875</v>
      </c>
      <c r="D3983" s="344">
        <v>21737.748046875</v>
      </c>
      <c r="E3983" s="344">
        <v>1.2280365917831699</v>
      </c>
      <c r="F3983" s="344">
        <v>1.9934147130697999</v>
      </c>
      <c r="G3983" s="262">
        <f t="shared" si="85"/>
        <v>25220.29519012733</v>
      </c>
    </row>
    <row r="3984" spans="1:18" x14ac:dyDescent="0.2">
      <c r="A3984" s="344">
        <v>12</v>
      </c>
      <c r="B3984" s="344">
        <v>2.5</v>
      </c>
      <c r="C3984" s="344">
        <v>2487.330078125</v>
      </c>
      <c r="D3984" s="344">
        <v>21838.3359375</v>
      </c>
      <c r="E3984" s="344">
        <v>1.2296596542000799</v>
      </c>
      <c r="F3984" s="344">
        <v>1.9981444347649799</v>
      </c>
      <c r="G3984" s="262">
        <f t="shared" si="85"/>
        <v>25255.658542222907</v>
      </c>
    </row>
    <row r="3985" spans="1:7" x14ac:dyDescent="0.2">
      <c r="A3985" s="344">
        <v>12</v>
      </c>
      <c r="B3985" s="344">
        <v>2.5</v>
      </c>
      <c r="C3985" s="344">
        <v>2487.73046875</v>
      </c>
      <c r="D3985" s="344">
        <v>21940.580078125</v>
      </c>
      <c r="E3985" s="344">
        <v>1.23133801389486</v>
      </c>
      <c r="F3985" s="344">
        <v>2.0015211775898898</v>
      </c>
      <c r="G3985" s="262">
        <f t="shared" si="85"/>
        <v>25292.3969262838</v>
      </c>
    </row>
    <row r="3986" spans="1:7" x14ac:dyDescent="0.2">
      <c r="A3986" s="344">
        <v>12</v>
      </c>
      <c r="B3986" s="344">
        <v>2.5</v>
      </c>
      <c r="C3986" s="344">
        <v>2488.138671875</v>
      </c>
      <c r="D3986" s="344">
        <v>22042.1875</v>
      </c>
      <c r="E3986" s="344">
        <v>1.23304803855717</v>
      </c>
      <c r="F3986" s="344">
        <v>2.0079466048628101</v>
      </c>
      <c r="G3986" s="262">
        <f t="shared" si="85"/>
        <v>25330.002734921422</v>
      </c>
    </row>
    <row r="3987" spans="1:7" x14ac:dyDescent="0.2">
      <c r="A3987" s="344">
        <v>12</v>
      </c>
      <c r="B3987" s="344">
        <v>2.5</v>
      </c>
      <c r="C3987" s="344">
        <v>2488.5498046875</v>
      </c>
      <c r="D3987" s="344">
        <v>22143.568359375</v>
      </c>
      <c r="E3987" s="344">
        <v>1.23476982116699</v>
      </c>
      <c r="F3987" s="344">
        <v>2.0111859776079699</v>
      </c>
      <c r="G3987" s="262">
        <f t="shared" si="85"/>
        <v>25368.041867941633</v>
      </c>
    </row>
    <row r="3988" spans="1:7" x14ac:dyDescent="0.2">
      <c r="A3988" s="344">
        <v>12</v>
      </c>
      <c r="B3988" s="344">
        <v>2.5</v>
      </c>
      <c r="C3988" s="344">
        <v>2488.9443359375</v>
      </c>
      <c r="D3988" s="344">
        <v>22243.91796875</v>
      </c>
      <c r="E3988" s="344">
        <v>1.2364237336441899</v>
      </c>
      <c r="F3988" s="344">
        <v>2.0152986980974701</v>
      </c>
      <c r="G3988" s="262">
        <f t="shared" si="85"/>
        <v>25404.748376676445</v>
      </c>
    </row>
    <row r="3989" spans="1:7" x14ac:dyDescent="0.2">
      <c r="A3989" s="344">
        <v>12</v>
      </c>
      <c r="B3989" s="344">
        <v>2.5</v>
      </c>
      <c r="C3989" s="344">
        <v>2489.3564453125</v>
      </c>
      <c r="D3989" s="344">
        <v>22345.265625</v>
      </c>
      <c r="E3989" s="344">
        <v>1.23812269885093</v>
      </c>
      <c r="F3989" s="344">
        <v>2.0187378395348801</v>
      </c>
      <c r="G3989" s="262">
        <f t="shared" si="85"/>
        <v>25442.626112437807</v>
      </c>
    </row>
    <row r="3990" spans="1:7" x14ac:dyDescent="0.2">
      <c r="A3990" s="344">
        <v>12</v>
      </c>
      <c r="B3990" s="344">
        <v>2.5</v>
      </c>
      <c r="C3990" s="344">
        <v>2489.572265625</v>
      </c>
      <c r="D3990" s="344">
        <v>22399.6171875</v>
      </c>
      <c r="E3990" s="344">
        <v>1.23902165796608</v>
      </c>
      <c r="F3990" s="344">
        <v>2.0211816299706702</v>
      </c>
      <c r="G3990" s="262">
        <f t="shared" si="85"/>
        <v>25462.738022568115</v>
      </c>
    </row>
    <row r="3991" spans="1:7" x14ac:dyDescent="0.2">
      <c r="A3991" s="344">
        <v>12</v>
      </c>
      <c r="B3991" s="344">
        <v>2.5</v>
      </c>
      <c r="C3991" s="344">
        <v>2489.7666015625</v>
      </c>
      <c r="D3991" s="344">
        <v>22445.603515625</v>
      </c>
      <c r="E3991" s="344">
        <v>1.2397684622556</v>
      </c>
      <c r="F3991" s="344">
        <v>2.0243616309016899</v>
      </c>
      <c r="G3991" s="262">
        <f t="shared" si="85"/>
        <v>25479.483324160898</v>
      </c>
    </row>
    <row r="3992" spans="1:7" x14ac:dyDescent="0.2">
      <c r="A3992" s="344">
        <v>12</v>
      </c>
      <c r="B3992" s="344">
        <v>2.5</v>
      </c>
      <c r="C3992" s="344">
        <v>2490.162109375</v>
      </c>
      <c r="D3992" s="344">
        <v>22546.673828125</v>
      </c>
      <c r="E3992" s="344">
        <v>1.2413781369104999</v>
      </c>
      <c r="F3992" s="344">
        <v>2.0254850387573198</v>
      </c>
      <c r="G3992" s="262">
        <f t="shared" si="85"/>
        <v>25515.69478841413</v>
      </c>
    </row>
    <row r="3993" spans="1:7" x14ac:dyDescent="0.2">
      <c r="A3993" s="344">
        <v>12</v>
      </c>
      <c r="B3993" s="344">
        <v>2.5</v>
      </c>
      <c r="C3993" s="344">
        <v>2490.560546875</v>
      </c>
      <c r="D3993" s="344">
        <v>22647.255859375</v>
      </c>
      <c r="E3993" s="344">
        <v>1.2431121431291099</v>
      </c>
      <c r="F3993" s="344">
        <v>2.0309686660766602</v>
      </c>
      <c r="G3993" s="262">
        <f t="shared" si="85"/>
        <v>25554.878065974903</v>
      </c>
    </row>
    <row r="3994" spans="1:7" x14ac:dyDescent="0.2">
      <c r="A3994" s="344">
        <v>12</v>
      </c>
      <c r="B3994" s="344">
        <v>2.5</v>
      </c>
      <c r="C3994" s="344">
        <v>2490.96484375</v>
      </c>
      <c r="D3994" s="344">
        <v>22747.34375</v>
      </c>
      <c r="E3994" s="344">
        <v>1.24475709162652</v>
      </c>
      <c r="F3994" s="344">
        <v>2.0351826678961502</v>
      </c>
      <c r="G3994" s="262">
        <f t="shared" si="85"/>
        <v>25592.213955183892</v>
      </c>
    </row>
    <row r="3995" spans="1:7" x14ac:dyDescent="0.2">
      <c r="A3995" s="344">
        <v>12</v>
      </c>
      <c r="B3995" s="344">
        <v>2.5</v>
      </c>
      <c r="C3995" s="344">
        <v>2491.3779296875</v>
      </c>
      <c r="D3995" s="344">
        <v>22847.5625</v>
      </c>
      <c r="E3995" s="344">
        <v>1.24644418247044</v>
      </c>
      <c r="F3995" s="344">
        <v>2.03948607668281</v>
      </c>
      <c r="G3995" s="262">
        <f t="shared" si="85"/>
        <v>25630.675329615773</v>
      </c>
    </row>
    <row r="3996" spans="1:7" x14ac:dyDescent="0.2">
      <c r="A3996" s="344">
        <v>12</v>
      </c>
      <c r="B3996" s="344">
        <v>2.5</v>
      </c>
      <c r="C3996" s="344">
        <v>2491.765625</v>
      </c>
      <c r="D3996" s="344">
        <v>22948.41015625</v>
      </c>
      <c r="E3996" s="344">
        <v>1.24810414854437</v>
      </c>
      <c r="F3996" s="344">
        <v>2.0431815646588798</v>
      </c>
      <c r="G3996" s="262">
        <f t="shared" si="85"/>
        <v>25668.685210081774</v>
      </c>
    </row>
    <row r="3997" spans="1:7" x14ac:dyDescent="0.2">
      <c r="A3997" s="344">
        <v>12</v>
      </c>
      <c r="B3997" s="344">
        <v>2.5</v>
      </c>
      <c r="C3997" s="344">
        <v>2492.17578125</v>
      </c>
      <c r="D3997" s="344">
        <v>23049.60546875</v>
      </c>
      <c r="E3997" s="344">
        <v>1.2498190626501999</v>
      </c>
      <c r="F3997" s="344">
        <v>2.0461857784539501</v>
      </c>
      <c r="G3997" s="262">
        <f t="shared" si="85"/>
        <v>25708.126532999522</v>
      </c>
    </row>
    <row r="3998" spans="1:7" x14ac:dyDescent="0.2">
      <c r="A3998" s="344">
        <v>12</v>
      </c>
      <c r="B3998" s="344">
        <v>2.5</v>
      </c>
      <c r="C3998" s="344">
        <v>2492.578125</v>
      </c>
      <c r="D3998" s="344">
        <v>23149.9921875</v>
      </c>
      <c r="E3998" s="344">
        <v>1.2514746049419001</v>
      </c>
      <c r="F3998" s="344">
        <v>2.0516694057732798</v>
      </c>
      <c r="G3998" s="262">
        <f t="shared" si="85"/>
        <v>25746.369226889248</v>
      </c>
    </row>
    <row r="3999" spans="1:7" x14ac:dyDescent="0.2">
      <c r="A3999" s="344">
        <v>12</v>
      </c>
      <c r="B3999" s="344">
        <v>2.5</v>
      </c>
      <c r="C3999" s="344">
        <v>2492.9765625</v>
      </c>
      <c r="D3999" s="344">
        <v>23251.4453125</v>
      </c>
      <c r="E3999" s="344">
        <v>1.2530987150967099</v>
      </c>
      <c r="F3999" s="344">
        <v>2.0559667609632002</v>
      </c>
      <c r="G3999" s="262">
        <f t="shared" si="85"/>
        <v>25784.049749810009</v>
      </c>
    </row>
    <row r="4000" spans="1:7" x14ac:dyDescent="0.2">
      <c r="A4000" s="344">
        <v>12</v>
      </c>
      <c r="B4000" s="344">
        <v>2.5</v>
      </c>
      <c r="C4000" s="344">
        <v>2493.3994140625</v>
      </c>
      <c r="D4000" s="344">
        <v>23353.26171875</v>
      </c>
      <c r="E4000" s="344">
        <v>1.25480245333165</v>
      </c>
      <c r="F4000" s="344">
        <v>2.0595788955688499</v>
      </c>
      <c r="G4000" s="262">
        <f t="shared" si="85"/>
        <v>25823.750860458669</v>
      </c>
    </row>
    <row r="4001" spans="1:7" x14ac:dyDescent="0.2">
      <c r="A4001" s="344">
        <v>12</v>
      </c>
      <c r="B4001" s="344">
        <v>2.5</v>
      </c>
      <c r="C4001" s="344">
        <v>2493.7734375</v>
      </c>
      <c r="D4001" s="344">
        <v>23453.626953125</v>
      </c>
      <c r="E4001" s="344">
        <v>1.2563932687044099</v>
      </c>
      <c r="F4001" s="344">
        <v>2.0646480843424801</v>
      </c>
      <c r="G4001" s="262">
        <f t="shared" si="85"/>
        <v>25860.981419483811</v>
      </c>
    </row>
    <row r="4002" spans="1:7" x14ac:dyDescent="0.2">
      <c r="A4002" s="344">
        <v>12</v>
      </c>
      <c r="B4002" s="344">
        <v>2.5</v>
      </c>
      <c r="C4002" s="344">
        <v>2494.1923828125</v>
      </c>
      <c r="D4002" s="344">
        <v>23553.771484375</v>
      </c>
      <c r="E4002" s="344">
        <v>1.2581538176164</v>
      </c>
      <c r="F4002" s="344">
        <v>2.0675926934927702</v>
      </c>
      <c r="G4002" s="262">
        <f t="shared" si="85"/>
        <v>25902.360831571124</v>
      </c>
    </row>
    <row r="4003" spans="1:7" x14ac:dyDescent="0.2">
      <c r="A4003" s="344">
        <v>12</v>
      </c>
      <c r="B4003" s="344">
        <v>2.5</v>
      </c>
      <c r="C4003" s="344">
        <v>2494.4169921875</v>
      </c>
      <c r="D4003" s="344">
        <v>23602.771484375</v>
      </c>
      <c r="E4003" s="344">
        <v>1.2590255355462401</v>
      </c>
      <c r="F4003" s="344">
        <v>2.0695896819233899</v>
      </c>
      <c r="G4003" s="262">
        <f t="shared" si="85"/>
        <v>25922.914433578691</v>
      </c>
    </row>
    <row r="4004" spans="1:7" x14ac:dyDescent="0.2">
      <c r="A4004" s="344">
        <v>13</v>
      </c>
      <c r="B4004" s="344">
        <v>2.5</v>
      </c>
      <c r="C4004" s="344">
        <v>2494.5966796875</v>
      </c>
      <c r="D4004" s="344">
        <v>23655.15234375</v>
      </c>
      <c r="E4004" s="344">
        <v>1.2598396278917801</v>
      </c>
      <c r="F4004" s="344">
        <v>2.0701526664197401</v>
      </c>
      <c r="G4004" s="262">
        <f t="shared" si="85"/>
        <v>25942.150590605987</v>
      </c>
    </row>
    <row r="4005" spans="1:7" x14ac:dyDescent="0.2">
      <c r="A4005" s="344">
        <v>13</v>
      </c>
      <c r="B4005" s="344">
        <v>2.5</v>
      </c>
      <c r="C4005" s="344">
        <v>2494.9892578125</v>
      </c>
      <c r="D4005" s="344">
        <v>23755.818359375</v>
      </c>
      <c r="E4005" s="344">
        <v>1.26148562412709</v>
      </c>
      <c r="F4005" s="344">
        <v>2.0756989251822202</v>
      </c>
      <c r="G4005" s="262">
        <f t="shared" si="85"/>
        <v>25981.169730250855</v>
      </c>
    </row>
    <row r="4006" spans="1:7" x14ac:dyDescent="0.2">
      <c r="A4006" s="344">
        <v>13</v>
      </c>
      <c r="B4006" s="344">
        <v>2.5</v>
      </c>
      <c r="C4006" s="344">
        <v>2495.4169921875</v>
      </c>
      <c r="D4006" s="344">
        <v>23856.3125</v>
      </c>
      <c r="E4006" s="344">
        <v>1.26319448463619</v>
      </c>
      <c r="F4006" s="344">
        <v>2.0790756680071398</v>
      </c>
      <c r="G4006" s="262">
        <f t="shared" si="85"/>
        <v>26021.850975340698</v>
      </c>
    </row>
    <row r="4007" spans="1:7" x14ac:dyDescent="0.2">
      <c r="A4007" s="344">
        <v>13</v>
      </c>
      <c r="B4007" s="344">
        <v>2.5</v>
      </c>
      <c r="C4007" s="344">
        <v>2495.8076171875</v>
      </c>
      <c r="D4007" s="344">
        <v>23958.703125</v>
      </c>
      <c r="E4007" s="344">
        <v>1.26488425303251</v>
      </c>
      <c r="F4007" s="344">
        <v>2.0834268070757398</v>
      </c>
      <c r="G4007" s="262">
        <f t="shared" si="85"/>
        <v>26062.249126477032</v>
      </c>
    </row>
    <row r="4008" spans="1:7" x14ac:dyDescent="0.2">
      <c r="A4008" s="344">
        <v>13</v>
      </c>
      <c r="B4008" s="344">
        <v>2.5</v>
      </c>
      <c r="C4008" s="344">
        <v>2496.2080078125</v>
      </c>
      <c r="D4008" s="344">
        <v>24058.857421875</v>
      </c>
      <c r="E4008" s="344">
        <v>1.2665269896388101</v>
      </c>
      <c r="F4008" s="344">
        <v>2.0871520973741999</v>
      </c>
      <c r="G4008" s="262">
        <f t="shared" si="85"/>
        <v>26101.689228704825</v>
      </c>
    </row>
    <row r="4009" spans="1:7" x14ac:dyDescent="0.2">
      <c r="A4009" s="344">
        <v>13</v>
      </c>
      <c r="B4009" s="344">
        <v>2.5</v>
      </c>
      <c r="C4009" s="344">
        <v>2496.630859375</v>
      </c>
      <c r="D4009" s="344">
        <v>24162.353515625</v>
      </c>
      <c r="E4009" s="344">
        <v>1.2682906817644799</v>
      </c>
      <c r="F4009" s="344">
        <v>2.0905165001750001</v>
      </c>
      <c r="G4009" s="262">
        <f t="shared" si="85"/>
        <v>26144.212913715193</v>
      </c>
    </row>
    <row r="4010" spans="1:7" x14ac:dyDescent="0.2">
      <c r="A4010" s="344">
        <v>13</v>
      </c>
      <c r="B4010" s="344">
        <v>2.5</v>
      </c>
      <c r="C4010" s="344">
        <v>2497.0341796875</v>
      </c>
      <c r="D4010" s="344">
        <v>24263.41796875</v>
      </c>
      <c r="E4010" s="344">
        <v>1.2699557701125701</v>
      </c>
      <c r="F4010" s="344">
        <v>2.0940871909260799</v>
      </c>
      <c r="G4010" s="262">
        <f t="shared" si="85"/>
        <v>26184.529507638148</v>
      </c>
    </row>
    <row r="4011" spans="1:7" x14ac:dyDescent="0.2">
      <c r="A4011" s="344">
        <v>13</v>
      </c>
      <c r="B4011" s="344">
        <v>2.5</v>
      </c>
      <c r="C4011" s="344">
        <v>2497.4541015625</v>
      </c>
      <c r="D4011" s="344">
        <v>24364.505859375</v>
      </c>
      <c r="E4011" s="344">
        <v>1.2716967612504999</v>
      </c>
      <c r="F4011" s="344">
        <v>2.0978332031518199</v>
      </c>
      <c r="G4011" s="262">
        <f t="shared" si="85"/>
        <v>26226.859899858493</v>
      </c>
    </row>
    <row r="4012" spans="1:7" x14ac:dyDescent="0.2">
      <c r="A4012" s="344">
        <v>13</v>
      </c>
      <c r="B4012" s="344">
        <v>2.5</v>
      </c>
      <c r="C4012" s="344">
        <v>2497.828125</v>
      </c>
      <c r="D4012" s="344">
        <v>24464.51953125</v>
      </c>
      <c r="E4012" s="344">
        <v>1.2733400799334</v>
      </c>
      <c r="F4012" s="344">
        <v>2.1033433731645301</v>
      </c>
      <c r="G4012" s="262">
        <f t="shared" si="85"/>
        <v>26266.980724704601</v>
      </c>
    </row>
    <row r="4013" spans="1:7" x14ac:dyDescent="0.2">
      <c r="A4013" s="344">
        <v>13</v>
      </c>
      <c r="B4013" s="344">
        <v>2.5</v>
      </c>
      <c r="C4013" s="344">
        <v>2498.2431640625</v>
      </c>
      <c r="D4013" s="344">
        <v>24567.26171875</v>
      </c>
      <c r="E4013" s="344">
        <v>1.274996669963</v>
      </c>
      <c r="F4013" s="344">
        <v>2.1074772812426099</v>
      </c>
      <c r="G4013" s="262">
        <f t="shared" si="85"/>
        <v>26307.593504680739</v>
      </c>
    </row>
    <row r="4014" spans="1:7" x14ac:dyDescent="0.2">
      <c r="A4014" s="344">
        <v>13</v>
      </c>
      <c r="B4014" s="344">
        <v>2.5</v>
      </c>
      <c r="C4014" s="344">
        <v>2498.654296875</v>
      </c>
      <c r="D4014" s="344">
        <v>24668.427734375</v>
      </c>
      <c r="E4014" s="344">
        <v>1.2767816660925699</v>
      </c>
      <c r="F4014" s="344">
        <v>2.11103237234056</v>
      </c>
      <c r="G4014" s="262">
        <f t="shared" si="85"/>
        <v>26351.536262236008</v>
      </c>
    </row>
    <row r="4015" spans="1:7" x14ac:dyDescent="0.2">
      <c r="A4015" s="344">
        <v>13</v>
      </c>
      <c r="B4015" s="344">
        <v>2.5</v>
      </c>
      <c r="C4015" s="344">
        <v>2499.0517578125</v>
      </c>
      <c r="D4015" s="344">
        <v>24768.984375</v>
      </c>
      <c r="E4015" s="344">
        <v>1.2784602586180001</v>
      </c>
      <c r="F4015" s="344">
        <v>2.11554486304522</v>
      </c>
      <c r="G4015" s="262">
        <f t="shared" si="85"/>
        <v>26393.028897457712</v>
      </c>
    </row>
    <row r="4016" spans="1:7" x14ac:dyDescent="0.2">
      <c r="A4016" s="344">
        <v>13</v>
      </c>
      <c r="B4016" s="344">
        <v>2.5</v>
      </c>
      <c r="C4016" s="344">
        <v>2499.185546875</v>
      </c>
      <c r="D4016" s="344">
        <v>24798.98046875</v>
      </c>
      <c r="E4016" s="344">
        <v>1.2790281325578701</v>
      </c>
      <c r="F4016" s="344">
        <v>2.1187185775488602</v>
      </c>
      <c r="G4016" s="262">
        <f t="shared" si="85"/>
        <v>26407.103075201292</v>
      </c>
    </row>
    <row r="4017" spans="1:7" x14ac:dyDescent="0.2">
      <c r="A4017" s="344">
        <v>13</v>
      </c>
      <c r="B4017" s="344">
        <v>2.5</v>
      </c>
      <c r="C4017" s="344">
        <v>2499.4462890625</v>
      </c>
      <c r="D4017" s="344">
        <v>24869.72265625</v>
      </c>
      <c r="E4017" s="344">
        <v>1.28016003873199</v>
      </c>
      <c r="F4017" s="344">
        <v>2.1217556204646799</v>
      </c>
      <c r="G4017" s="262">
        <f t="shared" si="85"/>
        <v>26435.21323106515</v>
      </c>
    </row>
    <row r="4018" spans="1:7" x14ac:dyDescent="0.2">
      <c r="A4018" s="344">
        <v>13</v>
      </c>
      <c r="B4018" s="344">
        <v>2.5</v>
      </c>
      <c r="C4018" s="344">
        <v>2499.849609375</v>
      </c>
      <c r="D4018" s="344">
        <v>24971</v>
      </c>
      <c r="E4018" s="344">
        <v>1.2818912509828799</v>
      </c>
      <c r="F4018" s="344">
        <v>2.1227807737886901</v>
      </c>
      <c r="G4018" s="262">
        <f t="shared" si="85"/>
        <v>26478.355665893003</v>
      </c>
    </row>
    <row r="4019" spans="1:7" x14ac:dyDescent="0.2">
      <c r="A4019" s="344">
        <v>13</v>
      </c>
      <c r="B4019" s="344">
        <v>2.5</v>
      </c>
      <c r="C4019" s="344">
        <v>2500.259765625</v>
      </c>
      <c r="D4019" s="344">
        <v>25071.0390625</v>
      </c>
      <c r="E4019" s="344">
        <v>1.28351978491992</v>
      </c>
      <c r="F4019" s="344">
        <v>2.1266699768602799</v>
      </c>
      <c r="G4019" s="262">
        <f t="shared" si="85"/>
        <v>26519.103245338985</v>
      </c>
    </row>
    <row r="4020" spans="1:7" x14ac:dyDescent="0.2">
      <c r="A4020" s="344">
        <v>13</v>
      </c>
      <c r="B4020" s="344">
        <v>2.5</v>
      </c>
      <c r="C4020" s="344">
        <v>2500.671875</v>
      </c>
      <c r="D4020" s="344">
        <v>25171.140625</v>
      </c>
      <c r="E4020" s="344">
        <v>1.28523330204189</v>
      </c>
      <c r="F4020" s="344">
        <v>2.1305917762219901</v>
      </c>
      <c r="G4020" s="262">
        <f t="shared" si="85"/>
        <v>26562.148662908796</v>
      </c>
    </row>
    <row r="4021" spans="1:7" x14ac:dyDescent="0.2">
      <c r="A4021" s="344">
        <v>13</v>
      </c>
      <c r="B4021" s="344">
        <v>2.5</v>
      </c>
      <c r="C4021" s="344">
        <v>2501.0556640625</v>
      </c>
      <c r="D4021" s="344">
        <v>25271.70703125</v>
      </c>
      <c r="E4021" s="344">
        <v>1.2868645135313299</v>
      </c>
      <c r="F4021" s="344">
        <v>2.1353217307478198</v>
      </c>
      <c r="G4021" s="262">
        <f t="shared" si="85"/>
        <v>26603.290139237266</v>
      </c>
    </row>
    <row r="4022" spans="1:7" x14ac:dyDescent="0.2">
      <c r="A4022" s="344">
        <v>13</v>
      </c>
      <c r="B4022" s="344">
        <v>2.5</v>
      </c>
      <c r="C4022" s="344">
        <v>2501.4794921875</v>
      </c>
      <c r="D4022" s="344">
        <v>25374.20703125</v>
      </c>
      <c r="E4022" s="344">
        <v>1.28857255913317</v>
      </c>
      <c r="F4022" s="344">
        <v>2.1387457381933901</v>
      </c>
      <c r="G4022" s="262">
        <f t="shared" si="85"/>
        <v>26646.542904620081</v>
      </c>
    </row>
    <row r="4023" spans="1:7" x14ac:dyDescent="0.2">
      <c r="A4023" s="344">
        <v>13</v>
      </c>
      <c r="B4023" s="344">
        <v>2.5</v>
      </c>
      <c r="C4023" s="344">
        <v>2501.8828125</v>
      </c>
      <c r="D4023" s="344">
        <v>25474.828125</v>
      </c>
      <c r="E4023" s="344">
        <v>1.29032437689602</v>
      </c>
      <c r="F4023" s="344">
        <v>2.1432905923575198</v>
      </c>
      <c r="G4023" s="262">
        <f t="shared" si="85"/>
        <v>26691.082026125332</v>
      </c>
    </row>
    <row r="4024" spans="1:7" x14ac:dyDescent="0.2">
      <c r="A4024" s="344">
        <v>13</v>
      </c>
      <c r="B4024" s="344">
        <v>2.5</v>
      </c>
      <c r="C4024" s="344">
        <v>2502.2822265625</v>
      </c>
      <c r="D4024" s="344">
        <v>25575.642578125</v>
      </c>
      <c r="E4024" s="344">
        <v>1.2919857399538199</v>
      </c>
      <c r="F4024" s="344">
        <v>2.1474957466125502</v>
      </c>
      <c r="G4024" s="262">
        <f t="shared" si="85"/>
        <v>26733.488709180067</v>
      </c>
    </row>
    <row r="4025" spans="1:7" x14ac:dyDescent="0.2">
      <c r="A4025" s="344">
        <v>13</v>
      </c>
      <c r="B4025" s="344">
        <v>2.5</v>
      </c>
      <c r="C4025" s="344">
        <v>2502.6865234375</v>
      </c>
      <c r="D4025" s="344">
        <v>25677.169921875</v>
      </c>
      <c r="E4025" s="344">
        <v>1.29380205180496</v>
      </c>
      <c r="F4025" s="344">
        <v>2.15177820064127</v>
      </c>
      <c r="G4025" s="262">
        <f t="shared" si="85"/>
        <v>26780.03425455407</v>
      </c>
    </row>
    <row r="4026" spans="1:7" x14ac:dyDescent="0.2">
      <c r="A4026" s="344">
        <v>13</v>
      </c>
      <c r="B4026" s="344">
        <v>2.5</v>
      </c>
      <c r="C4026" s="344">
        <v>2503.0859375</v>
      </c>
      <c r="D4026" s="344">
        <v>25777.6875</v>
      </c>
      <c r="E4026" s="344">
        <v>1.29547563847154</v>
      </c>
      <c r="F4026" s="344">
        <v>2.1546245552599399</v>
      </c>
      <c r="G4026" s="262">
        <f t="shared" si="85"/>
        <v>26823.091336210084</v>
      </c>
    </row>
    <row r="4027" spans="1:7" x14ac:dyDescent="0.2">
      <c r="A4027" s="344">
        <v>13</v>
      </c>
      <c r="B4027" s="344">
        <v>2.5</v>
      </c>
      <c r="C4027" s="344">
        <v>2503.4990234375</v>
      </c>
      <c r="D4027" s="344">
        <v>25878.244140625</v>
      </c>
      <c r="E4027" s="344">
        <v>1.29730231128633</v>
      </c>
      <c r="F4027" s="344">
        <v>2.1600960753858098</v>
      </c>
      <c r="G4027" s="262">
        <f t="shared" si="85"/>
        <v>26870.270579235374</v>
      </c>
    </row>
    <row r="4028" spans="1:7" x14ac:dyDescent="0.2">
      <c r="A4028" s="344">
        <v>13</v>
      </c>
      <c r="B4028" s="344">
        <v>2.5</v>
      </c>
      <c r="C4028" s="344">
        <v>2503.900390625</v>
      </c>
      <c r="D4028" s="344">
        <v>25978.384765625</v>
      </c>
      <c r="E4028" s="344">
        <v>1.29901000764221</v>
      </c>
      <c r="F4028" s="344">
        <v>2.1625666413456202</v>
      </c>
      <c r="G4028" s="262">
        <f t="shared" si="85"/>
        <v>26914.548267341084</v>
      </c>
    </row>
    <row r="4029" spans="1:7" x14ac:dyDescent="0.2">
      <c r="A4029" s="344">
        <v>13</v>
      </c>
      <c r="B4029" s="344">
        <v>2.5</v>
      </c>
      <c r="C4029" s="344">
        <v>2503.9013671875</v>
      </c>
      <c r="D4029" s="344">
        <v>25980.560546875</v>
      </c>
      <c r="E4029" s="344">
        <v>1.2990378309041299</v>
      </c>
      <c r="F4029" s="344">
        <v>2.16484977863729</v>
      </c>
      <c r="G4029" s="262">
        <f t="shared" si="85"/>
        <v>26915.271101013343</v>
      </c>
    </row>
    <row r="4030" spans="1:7" x14ac:dyDescent="0.2">
      <c r="A4030" s="344">
        <v>13</v>
      </c>
      <c r="B4030" s="344">
        <v>3.5</v>
      </c>
      <c r="C4030" s="344">
        <v>2504.9873046875</v>
      </c>
      <c r="D4030" s="344">
        <v>26081.87890625</v>
      </c>
      <c r="E4030" s="344">
        <v>1.30098464433104</v>
      </c>
      <c r="F4030" s="344">
        <v>2.1669685374945402</v>
      </c>
      <c r="G4030" s="262">
        <f t="shared" si="85"/>
        <v>26965.94902909586</v>
      </c>
    </row>
    <row r="4031" spans="1:7" x14ac:dyDescent="0.2">
      <c r="A4031" s="344">
        <v>13</v>
      </c>
      <c r="B4031" s="344">
        <v>3.5</v>
      </c>
      <c r="C4031" s="344">
        <v>2505.3701171875</v>
      </c>
      <c r="D4031" s="344">
        <v>26183.9453125</v>
      </c>
      <c r="E4031" s="344">
        <v>1.30291609093547</v>
      </c>
      <c r="F4031" s="344">
        <v>2.1714747417718199</v>
      </c>
      <c r="G4031" s="262">
        <f t="shared" si="85"/>
        <v>27016.423353453381</v>
      </c>
    </row>
    <row r="4032" spans="1:7" x14ac:dyDescent="0.2">
      <c r="A4032" s="344">
        <v>13</v>
      </c>
      <c r="B4032" s="344">
        <v>3.5</v>
      </c>
      <c r="C4032" s="344">
        <v>2505.7578125</v>
      </c>
      <c r="D4032" s="344">
        <v>26284.611328125</v>
      </c>
      <c r="E4032" s="344">
        <v>1.3049145927652701</v>
      </c>
      <c r="F4032" s="344">
        <v>2.17668735422194</v>
      </c>
      <c r="G4032" s="262">
        <f t="shared" si="85"/>
        <v>27068.852606680011</v>
      </c>
    </row>
    <row r="4033" spans="1:7" x14ac:dyDescent="0.2">
      <c r="A4033" s="344">
        <v>13</v>
      </c>
      <c r="B4033" s="344">
        <v>3.5</v>
      </c>
      <c r="C4033" s="344">
        <v>2506.22265625</v>
      </c>
      <c r="D4033" s="344">
        <v>26385.5546875</v>
      </c>
      <c r="E4033" s="344">
        <v>1.30716164130718</v>
      </c>
      <c r="F4033" s="344">
        <v>2.1813393104821399</v>
      </c>
      <c r="G4033" s="262">
        <f t="shared" si="85"/>
        <v>27128.028816553793</v>
      </c>
    </row>
    <row r="4034" spans="1:7" x14ac:dyDescent="0.2">
      <c r="A4034" s="344">
        <v>13</v>
      </c>
      <c r="B4034" s="344">
        <v>3.5</v>
      </c>
      <c r="C4034" s="344">
        <v>2506.7265625</v>
      </c>
      <c r="D4034" s="344">
        <v>26486.8515625</v>
      </c>
      <c r="E4034" s="344">
        <v>1.3097005430608999</v>
      </c>
      <c r="F4034" s="344">
        <v>2.1852136123925399</v>
      </c>
      <c r="G4034" s="262">
        <f t="shared" si="85"/>
        <v>27195.147739029551</v>
      </c>
    </row>
    <row r="4035" spans="1:7" x14ac:dyDescent="0.2">
      <c r="A4035" s="344">
        <v>13</v>
      </c>
      <c r="B4035" s="344">
        <v>3.5</v>
      </c>
      <c r="C4035" s="344">
        <v>2507.283203125</v>
      </c>
      <c r="D4035" s="344">
        <v>26590.58984375</v>
      </c>
      <c r="E4035" s="344">
        <v>1.31257169414312</v>
      </c>
      <c r="F4035" s="344">
        <v>2.1904916502535299</v>
      </c>
      <c r="G4035" s="262">
        <f t="shared" si="85"/>
        <v>27271.344415697065</v>
      </c>
    </row>
    <row r="4036" spans="1:7" x14ac:dyDescent="0.2">
      <c r="A4036" s="344">
        <v>13</v>
      </c>
      <c r="B4036" s="344">
        <v>3.5</v>
      </c>
      <c r="C4036" s="344">
        <v>2508.021484375</v>
      </c>
      <c r="D4036" s="344">
        <v>26690.822265625</v>
      </c>
      <c r="E4036" s="344">
        <v>1.31620769388974</v>
      </c>
      <c r="F4036" s="344">
        <v>2.1979869343340401</v>
      </c>
      <c r="G4036" s="262">
        <f t="shared" si="85"/>
        <v>27368.210016161687</v>
      </c>
    </row>
    <row r="4037" spans="1:7" x14ac:dyDescent="0.2">
      <c r="A4037" s="344">
        <v>13</v>
      </c>
      <c r="B4037" s="344">
        <v>3.5</v>
      </c>
      <c r="C4037" s="344">
        <v>2508.5869140625</v>
      </c>
      <c r="D4037" s="344">
        <v>26745.609375</v>
      </c>
      <c r="E4037" s="344">
        <v>1.3190555619075901</v>
      </c>
      <c r="F4037" s="344">
        <v>2.2014766000211199</v>
      </c>
      <c r="G4037" s="262">
        <f t="shared" si="85"/>
        <v>27444.29996849037</v>
      </c>
    </row>
    <row r="4038" spans="1:7" x14ac:dyDescent="0.2">
      <c r="A4038" s="344">
        <v>13</v>
      </c>
      <c r="B4038" s="344">
        <v>3.5</v>
      </c>
      <c r="C4038" s="344">
        <v>2509.0517578125</v>
      </c>
      <c r="D4038" s="344">
        <v>26791.015625</v>
      </c>
      <c r="E4038" s="344">
        <v>1.3214133214205499</v>
      </c>
      <c r="F4038" s="344">
        <v>2.2055625449866101</v>
      </c>
      <c r="G4038" s="262">
        <f t="shared" ref="G4038:G4101" si="86">G4037+(D4038+D4037)/2*(E4038-E4037)</f>
        <v>27507.413211933126</v>
      </c>
    </row>
    <row r="4039" spans="1:7" x14ac:dyDescent="0.2">
      <c r="A4039" s="344">
        <v>13</v>
      </c>
      <c r="B4039" s="344">
        <v>3.5</v>
      </c>
      <c r="C4039" s="344">
        <v>2511.205078125</v>
      </c>
      <c r="D4039" s="344">
        <v>26893.966796875</v>
      </c>
      <c r="E4039" s="344">
        <v>1.33217370603234</v>
      </c>
      <c r="F4039" s="344">
        <v>2.2177458740770799</v>
      </c>
      <c r="G4039" s="262">
        <f t="shared" si="86"/>
        <v>27796.24874130141</v>
      </c>
    </row>
    <row r="4040" spans="1:7" x14ac:dyDescent="0.2">
      <c r="A4040" s="344">
        <v>13</v>
      </c>
      <c r="B4040" s="344">
        <v>3.5</v>
      </c>
      <c r="C4040" s="344">
        <v>2512.591796875</v>
      </c>
      <c r="D4040" s="344">
        <v>26913.8515625</v>
      </c>
      <c r="E4040" s="344">
        <v>1.3390660751611001</v>
      </c>
      <c r="F4040" s="344">
        <v>2.2254257928580001</v>
      </c>
      <c r="G4040" s="262">
        <f t="shared" si="86"/>
        <v>27981.680414374452</v>
      </c>
    </row>
    <row r="4041" spans="1:7" x14ac:dyDescent="0.2">
      <c r="A4041" s="344">
        <v>13</v>
      </c>
      <c r="B4041" s="344">
        <v>3.5</v>
      </c>
      <c r="C4041" s="344">
        <v>2516.5859375</v>
      </c>
      <c r="D4041" s="344">
        <v>26944.3984375</v>
      </c>
      <c r="E4041" s="344">
        <v>1.3590771704912199</v>
      </c>
      <c r="F4041" s="344">
        <v>2.2453486453741802</v>
      </c>
      <c r="G4041" s="262">
        <f t="shared" si="86"/>
        <v>28520.561701906165</v>
      </c>
    </row>
    <row r="4042" spans="1:7" x14ac:dyDescent="0.2">
      <c r="A4042" s="344">
        <v>13</v>
      </c>
      <c r="B4042" s="344">
        <v>3.5</v>
      </c>
      <c r="C4042" s="344">
        <v>2520.5751953125</v>
      </c>
      <c r="D4042" s="344">
        <v>26955.4609375</v>
      </c>
      <c r="E4042" s="344">
        <v>1.3791039818897799</v>
      </c>
      <c r="F4042" s="344">
        <v>2.2648810409009501</v>
      </c>
      <c r="G4042" s="262">
        <f t="shared" si="86"/>
        <v>29060.282860962179</v>
      </c>
    </row>
    <row r="4043" spans="1:7" x14ac:dyDescent="0.2">
      <c r="A4043" s="344">
        <v>13</v>
      </c>
      <c r="B4043" s="344">
        <v>4</v>
      </c>
      <c r="C4043" s="344">
        <v>2525.4921875</v>
      </c>
      <c r="D4043" s="344">
        <v>26791.283203125</v>
      </c>
      <c r="E4043" s="344">
        <v>1.3986765407025801</v>
      </c>
      <c r="F4043" s="344">
        <v>2.2807093337178199</v>
      </c>
      <c r="G4043" s="262">
        <f t="shared" si="86"/>
        <v>29586.263516306633</v>
      </c>
    </row>
    <row r="4044" spans="1:7" x14ac:dyDescent="0.2">
      <c r="A4044" s="344">
        <v>13</v>
      </c>
      <c r="B4044" s="344">
        <v>4</v>
      </c>
      <c r="C4044" s="344">
        <v>2526.7001953125</v>
      </c>
      <c r="D4044" s="344">
        <v>26690.7265625</v>
      </c>
      <c r="E4044" s="344">
        <v>1.39864790253341</v>
      </c>
      <c r="F4044" s="344">
        <v>2.2798152640461899</v>
      </c>
      <c r="G4044" s="262">
        <f t="shared" si="86"/>
        <v>29585.497702885023</v>
      </c>
    </row>
    <row r="4045" spans="1:7" x14ac:dyDescent="0.2">
      <c r="A4045" s="344">
        <v>13</v>
      </c>
      <c r="B4045" s="344">
        <v>4</v>
      </c>
      <c r="C4045" s="344">
        <v>2528.7353515625</v>
      </c>
      <c r="D4045" s="344">
        <v>26589.666015625</v>
      </c>
      <c r="E4045" s="344">
        <v>1.3986867852509</v>
      </c>
      <c r="F4045" s="344">
        <v>2.2756007965654099</v>
      </c>
      <c r="G4045" s="262">
        <f t="shared" si="86"/>
        <v>29586.533546111208</v>
      </c>
    </row>
    <row r="4046" spans="1:7" x14ac:dyDescent="0.2">
      <c r="A4046" s="344">
        <v>13</v>
      </c>
      <c r="B4046" s="344">
        <v>4</v>
      </c>
      <c r="C4046" s="344">
        <v>2532.0126953125</v>
      </c>
      <c r="D4046" s="344">
        <v>26488.822265625</v>
      </c>
      <c r="E4046" s="344">
        <v>1.39858259353787</v>
      </c>
      <c r="F4046" s="344">
        <v>2.2741854190826398</v>
      </c>
      <c r="G4046" s="262">
        <f t="shared" si="86"/>
        <v>29583.768376801676</v>
      </c>
    </row>
    <row r="4047" spans="1:7" x14ac:dyDescent="0.2">
      <c r="A4047" s="344">
        <v>13</v>
      </c>
      <c r="B4047" s="344">
        <v>4</v>
      </c>
      <c r="C4047" s="344">
        <v>2537.736328125</v>
      </c>
      <c r="D4047" s="344">
        <v>26386.75</v>
      </c>
      <c r="E4047" s="344">
        <v>1.3985735131427599</v>
      </c>
      <c r="F4047" s="344">
        <v>2.2730736527591899</v>
      </c>
      <c r="G4047" s="262">
        <f t="shared" si="86"/>
        <v>29583.528311257756</v>
      </c>
    </row>
    <row r="4048" spans="1:7" x14ac:dyDescent="0.2">
      <c r="A4048" s="344">
        <v>13</v>
      </c>
      <c r="B4048" s="344">
        <v>4</v>
      </c>
      <c r="C4048" s="344">
        <v>2547.791015625</v>
      </c>
      <c r="D4048" s="344">
        <v>26286.30078125</v>
      </c>
      <c r="E4048" s="344">
        <v>1.3985768891871</v>
      </c>
      <c r="F4048" s="344">
        <v>2.2689043544232801</v>
      </c>
      <c r="G4048" s="262">
        <f t="shared" si="86"/>
        <v>29583.617224535239</v>
      </c>
    </row>
    <row r="4049" spans="1:7" x14ac:dyDescent="0.2">
      <c r="A4049" s="344">
        <v>13</v>
      </c>
      <c r="B4049" s="344">
        <v>4</v>
      </c>
      <c r="C4049" s="344">
        <v>2566.083984375</v>
      </c>
      <c r="D4049" s="344">
        <v>26185.173828125</v>
      </c>
      <c r="E4049" s="344">
        <v>1.3986206613481</v>
      </c>
      <c r="F4049" s="344">
        <v>2.2684216964989901</v>
      </c>
      <c r="G4049" s="262">
        <f t="shared" si="86"/>
        <v>29584.765619452493</v>
      </c>
    </row>
    <row r="4050" spans="1:7" x14ac:dyDescent="0.2">
      <c r="A4050" s="344">
        <v>13</v>
      </c>
      <c r="B4050" s="344">
        <v>0</v>
      </c>
      <c r="C4050" s="344">
        <v>2584.6533203125</v>
      </c>
      <c r="D4050" s="344">
        <v>26084.875</v>
      </c>
      <c r="E4050" s="344">
        <v>1.397933694534</v>
      </c>
      <c r="F4050" s="344">
        <v>2.2660910617560099</v>
      </c>
      <c r="G4050" s="262">
        <f t="shared" si="86"/>
        <v>29566.811724994339</v>
      </c>
    </row>
    <row r="4051" spans="1:7" x14ac:dyDescent="0.2">
      <c r="A4051" s="344">
        <v>13</v>
      </c>
      <c r="B4051" s="344">
        <v>0</v>
      </c>
      <c r="C4051" s="344">
        <v>2585.05859375</v>
      </c>
      <c r="D4051" s="344">
        <v>25981.404296875</v>
      </c>
      <c r="E4051" s="344">
        <v>1.3962814118713101</v>
      </c>
      <c r="F4051" s="344">
        <v>2.2609683219343402</v>
      </c>
      <c r="G4051" s="262">
        <f t="shared" si="86"/>
        <v>29523.797619697842</v>
      </c>
    </row>
    <row r="4052" spans="1:7" x14ac:dyDescent="0.2">
      <c r="A4052" s="344">
        <v>13</v>
      </c>
      <c r="B4052" s="344">
        <v>0</v>
      </c>
      <c r="C4052" s="344">
        <v>2585.4658203125</v>
      </c>
      <c r="D4052" s="344">
        <v>25878.6015625</v>
      </c>
      <c r="E4052" s="344">
        <v>1.3945527607575099</v>
      </c>
      <c r="F4052" s="344">
        <v>2.2565363906323901</v>
      </c>
      <c r="G4052" s="262">
        <f t="shared" si="86"/>
        <v>29478.973691252595</v>
      </c>
    </row>
    <row r="4053" spans="1:7" x14ac:dyDescent="0.2">
      <c r="A4053" s="344">
        <v>13</v>
      </c>
      <c r="B4053" s="344">
        <v>0</v>
      </c>
      <c r="C4053" s="344">
        <v>2585.888671875</v>
      </c>
      <c r="D4053" s="344">
        <v>25778.197265625</v>
      </c>
      <c r="E4053" s="344">
        <v>1.3928277185186699</v>
      </c>
      <c r="F4053" s="344">
        <v>2.25311797112226</v>
      </c>
      <c r="G4053" s="262">
        <f t="shared" si="86"/>
        <v>29434.418611301709</v>
      </c>
    </row>
    <row r="4054" spans="1:7" x14ac:dyDescent="0.2">
      <c r="A4054" s="344">
        <v>13</v>
      </c>
      <c r="B4054" s="344">
        <v>0</v>
      </c>
      <c r="C4054" s="344">
        <v>2586.294921875</v>
      </c>
      <c r="D4054" s="344">
        <v>25674.56640625</v>
      </c>
      <c r="E4054" s="344">
        <v>1.39117322396487</v>
      </c>
      <c r="F4054" s="344">
        <v>2.2484541404992302</v>
      </c>
      <c r="G4054" s="262">
        <f t="shared" si="86"/>
        <v>29391.854452665171</v>
      </c>
    </row>
    <row r="4055" spans="1:7" x14ac:dyDescent="0.2">
      <c r="A4055" s="344">
        <v>13</v>
      </c>
      <c r="B4055" s="344">
        <v>0</v>
      </c>
      <c r="C4055" s="344">
        <v>2586.6982421875</v>
      </c>
      <c r="D4055" s="344">
        <v>25574.482421875</v>
      </c>
      <c r="E4055" s="344">
        <v>1.3895437587052599</v>
      </c>
      <c r="F4055" s="344">
        <v>2.24391813389957</v>
      </c>
      <c r="G4055" s="262">
        <f t="shared" si="86"/>
        <v>29350.100180338428</v>
      </c>
    </row>
    <row r="4056" spans="1:7" x14ac:dyDescent="0.2">
      <c r="A4056" s="344">
        <v>13</v>
      </c>
      <c r="B4056" s="344">
        <v>0</v>
      </c>
      <c r="C4056" s="344">
        <v>2587.103515625</v>
      </c>
      <c r="D4056" s="344">
        <v>25472.126953125</v>
      </c>
      <c r="E4056" s="344">
        <v>1.3878706376999601</v>
      </c>
      <c r="F4056" s="344">
        <v>2.2432208061218302</v>
      </c>
      <c r="G4056" s="262">
        <f t="shared" si="86"/>
        <v>29307.396603141104</v>
      </c>
    </row>
    <row r="4057" spans="1:7" x14ac:dyDescent="0.2">
      <c r="A4057" s="344">
        <v>13</v>
      </c>
      <c r="B4057" s="344">
        <v>0</v>
      </c>
      <c r="C4057" s="344">
        <v>2587.5126953125</v>
      </c>
      <c r="D4057" s="344">
        <v>25370.28125</v>
      </c>
      <c r="E4057" s="344">
        <v>1.38616468757391</v>
      </c>
      <c r="F4057" s="344">
        <v>2.2369055077433599</v>
      </c>
      <c r="G4057" s="262">
        <f t="shared" si="86"/>
        <v>29264.029296799697</v>
      </c>
    </row>
    <row r="4058" spans="1:7" x14ac:dyDescent="0.2">
      <c r="A4058" s="344">
        <v>13</v>
      </c>
      <c r="B4058" s="344">
        <v>0</v>
      </c>
      <c r="C4058" s="344">
        <v>2587.9150390625</v>
      </c>
      <c r="D4058" s="344">
        <v>25269.6171875</v>
      </c>
      <c r="E4058" s="344">
        <v>1.3844860950484901</v>
      </c>
      <c r="F4058" s="344">
        <v>2.23393156193197</v>
      </c>
      <c r="G4058" s="262">
        <f t="shared" si="86"/>
        <v>29221.527419297094</v>
      </c>
    </row>
    <row r="4059" spans="1:7" x14ac:dyDescent="0.2">
      <c r="A4059" s="344">
        <v>13</v>
      </c>
      <c r="B4059" s="344">
        <v>0</v>
      </c>
      <c r="C4059" s="344">
        <v>2588.3173828125</v>
      </c>
      <c r="D4059" s="344">
        <v>25167.58984375</v>
      </c>
      <c r="E4059" s="344">
        <v>1.38282927218825</v>
      </c>
      <c r="F4059" s="344">
        <v>2.22893944010139</v>
      </c>
      <c r="G4059" s="262">
        <f t="shared" si="86"/>
        <v>29179.744660489076</v>
      </c>
    </row>
    <row r="4060" spans="1:7" x14ac:dyDescent="0.2">
      <c r="A4060" s="344">
        <v>13</v>
      </c>
      <c r="B4060" s="344">
        <v>0</v>
      </c>
      <c r="C4060" s="344">
        <v>2588.72265625</v>
      </c>
      <c r="D4060" s="344">
        <v>25067.5625</v>
      </c>
      <c r="E4060" s="344">
        <v>1.38109573163092</v>
      </c>
      <c r="F4060" s="344">
        <v>2.2262155544012798</v>
      </c>
      <c r="G4060" s="262">
        <f t="shared" si="86"/>
        <v>29136.202323493304</v>
      </c>
    </row>
    <row r="4061" spans="1:7" x14ac:dyDescent="0.2">
      <c r="A4061" s="344">
        <v>13</v>
      </c>
      <c r="B4061" s="344">
        <v>0</v>
      </c>
      <c r="C4061" s="344">
        <v>2589.130859375</v>
      </c>
      <c r="D4061" s="344">
        <v>24964.78515625</v>
      </c>
      <c r="E4061" s="344">
        <v>1.3794229598715899</v>
      </c>
      <c r="F4061" s="344">
        <v>2.2202162072062501</v>
      </c>
      <c r="G4061" s="262">
        <f t="shared" si="86"/>
        <v>29094.355974387123</v>
      </c>
    </row>
    <row r="4062" spans="1:7" x14ac:dyDescent="0.2">
      <c r="A4062" s="344">
        <v>13</v>
      </c>
      <c r="B4062" s="344">
        <v>0</v>
      </c>
      <c r="C4062" s="344">
        <v>2589.541015625</v>
      </c>
      <c r="D4062" s="344">
        <v>24863.158203125</v>
      </c>
      <c r="E4062" s="344">
        <v>1.3777052517980299</v>
      </c>
      <c r="F4062" s="344">
        <v>2.2174715995788601</v>
      </c>
      <c r="G4062" s="262">
        <f t="shared" si="86"/>
        <v>29051.561044088478</v>
      </c>
    </row>
    <row r="4063" spans="1:7" x14ac:dyDescent="0.2">
      <c r="A4063" s="344">
        <v>13</v>
      </c>
      <c r="B4063" s="344">
        <v>0</v>
      </c>
      <c r="C4063" s="344">
        <v>2589.9423828125</v>
      </c>
      <c r="D4063" s="344">
        <v>24761.962890625</v>
      </c>
      <c r="E4063" s="344">
        <v>1.37607648503035</v>
      </c>
      <c r="F4063" s="344">
        <v>2.2130936849862302</v>
      </c>
      <c r="G4063" s="262">
        <f t="shared" si="86"/>
        <v>29011.14717004868</v>
      </c>
    </row>
    <row r="4064" spans="1:7" x14ac:dyDescent="0.2">
      <c r="A4064" s="344">
        <v>13</v>
      </c>
      <c r="B4064" s="344">
        <v>0</v>
      </c>
      <c r="C4064" s="344">
        <v>2590.3642578125</v>
      </c>
      <c r="D4064" s="344">
        <v>24659.541015625</v>
      </c>
      <c r="E4064" s="344">
        <v>1.3742727460339701</v>
      </c>
      <c r="F4064" s="344">
        <v>2.2099732886999801</v>
      </c>
      <c r="G4064" s="262">
        <f t="shared" si="86"/>
        <v>28966.575423120958</v>
      </c>
    </row>
    <row r="4065" spans="1:7" x14ac:dyDescent="0.2">
      <c r="A4065" s="344">
        <v>13</v>
      </c>
      <c r="B4065" s="344">
        <v>0</v>
      </c>
      <c r="C4065" s="344">
        <v>2590.7646484375</v>
      </c>
      <c r="D4065" s="344">
        <v>24557.73828125</v>
      </c>
      <c r="E4065" s="344">
        <v>1.3726534089073501</v>
      </c>
      <c r="F4065" s="344">
        <v>2.20511248335242</v>
      </c>
      <c r="G4065" s="262">
        <f t="shared" si="86"/>
        <v>28926.72573930263</v>
      </c>
    </row>
    <row r="4066" spans="1:7" x14ac:dyDescent="0.2">
      <c r="A4066" s="344">
        <v>13</v>
      </c>
      <c r="B4066" s="344">
        <v>0</v>
      </c>
      <c r="C4066" s="344">
        <v>2591.1669921875</v>
      </c>
      <c r="D4066" s="344">
        <v>24455.013671875</v>
      </c>
      <c r="E4066" s="344">
        <v>1.37096492107958</v>
      </c>
      <c r="F4066" s="344">
        <v>2.2006181534379698</v>
      </c>
      <c r="G4066" s="262">
        <f t="shared" si="86"/>
        <v>28885.347021763446</v>
      </c>
    </row>
    <row r="4067" spans="1:7" x14ac:dyDescent="0.2">
      <c r="A4067" s="344">
        <v>13</v>
      </c>
      <c r="B4067" s="344">
        <v>0</v>
      </c>
      <c r="C4067" s="344">
        <v>2591.58203125</v>
      </c>
      <c r="D4067" s="344">
        <v>24351.935546875</v>
      </c>
      <c r="E4067" s="344">
        <v>1.3691383646801101</v>
      </c>
      <c r="F4067" s="344">
        <v>2.1962495520710901</v>
      </c>
      <c r="G4067" s="262">
        <f t="shared" si="86"/>
        <v>28840.772699046389</v>
      </c>
    </row>
    <row r="4068" spans="1:7" x14ac:dyDescent="0.2">
      <c r="A4068" s="344">
        <v>13</v>
      </c>
      <c r="B4068" s="344">
        <v>0</v>
      </c>
      <c r="C4068" s="344">
        <v>2591.982421875</v>
      </c>
      <c r="D4068" s="344">
        <v>24251.43359375</v>
      </c>
      <c r="E4068" s="344">
        <v>1.3674800284206901</v>
      </c>
      <c r="F4068" s="344">
        <v>2.1939934231340898</v>
      </c>
      <c r="G4068" s="262">
        <f t="shared" si="86"/>
        <v>28800.472334358452</v>
      </c>
    </row>
    <row r="4069" spans="1:7" x14ac:dyDescent="0.2">
      <c r="A4069" s="344">
        <v>13</v>
      </c>
      <c r="B4069" s="344">
        <v>0</v>
      </c>
      <c r="C4069" s="344">
        <v>2592.404296875</v>
      </c>
      <c r="D4069" s="344">
        <v>24151.2109375</v>
      </c>
      <c r="E4069" s="344">
        <v>1.36571901384741</v>
      </c>
      <c r="F4069" s="344">
        <v>2.1886201575398401</v>
      </c>
      <c r="G4069" s="262">
        <f t="shared" si="86"/>
        <v>28757.85345315604</v>
      </c>
    </row>
    <row r="4070" spans="1:7" x14ac:dyDescent="0.2">
      <c r="A4070" s="344">
        <v>13</v>
      </c>
      <c r="B4070" s="344">
        <v>0</v>
      </c>
      <c r="C4070" s="344">
        <v>2592.775390625</v>
      </c>
      <c r="D4070" s="344">
        <v>24049.515625</v>
      </c>
      <c r="E4070" s="344">
        <v>1.3641651021316601</v>
      </c>
      <c r="F4070" s="344">
        <v>2.1862387657165501</v>
      </c>
      <c r="G4070" s="262">
        <f t="shared" si="86"/>
        <v>28720.403616299478</v>
      </c>
    </row>
    <row r="4071" spans="1:7" x14ac:dyDescent="0.2">
      <c r="A4071" s="344">
        <v>13</v>
      </c>
      <c r="B4071" s="344">
        <v>0</v>
      </c>
      <c r="C4071" s="344">
        <v>2593.203125</v>
      </c>
      <c r="D4071" s="344">
        <v>23948.04296875</v>
      </c>
      <c r="E4071" s="344">
        <v>1.36243819724768</v>
      </c>
      <c r="F4071" s="344">
        <v>2.1796079818159302</v>
      </c>
      <c r="G4071" s="262">
        <f t="shared" si="86"/>
        <v>28678.960007122143</v>
      </c>
    </row>
    <row r="4072" spans="1:7" x14ac:dyDescent="0.2">
      <c r="A4072" s="344">
        <v>13</v>
      </c>
      <c r="B4072" s="344">
        <v>0</v>
      </c>
      <c r="C4072" s="344">
        <v>2593.615234375</v>
      </c>
      <c r="D4072" s="344">
        <v>23846.966796875</v>
      </c>
      <c r="E4072" s="344">
        <v>1.36071676388383</v>
      </c>
      <c r="F4072" s="344">
        <v>2.1774622146040201</v>
      </c>
      <c r="G4072" s="262">
        <f t="shared" si="86"/>
        <v>28637.8220449041</v>
      </c>
    </row>
    <row r="4073" spans="1:7" x14ac:dyDescent="0.2">
      <c r="A4073" s="344">
        <v>13</v>
      </c>
      <c r="B4073" s="344">
        <v>0</v>
      </c>
      <c r="C4073" s="344">
        <v>2593.98828125</v>
      </c>
      <c r="D4073" s="344">
        <v>23754.03515625</v>
      </c>
      <c r="E4073" s="344">
        <v>1.3590584276244</v>
      </c>
      <c r="F4073" s="344">
        <v>2.1723390091210599</v>
      </c>
      <c r="G4073" s="262">
        <f t="shared" si="86"/>
        <v>28598.352811142067</v>
      </c>
    </row>
    <row r="4074" spans="1:7" x14ac:dyDescent="0.2">
      <c r="A4074" s="344">
        <v>13</v>
      </c>
      <c r="B4074" s="344">
        <v>0</v>
      </c>
      <c r="C4074" s="344">
        <v>2594.021484375</v>
      </c>
      <c r="D4074" s="344">
        <v>23745.025390625</v>
      </c>
      <c r="E4074" s="344">
        <v>1.3589628506451801</v>
      </c>
      <c r="F4074" s="344">
        <v>2.1725178230553901</v>
      </c>
      <c r="G4074" s="262">
        <f t="shared" si="86"/>
        <v>28596.082902780639</v>
      </c>
    </row>
    <row r="4075" spans="1:7" x14ac:dyDescent="0.2">
      <c r="A4075" s="344">
        <v>13</v>
      </c>
      <c r="B4075" s="344">
        <v>0</v>
      </c>
      <c r="C4075" s="344">
        <v>2594.42578125</v>
      </c>
      <c r="D4075" s="344">
        <v>23642.673828125</v>
      </c>
      <c r="E4075" s="344">
        <v>1.35728588793427</v>
      </c>
      <c r="F4075" s="344">
        <v>2.1676123142242401</v>
      </c>
      <c r="G4075" s="262">
        <f t="shared" si="86"/>
        <v>28556.349200507804</v>
      </c>
    </row>
    <row r="4076" spans="1:7" x14ac:dyDescent="0.2">
      <c r="A4076" s="344">
        <v>13</v>
      </c>
      <c r="B4076" s="344">
        <v>0</v>
      </c>
      <c r="C4076" s="344">
        <v>2594.84765625</v>
      </c>
      <c r="D4076" s="344">
        <v>23542.607421875</v>
      </c>
      <c r="E4076" s="344">
        <v>1.3555649202316999</v>
      </c>
      <c r="F4076" s="344">
        <v>2.1651089191436799</v>
      </c>
      <c r="G4076" s="262">
        <f t="shared" si="86"/>
        <v>28515.747027973837</v>
      </c>
    </row>
    <row r="4077" spans="1:7" x14ac:dyDescent="0.2">
      <c r="A4077" s="344">
        <v>13</v>
      </c>
      <c r="B4077" s="344">
        <v>0</v>
      </c>
      <c r="C4077" s="344">
        <v>2595.2509765625</v>
      </c>
      <c r="D4077" s="344">
        <v>23441.875</v>
      </c>
      <c r="E4077" s="344">
        <v>1.35387305635959</v>
      </c>
      <c r="F4077" s="344">
        <v>2.1598192397505001</v>
      </c>
      <c r="G4077" s="262">
        <f t="shared" si="86"/>
        <v>28476.00135379416</v>
      </c>
    </row>
    <row r="4078" spans="1:7" x14ac:dyDescent="0.2">
      <c r="A4078" s="344">
        <v>13</v>
      </c>
      <c r="B4078" s="344">
        <v>0</v>
      </c>
      <c r="C4078" s="344">
        <v>2595.61328125</v>
      </c>
      <c r="D4078" s="344">
        <v>23341.470703125</v>
      </c>
      <c r="E4078" s="344">
        <v>1.3522370718419601</v>
      </c>
      <c r="F4078" s="344">
        <v>2.1539151202887301</v>
      </c>
      <c r="G4078" s="262">
        <f t="shared" si="86"/>
        <v>28437.732939167538</v>
      </c>
    </row>
    <row r="4079" spans="1:7" x14ac:dyDescent="0.2">
      <c r="A4079" s="344">
        <v>13</v>
      </c>
      <c r="B4079" s="344">
        <v>0</v>
      </c>
      <c r="C4079" s="344">
        <v>2596.048828125</v>
      </c>
      <c r="D4079" s="344">
        <v>23240.5390625</v>
      </c>
      <c r="E4079" s="344">
        <v>1.3504636008292401</v>
      </c>
      <c r="F4079" s="344">
        <v>2.1522494498640299</v>
      </c>
      <c r="G4079" s="262">
        <f t="shared" si="86"/>
        <v>28396.427017150749</v>
      </c>
    </row>
    <row r="4080" spans="1:7" x14ac:dyDescent="0.2">
      <c r="A4080" s="344">
        <v>13</v>
      </c>
      <c r="B4080" s="344">
        <v>0</v>
      </c>
      <c r="C4080" s="344">
        <v>2596.4501953125</v>
      </c>
      <c r="D4080" s="344">
        <v>23139.783203125</v>
      </c>
      <c r="E4080" s="344">
        <v>1.34877185337245</v>
      </c>
      <c r="F4080" s="344">
        <v>2.1485686302185099</v>
      </c>
      <c r="G4080" s="262">
        <f t="shared" si="86"/>
        <v>28357.19512103176</v>
      </c>
    </row>
    <row r="4081" spans="1:7" x14ac:dyDescent="0.2">
      <c r="A4081" s="344">
        <v>13</v>
      </c>
      <c r="B4081" s="344">
        <v>0</v>
      </c>
      <c r="C4081" s="344">
        <v>2596.8427734375</v>
      </c>
      <c r="D4081" s="344">
        <v>23039.396484375</v>
      </c>
      <c r="E4081" s="344">
        <v>1.3471208512783099</v>
      </c>
      <c r="F4081" s="344">
        <v>2.1436361130327</v>
      </c>
      <c r="G4081" s="262">
        <f t="shared" si="86"/>
        <v>28319.074159846896</v>
      </c>
    </row>
    <row r="4082" spans="1:7" x14ac:dyDescent="0.2">
      <c r="A4082" s="344">
        <v>13</v>
      </c>
      <c r="B4082" s="344">
        <v>0</v>
      </c>
      <c r="C4082" s="344">
        <v>2597.2529296875</v>
      </c>
      <c r="D4082" s="344">
        <v>22939.236328125</v>
      </c>
      <c r="E4082" s="344">
        <v>1.34530267678201</v>
      </c>
      <c r="F4082" s="344">
        <v>2.1398039534688</v>
      </c>
      <c r="G4082" s="262">
        <f t="shared" si="86"/>
        <v>28277.275571069684</v>
      </c>
    </row>
    <row r="4083" spans="1:7" x14ac:dyDescent="0.2">
      <c r="A4083" s="344">
        <v>13</v>
      </c>
      <c r="B4083" s="344">
        <v>0</v>
      </c>
      <c r="C4083" s="344">
        <v>2597.65625</v>
      </c>
      <c r="D4083" s="344">
        <v>22838.091796875</v>
      </c>
      <c r="E4083" s="344">
        <v>1.3437016168609299</v>
      </c>
      <c r="F4083" s="344">
        <v>2.1376041695475601</v>
      </c>
      <c r="G4083" s="262">
        <f t="shared" si="86"/>
        <v>28240.629448392148</v>
      </c>
    </row>
    <row r="4084" spans="1:7" x14ac:dyDescent="0.2">
      <c r="A4084" s="344">
        <v>13</v>
      </c>
      <c r="B4084" s="344">
        <v>0</v>
      </c>
      <c r="C4084" s="344">
        <v>2598.0615234375</v>
      </c>
      <c r="D4084" s="344">
        <v>22737.611328125</v>
      </c>
      <c r="E4084" s="344">
        <v>1.3419752940535501</v>
      </c>
      <c r="F4084" s="344">
        <v>2.1324872504919798</v>
      </c>
      <c r="G4084" s="262">
        <f t="shared" si="86"/>
        <v>28201.29026050862</v>
      </c>
    </row>
    <row r="4085" spans="1:7" x14ac:dyDescent="0.2">
      <c r="A4085" s="344">
        <v>13</v>
      </c>
      <c r="B4085" s="344">
        <v>0</v>
      </c>
      <c r="C4085" s="344">
        <v>2598.4638671875</v>
      </c>
      <c r="D4085" s="344">
        <v>22635.833984375</v>
      </c>
      <c r="E4085" s="344">
        <v>1.3402365148067501</v>
      </c>
      <c r="F4085" s="344">
        <v>2.12673237547278</v>
      </c>
      <c r="G4085" s="262">
        <f t="shared" si="86"/>
        <v>28161.843057976024</v>
      </c>
    </row>
    <row r="4086" spans="1:7" x14ac:dyDescent="0.2">
      <c r="A4086" s="344">
        <v>13</v>
      </c>
      <c r="B4086" s="344">
        <v>0</v>
      </c>
      <c r="C4086" s="344">
        <v>2598.7373046875</v>
      </c>
      <c r="D4086" s="344">
        <v>22575.318359375</v>
      </c>
      <c r="E4086" s="344">
        <v>1.33905210532248</v>
      </c>
      <c r="F4086" s="344">
        <v>2.1239281632006199</v>
      </c>
      <c r="G4086" s="262">
        <f t="shared" si="86"/>
        <v>28135.068799160665</v>
      </c>
    </row>
    <row r="4087" spans="1:7" x14ac:dyDescent="0.2">
      <c r="A4087" s="344">
        <v>13</v>
      </c>
      <c r="B4087" s="344">
        <v>0</v>
      </c>
      <c r="C4087" s="344">
        <v>2598.876953125</v>
      </c>
      <c r="D4087" s="344">
        <v>22535.494140625</v>
      </c>
      <c r="E4087" s="344">
        <v>1.3385456986725299</v>
      </c>
      <c r="F4087" s="344">
        <v>2.12362408638</v>
      </c>
      <c r="G4087" s="262">
        <f t="shared" si="86"/>
        <v>28123.646591443339</v>
      </c>
    </row>
    <row r="4088" spans="1:7" x14ac:dyDescent="0.2">
      <c r="A4088" s="344">
        <v>13</v>
      </c>
      <c r="B4088" s="344">
        <v>0</v>
      </c>
      <c r="C4088" s="344">
        <v>2599.2685546875</v>
      </c>
      <c r="D4088" s="344">
        <v>22434.107421875</v>
      </c>
      <c r="E4088" s="344">
        <v>1.33681972511113</v>
      </c>
      <c r="F4088" s="344">
        <v>2.1233053412288401</v>
      </c>
      <c r="G4088" s="262">
        <f t="shared" si="86"/>
        <v>28084.838419761556</v>
      </c>
    </row>
    <row r="4089" spans="1:7" x14ac:dyDescent="0.2">
      <c r="A4089" s="344">
        <v>13</v>
      </c>
      <c r="B4089" s="344">
        <v>0</v>
      </c>
      <c r="C4089" s="344">
        <v>2599.6865234375</v>
      </c>
      <c r="D4089" s="344">
        <v>22333.029296875</v>
      </c>
      <c r="E4089" s="344">
        <v>1.3350339140742999</v>
      </c>
      <c r="F4089" s="344">
        <v>2.1171807311475299</v>
      </c>
      <c r="G4089" s="262">
        <f t="shared" si="86"/>
        <v>28044.865596341744</v>
      </c>
    </row>
    <row r="4090" spans="1:7" x14ac:dyDescent="0.2">
      <c r="A4090" s="344">
        <v>13</v>
      </c>
      <c r="B4090" s="344">
        <v>0</v>
      </c>
      <c r="C4090" s="344">
        <v>2600.080078125</v>
      </c>
      <c r="D4090" s="344">
        <v>22231.9453125</v>
      </c>
      <c r="E4090" s="344">
        <v>1.3333617243915801</v>
      </c>
      <c r="F4090" s="344">
        <v>2.1122575271874702</v>
      </c>
      <c r="G4090" s="262">
        <f t="shared" si="86"/>
        <v>28007.605050965511</v>
      </c>
    </row>
    <row r="4091" spans="1:7" x14ac:dyDescent="0.2">
      <c r="A4091" s="344">
        <v>13</v>
      </c>
      <c r="B4091" s="344">
        <v>0</v>
      </c>
      <c r="C4091" s="344">
        <v>2600.48828125</v>
      </c>
      <c r="D4091" s="344">
        <v>22128.95703125</v>
      </c>
      <c r="E4091" s="344">
        <v>1.3316730037331601</v>
      </c>
      <c r="F4091" s="344">
        <v>2.10758741013706</v>
      </c>
      <c r="G4091" s="262">
        <f t="shared" si="86"/>
        <v>27970.148464858488</v>
      </c>
    </row>
    <row r="4092" spans="1:7" x14ac:dyDescent="0.2">
      <c r="A4092" s="344">
        <v>13</v>
      </c>
      <c r="B4092" s="344">
        <v>0</v>
      </c>
      <c r="C4092" s="344">
        <v>2600.916015625</v>
      </c>
      <c r="D4092" s="344">
        <v>22026.259765625</v>
      </c>
      <c r="E4092" s="344">
        <v>1.3297621626406899</v>
      </c>
      <c r="F4092" s="344">
        <v>2.1049526985734701</v>
      </c>
      <c r="G4092" s="262">
        <f t="shared" si="86"/>
        <v>27927.961663507289</v>
      </c>
    </row>
    <row r="4093" spans="1:7" x14ac:dyDescent="0.2">
      <c r="A4093" s="344">
        <v>13</v>
      </c>
      <c r="B4093" s="344">
        <v>0</v>
      </c>
      <c r="C4093" s="344">
        <v>2601.32421875</v>
      </c>
      <c r="D4093" s="344">
        <v>21924.845703125</v>
      </c>
      <c r="E4093" s="344">
        <v>1.3279648264870001</v>
      </c>
      <c r="F4093" s="344">
        <v>2.09932331927121</v>
      </c>
      <c r="G4093" s="262">
        <f t="shared" si="86"/>
        <v>27888.464208080481</v>
      </c>
    </row>
    <row r="4094" spans="1:7" x14ac:dyDescent="0.2">
      <c r="A4094" s="344">
        <v>13</v>
      </c>
      <c r="B4094" s="344">
        <v>0</v>
      </c>
      <c r="C4094" s="344">
        <v>2601.72265625</v>
      </c>
      <c r="D4094" s="344">
        <v>21824.802734375</v>
      </c>
      <c r="E4094" s="344">
        <v>1.3263102155178801</v>
      </c>
      <c r="F4094" s="344">
        <v>2.0955591462552499</v>
      </c>
      <c r="G4094" s="262">
        <f t="shared" si="86"/>
        <v>27852.269883980563</v>
      </c>
    </row>
    <row r="4095" spans="1:7" x14ac:dyDescent="0.2">
      <c r="A4095" s="344">
        <v>13</v>
      </c>
      <c r="B4095" s="344">
        <v>0</v>
      </c>
      <c r="C4095" s="344">
        <v>2602.125</v>
      </c>
      <c r="D4095" s="344">
        <v>21724.541015625</v>
      </c>
      <c r="E4095" s="344">
        <v>1.3246005401015299</v>
      </c>
      <c r="F4095" s="344">
        <v>2.0914527121931301</v>
      </c>
      <c r="G4095" s="262">
        <f t="shared" si="86"/>
        <v>27815.042262776784</v>
      </c>
    </row>
    <row r="4096" spans="1:7" x14ac:dyDescent="0.2">
      <c r="A4096" s="344">
        <v>13</v>
      </c>
      <c r="B4096" s="344">
        <v>0</v>
      </c>
      <c r="C4096" s="344">
        <v>2602.5146484375</v>
      </c>
      <c r="D4096" s="344">
        <v>21622.82421875</v>
      </c>
      <c r="E4096" s="344">
        <v>1.32287561427802</v>
      </c>
      <c r="F4096" s="344">
        <v>2.0869434811174901</v>
      </c>
      <c r="G4096" s="262">
        <f t="shared" si="86"/>
        <v>27777.656767939839</v>
      </c>
    </row>
    <row r="4097" spans="1:7" x14ac:dyDescent="0.2">
      <c r="A4097" s="344">
        <v>13</v>
      </c>
      <c r="B4097" s="344">
        <v>0</v>
      </c>
      <c r="C4097" s="344">
        <v>2602.921875</v>
      </c>
      <c r="D4097" s="344">
        <v>21521.837890625</v>
      </c>
      <c r="E4097" s="344">
        <v>1.32113776635379</v>
      </c>
      <c r="F4097" s="344">
        <v>2.08229734562337</v>
      </c>
      <c r="G4097" s="262">
        <f t="shared" si="86"/>
        <v>27740.167337195646</v>
      </c>
    </row>
    <row r="4098" spans="1:7" x14ac:dyDescent="0.2">
      <c r="A4098" s="344">
        <v>13</v>
      </c>
      <c r="B4098" s="344">
        <v>0</v>
      </c>
      <c r="C4098" s="344">
        <v>2603.34375</v>
      </c>
      <c r="D4098" s="344">
        <v>21421.400390625</v>
      </c>
      <c r="E4098" s="344">
        <v>1.3193454360589401</v>
      </c>
      <c r="F4098" s="344">
        <v>2.07975809462368</v>
      </c>
      <c r="G4098" s="262">
        <f t="shared" si="86"/>
        <v>27701.683103730426</v>
      </c>
    </row>
    <row r="4099" spans="1:7" x14ac:dyDescent="0.2">
      <c r="A4099" s="344">
        <v>13</v>
      </c>
      <c r="B4099" s="344">
        <v>0</v>
      </c>
      <c r="C4099" s="344">
        <v>2603.4130859375</v>
      </c>
      <c r="D4099" s="344">
        <v>21404.638671875</v>
      </c>
      <c r="E4099" s="344">
        <v>1.3190192403271801</v>
      </c>
      <c r="F4099" s="344">
        <v>2.0796388853341301</v>
      </c>
      <c r="G4099" s="262">
        <f t="shared" si="86"/>
        <v>27694.69826815524</v>
      </c>
    </row>
    <row r="4100" spans="1:7" x14ac:dyDescent="0.2">
      <c r="A4100" s="344">
        <v>13</v>
      </c>
      <c r="B4100" s="344">
        <v>0</v>
      </c>
      <c r="C4100" s="344">
        <v>2603.73046875</v>
      </c>
      <c r="D4100" s="344">
        <v>21320.873046875</v>
      </c>
      <c r="E4100" s="344">
        <v>1.31771899759769</v>
      </c>
      <c r="F4100" s="344">
        <v>2.0765871740877602</v>
      </c>
      <c r="G4100" s="262">
        <f t="shared" si="86"/>
        <v>27666.921500167216</v>
      </c>
    </row>
    <row r="4101" spans="1:7" x14ac:dyDescent="0.2">
      <c r="A4101" s="344">
        <v>13</v>
      </c>
      <c r="B4101" s="344">
        <v>0</v>
      </c>
      <c r="C4101" s="344">
        <v>2604.1376953125</v>
      </c>
      <c r="D4101" s="344">
        <v>21219.568359375</v>
      </c>
      <c r="E4101" s="344">
        <v>1.3159285299479999</v>
      </c>
      <c r="F4101" s="344">
        <v>2.0720660686492902</v>
      </c>
      <c r="G4101" s="262">
        <f t="shared" si="86"/>
        <v>27628.837858096504</v>
      </c>
    </row>
    <row r="4102" spans="1:7" x14ac:dyDescent="0.2">
      <c r="A4102" s="344">
        <v>13</v>
      </c>
      <c r="B4102" s="344">
        <v>0</v>
      </c>
      <c r="C4102" s="344">
        <v>2604.5322265625</v>
      </c>
      <c r="D4102" s="344">
        <v>21116.287109375</v>
      </c>
      <c r="E4102" s="344">
        <v>1.3141839299350999</v>
      </c>
      <c r="F4102" s="344">
        <v>2.0659447181969899</v>
      </c>
      <c r="G4102" s="262">
        <f t="shared" ref="G4102:G4165" si="87">G4101+(D4102+D4101)/2*(E4102-E4101)</f>
        <v>27591.908291098047</v>
      </c>
    </row>
    <row r="4103" spans="1:7" x14ac:dyDescent="0.2">
      <c r="A4103" s="344">
        <v>13</v>
      </c>
      <c r="B4103" s="344">
        <v>0</v>
      </c>
      <c r="C4103" s="344">
        <v>2604.9501953125</v>
      </c>
      <c r="D4103" s="344">
        <v>21015.568359375</v>
      </c>
      <c r="E4103" s="344">
        <v>1.3124375836923701</v>
      </c>
      <c r="F4103" s="344">
        <v>2.0625949837267399</v>
      </c>
      <c r="G4103" s="262">
        <f t="shared" si="87"/>
        <v>27555.119887349501</v>
      </c>
    </row>
    <row r="4104" spans="1:7" x14ac:dyDescent="0.2">
      <c r="A4104" s="344">
        <v>13</v>
      </c>
      <c r="B4104" s="344">
        <v>0</v>
      </c>
      <c r="C4104" s="344">
        <v>2605.3564453125</v>
      </c>
      <c r="D4104" s="344">
        <v>20914.859375</v>
      </c>
      <c r="E4104" s="344">
        <v>1.3106476981192801</v>
      </c>
      <c r="F4104" s="344">
        <v>2.0558980759233201</v>
      </c>
      <c r="G4104" s="262">
        <f t="shared" si="87"/>
        <v>27517.594553511877</v>
      </c>
    </row>
    <row r="4105" spans="1:7" x14ac:dyDescent="0.2">
      <c r="A4105" s="344">
        <v>13</v>
      </c>
      <c r="B4105" s="344">
        <v>0.5</v>
      </c>
      <c r="C4105" s="344">
        <v>2605.828125</v>
      </c>
      <c r="D4105" s="344">
        <v>21015.3515625</v>
      </c>
      <c r="E4105" s="344">
        <v>1.3121634256094701</v>
      </c>
      <c r="F4105" s="344">
        <v>2.0615726243704602</v>
      </c>
      <c r="G4105" s="262">
        <f t="shared" si="87"/>
        <v>27549.371940205594</v>
      </c>
    </row>
    <row r="4106" spans="1:7" x14ac:dyDescent="0.2">
      <c r="A4106" s="344">
        <v>13</v>
      </c>
      <c r="B4106" s="344">
        <v>0.5</v>
      </c>
      <c r="C4106" s="344">
        <v>2606.240234375</v>
      </c>
      <c r="D4106" s="344">
        <v>21116.6015625</v>
      </c>
      <c r="E4106" s="344">
        <v>1.31382991094142</v>
      </c>
      <c r="F4106" s="344">
        <v>2.0673871040344198</v>
      </c>
      <c r="G4106" s="262">
        <f t="shared" si="87"/>
        <v>27584.478081150202</v>
      </c>
    </row>
    <row r="4107" spans="1:7" x14ac:dyDescent="0.2">
      <c r="A4107" s="344">
        <v>13</v>
      </c>
      <c r="B4107" s="344">
        <v>0.5</v>
      </c>
      <c r="C4107" s="344">
        <v>2606.646484375</v>
      </c>
      <c r="D4107" s="344">
        <v>21216.931640625</v>
      </c>
      <c r="E4107" s="344">
        <v>1.31548137869686</v>
      </c>
      <c r="F4107" s="344">
        <v>2.0700574386864901</v>
      </c>
      <c r="G4107" s="262">
        <f t="shared" si="87"/>
        <v>27619.434313679609</v>
      </c>
    </row>
    <row r="4108" spans="1:7" x14ac:dyDescent="0.2">
      <c r="A4108" s="344">
        <v>13</v>
      </c>
      <c r="B4108" s="344">
        <v>0.5</v>
      </c>
      <c r="C4108" s="344">
        <v>2607.0556640625</v>
      </c>
      <c r="D4108" s="344">
        <v>21317.765625</v>
      </c>
      <c r="E4108" s="344">
        <v>1.31716066971421</v>
      </c>
      <c r="F4108" s="344">
        <v>2.0748348906636198</v>
      </c>
      <c r="G4108" s="262">
        <f t="shared" si="87"/>
        <v>27655.148381201539</v>
      </c>
    </row>
    <row r="4109" spans="1:7" x14ac:dyDescent="0.2">
      <c r="A4109" s="344">
        <v>13</v>
      </c>
      <c r="B4109" s="344">
        <v>0.5</v>
      </c>
      <c r="C4109" s="344">
        <v>2607.443359375</v>
      </c>
      <c r="D4109" s="344">
        <v>21422.7890625</v>
      </c>
      <c r="E4109" s="344">
        <v>1.3188857119530399</v>
      </c>
      <c r="F4109" s="344">
        <v>2.0795254968106698</v>
      </c>
      <c r="G4109" s="262">
        <f t="shared" si="87"/>
        <v>27692.01301227502</v>
      </c>
    </row>
    <row r="4110" spans="1:7" x14ac:dyDescent="0.2">
      <c r="A4110" s="344">
        <v>13</v>
      </c>
      <c r="B4110" s="344">
        <v>0.5</v>
      </c>
      <c r="C4110" s="344">
        <v>2607.8623046875</v>
      </c>
      <c r="D4110" s="344">
        <v>21523.087890625</v>
      </c>
      <c r="E4110" s="344">
        <v>1.3205496361479201</v>
      </c>
      <c r="F4110" s="344">
        <v>2.0837874617427601</v>
      </c>
      <c r="G4110" s="262">
        <f t="shared" si="87"/>
        <v>27727.742354141345</v>
      </c>
    </row>
    <row r="4111" spans="1:7" x14ac:dyDescent="0.2">
      <c r="A4111" s="344">
        <v>13</v>
      </c>
      <c r="B4111" s="344">
        <v>0.5</v>
      </c>
      <c r="C4111" s="344">
        <v>2608.2705078125</v>
      </c>
      <c r="D4111" s="344">
        <v>21623.75390625</v>
      </c>
      <c r="E4111" s="344">
        <v>1.3221985427662699</v>
      </c>
      <c r="F4111" s="344">
        <v>2.0872026216238702</v>
      </c>
      <c r="G4111" s="262">
        <f t="shared" si="87"/>
        <v>27763.314910641224</v>
      </c>
    </row>
    <row r="4112" spans="1:7" x14ac:dyDescent="0.2">
      <c r="A4112" s="344">
        <v>13</v>
      </c>
      <c r="B4112" s="344">
        <v>0.5</v>
      </c>
      <c r="C4112" s="344">
        <v>2608.6806640625</v>
      </c>
      <c r="D4112" s="344">
        <v>21724.158203125</v>
      </c>
      <c r="E4112" s="344">
        <v>1.32395280525088</v>
      </c>
      <c r="F4112" s="344">
        <v>2.0916878711432201</v>
      </c>
      <c r="G4112" s="262">
        <f t="shared" si="87"/>
        <v>27801.336718641051</v>
      </c>
    </row>
    <row r="4113" spans="1:7" x14ac:dyDescent="0.2">
      <c r="A4113" s="344">
        <v>13</v>
      </c>
      <c r="B4113" s="344">
        <v>0.5</v>
      </c>
      <c r="C4113" s="344">
        <v>2609.0859375</v>
      </c>
      <c r="D4113" s="344">
        <v>21826.46875</v>
      </c>
      <c r="E4113" s="344">
        <v>1.3256057864055</v>
      </c>
      <c r="F4113" s="344">
        <v>2.0937533117830802</v>
      </c>
      <c r="G4113" s="262">
        <f t="shared" si="87"/>
        <v>27837.330901453752</v>
      </c>
    </row>
    <row r="4114" spans="1:7" x14ac:dyDescent="0.2">
      <c r="A4114" s="344">
        <v>13</v>
      </c>
      <c r="B4114" s="344">
        <v>0.5</v>
      </c>
      <c r="C4114" s="344">
        <v>2609.494140625</v>
      </c>
      <c r="D4114" s="344">
        <v>21927.04296875</v>
      </c>
      <c r="E4114" s="344">
        <v>1.32731476332992</v>
      </c>
      <c r="F4114" s="344">
        <v>2.09920131601393</v>
      </c>
      <c r="G4114" s="262">
        <f t="shared" si="87"/>
        <v>27874.717772398595</v>
      </c>
    </row>
    <row r="4115" spans="1:7" x14ac:dyDescent="0.2">
      <c r="A4115" s="344">
        <v>13</v>
      </c>
      <c r="B4115" s="344">
        <v>0.5</v>
      </c>
      <c r="C4115" s="344">
        <v>2609.8857421875</v>
      </c>
      <c r="D4115" s="344">
        <v>22027.072265625</v>
      </c>
      <c r="E4115" s="344">
        <v>1.32894341368228</v>
      </c>
      <c r="F4115" s="344">
        <v>2.10267305374146</v>
      </c>
      <c r="G4115" s="262">
        <f t="shared" si="87"/>
        <v>27910.510715030661</v>
      </c>
    </row>
    <row r="4116" spans="1:7" x14ac:dyDescent="0.2">
      <c r="A4116" s="344">
        <v>13</v>
      </c>
      <c r="B4116" s="344">
        <v>0.5</v>
      </c>
      <c r="C4116" s="344">
        <v>2610.296875</v>
      </c>
      <c r="D4116" s="344">
        <v>22127.51171875</v>
      </c>
      <c r="E4116" s="344">
        <v>1.3307426124811199</v>
      </c>
      <c r="F4116" s="344">
        <v>2.1078796125948398</v>
      </c>
      <c r="G4116" s="262">
        <f t="shared" si="87"/>
        <v>27950.232152264645</v>
      </c>
    </row>
    <row r="4117" spans="1:7" x14ac:dyDescent="0.2">
      <c r="A4117" s="344">
        <v>13</v>
      </c>
      <c r="B4117" s="344">
        <v>0.5</v>
      </c>
      <c r="C4117" s="344">
        <v>2610.69140625</v>
      </c>
      <c r="D4117" s="344">
        <v>22228.029296875</v>
      </c>
      <c r="E4117" s="344">
        <v>1.33235473185778</v>
      </c>
      <c r="F4117" s="344">
        <v>2.1127045620232798</v>
      </c>
      <c r="G4117" s="262">
        <f t="shared" si="87"/>
        <v>27985.98536583141</v>
      </c>
    </row>
    <row r="4118" spans="1:7" x14ac:dyDescent="0.2">
      <c r="A4118" s="344">
        <v>13</v>
      </c>
      <c r="B4118" s="344">
        <v>0.5</v>
      </c>
      <c r="C4118" s="344">
        <v>2611.0986328125</v>
      </c>
      <c r="D4118" s="344">
        <v>22329.751953125</v>
      </c>
      <c r="E4118" s="344">
        <v>1.33402086794376</v>
      </c>
      <c r="F4118" s="344">
        <v>2.1130382083356398</v>
      </c>
      <c r="G4118" s="262">
        <f t="shared" si="87"/>
        <v>28023.105029457322</v>
      </c>
    </row>
    <row r="4119" spans="1:7" x14ac:dyDescent="0.2">
      <c r="A4119" s="344">
        <v>13</v>
      </c>
      <c r="B4119" s="344">
        <v>0.5</v>
      </c>
      <c r="C4119" s="344">
        <v>2611.4951171875</v>
      </c>
      <c r="D4119" s="344">
        <v>22430.30078125</v>
      </c>
      <c r="E4119" s="344">
        <v>1.3357336865738001</v>
      </c>
      <c r="F4119" s="344">
        <v>2.1191744599491402</v>
      </c>
      <c r="G4119" s="262">
        <f t="shared" si="87"/>
        <v>28061.437955559828</v>
      </c>
    </row>
    <row r="4120" spans="1:7" x14ac:dyDescent="0.2">
      <c r="A4120" s="344">
        <v>13</v>
      </c>
      <c r="B4120" s="344">
        <v>0.5</v>
      </c>
      <c r="C4120" s="344">
        <v>2611.91015625</v>
      </c>
      <c r="D4120" s="344">
        <v>22531.21875</v>
      </c>
      <c r="E4120" s="344">
        <v>1.33743695914745</v>
      </c>
      <c r="F4120" s="344">
        <v>2.1234778687357898</v>
      </c>
      <c r="G4120" s="262">
        <f t="shared" si="87"/>
        <v>28099.728817103431</v>
      </c>
    </row>
    <row r="4121" spans="1:7" x14ac:dyDescent="0.2">
      <c r="A4121" s="344">
        <v>13</v>
      </c>
      <c r="B4121" s="344">
        <v>0.5</v>
      </c>
      <c r="C4121" s="344">
        <v>2612.283203125</v>
      </c>
      <c r="D4121" s="344">
        <v>22622.408203125</v>
      </c>
      <c r="E4121" s="344">
        <v>1.33903208188713</v>
      </c>
      <c r="F4121" s="344">
        <v>2.1282883826643202</v>
      </c>
      <c r="G4121" s="262">
        <f t="shared" si="87"/>
        <v>28135.741605669409</v>
      </c>
    </row>
    <row r="4122" spans="1:7" x14ac:dyDescent="0.2">
      <c r="A4122" s="344">
        <v>13</v>
      </c>
      <c r="B4122" s="344">
        <v>0.5</v>
      </c>
      <c r="C4122" s="344">
        <v>2612.2998046875</v>
      </c>
      <c r="D4122" s="344">
        <v>22632.078125</v>
      </c>
      <c r="E4122" s="344">
        <v>1.3390866806730599</v>
      </c>
      <c r="F4122" s="344">
        <v>2.12699174880981</v>
      </c>
      <c r="G4122" s="262">
        <f t="shared" si="87"/>
        <v>28136.977025675107</v>
      </c>
    </row>
    <row r="4123" spans="1:7" x14ac:dyDescent="0.2">
      <c r="A4123" s="344">
        <v>13</v>
      </c>
      <c r="B4123" s="344">
        <v>0.5</v>
      </c>
      <c r="C4123" s="344">
        <v>2612.732421875</v>
      </c>
      <c r="D4123" s="344">
        <v>22733.673828125</v>
      </c>
      <c r="E4123" s="344">
        <v>1.3408653903752601</v>
      </c>
      <c r="F4123" s="344">
        <v>2.13196873664856</v>
      </c>
      <c r="G4123" s="262">
        <f t="shared" si="87"/>
        <v>28177.323277248423</v>
      </c>
    </row>
    <row r="4124" spans="1:7" x14ac:dyDescent="0.2">
      <c r="A4124" s="344">
        <v>13</v>
      </c>
      <c r="B4124" s="344">
        <v>0.5</v>
      </c>
      <c r="C4124" s="344">
        <v>2613.1162109375</v>
      </c>
      <c r="D4124" s="344">
        <v>22833.8359375</v>
      </c>
      <c r="E4124" s="344">
        <v>1.3424231437966201</v>
      </c>
      <c r="F4124" s="344">
        <v>2.1351308096200201</v>
      </c>
      <c r="G4124" s="262">
        <f t="shared" si="87"/>
        <v>28212.81474936855</v>
      </c>
    </row>
    <row r="4125" spans="1:7" x14ac:dyDescent="0.2">
      <c r="A4125" s="344">
        <v>13</v>
      </c>
      <c r="B4125" s="344">
        <v>0.5</v>
      </c>
      <c r="C4125" s="344">
        <v>2613.52734375</v>
      </c>
      <c r="D4125" s="344">
        <v>22934.828125</v>
      </c>
      <c r="E4125" s="344">
        <v>1.34417705703527</v>
      </c>
      <c r="F4125" s="344">
        <v>2.1391960326582198</v>
      </c>
      <c r="G4125" s="262">
        <f t="shared" si="87"/>
        <v>28252.951882275822</v>
      </c>
    </row>
    <row r="4126" spans="1:7" x14ac:dyDescent="0.2">
      <c r="A4126" s="344">
        <v>13</v>
      </c>
      <c r="B4126" s="344">
        <v>0.5</v>
      </c>
      <c r="C4126" s="344">
        <v>2613.9287109375</v>
      </c>
      <c r="D4126" s="344">
        <v>23035.291015625</v>
      </c>
      <c r="E4126" s="344">
        <v>1.34584994520992</v>
      </c>
      <c r="F4126" s="344">
        <v>2.1431774366647001</v>
      </c>
      <c r="G4126" s="262">
        <f t="shared" si="87"/>
        <v>28291.403316624623</v>
      </c>
    </row>
    <row r="4127" spans="1:7" x14ac:dyDescent="0.2">
      <c r="A4127" s="344">
        <v>13</v>
      </c>
      <c r="B4127" s="344">
        <v>0.5</v>
      </c>
      <c r="C4127" s="344">
        <v>2614.3232421875</v>
      </c>
      <c r="D4127" s="344">
        <v>23136.328125</v>
      </c>
      <c r="E4127" s="344">
        <v>1.34750420693308</v>
      </c>
      <c r="F4127" s="344">
        <v>2.1456896793097302</v>
      </c>
      <c r="G4127" s="262">
        <f t="shared" si="87"/>
        <v>28329.593287744952</v>
      </c>
    </row>
    <row r="4128" spans="1:7" x14ac:dyDescent="0.2">
      <c r="A4128" s="344">
        <v>13</v>
      </c>
      <c r="B4128" s="344">
        <v>0.5</v>
      </c>
      <c r="C4128" s="344">
        <v>2614.7255859375</v>
      </c>
      <c r="D4128" s="344">
        <v>23236.619140625</v>
      </c>
      <c r="E4128" s="344">
        <v>1.3491815188899601</v>
      </c>
      <c r="F4128" s="344">
        <v>2.1512985695153501</v>
      </c>
      <c r="G4128" s="262">
        <f t="shared" si="87"/>
        <v>28368.484237207151</v>
      </c>
    </row>
    <row r="4129" spans="1:7" x14ac:dyDescent="0.2">
      <c r="A4129" s="344">
        <v>13</v>
      </c>
      <c r="B4129" s="344">
        <v>0.5</v>
      </c>
      <c r="C4129" s="344">
        <v>2615.1357421875</v>
      </c>
      <c r="D4129" s="344">
        <v>23337.05859375</v>
      </c>
      <c r="E4129" s="344">
        <v>1.35094008874148</v>
      </c>
      <c r="F4129" s="344">
        <v>2.1539302542805698</v>
      </c>
      <c r="G4129" s="262">
        <f t="shared" si="87"/>
        <v>28409.435769976189</v>
      </c>
    </row>
    <row r="4130" spans="1:7" x14ac:dyDescent="0.2">
      <c r="A4130" s="344">
        <v>13</v>
      </c>
      <c r="B4130" s="344">
        <v>0.5</v>
      </c>
      <c r="C4130" s="344">
        <v>2615.5400390625</v>
      </c>
      <c r="D4130" s="344">
        <v>23437.0859375</v>
      </c>
      <c r="E4130" s="344">
        <v>1.3526645489036999</v>
      </c>
      <c r="F4130" s="344">
        <v>2.1593242418020999</v>
      </c>
      <c r="G4130" s="262">
        <f t="shared" si="87"/>
        <v>28449.765844409219</v>
      </c>
    </row>
    <row r="4131" spans="1:7" x14ac:dyDescent="0.2">
      <c r="A4131" s="344">
        <v>13</v>
      </c>
      <c r="B4131" s="344">
        <v>0.5</v>
      </c>
      <c r="C4131" s="344">
        <v>2615.9267578125</v>
      </c>
      <c r="D4131" s="344">
        <v>23537.6875</v>
      </c>
      <c r="E4131" s="344">
        <v>1.35425513144583</v>
      </c>
      <c r="F4131" s="344">
        <v>2.1623075008392298</v>
      </c>
      <c r="G4131" s="262">
        <f t="shared" si="87"/>
        <v>28487.124471684321</v>
      </c>
    </row>
    <row r="4132" spans="1:7" x14ac:dyDescent="0.2">
      <c r="A4132" s="344">
        <v>13</v>
      </c>
      <c r="B4132" s="344">
        <v>0.5</v>
      </c>
      <c r="C4132" s="344">
        <v>2616.345703125</v>
      </c>
      <c r="D4132" s="344">
        <v>23638.24609375</v>
      </c>
      <c r="E4132" s="344">
        <v>1.3560459483414899</v>
      </c>
      <c r="F4132" s="344">
        <v>2.1681427024304898</v>
      </c>
      <c r="G4132" s="262">
        <f t="shared" si="87"/>
        <v>28529.366201158431</v>
      </c>
    </row>
    <row r="4133" spans="1:7" x14ac:dyDescent="0.2">
      <c r="A4133" s="344">
        <v>13</v>
      </c>
      <c r="B4133" s="344">
        <v>0.5</v>
      </c>
      <c r="C4133" s="344">
        <v>2616.748046875</v>
      </c>
      <c r="D4133" s="344">
        <v>23739.564453125</v>
      </c>
      <c r="E4133" s="344">
        <v>1.35773385409266</v>
      </c>
      <c r="F4133" s="344">
        <v>2.1692782174795902</v>
      </c>
      <c r="G4133" s="262">
        <f t="shared" si="87"/>
        <v>28569.350840608389</v>
      </c>
    </row>
    <row r="4134" spans="1:7" x14ac:dyDescent="0.2">
      <c r="A4134" s="344">
        <v>13</v>
      </c>
      <c r="B4134" s="344">
        <v>0.5</v>
      </c>
      <c r="C4134" s="344">
        <v>2617.046875</v>
      </c>
      <c r="D4134" s="344">
        <v>23818.939453125</v>
      </c>
      <c r="E4134" s="344">
        <v>1.3590393355116199</v>
      </c>
      <c r="F4134" s="344">
        <v>2.1733550820499699</v>
      </c>
      <c r="G4134" s="262">
        <f t="shared" si="87"/>
        <v>28600.39421218996</v>
      </c>
    </row>
    <row r="4135" spans="1:7" x14ac:dyDescent="0.2">
      <c r="A4135" s="344">
        <v>13</v>
      </c>
      <c r="B4135" s="344">
        <v>0.5</v>
      </c>
      <c r="C4135" s="344">
        <v>2617.142578125</v>
      </c>
      <c r="D4135" s="344">
        <v>23840.263671875</v>
      </c>
      <c r="E4135" s="344">
        <v>1.35938683524728</v>
      </c>
      <c r="F4135" s="344">
        <v>2.1748214494437001</v>
      </c>
      <c r="G4135" s="262">
        <f t="shared" si="87"/>
        <v>28608.674992433815</v>
      </c>
    </row>
    <row r="4136" spans="1:7" x14ac:dyDescent="0.2">
      <c r="A4136" s="344">
        <v>13</v>
      </c>
      <c r="B4136" s="344">
        <v>0.5</v>
      </c>
      <c r="C4136" s="344">
        <v>2617.5595703125</v>
      </c>
      <c r="D4136" s="344">
        <v>23940.876953125</v>
      </c>
      <c r="E4136" s="344">
        <v>1.3611582107842</v>
      </c>
      <c r="F4136" s="344">
        <v>2.1778016816824701</v>
      </c>
      <c r="G4136" s="262">
        <f t="shared" si="87"/>
        <v>28650.994164248445</v>
      </c>
    </row>
    <row r="4137" spans="1:7" x14ac:dyDescent="0.2">
      <c r="A4137" s="344">
        <v>13</v>
      </c>
      <c r="B4137" s="344">
        <v>0.5</v>
      </c>
      <c r="C4137" s="344">
        <v>2617.962890625</v>
      </c>
      <c r="D4137" s="344">
        <v>24041.3515625</v>
      </c>
      <c r="E4137" s="344">
        <v>1.36283389292657</v>
      </c>
      <c r="F4137" s="344">
        <v>2.1824808791279802</v>
      </c>
      <c r="G4137" s="262">
        <f t="shared" si="87"/>
        <v>28691.195645985819</v>
      </c>
    </row>
    <row r="4138" spans="1:7" x14ac:dyDescent="0.2">
      <c r="A4138" s="344">
        <v>13</v>
      </c>
      <c r="B4138" s="344">
        <v>0.5</v>
      </c>
      <c r="C4138" s="344">
        <v>2618.357421875</v>
      </c>
      <c r="D4138" s="344">
        <v>24143.349609375</v>
      </c>
      <c r="E4138" s="344">
        <v>1.3644971186295201</v>
      </c>
      <c r="F4138" s="344">
        <v>2.18758592382073</v>
      </c>
      <c r="G4138" s="262">
        <f t="shared" si="87"/>
        <v>28731.266662724836</v>
      </c>
    </row>
    <row r="4139" spans="1:7" x14ac:dyDescent="0.2">
      <c r="A4139" s="344">
        <v>13</v>
      </c>
      <c r="B4139" s="344">
        <v>0.5</v>
      </c>
      <c r="C4139" s="344">
        <v>2618.7470703125</v>
      </c>
      <c r="D4139" s="344">
        <v>24243.529296875</v>
      </c>
      <c r="E4139" s="344">
        <v>1.36613054201007</v>
      </c>
      <c r="F4139" s="344">
        <v>2.19079246744514</v>
      </c>
      <c r="G4139" s="262">
        <f t="shared" si="87"/>
        <v>28770.784792383489</v>
      </c>
    </row>
    <row r="4140" spans="1:7" x14ac:dyDescent="0.2">
      <c r="A4140" s="344">
        <v>13</v>
      </c>
      <c r="B4140" s="344">
        <v>0.5</v>
      </c>
      <c r="C4140" s="344">
        <v>2619.1572265625</v>
      </c>
      <c r="D4140" s="344">
        <v>24344.6328125</v>
      </c>
      <c r="E4140" s="344">
        <v>1.3679154217243199</v>
      </c>
      <c r="F4140" s="344">
        <v>2.1949589718133198</v>
      </c>
      <c r="G4140" s="262">
        <f t="shared" si="87"/>
        <v>28814.146804834345</v>
      </c>
    </row>
    <row r="4141" spans="1:7" x14ac:dyDescent="0.2">
      <c r="A4141" s="344">
        <v>13</v>
      </c>
      <c r="B4141" s="344">
        <v>0.5</v>
      </c>
      <c r="C4141" s="344">
        <v>2619.5556640625</v>
      </c>
      <c r="D4141" s="344">
        <v>24444.671875</v>
      </c>
      <c r="E4141" s="344">
        <v>1.36954558547586</v>
      </c>
      <c r="F4141" s="344">
        <v>2.1999119780957699</v>
      </c>
      <c r="G4141" s="262">
        <f t="shared" si="87"/>
        <v>28853.914082816551</v>
      </c>
    </row>
    <row r="4142" spans="1:7" x14ac:dyDescent="0.2">
      <c r="A4142" s="344">
        <v>13</v>
      </c>
      <c r="B4142" s="344">
        <v>0.5</v>
      </c>
      <c r="C4142" s="344">
        <v>2619.974609375</v>
      </c>
      <c r="D4142" s="344">
        <v>24544.677734375</v>
      </c>
      <c r="E4142" s="344">
        <v>1.3713474618271</v>
      </c>
      <c r="F4142" s="344">
        <v>2.20245728269219</v>
      </c>
      <c r="G4142" s="262">
        <f t="shared" si="87"/>
        <v>28898.050458078429</v>
      </c>
    </row>
    <row r="4143" spans="1:7" x14ac:dyDescent="0.2">
      <c r="A4143" s="344">
        <v>13</v>
      </c>
      <c r="B4143" s="344">
        <v>0.5</v>
      </c>
      <c r="C4143" s="344">
        <v>2620.3623046875</v>
      </c>
      <c r="D4143" s="344">
        <v>24645.0859375</v>
      </c>
      <c r="E4143" s="344">
        <v>1.3729881029576101</v>
      </c>
      <c r="F4143" s="344">
        <v>2.2057653404772299</v>
      </c>
      <c r="G4143" s="262">
        <f t="shared" si="87"/>
        <v>28938.401832818505</v>
      </c>
    </row>
    <row r="4144" spans="1:7" x14ac:dyDescent="0.2">
      <c r="A4144" s="344">
        <v>13</v>
      </c>
      <c r="B4144" s="344">
        <v>0.5</v>
      </c>
      <c r="C4144" s="344">
        <v>2620.7724609375</v>
      </c>
      <c r="D4144" s="344">
        <v>24748.236328125</v>
      </c>
      <c r="E4144" s="344">
        <v>1.37479940894991</v>
      </c>
      <c r="F4144" s="344">
        <v>2.2127537522464999</v>
      </c>
      <c r="G4144" s="262">
        <f t="shared" si="87"/>
        <v>28983.135043118171</v>
      </c>
    </row>
    <row r="4145" spans="1:7" x14ac:dyDescent="0.2">
      <c r="A4145" s="344">
        <v>13</v>
      </c>
      <c r="B4145" s="344">
        <v>0.5</v>
      </c>
      <c r="C4145" s="344">
        <v>2621.16796875</v>
      </c>
      <c r="D4145" s="344">
        <v>24848.37890625</v>
      </c>
      <c r="E4145" s="344">
        <v>1.37642293702811</v>
      </c>
      <c r="F4145" s="344">
        <v>2.2148967254906902</v>
      </c>
      <c r="G4145" s="262">
        <f t="shared" si="87"/>
        <v>29023.395791826515</v>
      </c>
    </row>
    <row r="4146" spans="1:7" x14ac:dyDescent="0.2">
      <c r="A4146" s="344">
        <v>13</v>
      </c>
      <c r="B4146" s="344">
        <v>0.5</v>
      </c>
      <c r="C4146" s="344">
        <v>2621.5771484375</v>
      </c>
      <c r="D4146" s="344">
        <v>24950.533203125</v>
      </c>
      <c r="E4146" s="344">
        <v>1.3781987363472601</v>
      </c>
      <c r="F4146" s="344">
        <v>2.2201924584806001</v>
      </c>
      <c r="G4146" s="262">
        <f t="shared" si="87"/>
        <v>29067.612228935635</v>
      </c>
    </row>
    <row r="4147" spans="1:7" x14ac:dyDescent="0.2">
      <c r="A4147" s="344">
        <v>13</v>
      </c>
      <c r="B4147" s="344">
        <v>0.5</v>
      </c>
      <c r="C4147" s="344">
        <v>2621.7705078125</v>
      </c>
      <c r="D4147" s="344">
        <v>24992.55078125</v>
      </c>
      <c r="E4147" s="344">
        <v>1.3790450757369399</v>
      </c>
      <c r="F4147" s="344">
        <v>2.2208241280168299</v>
      </c>
      <c r="G4147" s="262">
        <f t="shared" si="87"/>
        <v>29088.746628544668</v>
      </c>
    </row>
    <row r="4148" spans="1:7" x14ac:dyDescent="0.2">
      <c r="A4148" s="344">
        <v>13</v>
      </c>
      <c r="B4148" s="344">
        <v>0.5</v>
      </c>
      <c r="C4148" s="344">
        <v>2622.0009765625</v>
      </c>
      <c r="D4148" s="344">
        <v>25053.634765625</v>
      </c>
      <c r="E4148" s="344">
        <v>1.37997849378735</v>
      </c>
      <c r="F4148" s="344">
        <v>2.2236495278775701</v>
      </c>
      <c r="G4148" s="262">
        <f t="shared" si="87"/>
        <v>29112.103635016483</v>
      </c>
    </row>
    <row r="4149" spans="1:7" x14ac:dyDescent="0.2">
      <c r="A4149" s="344">
        <v>13</v>
      </c>
      <c r="B4149" s="344">
        <v>0.5</v>
      </c>
      <c r="C4149" s="344">
        <v>2622.3974609375</v>
      </c>
      <c r="D4149" s="344">
        <v>25154.32421875</v>
      </c>
      <c r="E4149" s="344">
        <v>1.3817236758768601</v>
      </c>
      <c r="F4149" s="344">
        <v>2.2253692150115998</v>
      </c>
      <c r="G4149" s="262">
        <f t="shared" si="87"/>
        <v>29155.914650401675</v>
      </c>
    </row>
    <row r="4150" spans="1:7" x14ac:dyDescent="0.2">
      <c r="A4150" s="344">
        <v>13</v>
      </c>
      <c r="B4150" s="344">
        <v>0.5</v>
      </c>
      <c r="C4150" s="344">
        <v>2622.8056640625</v>
      </c>
      <c r="D4150" s="344">
        <v>25254.9765625</v>
      </c>
      <c r="E4150" s="344">
        <v>1.38349225744605</v>
      </c>
      <c r="F4150" s="344">
        <v>2.2314847446978101</v>
      </c>
      <c r="G4150" s="262">
        <f t="shared" si="87"/>
        <v>29200.491130540409</v>
      </c>
    </row>
    <row r="4151" spans="1:7" x14ac:dyDescent="0.2">
      <c r="A4151" s="344">
        <v>13</v>
      </c>
      <c r="B4151" s="344">
        <v>0.5</v>
      </c>
      <c r="C4151" s="344">
        <v>2623.1884765625</v>
      </c>
      <c r="D4151" s="344">
        <v>25356.359375</v>
      </c>
      <c r="E4151" s="344">
        <v>1.38513802085072</v>
      </c>
      <c r="F4151" s="344">
        <v>2.2353171370923501</v>
      </c>
      <c r="G4151" s="262">
        <f t="shared" si="87"/>
        <v>29242.138272814111</v>
      </c>
    </row>
    <row r="4152" spans="1:7" x14ac:dyDescent="0.2">
      <c r="A4152" s="344">
        <v>13</v>
      </c>
      <c r="B4152" s="344">
        <v>0.5</v>
      </c>
      <c r="C4152" s="344">
        <v>2623.5986328125</v>
      </c>
      <c r="D4152" s="344">
        <v>25457.259765625</v>
      </c>
      <c r="E4152" s="344">
        <v>1.3868964742869101</v>
      </c>
      <c r="F4152" s="344">
        <v>2.23897979594767</v>
      </c>
      <c r="G4152" s="262">
        <f t="shared" si="87"/>
        <v>29286.814964405654</v>
      </c>
    </row>
    <row r="4153" spans="1:7" x14ac:dyDescent="0.2">
      <c r="A4153" s="344">
        <v>13</v>
      </c>
      <c r="B4153" s="344">
        <v>0.5</v>
      </c>
      <c r="C4153" s="344">
        <v>2624.0087890625</v>
      </c>
      <c r="D4153" s="344">
        <v>25557.5078125</v>
      </c>
      <c r="E4153" s="344">
        <v>1.3886732049286401</v>
      </c>
      <c r="F4153" s="344">
        <v>2.2436021827161299</v>
      </c>
      <c r="G4153" s="262">
        <f t="shared" si="87"/>
        <v>29332.134714774049</v>
      </c>
    </row>
    <row r="4154" spans="1:7" x14ac:dyDescent="0.2">
      <c r="A4154" s="344">
        <v>13</v>
      </c>
      <c r="B4154" s="344">
        <v>0.5</v>
      </c>
      <c r="C4154" s="344">
        <v>2624.4248046875</v>
      </c>
      <c r="D4154" s="344">
        <v>25657.84765625</v>
      </c>
      <c r="E4154" s="344">
        <v>1.3904561055824201</v>
      </c>
      <c r="F4154" s="344">
        <v>2.24627531133592</v>
      </c>
      <c r="G4154" s="262">
        <f t="shared" si="87"/>
        <v>29377.790660148454</v>
      </c>
    </row>
    <row r="4155" spans="1:7" x14ac:dyDescent="0.2">
      <c r="A4155" s="344">
        <v>13</v>
      </c>
      <c r="B4155" s="344">
        <v>0.5</v>
      </c>
      <c r="C4155" s="344">
        <v>2624.814453125</v>
      </c>
      <c r="D4155" s="344">
        <v>25758.060546875</v>
      </c>
      <c r="E4155" s="344">
        <v>1.39218068215996</v>
      </c>
      <c r="F4155" s="344">
        <v>2.2503375075757499</v>
      </c>
      <c r="G4155" s="262">
        <f t="shared" si="87"/>
        <v>29422.125995648483</v>
      </c>
    </row>
    <row r="4156" spans="1:7" x14ac:dyDescent="0.2">
      <c r="A4156" s="344">
        <v>13</v>
      </c>
      <c r="B4156" s="344">
        <v>0.5</v>
      </c>
      <c r="C4156" s="344">
        <v>2625.2333984375</v>
      </c>
      <c r="D4156" s="344">
        <v>25862.556640625</v>
      </c>
      <c r="E4156" s="344">
        <v>1.39410316478461</v>
      </c>
      <c r="F4156" s="344">
        <v>2.2538513876497701</v>
      </c>
      <c r="G4156" s="262">
        <f t="shared" si="87"/>
        <v>29471.745865456822</v>
      </c>
    </row>
    <row r="4157" spans="1:7" x14ac:dyDescent="0.2">
      <c r="A4157" s="344">
        <v>13</v>
      </c>
      <c r="B4157" s="344">
        <v>0.5</v>
      </c>
      <c r="C4157" s="344">
        <v>2625.6337890625</v>
      </c>
      <c r="D4157" s="344">
        <v>25963.33984375</v>
      </c>
      <c r="E4157" s="344">
        <v>1.39587174635381</v>
      </c>
      <c r="F4157" s="344">
        <v>2.2599606309086102</v>
      </c>
      <c r="G4157" s="262">
        <f t="shared" si="87"/>
        <v>29517.575028121584</v>
      </c>
    </row>
    <row r="4158" spans="1:7" x14ac:dyDescent="0.2">
      <c r="A4158" s="344">
        <v>13</v>
      </c>
      <c r="B4158" s="344">
        <v>0.5</v>
      </c>
      <c r="C4158" s="344">
        <v>2626.060546875</v>
      </c>
      <c r="D4158" s="344">
        <v>26065.8203125</v>
      </c>
      <c r="E4158" s="344">
        <v>1.39780284371227</v>
      </c>
      <c r="F4158" s="344">
        <v>2.26406147703528</v>
      </c>
      <c r="G4158" s="262">
        <f t="shared" si="87"/>
        <v>29567.811714991898</v>
      </c>
    </row>
    <row r="4159" spans="1:7" x14ac:dyDescent="0.2">
      <c r="A4159" s="344">
        <v>13</v>
      </c>
      <c r="B4159" s="344">
        <v>1</v>
      </c>
      <c r="C4159" s="344">
        <v>2626.951171875</v>
      </c>
      <c r="D4159" s="344">
        <v>25965.69140625</v>
      </c>
      <c r="E4159" s="344">
        <v>1.39651075005531</v>
      </c>
      <c r="F4159" s="344">
        <v>2.2599815856665399</v>
      </c>
      <c r="G4159" s="262">
        <f t="shared" si="87"/>
        <v>29534.196921864979</v>
      </c>
    </row>
    <row r="4160" spans="1:7" x14ac:dyDescent="0.2">
      <c r="A4160" s="344">
        <v>13</v>
      </c>
      <c r="B4160" s="344">
        <v>1</v>
      </c>
      <c r="C4160" s="344">
        <v>2627.3447265625</v>
      </c>
      <c r="D4160" s="344">
        <v>25863.416015625</v>
      </c>
      <c r="E4160" s="344">
        <v>1.39486778061837</v>
      </c>
      <c r="F4160" s="344">
        <v>2.2565750405192402</v>
      </c>
      <c r="G4160" s="262">
        <f t="shared" si="87"/>
        <v>29491.620102145971</v>
      </c>
    </row>
    <row r="4161" spans="1:7" x14ac:dyDescent="0.2">
      <c r="A4161" s="344">
        <v>13</v>
      </c>
      <c r="B4161" s="344">
        <v>1</v>
      </c>
      <c r="C4161" s="344">
        <v>2627.767578125</v>
      </c>
      <c r="D4161" s="344">
        <v>25763.31640625</v>
      </c>
      <c r="E4161" s="344">
        <v>1.39316474087536</v>
      </c>
      <c r="F4161" s="344">
        <v>2.2505612578242999</v>
      </c>
      <c r="G4161" s="262">
        <f t="shared" si="87"/>
        <v>29447.658913587871</v>
      </c>
    </row>
    <row r="4162" spans="1:7" x14ac:dyDescent="0.2">
      <c r="A4162" s="344">
        <v>13</v>
      </c>
      <c r="B4162" s="344">
        <v>1</v>
      </c>
      <c r="C4162" s="344">
        <v>2628.16796875</v>
      </c>
      <c r="D4162" s="344">
        <v>25662.119140625</v>
      </c>
      <c r="E4162" s="344">
        <v>1.39157334342599</v>
      </c>
      <c r="F4162" s="344">
        <v>2.2457004524767399</v>
      </c>
      <c r="G4162" s="262">
        <f t="shared" si="87"/>
        <v>29406.739760106851</v>
      </c>
    </row>
    <row r="4163" spans="1:7" x14ac:dyDescent="0.2">
      <c r="A4163" s="344">
        <v>13</v>
      </c>
      <c r="B4163" s="344">
        <v>1</v>
      </c>
      <c r="C4163" s="344">
        <v>2628.5751953125</v>
      </c>
      <c r="D4163" s="344">
        <v>25561.3984375</v>
      </c>
      <c r="E4163" s="344">
        <v>1.38987926766276</v>
      </c>
      <c r="F4163" s="344">
        <v>2.24428763613105</v>
      </c>
      <c r="G4163" s="262">
        <f t="shared" si="87"/>
        <v>29363.351500288609</v>
      </c>
    </row>
    <row r="4164" spans="1:7" x14ac:dyDescent="0.2">
      <c r="A4164" s="344">
        <v>13</v>
      </c>
      <c r="B4164" s="344">
        <v>1</v>
      </c>
      <c r="C4164" s="344">
        <v>2628.96875</v>
      </c>
      <c r="D4164" s="344">
        <v>25461.365234375</v>
      </c>
      <c r="E4164" s="344">
        <v>1.38828658964485</v>
      </c>
      <c r="F4164" s="344">
        <v>2.2405744530260598</v>
      </c>
      <c r="G4164" s="262">
        <f t="shared" si="87"/>
        <v>29322.720083232001</v>
      </c>
    </row>
    <row r="4165" spans="1:7" x14ac:dyDescent="0.2">
      <c r="A4165" s="344">
        <v>13</v>
      </c>
      <c r="B4165" s="344">
        <v>1</v>
      </c>
      <c r="C4165" s="344">
        <v>2629.384765625</v>
      </c>
      <c r="D4165" s="344">
        <v>25360.4453125</v>
      </c>
      <c r="E4165" s="344">
        <v>1.3865517685189801</v>
      </c>
      <c r="F4165" s="344">
        <v>2.2372424136847302</v>
      </c>
      <c r="G4165" s="262">
        <f t="shared" si="87"/>
        <v>29278.636707936163</v>
      </c>
    </row>
    <row r="4166" spans="1:7" x14ac:dyDescent="0.2">
      <c r="A4166" s="344">
        <v>13</v>
      </c>
      <c r="B4166" s="344">
        <v>1</v>
      </c>
      <c r="C4166" s="344">
        <v>2629.7666015625</v>
      </c>
      <c r="D4166" s="344">
        <v>25260.03515625</v>
      </c>
      <c r="E4166" s="344">
        <v>1.38491531834006</v>
      </c>
      <c r="F4166" s="344">
        <v>2.2321403957903398</v>
      </c>
      <c r="G4166" s="262">
        <f t="shared" ref="G4166:G4229" si="88">G4165+(D4166+D4165)/2*(E4166-E4165)</f>
        <v>29237.217760776108</v>
      </c>
    </row>
    <row r="4167" spans="1:7" x14ac:dyDescent="0.2">
      <c r="A4167" s="344">
        <v>13</v>
      </c>
      <c r="B4167" s="344">
        <v>1</v>
      </c>
      <c r="C4167" s="344">
        <v>2630.17578125</v>
      </c>
      <c r="D4167" s="344">
        <v>25158.3125</v>
      </c>
      <c r="E4167" s="344">
        <v>1.3832368422299599</v>
      </c>
      <c r="F4167" s="344">
        <v>2.22806329838932</v>
      </c>
      <c r="G4167" s="262">
        <f t="shared" si="88"/>
        <v>29194.904764750241</v>
      </c>
    </row>
    <row r="4168" spans="1:7" x14ac:dyDescent="0.2">
      <c r="A4168" s="344">
        <v>13</v>
      </c>
      <c r="B4168" s="344">
        <v>1</v>
      </c>
      <c r="C4168" s="344">
        <v>2630.5908203125</v>
      </c>
      <c r="D4168" s="344">
        <v>25057.025390625</v>
      </c>
      <c r="E4168" s="344">
        <v>1.38156290631741</v>
      </c>
      <c r="F4168" s="344">
        <v>2.2250295151025101</v>
      </c>
      <c r="G4168" s="262">
        <f t="shared" si="88"/>
        <v>29152.876136022267</v>
      </c>
    </row>
    <row r="4169" spans="1:7" x14ac:dyDescent="0.2">
      <c r="A4169" s="344">
        <v>13</v>
      </c>
      <c r="B4169" s="344">
        <v>1</v>
      </c>
      <c r="C4169" s="344">
        <v>2630.986328125</v>
      </c>
      <c r="D4169" s="344">
        <v>24956.15625</v>
      </c>
      <c r="E4169" s="344">
        <v>1.37985846959054</v>
      </c>
      <c r="F4169" s="344">
        <v>2.2210211027413602</v>
      </c>
      <c r="G4169" s="262">
        <f t="shared" si="88"/>
        <v>29110.25398421432</v>
      </c>
    </row>
    <row r="4170" spans="1:7" x14ac:dyDescent="0.2">
      <c r="A4170" s="344">
        <v>13</v>
      </c>
      <c r="B4170" s="344">
        <v>1</v>
      </c>
      <c r="C4170" s="344">
        <v>2631.4013671875</v>
      </c>
      <c r="D4170" s="344">
        <v>24853.583984375</v>
      </c>
      <c r="E4170" s="344">
        <v>1.37819850351661</v>
      </c>
      <c r="F4170" s="344">
        <v>2.2177516948431699</v>
      </c>
      <c r="G4170" s="262">
        <f t="shared" si="88"/>
        <v>29068.912744744153</v>
      </c>
    </row>
    <row r="4171" spans="1:7" x14ac:dyDescent="0.2">
      <c r="A4171" s="344">
        <v>13</v>
      </c>
      <c r="B4171" s="344">
        <v>1</v>
      </c>
      <c r="C4171" s="344">
        <v>2631.80078125</v>
      </c>
      <c r="D4171" s="344">
        <v>24753.248046875</v>
      </c>
      <c r="E4171" s="344">
        <v>1.37654389254749</v>
      </c>
      <c r="F4171" s="344">
        <v>2.21387157216668</v>
      </c>
      <c r="G4171" s="262">
        <f t="shared" si="88"/>
        <v>29027.872740533054</v>
      </c>
    </row>
    <row r="4172" spans="1:7" x14ac:dyDescent="0.2">
      <c r="A4172" s="344">
        <v>13</v>
      </c>
      <c r="B4172" s="344">
        <v>1</v>
      </c>
      <c r="C4172" s="344">
        <v>2632.2138671875</v>
      </c>
      <c r="D4172" s="344">
        <v>24650.994140625</v>
      </c>
      <c r="E4172" s="344">
        <v>1.37478881515563</v>
      </c>
      <c r="F4172" s="344">
        <v>2.2098689805716298</v>
      </c>
      <c r="G4172" s="262">
        <f t="shared" si="88"/>
        <v>28984.518606270427</v>
      </c>
    </row>
    <row r="4173" spans="1:7" x14ac:dyDescent="0.2">
      <c r="A4173" s="344">
        <v>13</v>
      </c>
      <c r="B4173" s="344">
        <v>1</v>
      </c>
      <c r="C4173" s="344">
        <v>2632.6171875</v>
      </c>
      <c r="D4173" s="344">
        <v>24549.19921875</v>
      </c>
      <c r="E4173" s="344">
        <v>1.37312849983573</v>
      </c>
      <c r="F4173" s="344">
        <v>2.20333621837199</v>
      </c>
      <c r="G4173" s="262">
        <f t="shared" si="88"/>
        <v>28943.674688882122</v>
      </c>
    </row>
    <row r="4174" spans="1:7" x14ac:dyDescent="0.2">
      <c r="A4174" s="344">
        <v>13</v>
      </c>
      <c r="B4174" s="344">
        <v>1</v>
      </c>
      <c r="C4174" s="344">
        <v>2633.0146484375</v>
      </c>
      <c r="D4174" s="344">
        <v>24448.818359375</v>
      </c>
      <c r="E4174" s="344">
        <v>1.3714313972741401</v>
      </c>
      <c r="F4174" s="344">
        <v>2.2005320060998201</v>
      </c>
      <c r="G4174" s="262">
        <f t="shared" si="88"/>
        <v>28902.097358309788</v>
      </c>
    </row>
    <row r="4175" spans="1:7" x14ac:dyDescent="0.2">
      <c r="A4175" s="344">
        <v>13</v>
      </c>
      <c r="B4175" s="344">
        <v>1</v>
      </c>
      <c r="C4175" s="344">
        <v>2633.431640625</v>
      </c>
      <c r="D4175" s="344">
        <v>24346.33203125</v>
      </c>
      <c r="E4175" s="344">
        <v>1.36964034754783</v>
      </c>
      <c r="F4175" s="344">
        <v>2.19700043089688</v>
      </c>
      <c r="G4175" s="262">
        <f t="shared" si="88"/>
        <v>28858.400087933594</v>
      </c>
    </row>
    <row r="4176" spans="1:7" x14ac:dyDescent="0.2">
      <c r="A4176" s="344">
        <v>13</v>
      </c>
      <c r="B4176" s="344">
        <v>1</v>
      </c>
      <c r="C4176" s="344">
        <v>2633.837890625</v>
      </c>
      <c r="D4176" s="344">
        <v>24245.9140625</v>
      </c>
      <c r="E4176" s="344">
        <v>1.3680211268365401</v>
      </c>
      <c r="F4176" s="344">
        <v>2.1943540778011101</v>
      </c>
      <c r="G4176" s="262">
        <f t="shared" si="88"/>
        <v>28819.059302292044</v>
      </c>
    </row>
    <row r="4177" spans="1:7" x14ac:dyDescent="0.2">
      <c r="A4177" s="344">
        <v>13</v>
      </c>
      <c r="B4177" s="344">
        <v>1</v>
      </c>
      <c r="C4177" s="344">
        <v>2634.2421875</v>
      </c>
      <c r="D4177" s="344">
        <v>24145.58203125</v>
      </c>
      <c r="E4177" s="344">
        <v>1.3663286808878199</v>
      </c>
      <c r="F4177" s="344">
        <v>2.1886201575398401</v>
      </c>
      <c r="G4177" s="262">
        <f t="shared" si="88"/>
        <v>28778.109306533857</v>
      </c>
    </row>
    <row r="4178" spans="1:7" x14ac:dyDescent="0.2">
      <c r="A4178" s="344">
        <v>13</v>
      </c>
      <c r="B4178" s="344">
        <v>1</v>
      </c>
      <c r="C4178" s="344">
        <v>2634.6416015625</v>
      </c>
      <c r="D4178" s="344">
        <v>24045.208984375</v>
      </c>
      <c r="E4178" s="344">
        <v>1.3646588195115299</v>
      </c>
      <c r="F4178" s="344">
        <v>2.1836308296769902</v>
      </c>
      <c r="G4178" s="262">
        <f t="shared" si="88"/>
        <v>28737.873336228931</v>
      </c>
    </row>
    <row r="4179" spans="1:7" x14ac:dyDescent="0.2">
      <c r="A4179" s="344">
        <v>13</v>
      </c>
      <c r="B4179" s="344">
        <v>1</v>
      </c>
      <c r="C4179" s="344">
        <v>2635.0390625</v>
      </c>
      <c r="D4179" s="344">
        <v>23944.501953125</v>
      </c>
      <c r="E4179" s="344">
        <v>1.36298395227641</v>
      </c>
      <c r="F4179" s="344">
        <v>2.1814613137394199</v>
      </c>
      <c r="G4179" s="262">
        <f t="shared" si="88"/>
        <v>28697.685138992885</v>
      </c>
    </row>
    <row r="4180" spans="1:7" x14ac:dyDescent="0.2">
      <c r="A4180" s="344">
        <v>13</v>
      </c>
      <c r="B4180" s="344">
        <v>1</v>
      </c>
      <c r="C4180" s="344">
        <v>2635.439453125</v>
      </c>
      <c r="D4180" s="344">
        <v>23843.693359375</v>
      </c>
      <c r="E4180" s="344">
        <v>1.3613558840006601</v>
      </c>
      <c r="F4180" s="344">
        <v>2.17511062510312</v>
      </c>
      <c r="G4180" s="262">
        <f t="shared" si="88"/>
        <v>28658.783916621076</v>
      </c>
    </row>
    <row r="4181" spans="1:7" x14ac:dyDescent="0.2">
      <c r="A4181" s="344">
        <v>13</v>
      </c>
      <c r="B4181" s="344">
        <v>1</v>
      </c>
      <c r="C4181" s="344">
        <v>2635.8330078125</v>
      </c>
      <c r="D4181" s="344">
        <v>23743.1953125</v>
      </c>
      <c r="E4181" s="344">
        <v>1.3596580829471401</v>
      </c>
      <c r="F4181" s="344">
        <v>2.1711855661124</v>
      </c>
      <c r="G4181" s="262">
        <f t="shared" si="88"/>
        <v>28618.387381760651</v>
      </c>
    </row>
    <row r="4182" spans="1:7" x14ac:dyDescent="0.2">
      <c r="A4182" s="344">
        <v>13</v>
      </c>
      <c r="B4182" s="344">
        <v>1</v>
      </c>
      <c r="C4182" s="344">
        <v>2635.986328125</v>
      </c>
      <c r="D4182" s="344">
        <v>23706.458984375</v>
      </c>
      <c r="E4182" s="344">
        <v>1.3590245507657499</v>
      </c>
      <c r="F4182" s="344">
        <v>2.17145076021552</v>
      </c>
      <c r="G4182" s="262">
        <f t="shared" si="88"/>
        <v>28603.356940264195</v>
      </c>
    </row>
    <row r="4183" spans="1:7" x14ac:dyDescent="0.2">
      <c r="A4183" s="344">
        <v>13</v>
      </c>
      <c r="B4183" s="344">
        <v>1</v>
      </c>
      <c r="C4183" s="344">
        <v>2636.248046875</v>
      </c>
      <c r="D4183" s="344">
        <v>23643.115234375</v>
      </c>
      <c r="E4183" s="344">
        <v>1.35793595109135</v>
      </c>
      <c r="F4183" s="344">
        <v>2.16827099211514</v>
      </c>
      <c r="G4183" s="262">
        <f t="shared" si="88"/>
        <v>28577.584574725443</v>
      </c>
    </row>
    <row r="4184" spans="1:7" x14ac:dyDescent="0.2">
      <c r="A4184" s="344">
        <v>13</v>
      </c>
      <c r="B4184" s="344">
        <v>1</v>
      </c>
      <c r="C4184" s="344">
        <v>2636.6484375</v>
      </c>
      <c r="D4184" s="344">
        <v>23541.416015625</v>
      </c>
      <c r="E4184" s="344">
        <v>1.35627388954163</v>
      </c>
      <c r="F4184" s="344">
        <v>2.1656453609466602</v>
      </c>
      <c r="G4184" s="262">
        <f t="shared" si="88"/>
        <v>28538.372777159348</v>
      </c>
    </row>
    <row r="4185" spans="1:7" x14ac:dyDescent="0.2">
      <c r="A4185" s="344">
        <v>13</v>
      </c>
      <c r="B4185" s="344">
        <v>1</v>
      </c>
      <c r="C4185" s="344">
        <v>2637.05078125</v>
      </c>
      <c r="D4185" s="344">
        <v>23440.908203125</v>
      </c>
      <c r="E4185" s="344">
        <v>1.3546226546168301</v>
      </c>
      <c r="F4185" s="344">
        <v>2.1609724499285199</v>
      </c>
      <c r="G4185" s="262">
        <f t="shared" si="88"/>
        <v>28499.583349860211</v>
      </c>
    </row>
    <row r="4186" spans="1:7" x14ac:dyDescent="0.2">
      <c r="A4186" s="344">
        <v>13</v>
      </c>
      <c r="B4186" s="344">
        <v>1</v>
      </c>
      <c r="C4186" s="344">
        <v>2637.455078125</v>
      </c>
      <c r="D4186" s="344">
        <v>23340.552734375</v>
      </c>
      <c r="E4186" s="344">
        <v>1.3528570998460101</v>
      </c>
      <c r="F4186" s="344">
        <v>2.1554441191256002</v>
      </c>
      <c r="G4186" s="262">
        <f t="shared" si="88"/>
        <v>28458.285734088146</v>
      </c>
    </row>
    <row r="4187" spans="1:7" x14ac:dyDescent="0.2">
      <c r="A4187" s="344">
        <v>13</v>
      </c>
      <c r="B4187" s="344">
        <v>1</v>
      </c>
      <c r="C4187" s="344">
        <v>2637.861328125</v>
      </c>
      <c r="D4187" s="344">
        <v>23240.48046875</v>
      </c>
      <c r="E4187" s="344">
        <v>1.351184444502</v>
      </c>
      <c r="F4187" s="344">
        <v>2.1541356109082699</v>
      </c>
      <c r="G4187" s="262">
        <f t="shared" si="88"/>
        <v>28419.328727029788</v>
      </c>
    </row>
    <row r="4188" spans="1:7" x14ac:dyDescent="0.2">
      <c r="A4188" s="344">
        <v>13</v>
      </c>
      <c r="B4188" s="344">
        <v>1</v>
      </c>
      <c r="C4188" s="344">
        <v>2638.2587890625</v>
      </c>
      <c r="D4188" s="344">
        <v>23140.4765625</v>
      </c>
      <c r="E4188" s="344">
        <v>1.34953926317394</v>
      </c>
      <c r="F4188" s="344">
        <v>2.1493614185601499</v>
      </c>
      <c r="G4188" s="262">
        <f t="shared" si="88"/>
        <v>28381.176184787106</v>
      </c>
    </row>
    <row r="4189" spans="1:7" x14ac:dyDescent="0.2">
      <c r="A4189" s="344">
        <v>13</v>
      </c>
      <c r="B4189" s="344">
        <v>1</v>
      </c>
      <c r="C4189" s="344">
        <v>2638.67578125</v>
      </c>
      <c r="D4189" s="344">
        <v>23039.44921875</v>
      </c>
      <c r="E4189" s="344">
        <v>1.3478765031322799</v>
      </c>
      <c r="F4189" s="344">
        <v>2.1429804619401698</v>
      </c>
      <c r="G4189" s="262">
        <f t="shared" si="88"/>
        <v>28342.783117129158</v>
      </c>
    </row>
    <row r="4190" spans="1:7" x14ac:dyDescent="0.2">
      <c r="A4190" s="344">
        <v>13</v>
      </c>
      <c r="B4190" s="344">
        <v>1</v>
      </c>
      <c r="C4190" s="344">
        <v>2639.064453125</v>
      </c>
      <c r="D4190" s="344">
        <v>22936.177734375</v>
      </c>
      <c r="E4190" s="344">
        <v>1.3461398193612699</v>
      </c>
      <c r="F4190" s="344">
        <v>2.1424591541290301</v>
      </c>
      <c r="G4190" s="262">
        <f t="shared" si="88"/>
        <v>28302.860554533407</v>
      </c>
    </row>
    <row r="4191" spans="1:7" x14ac:dyDescent="0.2">
      <c r="A4191" s="344">
        <v>13</v>
      </c>
      <c r="B4191" s="344">
        <v>1</v>
      </c>
      <c r="C4191" s="344">
        <v>2639.470703125</v>
      </c>
      <c r="D4191" s="344">
        <v>22836.01953125</v>
      </c>
      <c r="E4191" s="344">
        <v>1.3444420183077499</v>
      </c>
      <c r="F4191" s="344">
        <v>2.1369575988501301</v>
      </c>
      <c r="G4191" s="262">
        <f t="shared" si="88"/>
        <v>28264.004512163654</v>
      </c>
    </row>
    <row r="4192" spans="1:7" x14ac:dyDescent="0.2">
      <c r="A4192" s="344">
        <v>13</v>
      </c>
      <c r="B4192" s="344">
        <v>1</v>
      </c>
      <c r="C4192" s="344">
        <v>2639.888671875</v>
      </c>
      <c r="D4192" s="344">
        <v>22733.99609375</v>
      </c>
      <c r="E4192" s="344">
        <v>1.34270824491978</v>
      </c>
      <c r="F4192" s="344">
        <v>2.1319598890840998</v>
      </c>
      <c r="G4192" s="262">
        <f t="shared" si="88"/>
        <v>28224.500471973657</v>
      </c>
    </row>
    <row r="4193" spans="1:7" x14ac:dyDescent="0.2">
      <c r="A4193" s="344">
        <v>13</v>
      </c>
      <c r="B4193" s="344">
        <v>1</v>
      </c>
      <c r="C4193" s="344">
        <v>2640.296875</v>
      </c>
      <c r="D4193" s="344">
        <v>22632.5703125</v>
      </c>
      <c r="E4193" s="344">
        <v>1.3409628299996299</v>
      </c>
      <c r="F4193" s="344">
        <v>2.12786789052188</v>
      </c>
      <c r="G4193" s="262">
        <f t="shared" si="88"/>
        <v>28184.908731032931</v>
      </c>
    </row>
    <row r="4194" spans="1:7" x14ac:dyDescent="0.2">
      <c r="A4194" s="344">
        <v>13</v>
      </c>
      <c r="B4194" s="344">
        <v>1</v>
      </c>
      <c r="C4194" s="344">
        <v>2640.7041015625</v>
      </c>
      <c r="D4194" s="344">
        <v>22532.529296875</v>
      </c>
      <c r="E4194" s="344">
        <v>1.3391824904829299</v>
      </c>
      <c r="F4194" s="344">
        <v>2.1228373516350998</v>
      </c>
      <c r="G4194" s="262">
        <f t="shared" si="88"/>
        <v>28144.7041252278</v>
      </c>
    </row>
    <row r="4195" spans="1:7" x14ac:dyDescent="0.2">
      <c r="A4195" s="344">
        <v>13</v>
      </c>
      <c r="B4195" s="344">
        <v>1</v>
      </c>
      <c r="C4195" s="344">
        <v>2640.7451171875</v>
      </c>
      <c r="D4195" s="344">
        <v>22519.66015625</v>
      </c>
      <c r="E4195" s="344">
        <v>1.3389819068834199</v>
      </c>
      <c r="F4195" s="344">
        <v>2.12479825131595</v>
      </c>
      <c r="G4195" s="262">
        <f t="shared" si="88"/>
        <v>28140.185760064644</v>
      </c>
    </row>
    <row r="4196" spans="1:7" x14ac:dyDescent="0.2">
      <c r="A4196" s="344">
        <v>13</v>
      </c>
      <c r="B4196" s="344">
        <v>1</v>
      </c>
      <c r="C4196" s="344">
        <v>2641.0947265625</v>
      </c>
      <c r="D4196" s="344">
        <v>22431.783203125</v>
      </c>
      <c r="E4196" s="344">
        <v>1.3375310227274899</v>
      </c>
      <c r="F4196" s="344">
        <v>2.12041428312659</v>
      </c>
      <c r="G4196" s="262">
        <f t="shared" si="88"/>
        <v>28107.576091586492</v>
      </c>
    </row>
    <row r="4197" spans="1:7" x14ac:dyDescent="0.2">
      <c r="A4197" s="344">
        <v>13</v>
      </c>
      <c r="B4197" s="344">
        <v>1</v>
      </c>
      <c r="C4197" s="344">
        <v>2641.4970703125</v>
      </c>
      <c r="D4197" s="344">
        <v>22331.55859375</v>
      </c>
      <c r="E4197" s="344">
        <v>1.3358936412259901</v>
      </c>
      <c r="F4197" s="344">
        <v>2.1159977186471202</v>
      </c>
      <c r="G4197" s="262">
        <f t="shared" si="88"/>
        <v>28070.928757684735</v>
      </c>
    </row>
    <row r="4198" spans="1:7" x14ac:dyDescent="0.2">
      <c r="A4198" s="344">
        <v>13</v>
      </c>
      <c r="B4198" s="344">
        <v>1</v>
      </c>
      <c r="C4198" s="344">
        <v>2641.9111328125</v>
      </c>
      <c r="D4198" s="344">
        <v>22230.41796875</v>
      </c>
      <c r="E4198" s="344">
        <v>1.33419409394264</v>
      </c>
      <c r="F4198" s="344">
        <v>2.1120130550116301</v>
      </c>
      <c r="G4198" s="262">
        <f t="shared" si="88"/>
        <v>28033.06116458098</v>
      </c>
    </row>
    <row r="4199" spans="1:7" x14ac:dyDescent="0.2">
      <c r="A4199" s="344">
        <v>13</v>
      </c>
      <c r="B4199" s="344">
        <v>1</v>
      </c>
      <c r="C4199" s="344">
        <v>2642.296875</v>
      </c>
      <c r="D4199" s="344">
        <v>22128.80078125</v>
      </c>
      <c r="E4199" s="344">
        <v>1.3324897736311001</v>
      </c>
      <c r="F4199" s="344">
        <v>2.10914621129632</v>
      </c>
      <c r="G4199" s="262">
        <f t="shared" si="88"/>
        <v>27995.260005821146</v>
      </c>
    </row>
    <row r="4200" spans="1:7" x14ac:dyDescent="0.2">
      <c r="A4200" s="344">
        <v>13</v>
      </c>
      <c r="B4200" s="344">
        <v>1</v>
      </c>
      <c r="C4200" s="344">
        <v>2642.7080078125</v>
      </c>
      <c r="D4200" s="344">
        <v>22028.46484375</v>
      </c>
      <c r="E4200" s="344">
        <v>1.3307634508237201</v>
      </c>
      <c r="F4200" s="344">
        <v>2.1045089233666698</v>
      </c>
      <c r="G4200" s="262">
        <f t="shared" si="88"/>
        <v>27957.145158441159</v>
      </c>
    </row>
    <row r="4201" spans="1:7" x14ac:dyDescent="0.2">
      <c r="A4201" s="344">
        <v>13</v>
      </c>
      <c r="B4201" s="344">
        <v>1</v>
      </c>
      <c r="C4201" s="344">
        <v>2643.11328125</v>
      </c>
      <c r="D4201" s="344">
        <v>21928.271484375</v>
      </c>
      <c r="E4201" s="344">
        <v>1.32904550991952</v>
      </c>
      <c r="F4201" s="344">
        <v>2.0991922356188302</v>
      </c>
      <c r="G4201" s="262">
        <f t="shared" si="88"/>
        <v>27919.387620764548</v>
      </c>
    </row>
    <row r="4202" spans="1:7" x14ac:dyDescent="0.2">
      <c r="A4202" s="344">
        <v>13</v>
      </c>
      <c r="B4202" s="344">
        <v>1</v>
      </c>
      <c r="C4202" s="344">
        <v>2643.5166015625</v>
      </c>
      <c r="D4202" s="344">
        <v>21823.9765625</v>
      </c>
      <c r="E4202" s="344">
        <v>1.32728670723736</v>
      </c>
      <c r="F4202" s="344">
        <v>2.0957528613507699</v>
      </c>
      <c r="G4202" s="262">
        <f t="shared" si="88"/>
        <v>27880.911835156861</v>
      </c>
    </row>
    <row r="4203" spans="1:7" x14ac:dyDescent="0.2">
      <c r="A4203" s="344">
        <v>13</v>
      </c>
      <c r="B4203" s="344">
        <v>1</v>
      </c>
      <c r="C4203" s="344">
        <v>2643.92578125</v>
      </c>
      <c r="D4203" s="344">
        <v>21723.517578125</v>
      </c>
      <c r="E4203" s="344">
        <v>1.3255535159259999</v>
      </c>
      <c r="F4203" s="344">
        <v>2.0939409732818599</v>
      </c>
      <c r="G4203" s="262">
        <f t="shared" si="88"/>
        <v>27843.173765918844</v>
      </c>
    </row>
    <row r="4204" spans="1:7" x14ac:dyDescent="0.2">
      <c r="A4204" s="344">
        <v>14</v>
      </c>
      <c r="B4204" s="344">
        <v>1</v>
      </c>
      <c r="C4204" s="344">
        <v>2644.32421875</v>
      </c>
      <c r="D4204" s="344">
        <v>21622.37109375</v>
      </c>
      <c r="E4204" s="344">
        <v>1.3238730607554301</v>
      </c>
      <c r="F4204" s="344">
        <v>2.0884335972368699</v>
      </c>
      <c r="G4204" s="262">
        <f t="shared" si="88"/>
        <v>27806.753354548047</v>
      </c>
    </row>
    <row r="4205" spans="1:7" x14ac:dyDescent="0.2">
      <c r="A4205" s="344">
        <v>14</v>
      </c>
      <c r="B4205" s="344">
        <v>1</v>
      </c>
      <c r="C4205" s="344">
        <v>2644.74609375</v>
      </c>
      <c r="D4205" s="344">
        <v>21519.90625</v>
      </c>
      <c r="E4205" s="344">
        <v>1.3220522087067399</v>
      </c>
      <c r="F4205" s="344">
        <v>2.0859569776803299</v>
      </c>
      <c r="G4205" s="262">
        <f t="shared" si="88"/>
        <v>27767.475502504782</v>
      </c>
    </row>
    <row r="4206" spans="1:7" x14ac:dyDescent="0.2">
      <c r="A4206" s="344">
        <v>14</v>
      </c>
      <c r="B4206" s="344">
        <v>1</v>
      </c>
      <c r="C4206" s="344">
        <v>2645.142578125</v>
      </c>
      <c r="D4206" s="344">
        <v>21416.94921875</v>
      </c>
      <c r="E4206" s="344">
        <v>1.3204260030761401</v>
      </c>
      <c r="F4206" s="344">
        <v>2.07968661561608</v>
      </c>
      <c r="G4206" s="262">
        <f t="shared" si="88"/>
        <v>27732.563424443015</v>
      </c>
    </row>
    <row r="4207" spans="1:7" x14ac:dyDescent="0.2">
      <c r="A4207" s="344">
        <v>14</v>
      </c>
      <c r="B4207" s="344">
        <v>1</v>
      </c>
      <c r="C4207" s="344">
        <v>2645.4736328125</v>
      </c>
      <c r="D4207" s="344">
        <v>21337.234375</v>
      </c>
      <c r="E4207" s="344">
        <v>1.31896056700498</v>
      </c>
      <c r="F4207" s="344">
        <v>2.0770370028912999</v>
      </c>
      <c r="G4207" s="262">
        <f t="shared" si="88"/>
        <v>27701.236663027372</v>
      </c>
    </row>
    <row r="4208" spans="1:7" x14ac:dyDescent="0.2">
      <c r="A4208" s="344">
        <v>14</v>
      </c>
      <c r="B4208" s="344">
        <v>1</v>
      </c>
      <c r="C4208" s="344">
        <v>2645.552734375</v>
      </c>
      <c r="D4208" s="344">
        <v>21313.455078125</v>
      </c>
      <c r="E4208" s="344">
        <v>1.3186272699385899</v>
      </c>
      <c r="F4208" s="344">
        <v>2.07474222406745</v>
      </c>
      <c r="G4208" s="262">
        <f t="shared" si="88"/>
        <v>27694.128988190252</v>
      </c>
    </row>
    <row r="4209" spans="1:7" x14ac:dyDescent="0.2">
      <c r="A4209" s="344">
        <v>14</v>
      </c>
      <c r="B4209" s="344">
        <v>1</v>
      </c>
      <c r="C4209" s="344">
        <v>2645.9658203125</v>
      </c>
      <c r="D4209" s="344">
        <v>21212.38671875</v>
      </c>
      <c r="E4209" s="344">
        <v>1.3169272569939501</v>
      </c>
      <c r="F4209" s="344">
        <v>2.0714430138468698</v>
      </c>
      <c r="G4209" s="262">
        <f t="shared" si="88"/>
        <v>27657.981747422054</v>
      </c>
    </row>
    <row r="4210" spans="1:7" x14ac:dyDescent="0.2">
      <c r="A4210" s="344">
        <v>14</v>
      </c>
      <c r="B4210" s="344">
        <v>1</v>
      </c>
      <c r="C4210" s="344">
        <v>2646.3798828125</v>
      </c>
      <c r="D4210" s="344">
        <v>21111.125</v>
      </c>
      <c r="E4210" s="344">
        <v>1.3151537859812401</v>
      </c>
      <c r="F4210" s="344">
        <v>2.0683407783508301</v>
      </c>
      <c r="G4210" s="262">
        <f t="shared" si="88"/>
        <v>27620.451986827407</v>
      </c>
    </row>
    <row r="4211" spans="1:7" x14ac:dyDescent="0.2">
      <c r="A4211" s="344">
        <v>14</v>
      </c>
      <c r="B4211" s="344">
        <v>1</v>
      </c>
      <c r="C4211" s="344">
        <v>2646.7802734375</v>
      </c>
      <c r="D4211" s="344">
        <v>21010.93359375</v>
      </c>
      <c r="E4211" s="344">
        <v>1.3134398031979799</v>
      </c>
      <c r="F4211" s="344">
        <v>2.0625770557671799</v>
      </c>
      <c r="G4211" s="262">
        <f t="shared" si="88"/>
        <v>27584.353745214827</v>
      </c>
    </row>
    <row r="4212" spans="1:7" x14ac:dyDescent="0.2">
      <c r="A4212" s="344">
        <v>14</v>
      </c>
      <c r="B4212" s="344">
        <v>1</v>
      </c>
      <c r="C4212" s="344">
        <v>2647.185546875</v>
      </c>
      <c r="D4212" s="344">
        <v>20907.44140625</v>
      </c>
      <c r="E4212" s="344">
        <v>1.3117052149027599</v>
      </c>
      <c r="F4212" s="344">
        <v>2.05850880593061</v>
      </c>
      <c r="G4212" s="262">
        <f t="shared" si="88"/>
        <v>27547.998183900007</v>
      </c>
    </row>
    <row r="4213" spans="1:7" x14ac:dyDescent="0.2">
      <c r="A4213" s="344">
        <v>14</v>
      </c>
      <c r="B4213" s="344">
        <v>1.5</v>
      </c>
      <c r="C4213" s="344">
        <v>2647.623046875</v>
      </c>
      <c r="D4213" s="344">
        <v>21011.056640625</v>
      </c>
      <c r="E4213" s="344">
        <v>1.313163083978</v>
      </c>
      <c r="F4213" s="344">
        <v>2.0634948741644599</v>
      </c>
      <c r="G4213" s="262">
        <f t="shared" si="88"/>
        <v>27578.554024891531</v>
      </c>
    </row>
    <row r="4214" spans="1:7" x14ac:dyDescent="0.2">
      <c r="A4214" s="344">
        <v>14</v>
      </c>
      <c r="B4214" s="344">
        <v>1.5</v>
      </c>
      <c r="C4214" s="344">
        <v>2648.0341796875</v>
      </c>
      <c r="D4214" s="344">
        <v>21112.47265625</v>
      </c>
      <c r="E4214" s="344">
        <v>1.3148622820153799</v>
      </c>
      <c r="F4214" s="344">
        <v>2.0673512481152998</v>
      </c>
      <c r="G4214" s="262">
        <f t="shared" si="88"/>
        <v>27614.342134045914</v>
      </c>
    </row>
    <row r="4215" spans="1:7" x14ac:dyDescent="0.2">
      <c r="A4215" s="344">
        <v>14</v>
      </c>
      <c r="B4215" s="344">
        <v>1.5</v>
      </c>
      <c r="C4215" s="344">
        <v>2648.447265625</v>
      </c>
      <c r="D4215" s="344">
        <v>21212.630859375</v>
      </c>
      <c r="E4215" s="344">
        <v>1.31655763834715</v>
      </c>
      <c r="F4215" s="344">
        <v>2.0713356789201498</v>
      </c>
      <c r="G4215" s="262">
        <f t="shared" si="88"/>
        <v>27650.220200164935</v>
      </c>
    </row>
    <row r="4216" spans="1:7" x14ac:dyDescent="0.2">
      <c r="A4216" s="344">
        <v>14</v>
      </c>
      <c r="B4216" s="344">
        <v>1.5</v>
      </c>
      <c r="C4216" s="344">
        <v>2648.8447265625</v>
      </c>
      <c r="D4216" s="344">
        <v>21314.958984375</v>
      </c>
      <c r="E4216" s="344">
        <v>1.3182573020458199</v>
      </c>
      <c r="F4216" s="344">
        <v>2.0743131171911999</v>
      </c>
      <c r="G4216" s="262">
        <f t="shared" si="88"/>
        <v>27686.361500489609</v>
      </c>
    </row>
    <row r="4217" spans="1:7" x14ac:dyDescent="0.2">
      <c r="A4217" s="344">
        <v>14</v>
      </c>
      <c r="B4217" s="344">
        <v>1.5</v>
      </c>
      <c r="C4217" s="344">
        <v>2649.2490234375</v>
      </c>
      <c r="D4217" s="344">
        <v>21416.265625</v>
      </c>
      <c r="E4217" s="344">
        <v>1.3199527747929101</v>
      </c>
      <c r="F4217" s="344">
        <v>2.0802526269108101</v>
      </c>
      <c r="G4217" s="262">
        <f t="shared" si="88"/>
        <v>27722.586313877102</v>
      </c>
    </row>
    <row r="4218" spans="1:7" x14ac:dyDescent="0.2">
      <c r="A4218" s="344">
        <v>14</v>
      </c>
      <c r="B4218" s="344">
        <v>1.5</v>
      </c>
      <c r="C4218" s="344">
        <v>2649.6591796875</v>
      </c>
      <c r="D4218" s="344">
        <v>21518.712890625</v>
      </c>
      <c r="E4218" s="344">
        <v>1.3216143706813499</v>
      </c>
      <c r="F4218" s="344">
        <v>2.0841627847403301</v>
      </c>
      <c r="G4218" s="262">
        <f t="shared" si="88"/>
        <v>27758.25660576301</v>
      </c>
    </row>
    <row r="4219" spans="1:7" x14ac:dyDescent="0.2">
      <c r="A4219" s="344">
        <v>14</v>
      </c>
      <c r="B4219" s="344">
        <v>1.5</v>
      </c>
      <c r="C4219" s="344">
        <v>2650.0546875</v>
      </c>
      <c r="D4219" s="344">
        <v>21619.037109375</v>
      </c>
      <c r="E4219" s="344">
        <v>1.32332660723478</v>
      </c>
      <c r="F4219" s="344">
        <v>2.0879239309579098</v>
      </c>
      <c r="G4219" s="262">
        <f t="shared" si="88"/>
        <v>27795.187621954374</v>
      </c>
    </row>
    <row r="4220" spans="1:7" x14ac:dyDescent="0.2">
      <c r="A4220" s="344">
        <v>14</v>
      </c>
      <c r="B4220" s="344">
        <v>1.5</v>
      </c>
      <c r="C4220" s="344">
        <v>2650.4755859375</v>
      </c>
      <c r="D4220" s="344">
        <v>21720.810546875</v>
      </c>
      <c r="E4220" s="344">
        <v>1.3250478077679899</v>
      </c>
      <c r="F4220" s="344">
        <v>2.0930198952555701</v>
      </c>
      <c r="G4220" s="262">
        <f t="shared" si="88"/>
        <v>27832.485906401962</v>
      </c>
    </row>
    <row r="4221" spans="1:7" x14ac:dyDescent="0.2">
      <c r="A4221" s="344">
        <v>14</v>
      </c>
      <c r="B4221" s="344">
        <v>1.5</v>
      </c>
      <c r="C4221" s="344">
        <v>2650.880859375</v>
      </c>
      <c r="D4221" s="344">
        <v>21821.505859375</v>
      </c>
      <c r="E4221" s="344">
        <v>1.32672791369259</v>
      </c>
      <c r="F4221" s="344">
        <v>2.0964860450476399</v>
      </c>
      <c r="G4221" s="262">
        <f t="shared" si="88"/>
        <v>27869.063758284439</v>
      </c>
    </row>
    <row r="4222" spans="1:7" x14ac:dyDescent="0.2">
      <c r="A4222" s="344">
        <v>14</v>
      </c>
      <c r="B4222" s="344">
        <v>1.5</v>
      </c>
      <c r="C4222" s="344">
        <v>2651.2783203125</v>
      </c>
      <c r="D4222" s="344">
        <v>21922.701171875</v>
      </c>
      <c r="E4222" s="344">
        <v>1.3283906737342499</v>
      </c>
      <c r="F4222" s="344">
        <v>2.0997643005102899</v>
      </c>
      <c r="G4222" s="262">
        <f t="shared" si="88"/>
        <v>27905.431818037268</v>
      </c>
    </row>
    <row r="4223" spans="1:7" x14ac:dyDescent="0.2">
      <c r="A4223" s="344">
        <v>14</v>
      </c>
      <c r="B4223" s="344">
        <v>1.5</v>
      </c>
      <c r="C4223" s="344">
        <v>2651.677734375</v>
      </c>
      <c r="D4223" s="344">
        <v>22023.76171875</v>
      </c>
      <c r="E4223" s="344">
        <v>1.3299636775627699</v>
      </c>
      <c r="F4223" s="344">
        <v>2.1032989025115998</v>
      </c>
      <c r="G4223" s="262">
        <f t="shared" si="88"/>
        <v>27939.995795225699</v>
      </c>
    </row>
    <row r="4224" spans="1:7" x14ac:dyDescent="0.2">
      <c r="A4224" s="344">
        <v>14</v>
      </c>
      <c r="B4224" s="344">
        <v>1.5</v>
      </c>
      <c r="C4224" s="344">
        <v>2652.087890625</v>
      </c>
      <c r="D4224" s="344">
        <v>22125.80859375</v>
      </c>
      <c r="E4224" s="344">
        <v>1.3317990815267</v>
      </c>
      <c r="F4224" s="344">
        <v>2.1055222023278501</v>
      </c>
      <c r="G4224" s="262">
        <f t="shared" si="88"/>
        <v>27980.511943404385</v>
      </c>
    </row>
    <row r="4225" spans="1:7" x14ac:dyDescent="0.2">
      <c r="A4225" s="344">
        <v>14</v>
      </c>
      <c r="B4225" s="344">
        <v>1.5</v>
      </c>
      <c r="C4225" s="344">
        <v>2652.5009765625</v>
      </c>
      <c r="D4225" s="344">
        <v>22228.04296875</v>
      </c>
      <c r="E4225" s="344">
        <v>1.33355357684195</v>
      </c>
      <c r="F4225" s="344">
        <v>2.1126985084265502</v>
      </c>
      <c r="G4225" s="262">
        <f t="shared" si="88"/>
        <v>28019.421255794234</v>
      </c>
    </row>
    <row r="4226" spans="1:7" x14ac:dyDescent="0.2">
      <c r="A4226" s="344">
        <v>14</v>
      </c>
      <c r="B4226" s="344">
        <v>1.5</v>
      </c>
      <c r="C4226" s="344">
        <v>2652.90234375</v>
      </c>
      <c r="D4226" s="344">
        <v>22328.07421875</v>
      </c>
      <c r="E4226" s="344">
        <v>1.3351489324122701</v>
      </c>
      <c r="F4226" s="344">
        <v>2.1160363685339698</v>
      </c>
      <c r="G4226" s="262">
        <f t="shared" si="88"/>
        <v>28054.96268066769</v>
      </c>
    </row>
    <row r="4227" spans="1:7" x14ac:dyDescent="0.2">
      <c r="A4227" s="344">
        <v>14</v>
      </c>
      <c r="B4227" s="344">
        <v>1.5</v>
      </c>
      <c r="C4227" s="344">
        <v>2653.3125</v>
      </c>
      <c r="D4227" s="344">
        <v>22428.25390625</v>
      </c>
      <c r="E4227" s="344">
        <v>1.3367877108976201</v>
      </c>
      <c r="F4227" s="344">
        <v>2.1202922798693198</v>
      </c>
      <c r="G4227" s="262">
        <f t="shared" si="88"/>
        <v>28091.635534474946</v>
      </c>
    </row>
    <row r="4228" spans="1:7" x14ac:dyDescent="0.2">
      <c r="A4228" s="344">
        <v>14</v>
      </c>
      <c r="B4228" s="344">
        <v>1.5</v>
      </c>
      <c r="C4228" s="344">
        <v>2653.716796875</v>
      </c>
      <c r="D4228" s="344">
        <v>22534.501953125</v>
      </c>
      <c r="E4228" s="344">
        <v>1.33851799182594</v>
      </c>
      <c r="F4228" s="344">
        <v>2.12505762465298</v>
      </c>
      <c r="G4228" s="262">
        <f t="shared" si="88"/>
        <v>28130.534633949039</v>
      </c>
    </row>
    <row r="4229" spans="1:7" x14ac:dyDescent="0.2">
      <c r="A4229" s="344">
        <v>14</v>
      </c>
      <c r="B4229" s="344">
        <v>1.5</v>
      </c>
      <c r="C4229" s="344">
        <v>2653.818359375</v>
      </c>
      <c r="D4229" s="344">
        <v>22554.095703125</v>
      </c>
      <c r="E4229" s="344">
        <v>1.3389688683673699</v>
      </c>
      <c r="F4229" s="344">
        <v>2.1252660080790502</v>
      </c>
      <c r="G4229" s="262">
        <f t="shared" si="88"/>
        <v>28140.699329433628</v>
      </c>
    </row>
    <row r="4230" spans="1:7" x14ac:dyDescent="0.2">
      <c r="A4230" s="344">
        <v>14</v>
      </c>
      <c r="B4230" s="344">
        <v>1.5</v>
      </c>
      <c r="C4230" s="344">
        <v>2654.138671875</v>
      </c>
      <c r="D4230" s="344">
        <v>22636.6484375</v>
      </c>
      <c r="E4230" s="344">
        <v>1.34025316219777</v>
      </c>
      <c r="F4230" s="344">
        <v>2.1251558791846001</v>
      </c>
      <c r="G4230" s="262">
        <f t="shared" ref="G4230:G4293" si="89">G4229+(D4230+D4229)/2*(E4230-E4229)</f>
        <v>28169.718426379124</v>
      </c>
    </row>
    <row r="4231" spans="1:7" x14ac:dyDescent="0.2">
      <c r="A4231" s="344">
        <v>14</v>
      </c>
      <c r="B4231" s="344">
        <v>1.5</v>
      </c>
      <c r="C4231" s="344">
        <v>2654.544921875</v>
      </c>
      <c r="D4231" s="344">
        <v>22736.822265625</v>
      </c>
      <c r="E4231" s="344">
        <v>1.3420407194644199</v>
      </c>
      <c r="F4231" s="344">
        <v>2.1319361403584498</v>
      </c>
      <c r="G4231" s="262">
        <f t="shared" si="89"/>
        <v>28210.272265013373</v>
      </c>
    </row>
    <row r="4232" spans="1:7" x14ac:dyDescent="0.2">
      <c r="A4232" s="344">
        <v>14</v>
      </c>
      <c r="B4232" s="344">
        <v>1.5</v>
      </c>
      <c r="C4232" s="344">
        <v>2654.953125</v>
      </c>
      <c r="D4232" s="344">
        <v>22836.8515625</v>
      </c>
      <c r="E4232" s="344">
        <v>1.34367181453854</v>
      </c>
      <c r="F4232" s="344">
        <v>2.1367848385125399</v>
      </c>
      <c r="G4232" s="262">
        <f t="shared" si="89"/>
        <v>28247.439762458678</v>
      </c>
    </row>
    <row r="4233" spans="1:7" x14ac:dyDescent="0.2">
      <c r="A4233" s="344">
        <v>14</v>
      </c>
      <c r="B4233" s="344">
        <v>1.5</v>
      </c>
      <c r="C4233" s="344">
        <v>2655.3603515625</v>
      </c>
      <c r="D4233" s="344">
        <v>22938.3203125</v>
      </c>
      <c r="E4233" s="344">
        <v>1.3453728752210701</v>
      </c>
      <c r="F4233" s="344">
        <v>2.1390498150139998</v>
      </c>
      <c r="G4233" s="262">
        <f t="shared" si="89"/>
        <v>28286.372935014988</v>
      </c>
    </row>
    <row r="4234" spans="1:7" x14ac:dyDescent="0.2">
      <c r="A4234" s="344">
        <v>14</v>
      </c>
      <c r="B4234" s="344">
        <v>1.5</v>
      </c>
      <c r="C4234" s="344">
        <v>2655.7373046875</v>
      </c>
      <c r="D4234" s="344">
        <v>23038.630859375</v>
      </c>
      <c r="E4234" s="344">
        <v>1.34701887145638</v>
      </c>
      <c r="F4234" s="344">
        <v>2.1427809260785602</v>
      </c>
      <c r="G4234" s="262">
        <f t="shared" si="89"/>
        <v>28324.211879284954</v>
      </c>
    </row>
    <row r="4235" spans="1:7" x14ac:dyDescent="0.2">
      <c r="A4235" s="344">
        <v>14</v>
      </c>
      <c r="B4235" s="344">
        <v>1.5</v>
      </c>
      <c r="C4235" s="344">
        <v>2656.1416015625</v>
      </c>
      <c r="D4235" s="344">
        <v>23138.859375</v>
      </c>
      <c r="E4235" s="344">
        <v>1.3486833777278699</v>
      </c>
      <c r="F4235" s="344">
        <v>2.1472573280334499</v>
      </c>
      <c r="G4235" s="262">
        <f t="shared" si="89"/>
        <v>28362.643240333346</v>
      </c>
    </row>
    <row r="4236" spans="1:7" x14ac:dyDescent="0.2">
      <c r="A4236" s="344">
        <v>14</v>
      </c>
      <c r="B4236" s="344">
        <v>1.5</v>
      </c>
      <c r="C4236" s="344">
        <v>2656.5556640625</v>
      </c>
      <c r="D4236" s="344">
        <v>23239.6953125</v>
      </c>
      <c r="E4236" s="344">
        <v>1.35039701126516</v>
      </c>
      <c r="F4236" s="344">
        <v>2.1512417588382999</v>
      </c>
      <c r="G4236" s="262">
        <f t="shared" si="89"/>
        <v>28402.381163695114</v>
      </c>
    </row>
    <row r="4237" spans="1:7" x14ac:dyDescent="0.2">
      <c r="A4237" s="344">
        <v>14</v>
      </c>
      <c r="B4237" s="344">
        <v>1.5</v>
      </c>
      <c r="C4237" s="344">
        <v>2656.9619140625</v>
      </c>
      <c r="D4237" s="344">
        <v>23343.953125</v>
      </c>
      <c r="E4237" s="344">
        <v>1.3521265937015401</v>
      </c>
      <c r="F4237" s="344">
        <v>2.1570234093815102</v>
      </c>
      <c r="G4237" s="262">
        <f t="shared" si="89"/>
        <v>28442.666293775117</v>
      </c>
    </row>
    <row r="4238" spans="1:7" x14ac:dyDescent="0.2">
      <c r="A4238" s="344">
        <v>14</v>
      </c>
      <c r="B4238" s="344">
        <v>1.5</v>
      </c>
      <c r="C4238" s="344">
        <v>2657.3623046875</v>
      </c>
      <c r="D4238" s="344">
        <v>23445.744140625</v>
      </c>
      <c r="E4238" s="344">
        <v>1.3537901686504501</v>
      </c>
      <c r="F4238" s="344">
        <v>2.1592588163912301</v>
      </c>
      <c r="G4238" s="262">
        <f t="shared" si="89"/>
        <v>28481.585377894204</v>
      </c>
    </row>
    <row r="4239" spans="1:7" x14ac:dyDescent="0.2">
      <c r="A4239" s="344">
        <v>14</v>
      </c>
      <c r="B4239" s="344">
        <v>1.5</v>
      </c>
      <c r="C4239" s="344">
        <v>2657.7861328125</v>
      </c>
      <c r="D4239" s="344">
        <v>23547.1640625</v>
      </c>
      <c r="E4239" s="344">
        <v>1.35551451239735</v>
      </c>
      <c r="F4239" s="344">
        <v>2.1627454552799499</v>
      </c>
      <c r="G4239" s="262">
        <f t="shared" si="89"/>
        <v>28522.101341598554</v>
      </c>
    </row>
    <row r="4240" spans="1:7" x14ac:dyDescent="0.2">
      <c r="A4240" s="344">
        <v>14</v>
      </c>
      <c r="B4240" s="344">
        <v>1.5</v>
      </c>
      <c r="C4240" s="344">
        <v>2658.1953125</v>
      </c>
      <c r="D4240" s="344">
        <v>23648.166015625</v>
      </c>
      <c r="E4240" s="344">
        <v>1.35726132430136</v>
      </c>
      <c r="F4240" s="344">
        <v>2.1679906640201798</v>
      </c>
      <c r="G4240" s="262">
        <f t="shared" si="89"/>
        <v>28563.32202379563</v>
      </c>
    </row>
    <row r="4241" spans="1:7" x14ac:dyDescent="0.2">
      <c r="A4241" s="344">
        <v>14</v>
      </c>
      <c r="B4241" s="344">
        <v>1.5</v>
      </c>
      <c r="C4241" s="344">
        <v>2658.583984375</v>
      </c>
      <c r="D4241" s="344">
        <v>23748.45703125</v>
      </c>
      <c r="E4241" s="344">
        <v>1.35888066142797</v>
      </c>
      <c r="F4241" s="344">
        <v>2.1740288939327002</v>
      </c>
      <c r="G4241" s="262">
        <f t="shared" si="89"/>
        <v>28601.697579483502</v>
      </c>
    </row>
    <row r="4242" spans="1:7" x14ac:dyDescent="0.2">
      <c r="A4242" s="344">
        <v>14</v>
      </c>
      <c r="B4242" s="344">
        <v>1.5</v>
      </c>
      <c r="C4242" s="344">
        <v>2658.603515625</v>
      </c>
      <c r="D4242" s="344">
        <v>23747.2734375</v>
      </c>
      <c r="E4242" s="344">
        <v>1.3589704176410999</v>
      </c>
      <c r="F4242" s="344">
        <v>2.1715310867875801</v>
      </c>
      <c r="G4242" s="262">
        <f t="shared" si="89"/>
        <v>28603.829097936858</v>
      </c>
    </row>
    <row r="4243" spans="1:7" x14ac:dyDescent="0.2">
      <c r="A4243" s="344">
        <v>14</v>
      </c>
      <c r="B4243" s="344">
        <v>1.5</v>
      </c>
      <c r="C4243" s="344">
        <v>2658.9970703125</v>
      </c>
      <c r="D4243" s="344">
        <v>23849.77734375</v>
      </c>
      <c r="E4243" s="344">
        <v>1.3606091961264599</v>
      </c>
      <c r="F4243" s="344">
        <v>2.1748275030404298</v>
      </c>
      <c r="G4243" s="262">
        <f t="shared" si="89"/>
        <v>28642.829609330307</v>
      </c>
    </row>
    <row r="4244" spans="1:7" x14ac:dyDescent="0.2">
      <c r="A4244" s="344">
        <v>14</v>
      </c>
      <c r="B4244" s="344">
        <v>1.5</v>
      </c>
      <c r="C4244" s="344">
        <v>2659.4091796875</v>
      </c>
      <c r="D4244" s="344">
        <v>23951.7578125</v>
      </c>
      <c r="E4244" s="344">
        <v>1.3623385457321999</v>
      </c>
      <c r="F4244" s="344">
        <v>2.18058540485799</v>
      </c>
      <c r="G4244" s="262">
        <f t="shared" si="89"/>
        <v>28684.16239231842</v>
      </c>
    </row>
    <row r="4245" spans="1:7" x14ac:dyDescent="0.2">
      <c r="A4245" s="344">
        <v>14</v>
      </c>
      <c r="B4245" s="344">
        <v>1.5</v>
      </c>
      <c r="C4245" s="344">
        <v>2659.791015625</v>
      </c>
      <c r="D4245" s="344">
        <v>24055.265625</v>
      </c>
      <c r="E4245" s="344">
        <v>1.36395974550396</v>
      </c>
      <c r="F4245" s="344">
        <v>2.1837591193616399</v>
      </c>
      <c r="G4245" s="262">
        <f t="shared" si="89"/>
        <v>28723.076880038298</v>
      </c>
    </row>
    <row r="4246" spans="1:7" x14ac:dyDescent="0.2">
      <c r="A4246" s="344">
        <v>14</v>
      </c>
      <c r="B4246" s="344">
        <v>1.5</v>
      </c>
      <c r="C4246" s="344">
        <v>2660.2138671875</v>
      </c>
      <c r="D4246" s="344">
        <v>24157.763671875</v>
      </c>
      <c r="E4246" s="344">
        <v>1.3657653471455</v>
      </c>
      <c r="F4246" s="344">
        <v>2.1888641640543902</v>
      </c>
      <c r="G4246" s="262">
        <f t="shared" si="89"/>
        <v>28766.603642459322</v>
      </c>
    </row>
    <row r="4247" spans="1:7" x14ac:dyDescent="0.2">
      <c r="A4247" s="344">
        <v>14</v>
      </c>
      <c r="B4247" s="344">
        <v>1.5</v>
      </c>
      <c r="C4247" s="344">
        <v>2660.630859375</v>
      </c>
      <c r="D4247" s="344">
        <v>24259.302734375</v>
      </c>
      <c r="E4247" s="344">
        <v>1.36743148323148</v>
      </c>
      <c r="F4247" s="344">
        <v>2.1944225300103399</v>
      </c>
      <c r="G4247" s="262">
        <f t="shared" si="89"/>
        <v>28806.938353217694</v>
      </c>
    </row>
    <row r="4248" spans="1:7" x14ac:dyDescent="0.2">
      <c r="A4248" s="344">
        <v>14</v>
      </c>
      <c r="B4248" s="344">
        <v>1.5</v>
      </c>
      <c r="C4248" s="344">
        <v>2661.01953125</v>
      </c>
      <c r="D4248" s="344">
        <v>24359.5234375</v>
      </c>
      <c r="E4248" s="344">
        <v>1.3690846972167501</v>
      </c>
      <c r="F4248" s="344">
        <v>2.1964311599731401</v>
      </c>
      <c r="G4248" s="262">
        <f t="shared" si="89"/>
        <v>28847.127014905072</v>
      </c>
    </row>
    <row r="4249" spans="1:7" x14ac:dyDescent="0.2">
      <c r="A4249" s="344">
        <v>14</v>
      </c>
      <c r="B4249" s="344">
        <v>1.5</v>
      </c>
      <c r="C4249" s="344">
        <v>2661.4287109375</v>
      </c>
      <c r="D4249" s="344">
        <v>24459.955078125</v>
      </c>
      <c r="E4249" s="344">
        <v>1.3708898331970001</v>
      </c>
      <c r="F4249" s="344">
        <v>2.1996735595166701</v>
      </c>
      <c r="G4249" s="262">
        <f t="shared" si="89"/>
        <v>28891.189913507871</v>
      </c>
    </row>
    <row r="4250" spans="1:7" x14ac:dyDescent="0.2">
      <c r="A4250" s="344">
        <v>14</v>
      </c>
      <c r="B4250" s="344">
        <v>1.5</v>
      </c>
      <c r="C4250" s="344">
        <v>2661.8466796875</v>
      </c>
      <c r="D4250" s="344">
        <v>24561.046875</v>
      </c>
      <c r="E4250" s="344">
        <v>1.37256679590791</v>
      </c>
      <c r="F4250" s="344">
        <v>2.20454926602542</v>
      </c>
      <c r="G4250" s="262">
        <f t="shared" si="89"/>
        <v>28932.293109671285</v>
      </c>
    </row>
    <row r="4251" spans="1:7" x14ac:dyDescent="0.2">
      <c r="A4251" s="344">
        <v>14</v>
      </c>
      <c r="B4251" s="344">
        <v>1.5</v>
      </c>
      <c r="C4251" s="344">
        <v>2662.2451171875</v>
      </c>
      <c r="D4251" s="344">
        <v>24661.236328125</v>
      </c>
      <c r="E4251" s="344">
        <v>1.3742995215579901</v>
      </c>
      <c r="F4251" s="344">
        <v>2.2084773518145102</v>
      </c>
      <c r="G4251" s="262">
        <f t="shared" si="89"/>
        <v>28974.937466002066</v>
      </c>
    </row>
    <row r="4252" spans="1:7" x14ac:dyDescent="0.2">
      <c r="A4252" s="344">
        <v>14</v>
      </c>
      <c r="B4252" s="344">
        <v>1.5</v>
      </c>
      <c r="C4252" s="344">
        <v>2662.6474609375</v>
      </c>
      <c r="D4252" s="344">
        <v>24761.392578125</v>
      </c>
      <c r="E4252" s="344">
        <v>1.3759690336883099</v>
      </c>
      <c r="F4252" s="344">
        <v>2.2135109174996601</v>
      </c>
      <c r="G4252" s="262">
        <f t="shared" si="89"/>
        <v>29016.193305237706</v>
      </c>
    </row>
    <row r="4253" spans="1:7" x14ac:dyDescent="0.2">
      <c r="A4253" s="344">
        <v>14</v>
      </c>
      <c r="B4253" s="344">
        <v>1.5</v>
      </c>
      <c r="C4253" s="344">
        <v>2663.0390625</v>
      </c>
      <c r="D4253" s="344">
        <v>24863.08203125</v>
      </c>
      <c r="E4253" s="344">
        <v>1.37766753323376</v>
      </c>
      <c r="F4253" s="344">
        <v>2.21599941141903</v>
      </c>
      <c r="G4253" s="262">
        <f t="shared" si="89"/>
        <v>29058.336879021317</v>
      </c>
    </row>
    <row r="4254" spans="1:7" x14ac:dyDescent="0.2">
      <c r="A4254" s="344">
        <v>14</v>
      </c>
      <c r="B4254" s="344">
        <v>1.5</v>
      </c>
      <c r="C4254" s="344">
        <v>2663.3525390625</v>
      </c>
      <c r="D4254" s="344">
        <v>24933.19921875</v>
      </c>
      <c r="E4254" s="344">
        <v>1.37897173408419</v>
      </c>
      <c r="F4254" s="344">
        <v>2.2220043465495101</v>
      </c>
      <c r="G4254" s="262">
        <f t="shared" si="89"/>
        <v>29090.80905519857</v>
      </c>
    </row>
    <row r="4255" spans="1:7" x14ac:dyDescent="0.2">
      <c r="A4255" s="344">
        <v>14</v>
      </c>
      <c r="B4255" s="344">
        <v>1.5</v>
      </c>
      <c r="C4255" s="344">
        <v>2663.4423828125</v>
      </c>
      <c r="D4255" s="344">
        <v>24963.3671875</v>
      </c>
      <c r="E4255" s="344">
        <v>1.37932365760207</v>
      </c>
      <c r="F4255" s="344">
        <v>2.22211796790361</v>
      </c>
      <c r="G4255" s="262">
        <f t="shared" si="89"/>
        <v>29099.588942788479</v>
      </c>
    </row>
    <row r="4256" spans="1:7" x14ac:dyDescent="0.2">
      <c r="A4256" s="344">
        <v>14</v>
      </c>
      <c r="B4256" s="344">
        <v>1.5</v>
      </c>
      <c r="C4256" s="344">
        <v>2663.861328125</v>
      </c>
      <c r="D4256" s="344">
        <v>25063.51953125</v>
      </c>
      <c r="E4256" s="344">
        <v>1.38111563865095</v>
      </c>
      <c r="F4256" s="344">
        <v>2.22387025132775</v>
      </c>
      <c r="G4256" s="262">
        <f t="shared" si="89"/>
        <v>29144.412559255714</v>
      </c>
    </row>
    <row r="4257" spans="1:7" x14ac:dyDescent="0.2">
      <c r="A4257" s="344">
        <v>14</v>
      </c>
      <c r="B4257" s="344">
        <v>1.5</v>
      </c>
      <c r="C4257" s="344">
        <v>2664.255859375</v>
      </c>
      <c r="D4257" s="344">
        <v>25164.447265625</v>
      </c>
      <c r="E4257" s="344">
        <v>1.38281541876495</v>
      </c>
      <c r="F4257" s="344">
        <v>2.22902884706855</v>
      </c>
      <c r="G4257" s="262">
        <f t="shared" si="89"/>
        <v>29187.100808819701</v>
      </c>
    </row>
    <row r="4258" spans="1:7" x14ac:dyDescent="0.2">
      <c r="A4258" s="344">
        <v>14</v>
      </c>
      <c r="B4258" s="344">
        <v>1.5</v>
      </c>
      <c r="C4258" s="344">
        <v>2664.662109375</v>
      </c>
      <c r="D4258" s="344">
        <v>25267.20703125</v>
      </c>
      <c r="E4258" s="344">
        <v>1.3845108915120401</v>
      </c>
      <c r="F4258" s="344">
        <v>2.2328763734549302</v>
      </c>
      <c r="G4258" s="262">
        <f t="shared" si="89"/>
        <v>29229.853556545211</v>
      </c>
    </row>
    <row r="4259" spans="1:7" x14ac:dyDescent="0.2">
      <c r="A4259" s="344">
        <v>14</v>
      </c>
      <c r="B4259" s="344">
        <v>1.5</v>
      </c>
      <c r="C4259" s="344">
        <v>2665.0693359375</v>
      </c>
      <c r="D4259" s="344">
        <v>25368.25390625</v>
      </c>
      <c r="E4259" s="344">
        <v>1.3863103231415199</v>
      </c>
      <c r="F4259" s="344">
        <v>2.2363723255693899</v>
      </c>
      <c r="G4259" s="262">
        <f t="shared" si="89"/>
        <v>29275.411081537324</v>
      </c>
    </row>
    <row r="4260" spans="1:7" x14ac:dyDescent="0.2">
      <c r="A4260" s="344">
        <v>14</v>
      </c>
      <c r="B4260" s="344">
        <v>1.5</v>
      </c>
      <c r="C4260" s="344">
        <v>2665.4794921875</v>
      </c>
      <c r="D4260" s="344">
        <v>25473.001953125</v>
      </c>
      <c r="E4260" s="344">
        <v>1.3880806509405399</v>
      </c>
      <c r="F4260" s="344">
        <v>2.2423982154578002</v>
      </c>
      <c r="G4260" s="262">
        <f t="shared" si="89"/>
        <v>29320.413925829795</v>
      </c>
    </row>
    <row r="4261" spans="1:7" x14ac:dyDescent="0.2">
      <c r="A4261" s="344">
        <v>14</v>
      </c>
      <c r="B4261" s="344">
        <v>1.5</v>
      </c>
      <c r="C4261" s="344">
        <v>2665.90234375</v>
      </c>
      <c r="D4261" s="344">
        <v>25573.1640625</v>
      </c>
      <c r="E4261" s="344">
        <v>1.38982175849378</v>
      </c>
      <c r="F4261" s="344">
        <v>2.2441924083977902</v>
      </c>
      <c r="G4261" s="262">
        <f t="shared" si="89"/>
        <v>29364.85235843667</v>
      </c>
    </row>
    <row r="4262" spans="1:7" x14ac:dyDescent="0.2">
      <c r="A4262" s="344">
        <v>14</v>
      </c>
      <c r="B4262" s="344">
        <v>1.5</v>
      </c>
      <c r="C4262" s="344">
        <v>2666.3017578125</v>
      </c>
      <c r="D4262" s="344">
        <v>25673.71875</v>
      </c>
      <c r="E4262" s="344">
        <v>1.39152945484966</v>
      </c>
      <c r="F4262" s="344">
        <v>2.2482455242425199</v>
      </c>
      <c r="G4262" s="262">
        <f t="shared" si="89"/>
        <v>29408.609415951229</v>
      </c>
    </row>
    <row r="4263" spans="1:7" x14ac:dyDescent="0.2">
      <c r="A4263" s="344">
        <v>14</v>
      </c>
      <c r="B4263" s="344">
        <v>1.5</v>
      </c>
      <c r="C4263" s="344">
        <v>2666.6982421875</v>
      </c>
      <c r="D4263" s="344">
        <v>25775.53125</v>
      </c>
      <c r="E4263" s="344">
        <v>1.39325938653201</v>
      </c>
      <c r="F4263" s="344">
        <v>2.2543550003320001</v>
      </c>
      <c r="G4263" s="262">
        <f t="shared" si="89"/>
        <v>29453.111259755304</v>
      </c>
    </row>
    <row r="4264" spans="1:7" x14ac:dyDescent="0.2">
      <c r="A4264" s="344">
        <v>14</v>
      </c>
      <c r="B4264" s="344">
        <v>1.5</v>
      </c>
      <c r="C4264" s="344">
        <v>2667.1005859375</v>
      </c>
      <c r="D4264" s="344">
        <v>25877.1015625</v>
      </c>
      <c r="E4264" s="344">
        <v>1.3950431020930401</v>
      </c>
      <c r="F4264" s="344">
        <v>2.25692079402506</v>
      </c>
      <c r="G4264" s="262">
        <f t="shared" si="89"/>
        <v>29499.178062213217</v>
      </c>
    </row>
    <row r="4265" spans="1:7" x14ac:dyDescent="0.2">
      <c r="A4265" s="344">
        <v>14</v>
      </c>
      <c r="B4265" s="344">
        <v>1.5</v>
      </c>
      <c r="C4265" s="344">
        <v>2667.517578125</v>
      </c>
      <c r="D4265" s="344">
        <v>25977.8203125</v>
      </c>
      <c r="E4265" s="344">
        <v>1.3968662824481699</v>
      </c>
      <c r="F4265" s="344">
        <v>2.2612838074564898</v>
      </c>
      <c r="G4265" s="262">
        <f t="shared" si="89"/>
        <v>29546.448499652863</v>
      </c>
    </row>
    <row r="4266" spans="1:7" x14ac:dyDescent="0.2">
      <c r="A4266" s="344">
        <v>14</v>
      </c>
      <c r="B4266" s="344">
        <v>1.5</v>
      </c>
      <c r="C4266" s="344">
        <v>2667.927734375</v>
      </c>
      <c r="D4266" s="344">
        <v>26078.88671875</v>
      </c>
      <c r="E4266" s="344">
        <v>1.39871216379106</v>
      </c>
      <c r="F4266" s="344">
        <v>2.26704799570143</v>
      </c>
      <c r="G4266" s="262">
        <f t="shared" si="89"/>
        <v>29594.493751793503</v>
      </c>
    </row>
    <row r="4267" spans="1:7" x14ac:dyDescent="0.2">
      <c r="A4267" s="344">
        <v>14</v>
      </c>
      <c r="B4267" s="344">
        <v>1.5</v>
      </c>
      <c r="C4267" s="344">
        <v>2667.9658203125</v>
      </c>
      <c r="D4267" s="344">
        <v>26090.197265625</v>
      </c>
      <c r="E4267" s="344">
        <v>1.3989903964102299</v>
      </c>
      <c r="F4267" s="344">
        <v>2.2654919885098899</v>
      </c>
      <c r="G4267" s="262">
        <f t="shared" si="89"/>
        <v>29601.751322231838</v>
      </c>
    </row>
    <row r="4268" spans="1:7" x14ac:dyDescent="0.2">
      <c r="A4268" s="344">
        <v>14</v>
      </c>
      <c r="B4268" s="344">
        <v>2</v>
      </c>
      <c r="C4268" s="344">
        <v>2668.7216796875</v>
      </c>
      <c r="D4268" s="344">
        <v>25978.427734375</v>
      </c>
      <c r="E4268" s="344">
        <v>1.3973278691992199</v>
      </c>
      <c r="F4268" s="344">
        <v>2.2592605091631399</v>
      </c>
      <c r="G4268" s="262">
        <f t="shared" si="89"/>
        <v>29558.468569280649</v>
      </c>
    </row>
    <row r="4269" spans="1:7" x14ac:dyDescent="0.2">
      <c r="A4269" s="344">
        <v>14</v>
      </c>
      <c r="B4269" s="344">
        <v>2</v>
      </c>
      <c r="C4269" s="344">
        <v>2669.10546875</v>
      </c>
      <c r="D4269" s="344">
        <v>25877.845703125</v>
      </c>
      <c r="E4269" s="344">
        <v>1.39574764762074</v>
      </c>
      <c r="F4269" s="344">
        <v>2.2574691101908702</v>
      </c>
      <c r="G4269" s="262">
        <f t="shared" si="89"/>
        <v>29517.496368147902</v>
      </c>
    </row>
    <row r="4270" spans="1:7" x14ac:dyDescent="0.2">
      <c r="A4270" s="344">
        <v>14</v>
      </c>
      <c r="B4270" s="344">
        <v>2</v>
      </c>
      <c r="C4270" s="344">
        <v>2669.525390625</v>
      </c>
      <c r="D4270" s="344">
        <v>25775.625</v>
      </c>
      <c r="E4270" s="344">
        <v>1.39408360701054</v>
      </c>
      <c r="F4270" s="344">
        <v>2.2523999214172399</v>
      </c>
      <c r="G4270" s="262">
        <f t="shared" si="89"/>
        <v>29474.519631694016</v>
      </c>
    </row>
    <row r="4271" spans="1:7" x14ac:dyDescent="0.2">
      <c r="A4271" s="344">
        <v>14</v>
      </c>
      <c r="B4271" s="344">
        <v>2</v>
      </c>
      <c r="C4271" s="344">
        <v>2669.92578125</v>
      </c>
      <c r="D4271" s="344">
        <v>25673.0859375</v>
      </c>
      <c r="E4271" s="344">
        <v>1.39238592237234</v>
      </c>
      <c r="F4271" s="344">
        <v>2.24897265434265</v>
      </c>
      <c r="G4271" s="262">
        <f t="shared" si="89"/>
        <v>29430.847788587125</v>
      </c>
    </row>
    <row r="4272" spans="1:7" x14ac:dyDescent="0.2">
      <c r="A4272" s="344">
        <v>14</v>
      </c>
      <c r="B4272" s="344">
        <v>2</v>
      </c>
      <c r="C4272" s="344">
        <v>2670.3271484375</v>
      </c>
      <c r="D4272" s="344">
        <v>25571.373046875</v>
      </c>
      <c r="E4272" s="344">
        <v>1.3907481916248801</v>
      </c>
      <c r="F4272" s="344">
        <v>2.2465765941888098</v>
      </c>
      <c r="G4272" s="262">
        <f t="shared" si="89"/>
        <v>29388.885475529292</v>
      </c>
    </row>
    <row r="4273" spans="1:18" s="114" customFormat="1" x14ac:dyDescent="0.2">
      <c r="A4273" s="344">
        <v>14</v>
      </c>
      <c r="B4273" s="344">
        <v>2</v>
      </c>
      <c r="C4273" s="344">
        <v>2670.740234375</v>
      </c>
      <c r="D4273" s="344">
        <v>25465.875</v>
      </c>
      <c r="E4273" s="344">
        <v>1.38902070466429</v>
      </c>
      <c r="F4273" s="344">
        <v>2.24151322618127</v>
      </c>
      <c r="G4273" s="262">
        <f t="shared" si="89"/>
        <v>29344.802385276602</v>
      </c>
      <c r="H4273" s="270"/>
      <c r="I4273" s="271"/>
      <c r="J4273" s="271"/>
      <c r="K4273" s="270"/>
      <c r="L4273" s="271"/>
      <c r="M4273" s="271"/>
      <c r="N4273" s="271"/>
      <c r="O4273" s="271"/>
      <c r="P4273" s="271"/>
      <c r="Q4273" s="284"/>
      <c r="R4273" s="287"/>
    </row>
    <row r="4274" spans="1:18" x14ac:dyDescent="0.2">
      <c r="A4274" s="344">
        <v>14</v>
      </c>
      <c r="B4274" s="344">
        <v>2</v>
      </c>
      <c r="C4274" s="344">
        <v>2671.16796875</v>
      </c>
      <c r="D4274" s="344">
        <v>25365.751953125</v>
      </c>
      <c r="E4274" s="344">
        <v>1.3873265124857399</v>
      </c>
      <c r="F4274" s="344">
        <v>2.2387683857232301</v>
      </c>
      <c r="G4274" s="262">
        <f t="shared" si="89"/>
        <v>29301.743112873122</v>
      </c>
    </row>
    <row r="4275" spans="1:18" x14ac:dyDescent="0.2">
      <c r="A4275" s="344">
        <v>14</v>
      </c>
      <c r="B4275" s="344">
        <v>2</v>
      </c>
      <c r="C4275" s="344">
        <v>2671.556640625</v>
      </c>
      <c r="D4275" s="344">
        <v>25264.908203125</v>
      </c>
      <c r="E4275" s="344">
        <v>1.38565013185143</v>
      </c>
      <c r="F4275" s="344">
        <v>2.23344285041094</v>
      </c>
      <c r="G4275" s="262">
        <f t="shared" si="89"/>
        <v>29259.304983778991</v>
      </c>
    </row>
    <row r="4276" spans="1:18" x14ac:dyDescent="0.2">
      <c r="A4276" s="344">
        <v>14</v>
      </c>
      <c r="B4276" s="344">
        <v>2</v>
      </c>
      <c r="C4276" s="344">
        <v>2671.9736328125</v>
      </c>
      <c r="D4276" s="344">
        <v>25163.787109375</v>
      </c>
      <c r="E4276" s="344">
        <v>1.3839984312653499</v>
      </c>
      <c r="F4276" s="344">
        <v>2.2291659843176599</v>
      </c>
      <c r="G4276" s="262">
        <f t="shared" si="89"/>
        <v>29217.658430977535</v>
      </c>
    </row>
    <row r="4277" spans="1:18" x14ac:dyDescent="0.2">
      <c r="A4277" s="344">
        <v>14</v>
      </c>
      <c r="B4277" s="344">
        <v>2</v>
      </c>
      <c r="C4277" s="344">
        <v>2672.380859375</v>
      </c>
      <c r="D4277" s="344">
        <v>25062.716796875</v>
      </c>
      <c r="E4277" s="344">
        <v>1.3822774635627899</v>
      </c>
      <c r="F4277" s="344">
        <v>2.2252174094319299</v>
      </c>
      <c r="G4277" s="262">
        <f t="shared" si="89"/>
        <v>29174.439335459956</v>
      </c>
    </row>
    <row r="4278" spans="1:18" x14ac:dyDescent="0.2">
      <c r="A4278" s="344">
        <v>14</v>
      </c>
      <c r="B4278" s="344">
        <v>2</v>
      </c>
      <c r="C4278" s="344">
        <v>2672.7734375</v>
      </c>
      <c r="D4278" s="344">
        <v>24960.337890625</v>
      </c>
      <c r="E4278" s="344">
        <v>1.3805880444124301</v>
      </c>
      <c r="F4278" s="344">
        <v>2.2219480015337498</v>
      </c>
      <c r="G4278" s="262">
        <f t="shared" si="89"/>
        <v>29132.184382185678</v>
      </c>
    </row>
    <row r="4279" spans="1:18" x14ac:dyDescent="0.2">
      <c r="A4279" s="344">
        <v>14</v>
      </c>
      <c r="B4279" s="344">
        <v>2</v>
      </c>
      <c r="C4279" s="344">
        <v>2673.1611328125</v>
      </c>
      <c r="D4279" s="344">
        <v>24866.416015625</v>
      </c>
      <c r="E4279" s="344">
        <v>1.3789719669148299</v>
      </c>
      <c r="F4279" s="344">
        <v>2.2171020973473801</v>
      </c>
      <c r="G4279" s="262">
        <f t="shared" si="89"/>
        <v>29091.922434302502</v>
      </c>
    </row>
    <row r="4280" spans="1:18" x14ac:dyDescent="0.2">
      <c r="A4280" s="344">
        <v>14</v>
      </c>
      <c r="B4280" s="344">
        <v>2</v>
      </c>
      <c r="C4280" s="344">
        <v>2673.181640625</v>
      </c>
      <c r="D4280" s="344">
        <v>24859.205078125</v>
      </c>
      <c r="E4280" s="344">
        <v>1.3789160875603601</v>
      </c>
      <c r="F4280" s="344">
        <v>2.2169412113726099</v>
      </c>
      <c r="G4280" s="262">
        <f t="shared" si="89"/>
        <v>29090.533116498838</v>
      </c>
    </row>
    <row r="4281" spans="1:18" x14ac:dyDescent="0.2">
      <c r="A4281" s="344">
        <v>14</v>
      </c>
      <c r="B4281" s="344">
        <v>2</v>
      </c>
      <c r="C4281" s="344">
        <v>2673.59765625</v>
      </c>
      <c r="D4281" s="344">
        <v>24757.765625</v>
      </c>
      <c r="E4281" s="344">
        <v>1.3771825470030301</v>
      </c>
      <c r="F4281" s="344">
        <v>2.2156715858727698</v>
      </c>
      <c r="G4281" s="262">
        <f t="shared" si="89"/>
        <v>29047.526600975976</v>
      </c>
    </row>
    <row r="4282" spans="1:18" x14ac:dyDescent="0.2">
      <c r="A4282" s="344">
        <v>14</v>
      </c>
      <c r="B4282" s="344">
        <v>2</v>
      </c>
      <c r="C4282" s="344">
        <v>2674</v>
      </c>
      <c r="D4282" s="344">
        <v>24656.36328125</v>
      </c>
      <c r="E4282" s="344">
        <v>1.3755050022155</v>
      </c>
      <c r="F4282" s="344">
        <v>2.2102296352386501</v>
      </c>
      <c r="G4282" s="262">
        <f t="shared" si="89"/>
        <v>29006.079393787466</v>
      </c>
    </row>
    <row r="4283" spans="1:18" x14ac:dyDescent="0.2">
      <c r="A4283" s="344">
        <v>14</v>
      </c>
      <c r="B4283" s="344">
        <v>2</v>
      </c>
      <c r="C4283" s="344">
        <v>2674.404296875</v>
      </c>
      <c r="D4283" s="344">
        <v>24555.96484375</v>
      </c>
      <c r="E4283" s="344">
        <v>1.3738129055127499</v>
      </c>
      <c r="F4283" s="344">
        <v>2.2061646450310901</v>
      </c>
      <c r="G4283" s="262">
        <f t="shared" si="89"/>
        <v>28964.443384709983</v>
      </c>
    </row>
    <row r="4284" spans="1:18" x14ac:dyDescent="0.2">
      <c r="A4284" s="344">
        <v>14</v>
      </c>
      <c r="B4284" s="344">
        <v>2</v>
      </c>
      <c r="C4284" s="344">
        <v>2674.8056640625</v>
      </c>
      <c r="D4284" s="344">
        <v>24455.607421875</v>
      </c>
      <c r="E4284" s="344">
        <v>1.3721655122935801</v>
      </c>
      <c r="F4284" s="344">
        <v>2.2028416860848701</v>
      </c>
      <c r="G4284" s="262">
        <f t="shared" si="89"/>
        <v>28924.07271880436</v>
      </c>
    </row>
    <row r="4285" spans="1:18" x14ac:dyDescent="0.2">
      <c r="A4285" s="344">
        <v>14</v>
      </c>
      <c r="B4285" s="344">
        <v>2</v>
      </c>
      <c r="C4285" s="344">
        <v>2675.20703125</v>
      </c>
      <c r="D4285" s="344">
        <v>24355.427734375</v>
      </c>
      <c r="E4285" s="344">
        <v>1.37049588374794</v>
      </c>
      <c r="F4285" s="344">
        <v>2.19717621803284</v>
      </c>
      <c r="G4285" s="262">
        <f t="shared" si="89"/>
        <v>28883.324569984801</v>
      </c>
    </row>
    <row r="4286" spans="1:18" x14ac:dyDescent="0.2">
      <c r="A4286" s="344">
        <v>14</v>
      </c>
      <c r="B4286" s="344">
        <v>2</v>
      </c>
      <c r="C4286" s="344">
        <v>2675.603515625</v>
      </c>
      <c r="D4286" s="344">
        <v>24255.01171875</v>
      </c>
      <c r="E4286" s="344">
        <v>1.36880553327501</v>
      </c>
      <c r="F4286" s="344">
        <v>2.19400529749691</v>
      </c>
      <c r="G4286" s="262">
        <f t="shared" si="89"/>
        <v>28842.24023032534</v>
      </c>
    </row>
    <row r="4287" spans="1:18" x14ac:dyDescent="0.2">
      <c r="A4287" s="344">
        <v>14</v>
      </c>
      <c r="B4287" s="344">
        <v>2</v>
      </c>
      <c r="C4287" s="344">
        <v>2675.9931640625</v>
      </c>
      <c r="D4287" s="344">
        <v>24152.732421875</v>
      </c>
      <c r="E4287" s="344">
        <v>1.36716151610017</v>
      </c>
      <c r="F4287" s="344">
        <v>2.19023507088423</v>
      </c>
      <c r="G4287" s="262">
        <f t="shared" si="89"/>
        <v>28802.448648944119</v>
      </c>
    </row>
    <row r="4288" spans="1:18" x14ac:dyDescent="0.2">
      <c r="A4288" s="344">
        <v>14</v>
      </c>
      <c r="B4288" s="344">
        <v>2</v>
      </c>
      <c r="C4288" s="344">
        <v>2676.4169921875</v>
      </c>
      <c r="D4288" s="344">
        <v>24052.67578125</v>
      </c>
      <c r="E4288" s="344">
        <v>1.3654603390023099</v>
      </c>
      <c r="F4288" s="344">
        <v>2.1872757934033902</v>
      </c>
      <c r="G4288" s="262">
        <f t="shared" si="89"/>
        <v>28761.445680730041</v>
      </c>
    </row>
    <row r="4289" spans="1:7" x14ac:dyDescent="0.2">
      <c r="A4289" s="344">
        <v>14</v>
      </c>
      <c r="B4289" s="344">
        <v>2</v>
      </c>
      <c r="C4289" s="344">
        <v>2676.8212890625</v>
      </c>
      <c r="D4289" s="344">
        <v>23951.40234375</v>
      </c>
      <c r="E4289" s="344">
        <v>1.3637898955494201</v>
      </c>
      <c r="F4289" s="344">
        <v>2.1836014930158898</v>
      </c>
      <c r="G4289" s="262">
        <f t="shared" si="89"/>
        <v>28721.351631722082</v>
      </c>
    </row>
    <row r="4290" spans="1:7" x14ac:dyDescent="0.2">
      <c r="A4290" s="344">
        <v>14</v>
      </c>
      <c r="B4290" s="344">
        <v>2</v>
      </c>
      <c r="C4290" s="344">
        <v>2677.234375</v>
      </c>
      <c r="D4290" s="344">
        <v>23851.361328125</v>
      </c>
      <c r="E4290" s="344">
        <v>1.3620627578347899</v>
      </c>
      <c r="F4290" s="344">
        <v>2.17861542478204</v>
      </c>
      <c r="G4290" s="262">
        <f t="shared" si="89"/>
        <v>28680.070653721457</v>
      </c>
    </row>
    <row r="4291" spans="1:7" x14ac:dyDescent="0.2">
      <c r="A4291" s="344">
        <v>14</v>
      </c>
      <c r="B4291" s="344">
        <v>2</v>
      </c>
      <c r="C4291" s="344">
        <v>2677.6259765625</v>
      </c>
      <c r="D4291" s="344">
        <v>23751.283203125</v>
      </c>
      <c r="E4291" s="344">
        <v>1.36042106896639</v>
      </c>
      <c r="F4291" s="344">
        <v>2.1727113053202598</v>
      </c>
      <c r="G4291" s="262">
        <f t="shared" si="89"/>
        <v>28640.996287904782</v>
      </c>
    </row>
    <row r="4292" spans="1:7" x14ac:dyDescent="0.2">
      <c r="A4292" s="344">
        <v>14</v>
      </c>
      <c r="B4292" s="344">
        <v>2</v>
      </c>
      <c r="C4292" s="344">
        <v>2677.9716796875</v>
      </c>
      <c r="D4292" s="344">
        <v>23668.798828125</v>
      </c>
      <c r="E4292" s="344">
        <v>1.35895470157266</v>
      </c>
      <c r="F4292" s="344">
        <v>2.17146868817508</v>
      </c>
      <c r="G4292" s="262">
        <f t="shared" si="89"/>
        <v>28606.228656855466</v>
      </c>
    </row>
    <row r="4293" spans="1:7" x14ac:dyDescent="0.2">
      <c r="A4293" s="344">
        <v>14</v>
      </c>
      <c r="B4293" s="344">
        <v>2</v>
      </c>
      <c r="C4293" s="344">
        <v>2678.0390625</v>
      </c>
      <c r="D4293" s="344">
        <v>23650.59375</v>
      </c>
      <c r="E4293" s="344">
        <v>1.3587004505097899</v>
      </c>
      <c r="F4293" s="344">
        <v>2.1699070930481001</v>
      </c>
      <c r="G4293" s="262">
        <f t="shared" si="89"/>
        <v>28600.21315392679</v>
      </c>
    </row>
    <row r="4294" spans="1:7" x14ac:dyDescent="0.2">
      <c r="A4294" s="344">
        <v>14</v>
      </c>
      <c r="B4294" s="344">
        <v>2</v>
      </c>
      <c r="C4294" s="344">
        <v>2678.419921875</v>
      </c>
      <c r="D4294" s="344">
        <v>23550.521484375</v>
      </c>
      <c r="E4294" s="344">
        <v>1.3570825103670401</v>
      </c>
      <c r="F4294" s="344">
        <v>2.1676153410226102</v>
      </c>
      <c r="G4294" s="262">
        <f t="shared" ref="G4294:G4357" si="90">G4293+(D4294+D4293)/2*(E4294-E4293)</f>
        <v>28562.028864366661</v>
      </c>
    </row>
    <row r="4295" spans="1:7" x14ac:dyDescent="0.2">
      <c r="A4295" s="344">
        <v>14</v>
      </c>
      <c r="B4295" s="344">
        <v>2</v>
      </c>
      <c r="C4295" s="344">
        <v>2678.8310546875</v>
      </c>
      <c r="D4295" s="344">
        <v>23450.2421875</v>
      </c>
      <c r="E4295" s="344">
        <v>1.3553400058299301</v>
      </c>
      <c r="F4295" s="344">
        <v>2.1609636023640602</v>
      </c>
      <c r="G4295" s="262">
        <f t="shared" si="90"/>
        <v>28521.079342393721</v>
      </c>
    </row>
    <row r="4296" spans="1:7" x14ac:dyDescent="0.2">
      <c r="A4296" s="344">
        <v>14</v>
      </c>
      <c r="B4296" s="344">
        <v>2</v>
      </c>
      <c r="C4296" s="344">
        <v>2679.2373046875</v>
      </c>
      <c r="D4296" s="344">
        <v>23346.232421875</v>
      </c>
      <c r="E4296" s="344">
        <v>1.35364674497396</v>
      </c>
      <c r="F4296" s="344">
        <v>2.1596788428723799</v>
      </c>
      <c r="G4296" s="262">
        <f t="shared" si="90"/>
        <v>28481.460023066993</v>
      </c>
    </row>
    <row r="4297" spans="1:7" x14ac:dyDescent="0.2">
      <c r="A4297" s="344">
        <v>14</v>
      </c>
      <c r="B4297" s="344">
        <v>2</v>
      </c>
      <c r="C4297" s="344">
        <v>2679.6533203125</v>
      </c>
      <c r="D4297" s="344">
        <v>23245.912109375</v>
      </c>
      <c r="E4297" s="344">
        <v>1.3518766500055801</v>
      </c>
      <c r="F4297" s="344">
        <v>2.1534294355660699</v>
      </c>
      <c r="G4297" s="262">
        <f t="shared" si="90"/>
        <v>28440.223762766596</v>
      </c>
    </row>
    <row r="4298" spans="1:7" x14ac:dyDescent="0.2">
      <c r="A4298" s="344">
        <v>14</v>
      </c>
      <c r="B4298" s="344">
        <v>2</v>
      </c>
      <c r="C4298" s="344">
        <v>2680.0390625</v>
      </c>
      <c r="D4298" s="344">
        <v>23144.732421875</v>
      </c>
      <c r="E4298" s="344">
        <v>1.35023496113718</v>
      </c>
      <c r="F4298" s="344">
        <v>2.1508038043975799</v>
      </c>
      <c r="G4298" s="262">
        <f t="shared" si="90"/>
        <v>28402.144260404166</v>
      </c>
    </row>
    <row r="4299" spans="1:7" x14ac:dyDescent="0.2">
      <c r="A4299" s="344">
        <v>14</v>
      </c>
      <c r="B4299" s="344">
        <v>2</v>
      </c>
      <c r="C4299" s="344">
        <v>2680.4443359375</v>
      </c>
      <c r="D4299" s="344">
        <v>23041.86328125</v>
      </c>
      <c r="E4299" s="344">
        <v>1.34853669442236</v>
      </c>
      <c r="F4299" s="344">
        <v>2.1471679210662802</v>
      </c>
      <c r="G4299" s="262">
        <f t="shared" si="90"/>
        <v>28362.925681327433</v>
      </c>
    </row>
    <row r="4300" spans="1:7" x14ac:dyDescent="0.2">
      <c r="A4300" s="344">
        <v>14</v>
      </c>
      <c r="B4300" s="344">
        <v>2</v>
      </c>
      <c r="C4300" s="344">
        <v>2680.8603515625</v>
      </c>
      <c r="D4300" s="344">
        <v>22940.44140625</v>
      </c>
      <c r="E4300" s="344">
        <v>1.3467785902321301</v>
      </c>
      <c r="F4300" s="344">
        <v>2.14282562956214</v>
      </c>
      <c r="G4300" s="262">
        <f t="shared" si="90"/>
        <v>28322.504840053673</v>
      </c>
    </row>
    <row r="4301" spans="1:7" x14ac:dyDescent="0.2">
      <c r="A4301" s="344">
        <v>14</v>
      </c>
      <c r="B4301" s="344">
        <v>2</v>
      </c>
      <c r="C4301" s="344">
        <v>2681.244140625</v>
      </c>
      <c r="D4301" s="344">
        <v>22840.423828125</v>
      </c>
      <c r="E4301" s="344">
        <v>1.3451825361698899</v>
      </c>
      <c r="F4301" s="344">
        <v>2.1391510963439901</v>
      </c>
      <c r="G4301" s="262">
        <f t="shared" si="90"/>
        <v>28285.970472088575</v>
      </c>
    </row>
    <row r="4302" spans="1:7" x14ac:dyDescent="0.2">
      <c r="A4302" s="344">
        <v>14</v>
      </c>
      <c r="B4302" s="344">
        <v>2</v>
      </c>
      <c r="C4302" s="344">
        <v>2681.66015625</v>
      </c>
      <c r="D4302" s="344">
        <v>22740.388671875</v>
      </c>
      <c r="E4302" s="344">
        <v>1.34347181301564</v>
      </c>
      <c r="F4302" s="344">
        <v>2.1345554850995501</v>
      </c>
      <c r="G4302" s="262">
        <f t="shared" si="90"/>
        <v>28246.982396421939</v>
      </c>
    </row>
    <row r="4303" spans="1:7" x14ac:dyDescent="0.2">
      <c r="A4303" s="344">
        <v>14</v>
      </c>
      <c r="B4303" s="344">
        <v>2</v>
      </c>
      <c r="C4303" s="344">
        <v>2682.072265625</v>
      </c>
      <c r="D4303" s="344">
        <v>22640.244140625</v>
      </c>
      <c r="E4303" s="344">
        <v>1.3417332665994799</v>
      </c>
      <c r="F4303" s="344">
        <v>2.1308211144059901</v>
      </c>
      <c r="G4303" s="262">
        <f t="shared" si="90"/>
        <v>28207.534228152315</v>
      </c>
    </row>
    <row r="4304" spans="1:7" x14ac:dyDescent="0.2">
      <c r="A4304" s="344">
        <v>14</v>
      </c>
      <c r="B4304" s="344">
        <v>2</v>
      </c>
      <c r="C4304" s="344">
        <v>2682.4697265625</v>
      </c>
      <c r="D4304" s="344">
        <v>22537.408203125</v>
      </c>
      <c r="E4304" s="344">
        <v>1.33999262470752</v>
      </c>
      <c r="F4304" s="344">
        <v>2.1260234061628598</v>
      </c>
      <c r="G4304" s="262">
        <f t="shared" si="90"/>
        <v>28168.21517102735</v>
      </c>
    </row>
    <row r="4305" spans="1:7" x14ac:dyDescent="0.2">
      <c r="A4305" s="344">
        <v>14</v>
      </c>
      <c r="B4305" s="344">
        <v>2</v>
      </c>
      <c r="C4305" s="344">
        <v>2682.71875</v>
      </c>
      <c r="D4305" s="344">
        <v>22478.1484375</v>
      </c>
      <c r="E4305" s="344">
        <v>1.33894523605704</v>
      </c>
      <c r="F4305" s="344">
        <v>2.12360033765435</v>
      </c>
      <c r="G4305" s="262">
        <f t="shared" si="90"/>
        <v>28144.640779467136</v>
      </c>
    </row>
    <row r="4306" spans="1:7" x14ac:dyDescent="0.2">
      <c r="A4306" s="344">
        <v>14</v>
      </c>
      <c r="B4306" s="344">
        <v>2</v>
      </c>
      <c r="C4306" s="344">
        <v>2682.875</v>
      </c>
      <c r="D4306" s="344">
        <v>22433.255859375</v>
      </c>
      <c r="E4306" s="344">
        <v>1.33827526587993</v>
      </c>
      <c r="F4306" s="344">
        <v>2.1229477133601899</v>
      </c>
      <c r="G4306" s="262">
        <f t="shared" si="90"/>
        <v>28129.596128721616</v>
      </c>
    </row>
    <row r="4307" spans="1:7" x14ac:dyDescent="0.2">
      <c r="A4307" s="344">
        <v>14</v>
      </c>
      <c r="B4307" s="344">
        <v>2</v>
      </c>
      <c r="C4307" s="344">
        <v>2683.2998046875</v>
      </c>
      <c r="D4307" s="344">
        <v>22329.14453125</v>
      </c>
      <c r="E4307" s="344">
        <v>1.33648910559714</v>
      </c>
      <c r="F4307" s="344">
        <v>2.1175236906856298</v>
      </c>
      <c r="G4307" s="262">
        <f t="shared" si="90"/>
        <v>28089.619717851576</v>
      </c>
    </row>
    <row r="4308" spans="1:7" x14ac:dyDescent="0.2">
      <c r="A4308" s="344">
        <v>14</v>
      </c>
      <c r="B4308" s="344">
        <v>2</v>
      </c>
      <c r="C4308" s="344">
        <v>2683.7255859375</v>
      </c>
      <c r="D4308" s="344">
        <v>22228.91015625</v>
      </c>
      <c r="E4308" s="344">
        <v>1.33477826602757</v>
      </c>
      <c r="F4308" s="344">
        <v>2.1129609085619498</v>
      </c>
      <c r="G4308" s="262">
        <f t="shared" si="90"/>
        <v>28051.503876300358</v>
      </c>
    </row>
    <row r="4309" spans="1:7" x14ac:dyDescent="0.2">
      <c r="A4309" s="344">
        <v>14</v>
      </c>
      <c r="B4309" s="344">
        <v>2</v>
      </c>
      <c r="C4309" s="344">
        <v>2684.1142578125</v>
      </c>
      <c r="D4309" s="344">
        <v>22128.62109375</v>
      </c>
      <c r="E4309" s="344">
        <v>1.3331240043044099</v>
      </c>
      <c r="F4309" s="344">
        <v>2.1105885971337601</v>
      </c>
      <c r="G4309" s="262">
        <f t="shared" si="90"/>
        <v>28014.814393259981</v>
      </c>
    </row>
    <row r="4310" spans="1:7" x14ac:dyDescent="0.2">
      <c r="A4310" s="344">
        <v>14</v>
      </c>
      <c r="B4310" s="344">
        <v>2</v>
      </c>
      <c r="C4310" s="344">
        <v>2684.5107421875</v>
      </c>
      <c r="D4310" s="344">
        <v>22028.509765625</v>
      </c>
      <c r="E4310" s="344">
        <v>1.3313371455296901</v>
      </c>
      <c r="F4310" s="344">
        <v>2.1082190796732898</v>
      </c>
      <c r="G4310" s="262">
        <f t="shared" si="90"/>
        <v>27975.363114888718</v>
      </c>
    </row>
    <row r="4311" spans="1:7" x14ac:dyDescent="0.2">
      <c r="A4311" s="344">
        <v>14</v>
      </c>
      <c r="B4311" s="344">
        <v>2</v>
      </c>
      <c r="C4311" s="344">
        <v>2684.91015625</v>
      </c>
      <c r="D4311" s="344">
        <v>21928.009765625</v>
      </c>
      <c r="E4311" s="344">
        <v>1.3296030228957501</v>
      </c>
      <c r="F4311" s="344">
        <v>2.10169260390103</v>
      </c>
      <c r="G4311" s="262">
        <f t="shared" si="90"/>
        <v>27937.250117174535</v>
      </c>
    </row>
    <row r="4312" spans="1:7" x14ac:dyDescent="0.2">
      <c r="A4312" s="344">
        <v>14</v>
      </c>
      <c r="B4312" s="344">
        <v>2</v>
      </c>
      <c r="C4312" s="344">
        <v>2685.318359375</v>
      </c>
      <c r="D4312" s="344">
        <v>21827.560546875</v>
      </c>
      <c r="E4312" s="344">
        <v>1.32786727044731</v>
      </c>
      <c r="F4312" s="344">
        <v>2.0980688277631998</v>
      </c>
      <c r="G4312" s="262">
        <f t="shared" si="90"/>
        <v>27899.275698023128</v>
      </c>
    </row>
    <row r="4313" spans="1:7" x14ac:dyDescent="0.2">
      <c r="A4313" s="344">
        <v>14</v>
      </c>
      <c r="B4313" s="344">
        <v>2</v>
      </c>
      <c r="C4313" s="344">
        <v>2685.71875</v>
      </c>
      <c r="D4313" s="344">
        <v>21727.048828125</v>
      </c>
      <c r="E4313" s="344">
        <v>1.32621743250638</v>
      </c>
      <c r="F4313" s="344">
        <v>2.09380383603275</v>
      </c>
      <c r="G4313" s="262">
        <f t="shared" si="90"/>
        <v>27863.346674498498</v>
      </c>
    </row>
    <row r="4314" spans="1:7" x14ac:dyDescent="0.2">
      <c r="A4314" s="344">
        <v>14</v>
      </c>
      <c r="B4314" s="344">
        <v>2</v>
      </c>
      <c r="C4314" s="344">
        <v>2686.126953125</v>
      </c>
      <c r="D4314" s="344">
        <v>21626.998046875</v>
      </c>
      <c r="E4314" s="344">
        <v>1.32446852512658</v>
      </c>
      <c r="F4314" s="344">
        <v>2.08971207030118</v>
      </c>
      <c r="G4314" s="262">
        <f t="shared" si="90"/>
        <v>27825.435568236557</v>
      </c>
    </row>
    <row r="4315" spans="1:7" x14ac:dyDescent="0.2">
      <c r="A4315" s="344">
        <v>14</v>
      </c>
      <c r="B4315" s="344">
        <v>2</v>
      </c>
      <c r="C4315" s="344">
        <v>2686.51171875</v>
      </c>
      <c r="D4315" s="344">
        <v>21526.888671875</v>
      </c>
      <c r="E4315" s="344">
        <v>1.3228235766291601</v>
      </c>
      <c r="F4315" s="344">
        <v>2.0839213393628602</v>
      </c>
      <c r="G4315" s="262">
        <f t="shared" si="90"/>
        <v>27789.942607678637</v>
      </c>
    </row>
    <row r="4316" spans="1:7" x14ac:dyDescent="0.2">
      <c r="A4316" s="344">
        <v>14</v>
      </c>
      <c r="B4316" s="344">
        <v>2</v>
      </c>
      <c r="C4316" s="344">
        <v>2686.9208984375</v>
      </c>
      <c r="D4316" s="344">
        <v>21426.208984375</v>
      </c>
      <c r="E4316" s="344">
        <v>1.32111040875316</v>
      </c>
      <c r="F4316" s="344">
        <v>2.0831732545047998</v>
      </c>
      <c r="G4316" s="262">
        <f t="shared" si="90"/>
        <v>27753.149674138946</v>
      </c>
    </row>
    <row r="4317" spans="1:7" x14ac:dyDescent="0.2">
      <c r="A4317" s="344">
        <v>14</v>
      </c>
      <c r="B4317" s="344">
        <v>2</v>
      </c>
      <c r="C4317" s="344">
        <v>2687.3271484375</v>
      </c>
      <c r="D4317" s="344">
        <v>21324.1796875</v>
      </c>
      <c r="E4317" s="344">
        <v>1.3193719787523199</v>
      </c>
      <c r="F4317" s="344">
        <v>2.07700720056891</v>
      </c>
      <c r="G4317" s="262">
        <f t="shared" si="90"/>
        <v>27715.990395031564</v>
      </c>
    </row>
    <row r="4318" spans="1:7" x14ac:dyDescent="0.2">
      <c r="A4318" s="344">
        <v>14</v>
      </c>
      <c r="B4318" s="344">
        <v>2</v>
      </c>
      <c r="C4318" s="344">
        <v>2687.4296875</v>
      </c>
      <c r="D4318" s="344">
        <v>21305.099609375</v>
      </c>
      <c r="E4318" s="344">
        <v>1.31893856450915</v>
      </c>
      <c r="F4318" s="344">
        <v>2.0756244193762501</v>
      </c>
      <c r="G4318" s="262">
        <f t="shared" si="90"/>
        <v>27706.752326619899</v>
      </c>
    </row>
    <row r="4319" spans="1:7" x14ac:dyDescent="0.2">
      <c r="A4319" s="344">
        <v>14</v>
      </c>
      <c r="B4319" s="344">
        <v>2</v>
      </c>
      <c r="C4319" s="344">
        <v>2687.728515625</v>
      </c>
      <c r="D4319" s="344">
        <v>21223.95703125</v>
      </c>
      <c r="E4319" s="344">
        <v>1.3176755746826501</v>
      </c>
      <c r="F4319" s="344">
        <v>2.0714192651212202</v>
      </c>
      <c r="G4319" s="262">
        <f t="shared" si="90"/>
        <v>27679.895443686022</v>
      </c>
    </row>
    <row r="4320" spans="1:7" x14ac:dyDescent="0.2">
      <c r="A4320" s="344">
        <v>14</v>
      </c>
      <c r="B4320" s="344">
        <v>2</v>
      </c>
      <c r="C4320" s="344">
        <v>2688.1376953125</v>
      </c>
      <c r="D4320" s="344">
        <v>21123.35546875</v>
      </c>
      <c r="E4320" s="344">
        <v>1.3159295776858899</v>
      </c>
      <c r="F4320" s="344">
        <v>2.0679503213614199</v>
      </c>
      <c r="G4320" s="262">
        <f t="shared" si="90"/>
        <v>27642.926303463089</v>
      </c>
    </row>
    <row r="4321" spans="1:7" x14ac:dyDescent="0.2">
      <c r="A4321" s="344">
        <v>14</v>
      </c>
      <c r="B4321" s="344">
        <v>2</v>
      </c>
      <c r="C4321" s="344">
        <v>2688.5224609375</v>
      </c>
      <c r="D4321" s="344">
        <v>21022.09375</v>
      </c>
      <c r="E4321" s="344">
        <v>1.3142864918336301</v>
      </c>
      <c r="F4321" s="344">
        <v>2.0650983788073098</v>
      </c>
      <c r="G4321" s="262">
        <f t="shared" si="90"/>
        <v>27608.302007788858</v>
      </c>
    </row>
    <row r="4322" spans="1:7" x14ac:dyDescent="0.2">
      <c r="A4322" s="344">
        <v>14</v>
      </c>
      <c r="B4322" s="344">
        <v>2</v>
      </c>
      <c r="C4322" s="344">
        <v>2688.9423828125</v>
      </c>
      <c r="D4322" s="344">
        <v>20916.416015625</v>
      </c>
      <c r="E4322" s="344">
        <v>1.3124461984261899</v>
      </c>
      <c r="F4322" s="344">
        <v>2.06169486045837</v>
      </c>
      <c r="G4322" s="262">
        <f t="shared" si="90"/>
        <v>27569.712426269085</v>
      </c>
    </row>
    <row r="4323" spans="1:7" x14ac:dyDescent="0.2">
      <c r="A4323" s="344">
        <v>14</v>
      </c>
      <c r="B4323" s="344">
        <v>2.5</v>
      </c>
      <c r="C4323" s="344">
        <v>2689.4609375</v>
      </c>
      <c r="D4323" s="344">
        <v>21016.68359375</v>
      </c>
      <c r="E4323" s="344">
        <v>1.3138933572918201</v>
      </c>
      <c r="F4323" s="344">
        <v>2.0654499530792201</v>
      </c>
      <c r="G4323" s="262">
        <f t="shared" si="90"/>
        <v>27600.054354700616</v>
      </c>
    </row>
    <row r="4324" spans="1:7" x14ac:dyDescent="0.2">
      <c r="A4324" s="344">
        <v>14</v>
      </c>
      <c r="B4324" s="344">
        <v>2.5</v>
      </c>
      <c r="C4324" s="344">
        <v>2689.8583984375</v>
      </c>
      <c r="D4324" s="344">
        <v>21117.568359375</v>
      </c>
      <c r="E4324" s="344">
        <v>1.31556775886565</v>
      </c>
      <c r="F4324" s="344">
        <v>2.0677805878222002</v>
      </c>
      <c r="G4324" s="262">
        <f t="shared" si="90"/>
        <v>27635.329183591846</v>
      </c>
    </row>
    <row r="4325" spans="1:7" x14ac:dyDescent="0.2">
      <c r="A4325" s="344">
        <v>14</v>
      </c>
      <c r="B4325" s="344">
        <v>2.5</v>
      </c>
      <c r="C4325" s="344">
        <v>2690.27734375</v>
      </c>
      <c r="D4325" s="344">
        <v>21219.6328125</v>
      </c>
      <c r="E4325" s="344">
        <v>1.31728290580213</v>
      </c>
      <c r="F4325" s="344">
        <v>2.0737319719046399</v>
      </c>
      <c r="G4325" s="262">
        <f t="shared" si="90"/>
        <v>27671.636444036387</v>
      </c>
    </row>
    <row r="4326" spans="1:7" x14ac:dyDescent="0.2">
      <c r="A4326" s="344">
        <v>14</v>
      </c>
      <c r="B4326" s="344">
        <v>2.5</v>
      </c>
      <c r="C4326" s="344">
        <v>2690.6787109375</v>
      </c>
      <c r="D4326" s="344">
        <v>21320.984375</v>
      </c>
      <c r="E4326" s="344">
        <v>1.31889898329973</v>
      </c>
      <c r="F4326" s="344">
        <v>2.07821722142398</v>
      </c>
      <c r="G4326" s="262">
        <f t="shared" si="90"/>
        <v>27706.010911121753</v>
      </c>
    </row>
    <row r="4327" spans="1:7" x14ac:dyDescent="0.2">
      <c r="A4327" s="344">
        <v>14</v>
      </c>
      <c r="B4327" s="344">
        <v>2.5</v>
      </c>
      <c r="C4327" s="344">
        <v>2691.087890625</v>
      </c>
      <c r="D4327" s="344">
        <v>21421.837890625</v>
      </c>
      <c r="E4327" s="344">
        <v>1.3206382282078299</v>
      </c>
      <c r="F4327" s="344">
        <v>2.0788221154361999</v>
      </c>
      <c r="G4327" s="262">
        <f t="shared" si="90"/>
        <v>27743.18102911341</v>
      </c>
    </row>
    <row r="4328" spans="1:7" x14ac:dyDescent="0.2">
      <c r="A4328" s="344">
        <v>14</v>
      </c>
      <c r="B4328" s="344">
        <v>2.5</v>
      </c>
      <c r="C4328" s="344">
        <v>2691.4873046875</v>
      </c>
      <c r="D4328" s="344">
        <v>21522.177734375</v>
      </c>
      <c r="E4328" s="344">
        <v>1.3223283458501101</v>
      </c>
      <c r="F4328" s="344">
        <v>2.0846426486968999</v>
      </c>
      <c r="G4328" s="262">
        <f t="shared" si="90"/>
        <v>27779.471248332491</v>
      </c>
    </row>
    <row r="4329" spans="1:7" x14ac:dyDescent="0.2">
      <c r="A4329" s="344">
        <v>14</v>
      </c>
      <c r="B4329" s="344">
        <v>2.5</v>
      </c>
      <c r="C4329" s="344">
        <v>2691.8916015625</v>
      </c>
      <c r="D4329" s="344">
        <v>21623.390625</v>
      </c>
      <c r="E4329" s="344">
        <v>1.3239715481176999</v>
      </c>
      <c r="F4329" s="344">
        <v>2.0872859749943</v>
      </c>
      <c r="G4329" s="262">
        <f t="shared" si="90"/>
        <v>27814.91969621478</v>
      </c>
    </row>
    <row r="4330" spans="1:7" x14ac:dyDescent="0.2">
      <c r="A4330" s="344">
        <v>14</v>
      </c>
      <c r="B4330" s="344">
        <v>2.5</v>
      </c>
      <c r="C4330" s="344">
        <v>2692.2939453125</v>
      </c>
      <c r="D4330" s="344">
        <v>21723.482421875</v>
      </c>
      <c r="E4330" s="344">
        <v>1.3256928650662301</v>
      </c>
      <c r="F4330" s="344">
        <v>2.0935030188411501</v>
      </c>
      <c r="G4330" s="262">
        <f t="shared" si="90"/>
        <v>27852.226549835465</v>
      </c>
    </row>
    <row r="4331" spans="1:7" x14ac:dyDescent="0.2">
      <c r="A4331" s="344">
        <v>14</v>
      </c>
      <c r="B4331" s="344">
        <v>2.5</v>
      </c>
      <c r="C4331" s="344">
        <v>2692.6748046875</v>
      </c>
      <c r="D4331" s="344">
        <v>21824.416015625</v>
      </c>
      <c r="E4331" s="344">
        <v>1.3272843789309301</v>
      </c>
      <c r="F4331" s="344">
        <v>2.09758873097599</v>
      </c>
      <c r="G4331" s="262">
        <f t="shared" si="90"/>
        <v>27886.88009190638</v>
      </c>
    </row>
    <row r="4332" spans="1:7" x14ac:dyDescent="0.2">
      <c r="A4332" s="344">
        <v>14</v>
      </c>
      <c r="B4332" s="344">
        <v>2.5</v>
      </c>
      <c r="C4332" s="344">
        <v>2693.0927734375</v>
      </c>
      <c r="D4332" s="344">
        <v>21926.87890625</v>
      </c>
      <c r="E4332" s="344">
        <v>1.3290311908349399</v>
      </c>
      <c r="F4332" s="344">
        <v>2.10115010850132</v>
      </c>
      <c r="G4332" s="262">
        <f t="shared" si="90"/>
        <v>27925.092733299069</v>
      </c>
    </row>
    <row r="4333" spans="1:7" x14ac:dyDescent="0.2">
      <c r="A4333" s="344">
        <v>14</v>
      </c>
      <c r="B4333" s="344">
        <v>2.5</v>
      </c>
      <c r="C4333" s="344">
        <v>2693.5126953125</v>
      </c>
      <c r="D4333" s="344">
        <v>22027.138671875</v>
      </c>
      <c r="E4333" s="344">
        <v>1.33069592993706</v>
      </c>
      <c r="F4333" s="344">
        <v>2.1028309129178502</v>
      </c>
      <c r="G4333" s="262">
        <f t="shared" si="90"/>
        <v>27961.678719177857</v>
      </c>
    </row>
    <row r="4334" spans="1:7" x14ac:dyDescent="0.2">
      <c r="A4334" s="344">
        <v>14</v>
      </c>
      <c r="B4334" s="344">
        <v>2.5</v>
      </c>
      <c r="C4334" s="344">
        <v>2693.9111328125</v>
      </c>
      <c r="D4334" s="344">
        <v>22130.10546875</v>
      </c>
      <c r="E4334" s="344">
        <v>1.3324660249054401</v>
      </c>
      <c r="F4334" s="344">
        <v>2.1102814935147798</v>
      </c>
      <c r="G4334" s="262">
        <f t="shared" si="90"/>
        <v>28000.759977013284</v>
      </c>
    </row>
    <row r="4335" spans="1:7" x14ac:dyDescent="0.2">
      <c r="A4335" s="344">
        <v>14</v>
      </c>
      <c r="B4335" s="344">
        <v>2.5</v>
      </c>
      <c r="C4335" s="344">
        <v>2694.3193359375</v>
      </c>
      <c r="D4335" s="344">
        <v>22230.5859375</v>
      </c>
      <c r="E4335" s="344">
        <v>1.3341454323381201</v>
      </c>
      <c r="F4335" s="344">
        <v>2.1121620666235699</v>
      </c>
      <c r="G4335" s="262">
        <f t="shared" si="90"/>
        <v>28038.009814446523</v>
      </c>
    </row>
    <row r="4336" spans="1:7" x14ac:dyDescent="0.2">
      <c r="A4336" s="344">
        <v>14</v>
      </c>
      <c r="B4336" s="344">
        <v>2.5</v>
      </c>
      <c r="C4336" s="344">
        <v>2694.72265625</v>
      </c>
      <c r="D4336" s="344">
        <v>22333.6171875</v>
      </c>
      <c r="E4336" s="344">
        <v>1.3358327560126799</v>
      </c>
      <c r="F4336" s="344">
        <v>2.11886176839471</v>
      </c>
      <c r="G4336" s="262">
        <f t="shared" si="90"/>
        <v>28075.606931931874</v>
      </c>
    </row>
    <row r="4337" spans="1:7" x14ac:dyDescent="0.2">
      <c r="A4337" s="344">
        <v>14</v>
      </c>
      <c r="B4337" s="344">
        <v>2.5</v>
      </c>
      <c r="C4337" s="344">
        <v>2695.1416015625</v>
      </c>
      <c r="D4337" s="344">
        <v>22434.390625</v>
      </c>
      <c r="E4337" s="344">
        <v>1.3375621056184199</v>
      </c>
      <c r="F4337" s="344">
        <v>2.1188231185078599</v>
      </c>
      <c r="G4337" s="262">
        <f t="shared" si="90"/>
        <v>28114.316700262028</v>
      </c>
    </row>
    <row r="4338" spans="1:7" x14ac:dyDescent="0.2">
      <c r="A4338" s="344">
        <v>14</v>
      </c>
      <c r="B4338" s="344">
        <v>2.5</v>
      </c>
      <c r="C4338" s="344">
        <v>2695.4697265625</v>
      </c>
      <c r="D4338" s="344">
        <v>22516.9375</v>
      </c>
      <c r="E4338" s="344">
        <v>1.3389560626819701</v>
      </c>
      <c r="F4338" s="344">
        <v>2.1243304945528498</v>
      </c>
      <c r="G4338" s="262">
        <f t="shared" si="90"/>
        <v>28145.646810939932</v>
      </c>
    </row>
    <row r="4339" spans="1:7" x14ac:dyDescent="0.2">
      <c r="A4339" s="344">
        <v>14</v>
      </c>
      <c r="B4339" s="344">
        <v>2.5</v>
      </c>
      <c r="C4339" s="344">
        <v>2695.5478515625</v>
      </c>
      <c r="D4339" s="344">
        <v>22537.609375</v>
      </c>
      <c r="E4339" s="344">
        <v>1.3392708497121899</v>
      </c>
      <c r="F4339" s="344">
        <v>2.1256506443023699</v>
      </c>
      <c r="G4339" s="262">
        <f t="shared" si="90"/>
        <v>28152.738104444274</v>
      </c>
    </row>
    <row r="4340" spans="1:7" x14ac:dyDescent="0.2">
      <c r="A4340" s="344">
        <v>14</v>
      </c>
      <c r="B4340" s="344">
        <v>2.5</v>
      </c>
      <c r="C4340" s="344">
        <v>2695.955078125</v>
      </c>
      <c r="D4340" s="344">
        <v>22638.224609375</v>
      </c>
      <c r="E4340" s="344">
        <v>1.34095572866499</v>
      </c>
      <c r="F4340" s="344">
        <v>2.1263062953949001</v>
      </c>
      <c r="G4340" s="262">
        <f t="shared" si="90"/>
        <v>28190.796010372007</v>
      </c>
    </row>
    <row r="4341" spans="1:7" x14ac:dyDescent="0.2">
      <c r="A4341" s="344">
        <v>14</v>
      </c>
      <c r="B4341" s="344">
        <v>2.5</v>
      </c>
      <c r="C4341" s="344">
        <v>2696.369140625</v>
      </c>
      <c r="D4341" s="344">
        <v>22740.025390625</v>
      </c>
      <c r="E4341" s="344">
        <v>1.3426432851701999</v>
      </c>
      <c r="F4341" s="344">
        <v>2.13169143535197</v>
      </c>
      <c r="G4341" s="262">
        <f t="shared" si="90"/>
        <v>28229.085190863279</v>
      </c>
    </row>
    <row r="4342" spans="1:7" x14ac:dyDescent="0.2">
      <c r="A4342" s="344">
        <v>14</v>
      </c>
      <c r="B4342" s="344">
        <v>2.5</v>
      </c>
      <c r="C4342" s="344">
        <v>2696.7529296875</v>
      </c>
      <c r="D4342" s="344">
        <v>22840.25390625</v>
      </c>
      <c r="E4342" s="344">
        <v>1.3443114003166601</v>
      </c>
      <c r="F4342" s="344">
        <v>2.1372705232352001</v>
      </c>
      <c r="G4342" s="262">
        <f t="shared" si="90"/>
        <v>28267.101768000779</v>
      </c>
    </row>
    <row r="4343" spans="1:7" x14ac:dyDescent="0.2">
      <c r="A4343" s="344">
        <v>14</v>
      </c>
      <c r="B4343" s="344">
        <v>2.5</v>
      </c>
      <c r="C4343" s="344">
        <v>2697.1708984375</v>
      </c>
      <c r="D4343" s="344">
        <v>22942.740234375</v>
      </c>
      <c r="E4343" s="344">
        <v>1.34608207736164</v>
      </c>
      <c r="F4343" s="344">
        <v>2.1409988403320299</v>
      </c>
      <c r="G4343" s="262">
        <f t="shared" si="90"/>
        <v>28307.635216388408</v>
      </c>
    </row>
    <row r="4344" spans="1:7" x14ac:dyDescent="0.2">
      <c r="A4344" s="344">
        <v>14</v>
      </c>
      <c r="B4344" s="344">
        <v>2.5</v>
      </c>
      <c r="C4344" s="344">
        <v>2697.5791015625</v>
      </c>
      <c r="D4344" s="344">
        <v>23044.58984375</v>
      </c>
      <c r="E4344" s="344">
        <v>1.34775519836694</v>
      </c>
      <c r="F4344" s="344">
        <v>2.1447837352752699</v>
      </c>
      <c r="G4344" s="262">
        <f t="shared" si="90"/>
        <v>28346.106400354096</v>
      </c>
    </row>
    <row r="4345" spans="1:7" x14ac:dyDescent="0.2">
      <c r="A4345" s="344">
        <v>14</v>
      </c>
      <c r="B4345" s="344">
        <v>2.5</v>
      </c>
      <c r="C4345" s="344">
        <v>2697.9892578125</v>
      </c>
      <c r="D4345" s="344">
        <v>23145.91015625</v>
      </c>
      <c r="E4345" s="344">
        <v>1.3494961895048601</v>
      </c>
      <c r="F4345" s="344">
        <v>2.1495402324944699</v>
      </c>
      <c r="G4345" s="262">
        <f t="shared" si="90"/>
        <v>28386.315025932145</v>
      </c>
    </row>
    <row r="4346" spans="1:7" x14ac:dyDescent="0.2">
      <c r="A4346" s="344">
        <v>14</v>
      </c>
      <c r="B4346" s="344">
        <v>2.5</v>
      </c>
      <c r="C4346" s="344">
        <v>2698.3828125</v>
      </c>
      <c r="D4346" s="344">
        <v>23249.080078125</v>
      </c>
      <c r="E4346" s="344">
        <v>1.35118747130036</v>
      </c>
      <c r="F4346" s="344">
        <v>2.15249974280596</v>
      </c>
      <c r="G4346" s="262">
        <f t="shared" si="90"/>
        <v>28425.548527125044</v>
      </c>
    </row>
    <row r="4347" spans="1:7" x14ac:dyDescent="0.2">
      <c r="A4347" s="344">
        <v>14</v>
      </c>
      <c r="B4347" s="344">
        <v>2.5</v>
      </c>
      <c r="C4347" s="344">
        <v>2698.78125</v>
      </c>
      <c r="D4347" s="344">
        <v>23351.4765625</v>
      </c>
      <c r="E4347" s="344">
        <v>1.3529254356399201</v>
      </c>
      <c r="F4347" s="344">
        <v>2.1560012828558701</v>
      </c>
      <c r="G4347" s="262">
        <f t="shared" si="90"/>
        <v>28466.043579947571</v>
      </c>
    </row>
    <row r="4348" spans="1:7" x14ac:dyDescent="0.2">
      <c r="A4348" s="344">
        <v>14</v>
      </c>
      <c r="B4348" s="344">
        <v>2.5</v>
      </c>
      <c r="C4348" s="344">
        <v>2699.2158203125</v>
      </c>
      <c r="D4348" s="344">
        <v>23456.728515625</v>
      </c>
      <c r="E4348" s="344">
        <v>1.3546973932534501</v>
      </c>
      <c r="F4348" s="344">
        <v>2.1616877056658299</v>
      </c>
      <c r="G4348" s="262">
        <f t="shared" si="90"/>
        <v>28507.514657629501</v>
      </c>
    </row>
    <row r="4349" spans="1:7" x14ac:dyDescent="0.2">
      <c r="A4349" s="344">
        <v>14</v>
      </c>
      <c r="B4349" s="344">
        <v>2.5</v>
      </c>
      <c r="C4349" s="344">
        <v>2699.6298828125</v>
      </c>
      <c r="D4349" s="344">
        <v>23557.3046875</v>
      </c>
      <c r="E4349" s="344">
        <v>1.3564482796937201</v>
      </c>
      <c r="F4349" s="344">
        <v>2.16474244371057</v>
      </c>
      <c r="G4349" s="262">
        <f t="shared" si="90"/>
        <v>28548.672774248378</v>
      </c>
    </row>
    <row r="4350" spans="1:7" x14ac:dyDescent="0.2">
      <c r="A4350" s="344">
        <v>14</v>
      </c>
      <c r="B4350" s="344">
        <v>2.5</v>
      </c>
      <c r="C4350" s="344">
        <v>2700.0244140625</v>
      </c>
      <c r="D4350" s="344">
        <v>23657.98046875</v>
      </c>
      <c r="E4350" s="344">
        <v>1.3581494567915799</v>
      </c>
      <c r="F4350" s="344">
        <v>2.1697310730814898</v>
      </c>
      <c r="G4350" s="262">
        <f t="shared" si="90"/>
        <v>28588.833555136745</v>
      </c>
    </row>
    <row r="4351" spans="1:7" x14ac:dyDescent="0.2">
      <c r="A4351" s="344">
        <v>14</v>
      </c>
      <c r="B4351" s="344">
        <v>2.5</v>
      </c>
      <c r="C4351" s="344">
        <v>2700.2333984375</v>
      </c>
      <c r="D4351" s="344">
        <v>23708.22265625</v>
      </c>
      <c r="E4351" s="344">
        <v>1.3589676236733801</v>
      </c>
      <c r="F4351" s="344">
        <v>2.1706791594624502</v>
      </c>
      <c r="G4351" s="262">
        <f t="shared" si="90"/>
        <v>28608.210284493493</v>
      </c>
    </row>
    <row r="4352" spans="1:7" x14ac:dyDescent="0.2">
      <c r="A4352" s="344">
        <v>14</v>
      </c>
      <c r="B4352" s="344">
        <v>2.5</v>
      </c>
      <c r="C4352" s="344">
        <v>2700.4296875</v>
      </c>
      <c r="D4352" s="344">
        <v>23759.603515625</v>
      </c>
      <c r="E4352" s="344">
        <v>1.3597154757008001</v>
      </c>
      <c r="F4352" s="344">
        <v>2.1743893157690799</v>
      </c>
      <c r="G4352" s="262">
        <f t="shared" si="90"/>
        <v>28625.959739513422</v>
      </c>
    </row>
    <row r="4353" spans="1:7" x14ac:dyDescent="0.2">
      <c r="A4353" s="344">
        <v>14</v>
      </c>
      <c r="B4353" s="344">
        <v>2.5</v>
      </c>
      <c r="C4353" s="344">
        <v>2700.8359375</v>
      </c>
      <c r="D4353" s="344">
        <v>23859.8828125</v>
      </c>
      <c r="E4353" s="344">
        <v>1.3615238713100599</v>
      </c>
      <c r="F4353" s="344">
        <v>2.1781830582767698</v>
      </c>
      <c r="G4353" s="262">
        <f t="shared" si="90"/>
        <v>28669.017174508917</v>
      </c>
    </row>
    <row r="4354" spans="1:7" x14ac:dyDescent="0.2">
      <c r="A4354" s="344">
        <v>14</v>
      </c>
      <c r="B4354" s="344">
        <v>2.5</v>
      </c>
      <c r="C4354" s="344">
        <v>2701.2197265625</v>
      </c>
      <c r="D4354" s="344">
        <v>23960.376953125</v>
      </c>
      <c r="E4354" s="344">
        <v>1.36309757363051</v>
      </c>
      <c r="F4354" s="344">
        <v>2.18051951378584</v>
      </c>
      <c r="G4354" s="262">
        <f t="shared" si="90"/>
        <v>28706.644601387761</v>
      </c>
    </row>
    <row r="4355" spans="1:7" x14ac:dyDescent="0.2">
      <c r="A4355" s="344">
        <v>14</v>
      </c>
      <c r="B4355" s="344">
        <v>2.5</v>
      </c>
      <c r="C4355" s="344">
        <v>2701.6279296875</v>
      </c>
      <c r="D4355" s="344">
        <v>24062.109375</v>
      </c>
      <c r="E4355" s="344">
        <v>1.36479909997433</v>
      </c>
      <c r="F4355" s="344">
        <v>2.1861286368221</v>
      </c>
      <c r="G4355" s="262">
        <f t="shared" si="90"/>
        <v>28747.500364179283</v>
      </c>
    </row>
    <row r="4356" spans="1:7" x14ac:dyDescent="0.2">
      <c r="A4356" s="344">
        <v>14</v>
      </c>
      <c r="B4356" s="344">
        <v>2.5</v>
      </c>
      <c r="C4356" s="344">
        <v>2702.0478515625</v>
      </c>
      <c r="D4356" s="344">
        <v>24163.27734375</v>
      </c>
      <c r="E4356" s="344">
        <v>1.3665676815435299</v>
      </c>
      <c r="F4356" s="344">
        <v>2.1901011932641299</v>
      </c>
      <c r="G4356" s="262">
        <f t="shared" si="90"/>
        <v>28790.145629238443</v>
      </c>
    </row>
    <row r="4357" spans="1:7" x14ac:dyDescent="0.2">
      <c r="A4357" s="344">
        <v>14</v>
      </c>
      <c r="B4357" s="344">
        <v>2.5</v>
      </c>
      <c r="C4357" s="344">
        <v>2702.4453125</v>
      </c>
      <c r="D4357" s="344">
        <v>24263.59375</v>
      </c>
      <c r="E4357" s="344">
        <v>1.36823242064565</v>
      </c>
      <c r="F4357" s="344">
        <v>2.1928071510046698</v>
      </c>
      <c r="G4357" s="262">
        <f t="shared" si="90"/>
        <v>28830.454682189989</v>
      </c>
    </row>
    <row r="4358" spans="1:7" x14ac:dyDescent="0.2">
      <c r="A4358" s="344">
        <v>14</v>
      </c>
      <c r="B4358" s="344">
        <v>2.5</v>
      </c>
      <c r="C4358" s="344">
        <v>2702.837890625</v>
      </c>
      <c r="D4358" s="344">
        <v>24368.912109375</v>
      </c>
      <c r="E4358" s="344">
        <v>1.36990030296147</v>
      </c>
      <c r="F4358" s="344">
        <v>2.1974027622491099</v>
      </c>
      <c r="G4358" s="262">
        <f t="shared" ref="G4358:G4421" si="91">G4357+(D4358+D4357)/2*(E4358-E4357)</f>
        <v>28871.011330438421</v>
      </c>
    </row>
    <row r="4359" spans="1:7" x14ac:dyDescent="0.2">
      <c r="A4359" s="344">
        <v>14</v>
      </c>
      <c r="B4359" s="344">
        <v>2.5</v>
      </c>
      <c r="C4359" s="344">
        <v>2703.279296875</v>
      </c>
      <c r="D4359" s="344">
        <v>24470.095703125</v>
      </c>
      <c r="E4359" s="344">
        <v>1.3717672554776099</v>
      </c>
      <c r="F4359" s="344">
        <v>2.2019653115421498</v>
      </c>
      <c r="G4359" s="262">
        <f t="shared" si="91"/>
        <v>28916.601384699083</v>
      </c>
    </row>
    <row r="4360" spans="1:7" x14ac:dyDescent="0.2">
      <c r="A4360" s="344">
        <v>14</v>
      </c>
      <c r="B4360" s="344">
        <v>2.5</v>
      </c>
      <c r="C4360" s="344">
        <v>2703.685546875</v>
      </c>
      <c r="D4360" s="344">
        <v>24571.57421875</v>
      </c>
      <c r="E4360" s="344">
        <v>1.37345632538199</v>
      </c>
      <c r="F4360" s="344">
        <v>2.2051902487874</v>
      </c>
      <c r="G4360" s="262">
        <f t="shared" si="91"/>
        <v>28958.018789061873</v>
      </c>
    </row>
    <row r="4361" spans="1:7" x14ac:dyDescent="0.2">
      <c r="A4361" s="344">
        <v>14</v>
      </c>
      <c r="B4361" s="344">
        <v>2.5</v>
      </c>
      <c r="C4361" s="344">
        <v>2704.080078125</v>
      </c>
      <c r="D4361" s="344">
        <v>24673.4609375</v>
      </c>
      <c r="E4361" s="344">
        <v>1.3751626247540101</v>
      </c>
      <c r="F4361" s="344">
        <v>2.20881425775588</v>
      </c>
      <c r="G4361" s="262">
        <f t="shared" si="91"/>
        <v>29000.032175342982</v>
      </c>
    </row>
    <row r="4362" spans="1:7" x14ac:dyDescent="0.2">
      <c r="A4362" s="344">
        <v>14</v>
      </c>
      <c r="B4362" s="344">
        <v>2.5</v>
      </c>
      <c r="C4362" s="344">
        <v>2704.48828125</v>
      </c>
      <c r="D4362" s="344">
        <v>24774.767578125</v>
      </c>
      <c r="E4362" s="344">
        <v>1.3768646167591201</v>
      </c>
      <c r="F4362" s="344">
        <v>2.2130310535430899</v>
      </c>
      <c r="G4362" s="262">
        <f t="shared" si="91"/>
        <v>29042.112420143207</v>
      </c>
    </row>
    <row r="4363" spans="1:7" x14ac:dyDescent="0.2">
      <c r="A4363" s="344">
        <v>14</v>
      </c>
      <c r="B4363" s="344">
        <v>2.5</v>
      </c>
      <c r="C4363" s="344">
        <v>2704.892578125</v>
      </c>
      <c r="D4363" s="344">
        <v>24875.28125</v>
      </c>
      <c r="E4363" s="344">
        <v>1.37857533991337</v>
      </c>
      <c r="F4363" s="344">
        <v>2.21814820542932</v>
      </c>
      <c r="G4363" s="262">
        <f t="shared" si="91"/>
        <v>29084.581164213163</v>
      </c>
    </row>
    <row r="4364" spans="1:7" x14ac:dyDescent="0.2">
      <c r="A4364" s="344">
        <v>14</v>
      </c>
      <c r="B4364" s="344">
        <v>2.5</v>
      </c>
      <c r="C4364" s="344">
        <v>2704.9921875</v>
      </c>
      <c r="D4364" s="344">
        <v>24897.40625</v>
      </c>
      <c r="E4364" s="344">
        <v>1.37898046523333</v>
      </c>
      <c r="F4364" s="344">
        <v>2.2187889553606501</v>
      </c>
      <c r="G4364" s="262">
        <f t="shared" si="91"/>
        <v>29094.663252187514</v>
      </c>
    </row>
    <row r="4365" spans="1:7" x14ac:dyDescent="0.2">
      <c r="A4365" s="344">
        <v>14</v>
      </c>
      <c r="B4365" s="344">
        <v>2.5</v>
      </c>
      <c r="C4365" s="344">
        <v>2705.2978515625</v>
      </c>
      <c r="D4365" s="344">
        <v>24977.9765625</v>
      </c>
      <c r="E4365" s="344">
        <v>1.3803174952045101</v>
      </c>
      <c r="F4365" s="344">
        <v>2.2193908225744998</v>
      </c>
      <c r="G4365" s="262">
        <f t="shared" si="91"/>
        <v>29128.005693009713</v>
      </c>
    </row>
    <row r="4366" spans="1:7" x14ac:dyDescent="0.2">
      <c r="A4366" s="344">
        <v>14</v>
      </c>
      <c r="B4366" s="344">
        <v>2.5</v>
      </c>
      <c r="C4366" s="344">
        <v>2705.7265625</v>
      </c>
      <c r="D4366" s="344">
        <v>25078.259765625</v>
      </c>
      <c r="E4366" s="344">
        <v>1.3820938766002699</v>
      </c>
      <c r="F4366" s="344">
        <v>2.2274705115705702</v>
      </c>
      <c r="G4366" s="262">
        <f t="shared" si="91"/>
        <v>29172.465176487232</v>
      </c>
    </row>
    <row r="4367" spans="1:7" x14ac:dyDescent="0.2">
      <c r="A4367" s="344">
        <v>14</v>
      </c>
      <c r="B4367" s="344">
        <v>2.5</v>
      </c>
      <c r="C4367" s="344">
        <v>2706.111328125</v>
      </c>
      <c r="D4367" s="344">
        <v>25179.28125</v>
      </c>
      <c r="E4367" s="344">
        <v>1.38375326059759</v>
      </c>
      <c r="F4367" s="344">
        <v>2.2286414168775099</v>
      </c>
      <c r="G4367" s="262">
        <f t="shared" si="91"/>
        <v>29214.163456140224</v>
      </c>
    </row>
    <row r="4368" spans="1:7" x14ac:dyDescent="0.2">
      <c r="A4368" s="344">
        <v>14</v>
      </c>
      <c r="B4368" s="344">
        <v>2.5</v>
      </c>
      <c r="C4368" s="344">
        <v>2706.5087890625</v>
      </c>
      <c r="D4368" s="344">
        <v>25279.359375</v>
      </c>
      <c r="E4368" s="344">
        <v>1.3854083372279999</v>
      </c>
      <c r="F4368" s="344">
        <v>2.23348429426551</v>
      </c>
      <c r="G4368" s="262">
        <f t="shared" si="91"/>
        <v>29255.91991459057</v>
      </c>
    </row>
    <row r="4369" spans="1:7" x14ac:dyDescent="0.2">
      <c r="A4369" s="344">
        <v>14</v>
      </c>
      <c r="B4369" s="344">
        <v>2.5</v>
      </c>
      <c r="C4369" s="344">
        <v>2706.9208984375</v>
      </c>
      <c r="D4369" s="344">
        <v>25379.974609375</v>
      </c>
      <c r="E4369" s="344">
        <v>1.38715736102313</v>
      </c>
      <c r="F4369" s="344">
        <v>2.2379220463335501</v>
      </c>
      <c r="G4369" s="262">
        <f t="shared" si="91"/>
        <v>29300.222104882625</v>
      </c>
    </row>
    <row r="4370" spans="1:7" x14ac:dyDescent="0.2">
      <c r="A4370" s="344">
        <v>14</v>
      </c>
      <c r="B4370" s="344">
        <v>2.5</v>
      </c>
      <c r="C4370" s="344">
        <v>2707.3271484375</v>
      </c>
      <c r="D4370" s="344">
        <v>25482.02734375</v>
      </c>
      <c r="E4370" s="344">
        <v>1.38893444091082</v>
      </c>
      <c r="F4370" s="344">
        <v>2.2416771389544001</v>
      </c>
      <c r="G4370" s="262">
        <f t="shared" si="91"/>
        <v>29345.415025241899</v>
      </c>
    </row>
    <row r="4371" spans="1:7" x14ac:dyDescent="0.2">
      <c r="A4371" s="344">
        <v>14</v>
      </c>
      <c r="B4371" s="344">
        <v>2.5</v>
      </c>
      <c r="C4371" s="344">
        <v>2707.7216796875</v>
      </c>
      <c r="D4371" s="344">
        <v>25582.396484375</v>
      </c>
      <c r="E4371" s="344">
        <v>1.39059592038393</v>
      </c>
      <c r="F4371" s="344">
        <v>2.2443623747676602</v>
      </c>
      <c r="G4371" s="262">
        <f t="shared" si="91"/>
        <v>29387.836271240209</v>
      </c>
    </row>
    <row r="4372" spans="1:7" x14ac:dyDescent="0.2">
      <c r="A4372" s="344">
        <v>14</v>
      </c>
      <c r="B4372" s="344">
        <v>2.5</v>
      </c>
      <c r="C4372" s="344">
        <v>2708.142578125</v>
      </c>
      <c r="D4372" s="344">
        <v>25686.220703125</v>
      </c>
      <c r="E4372" s="344">
        <v>1.39236054383218</v>
      </c>
      <c r="F4372" s="344">
        <v>2.2494168952107398</v>
      </c>
      <c r="G4372" s="262">
        <f t="shared" si="91"/>
        <v>29433.071173264416</v>
      </c>
    </row>
    <row r="4373" spans="1:7" x14ac:dyDescent="0.2">
      <c r="A4373" s="344">
        <v>14</v>
      </c>
      <c r="B4373" s="344">
        <v>2.5</v>
      </c>
      <c r="C4373" s="344">
        <v>2708.541015625</v>
      </c>
      <c r="D4373" s="344">
        <v>25786.900390625</v>
      </c>
      <c r="E4373" s="344">
        <v>1.39409303665161</v>
      </c>
      <c r="F4373" s="344">
        <v>2.25231656804681</v>
      </c>
      <c r="G4373" s="262">
        <f t="shared" si="91"/>
        <v>29477.659579608702</v>
      </c>
    </row>
    <row r="4374" spans="1:7" x14ac:dyDescent="0.2">
      <c r="A4374" s="344">
        <v>14</v>
      </c>
      <c r="B4374" s="344">
        <v>2.5</v>
      </c>
      <c r="C4374" s="344">
        <v>2708.95703125</v>
      </c>
      <c r="D4374" s="344">
        <v>25887.87109375</v>
      </c>
      <c r="E4374" s="344">
        <v>1.3959158677607799</v>
      </c>
      <c r="F4374" s="344">
        <v>2.2589445579796998</v>
      </c>
      <c r="G4374" s="262">
        <f t="shared" si="91"/>
        <v>29524.756770119184</v>
      </c>
    </row>
    <row r="4375" spans="1:7" x14ac:dyDescent="0.2">
      <c r="A4375" s="344">
        <v>14</v>
      </c>
      <c r="B4375" s="344">
        <v>2.5</v>
      </c>
      <c r="C4375" s="344">
        <v>2709.3525390625</v>
      </c>
      <c r="D4375" s="344">
        <v>25987.951171875</v>
      </c>
      <c r="E4375" s="344">
        <v>1.3976757181808399</v>
      </c>
      <c r="F4375" s="344">
        <v>2.2622018586844201</v>
      </c>
      <c r="G4375" s="262">
        <f t="shared" si="91"/>
        <v>29570.403613921742</v>
      </c>
    </row>
    <row r="4376" spans="1:7" x14ac:dyDescent="0.2">
      <c r="A4376" s="344">
        <v>14</v>
      </c>
      <c r="B4376" s="344">
        <v>2.5</v>
      </c>
      <c r="C4376" s="344">
        <v>2709.640625</v>
      </c>
      <c r="D4376" s="344">
        <v>26058.095703125</v>
      </c>
      <c r="E4376" s="344">
        <v>1.39899260830134</v>
      </c>
      <c r="F4376" s="344">
        <v>2.2649436723440899</v>
      </c>
      <c r="G4376" s="262">
        <f t="shared" si="91"/>
        <v>29604.67307639213</v>
      </c>
    </row>
    <row r="4377" spans="1:7" x14ac:dyDescent="0.2">
      <c r="A4377" s="344">
        <v>14</v>
      </c>
      <c r="B4377" s="344">
        <v>2.5</v>
      </c>
      <c r="C4377" s="344">
        <v>2709.7509765625</v>
      </c>
      <c r="D4377" s="344">
        <v>26089.658203125</v>
      </c>
      <c r="E4377" s="344">
        <v>1.39942578971386</v>
      </c>
      <c r="F4377" s="344">
        <v>2.2658705711364702</v>
      </c>
      <c r="G4377" s="262">
        <f t="shared" si="91"/>
        <v>29615.967795240558</v>
      </c>
    </row>
    <row r="4378" spans="1:7" x14ac:dyDescent="0.2">
      <c r="A4378" s="344">
        <v>14</v>
      </c>
      <c r="B4378" s="344">
        <v>3.5</v>
      </c>
      <c r="C4378" s="344">
        <v>2710.8115234375</v>
      </c>
      <c r="D4378" s="344">
        <v>26189.6796875</v>
      </c>
      <c r="E4378" s="344">
        <v>1.4014674816280599</v>
      </c>
      <c r="F4378" s="344">
        <v>2.27183708921075</v>
      </c>
      <c r="G4378" s="262">
        <f t="shared" si="91"/>
        <v>29669.336945966064</v>
      </c>
    </row>
    <row r="4379" spans="1:7" x14ac:dyDescent="0.2">
      <c r="A4379" s="344">
        <v>14</v>
      </c>
      <c r="B4379" s="344">
        <v>3.5</v>
      </c>
      <c r="C4379" s="344">
        <v>2711.1923828125</v>
      </c>
      <c r="D4379" s="344">
        <v>26290.294921875</v>
      </c>
      <c r="E4379" s="344">
        <v>1.4034163905307699</v>
      </c>
      <c r="F4379" s="344">
        <v>2.2746177855879099</v>
      </c>
      <c r="G4379" s="262">
        <f t="shared" si="91"/>
        <v>29720.476290831168</v>
      </c>
    </row>
    <row r="4380" spans="1:7" x14ac:dyDescent="0.2">
      <c r="A4380" s="344">
        <v>14</v>
      </c>
      <c r="B4380" s="344">
        <v>3.5</v>
      </c>
      <c r="C4380" s="344">
        <v>2711.6064453125</v>
      </c>
      <c r="D4380" s="344">
        <v>26391.615234375</v>
      </c>
      <c r="E4380" s="344">
        <v>1.4054743805900201</v>
      </c>
      <c r="F4380" s="344">
        <v>2.2792876698076698</v>
      </c>
      <c r="G4380" s="262">
        <f t="shared" si="91"/>
        <v>29774.685714533101</v>
      </c>
    </row>
    <row r="4381" spans="1:7" x14ac:dyDescent="0.2">
      <c r="A4381" s="344">
        <v>14</v>
      </c>
      <c r="B4381" s="344">
        <v>3.5</v>
      </c>
      <c r="C4381" s="344">
        <v>2712.078125</v>
      </c>
      <c r="D4381" s="344">
        <v>26493.181640625</v>
      </c>
      <c r="E4381" s="344">
        <v>1.4078137464821301</v>
      </c>
      <c r="F4381" s="344">
        <v>2.2848157677799499</v>
      </c>
      <c r="G4381" s="262">
        <f t="shared" si="91"/>
        <v>29836.544159543373</v>
      </c>
    </row>
    <row r="4382" spans="1:7" x14ac:dyDescent="0.2">
      <c r="A4382" s="344">
        <v>14</v>
      </c>
      <c r="B4382" s="344">
        <v>3.5</v>
      </c>
      <c r="C4382" s="344">
        <v>2712.5859375</v>
      </c>
      <c r="D4382" s="344">
        <v>26594.126953125</v>
      </c>
      <c r="E4382" s="344">
        <v>1.4104578876867899</v>
      </c>
      <c r="F4382" s="344">
        <v>2.2893338464200501</v>
      </c>
      <c r="G4382" s="262">
        <f t="shared" si="91"/>
        <v>29906.729329591988</v>
      </c>
    </row>
    <row r="4383" spans="1:7" x14ac:dyDescent="0.2">
      <c r="A4383" s="344">
        <v>14</v>
      </c>
      <c r="B4383" s="344">
        <v>3.5</v>
      </c>
      <c r="C4383" s="344">
        <v>2713.2392578125</v>
      </c>
      <c r="D4383" s="344">
        <v>26699.8671875</v>
      </c>
      <c r="E4383" s="344">
        <v>1.4136703684926</v>
      </c>
      <c r="F4383" s="344">
        <v>2.2948086261749299</v>
      </c>
      <c r="G4383" s="262">
        <f t="shared" si="91"/>
        <v>29992.332296212844</v>
      </c>
    </row>
    <row r="4384" spans="1:7" x14ac:dyDescent="0.2">
      <c r="A4384" s="344">
        <v>14</v>
      </c>
      <c r="B4384" s="344">
        <v>3.5</v>
      </c>
      <c r="C4384" s="344">
        <v>2714.060546875</v>
      </c>
      <c r="D4384" s="344">
        <v>26801.32421875</v>
      </c>
      <c r="E4384" s="344">
        <v>1.41774700023234</v>
      </c>
      <c r="F4384" s="344">
        <v>2.3022294044494598</v>
      </c>
      <c r="G4384" s="262">
        <f t="shared" si="91"/>
        <v>30101.384623713158</v>
      </c>
    </row>
    <row r="4385" spans="1:7" x14ac:dyDescent="0.2">
      <c r="A4385" s="344">
        <v>14</v>
      </c>
      <c r="B4385" s="344">
        <v>3.5</v>
      </c>
      <c r="C4385" s="344">
        <v>2714.296875</v>
      </c>
      <c r="D4385" s="344">
        <v>26822.859375</v>
      </c>
      <c r="E4385" s="344">
        <v>1.4189998619258399</v>
      </c>
      <c r="F4385" s="344">
        <v>2.30318307876587</v>
      </c>
      <c r="G4385" s="262">
        <f t="shared" si="91"/>
        <v>30134.976466448068</v>
      </c>
    </row>
    <row r="4386" spans="1:7" x14ac:dyDescent="0.2">
      <c r="A4386" s="344">
        <v>14</v>
      </c>
      <c r="B4386" s="344">
        <v>3.5</v>
      </c>
      <c r="C4386" s="344">
        <v>2715.287109375</v>
      </c>
      <c r="D4386" s="344">
        <v>26902.015625</v>
      </c>
      <c r="E4386" s="344">
        <v>1.4239172451198101</v>
      </c>
      <c r="F4386" s="344">
        <v>2.3103384301066399</v>
      </c>
      <c r="G4386" s="262">
        <f t="shared" si="91"/>
        <v>30267.069365159641</v>
      </c>
    </row>
    <row r="4387" spans="1:7" x14ac:dyDescent="0.2">
      <c r="A4387" s="344">
        <v>14</v>
      </c>
      <c r="B4387" s="344">
        <v>3.5</v>
      </c>
      <c r="C4387" s="344">
        <v>2718.2958984375</v>
      </c>
      <c r="D4387" s="344">
        <v>26991.376953125</v>
      </c>
      <c r="E4387" s="344">
        <v>1.4390007127076401</v>
      </c>
      <c r="F4387" s="344">
        <v>2.32828268781304</v>
      </c>
      <c r="G4387" s="262">
        <f t="shared" si="91"/>
        <v>30673.518985234812</v>
      </c>
    </row>
    <row r="4388" spans="1:7" x14ac:dyDescent="0.2">
      <c r="A4388" s="344">
        <v>14</v>
      </c>
      <c r="B4388" s="344">
        <v>3.5</v>
      </c>
      <c r="C4388" s="344">
        <v>2718.69140625</v>
      </c>
      <c r="D4388" s="344">
        <v>27002.046875</v>
      </c>
      <c r="E4388" s="344">
        <v>1.4409269206225901</v>
      </c>
      <c r="F4388" s="344">
        <v>2.3282556794583802</v>
      </c>
      <c r="G4388" s="262">
        <f t="shared" si="91"/>
        <v>30725.520265401305</v>
      </c>
    </row>
    <row r="4389" spans="1:7" x14ac:dyDescent="0.2">
      <c r="A4389" s="344">
        <v>14</v>
      </c>
      <c r="B4389" s="344">
        <v>3.5</v>
      </c>
      <c r="C4389" s="344">
        <v>2722.2939453125</v>
      </c>
      <c r="D4389" s="344">
        <v>27023.396484375</v>
      </c>
      <c r="E4389" s="344">
        <v>1.4590217033401101</v>
      </c>
      <c r="F4389" s="344">
        <v>2.3475945927202702</v>
      </c>
      <c r="G4389" s="262">
        <f t="shared" si="91"/>
        <v>31214.30959480409</v>
      </c>
    </row>
    <row r="4390" spans="1:7" x14ac:dyDescent="0.2">
      <c r="A4390" s="344">
        <v>14</v>
      </c>
      <c r="B4390" s="344">
        <v>3.5</v>
      </c>
      <c r="C4390" s="344">
        <v>2726.3037109375</v>
      </c>
      <c r="D4390" s="344">
        <v>27017.048828125</v>
      </c>
      <c r="E4390" s="344">
        <v>1.47903361357749</v>
      </c>
      <c r="F4390" s="344">
        <v>2.3673712275922298</v>
      </c>
      <c r="G4390" s="262">
        <f t="shared" si="91"/>
        <v>31755.035865194983</v>
      </c>
    </row>
    <row r="4391" spans="1:7" x14ac:dyDescent="0.2">
      <c r="A4391" s="344">
        <v>14</v>
      </c>
      <c r="B4391" s="344">
        <v>4</v>
      </c>
      <c r="C4391" s="344">
        <v>2730.73046875</v>
      </c>
      <c r="D4391" s="344">
        <v>26898.078125</v>
      </c>
      <c r="E4391" s="344">
        <v>1.49869313463569</v>
      </c>
      <c r="F4391" s="344">
        <v>2.38381023518741</v>
      </c>
      <c r="G4391" s="262">
        <f t="shared" si="91"/>
        <v>32285.008652040226</v>
      </c>
    </row>
    <row r="4392" spans="1:7" x14ac:dyDescent="0.2">
      <c r="A4392" s="344">
        <v>14</v>
      </c>
      <c r="B4392" s="344">
        <v>4</v>
      </c>
      <c r="C4392" s="344">
        <v>2731.5615234375</v>
      </c>
      <c r="D4392" s="344">
        <v>26797.984375</v>
      </c>
      <c r="E4392" s="344">
        <v>1.4986144378781301</v>
      </c>
      <c r="F4392" s="344">
        <v>2.38210568204522</v>
      </c>
      <c r="G4392" s="262">
        <f t="shared" si="91"/>
        <v>32282.895799033984</v>
      </c>
    </row>
    <row r="4393" spans="1:7" x14ac:dyDescent="0.2">
      <c r="A4393" s="344">
        <v>14</v>
      </c>
      <c r="B4393" s="344">
        <v>4</v>
      </c>
      <c r="C4393" s="344">
        <v>2732.8037109375</v>
      </c>
      <c r="D4393" s="344">
        <v>26696.572265625</v>
      </c>
      <c r="E4393" s="344">
        <v>1.4985172310844099</v>
      </c>
      <c r="F4393" s="344">
        <v>2.3785920348018399</v>
      </c>
      <c r="G4393" s="262">
        <f t="shared" si="91"/>
        <v>32280.295781867724</v>
      </c>
    </row>
    <row r="4394" spans="1:7" x14ac:dyDescent="0.2">
      <c r="A4394" s="344">
        <v>14</v>
      </c>
      <c r="B4394" s="344">
        <v>4</v>
      </c>
      <c r="C4394" s="344">
        <v>2735.236328125</v>
      </c>
      <c r="D4394" s="344">
        <v>26596.33203125</v>
      </c>
      <c r="E4394" s="344">
        <v>1.4985697343945501</v>
      </c>
      <c r="F4394" s="344">
        <v>2.3761510383337701</v>
      </c>
      <c r="G4394" s="262">
        <f t="shared" si="91"/>
        <v>32281.69480880901</v>
      </c>
    </row>
    <row r="4395" spans="1:7" x14ac:dyDescent="0.2">
      <c r="A4395" s="344">
        <v>14</v>
      </c>
      <c r="B4395" s="344">
        <v>4</v>
      </c>
      <c r="C4395" s="344">
        <v>2739.2021484375</v>
      </c>
      <c r="D4395" s="344">
        <v>26495.52734375</v>
      </c>
      <c r="E4395" s="344">
        <v>1.4985556481406099</v>
      </c>
      <c r="F4395" s="344">
        <v>2.3762464988976699</v>
      </c>
      <c r="G4395" s="262">
        <f t="shared" si="91"/>
        <v>32281.320876102352</v>
      </c>
    </row>
    <row r="4396" spans="1:7" x14ac:dyDescent="0.2">
      <c r="A4396" s="344">
        <v>14</v>
      </c>
      <c r="B4396" s="344">
        <v>4</v>
      </c>
      <c r="C4396" s="344">
        <v>2745.8916015625</v>
      </c>
      <c r="D4396" s="344">
        <v>26395.251953125</v>
      </c>
      <c r="E4396" s="344">
        <v>1.4985593734309099</v>
      </c>
      <c r="F4396" s="344">
        <v>2.3716748692095302</v>
      </c>
      <c r="G4396" s="262">
        <f t="shared" si="91"/>
        <v>32281.419392855889</v>
      </c>
    </row>
    <row r="4397" spans="1:7" x14ac:dyDescent="0.2">
      <c r="A4397" s="344">
        <v>14</v>
      </c>
      <c r="B4397" s="344">
        <v>4</v>
      </c>
      <c r="C4397" s="344">
        <v>2757.40625</v>
      </c>
      <c r="D4397" s="344">
        <v>26294.833984375</v>
      </c>
      <c r="E4397" s="344">
        <v>1.4984830049797899</v>
      </c>
      <c r="F4397" s="344">
        <v>2.3701726458966701</v>
      </c>
      <c r="G4397" s="262">
        <f t="shared" si="91"/>
        <v>32279.407462729676</v>
      </c>
    </row>
    <row r="4398" spans="1:7" x14ac:dyDescent="0.2">
      <c r="A4398" s="344">
        <v>14</v>
      </c>
      <c r="B4398" s="344">
        <v>4</v>
      </c>
      <c r="C4398" s="344">
        <v>2780.3779296875</v>
      </c>
      <c r="D4398" s="344">
        <v>26194.267578125</v>
      </c>
      <c r="E4398" s="344">
        <v>1.4985561138018999</v>
      </c>
      <c r="F4398" s="344">
        <v>2.36694538034499</v>
      </c>
      <c r="G4398" s="262">
        <f t="shared" si="91"/>
        <v>32281.326170924098</v>
      </c>
    </row>
    <row r="4399" spans="1:7" x14ac:dyDescent="0.2">
      <c r="A4399" s="344">
        <v>14</v>
      </c>
      <c r="B4399" s="344">
        <v>0</v>
      </c>
      <c r="C4399" s="344">
        <v>2790.525390625</v>
      </c>
      <c r="D4399" s="344">
        <v>26092.849609375</v>
      </c>
      <c r="E4399" s="344">
        <v>1.49740267079324</v>
      </c>
      <c r="F4399" s="344">
        <v>2.3651779629290099</v>
      </c>
      <c r="G4399" s="262">
        <f t="shared" si="91"/>
        <v>32251.171066042647</v>
      </c>
    </row>
    <row r="4400" spans="1:7" x14ac:dyDescent="0.2">
      <c r="A4400" s="344">
        <v>14</v>
      </c>
      <c r="B4400" s="344">
        <v>0</v>
      </c>
      <c r="C4400" s="344">
        <v>2790.9404296875</v>
      </c>
      <c r="D4400" s="344">
        <v>25989.13671875</v>
      </c>
      <c r="E4400" s="344">
        <v>1.4957031235098801</v>
      </c>
      <c r="F4400" s="344">
        <v>2.36009946092963</v>
      </c>
      <c r="G4400" s="262">
        <f t="shared" si="91"/>
        <v>32206.913166854672</v>
      </c>
    </row>
    <row r="4401" spans="1:7" x14ac:dyDescent="0.2">
      <c r="A4401" s="344">
        <v>14</v>
      </c>
      <c r="B4401" s="344">
        <v>0</v>
      </c>
      <c r="C4401" s="344">
        <v>2791.3515625</v>
      </c>
      <c r="D4401" s="344">
        <v>25887.708984375</v>
      </c>
      <c r="E4401" s="344">
        <v>1.49402348324656</v>
      </c>
      <c r="F4401" s="344">
        <v>2.3580729030072698</v>
      </c>
      <c r="G4401" s="262">
        <f t="shared" si="91"/>
        <v>32163.345947466165</v>
      </c>
    </row>
    <row r="4402" spans="1:7" x14ac:dyDescent="0.2">
      <c r="A4402" s="344">
        <v>14</v>
      </c>
      <c r="B4402" s="344">
        <v>0</v>
      </c>
      <c r="C4402" s="344">
        <v>2791.76171875</v>
      </c>
      <c r="D4402" s="344">
        <v>25787.693359375</v>
      </c>
      <c r="E4402" s="344">
        <v>1.49233522824943</v>
      </c>
      <c r="F4402" s="344">
        <v>2.35444307327271</v>
      </c>
      <c r="G4402" s="262">
        <f t="shared" si="91"/>
        <v>32119.725319348396</v>
      </c>
    </row>
    <row r="4403" spans="1:7" x14ac:dyDescent="0.2">
      <c r="A4403" s="344">
        <v>14</v>
      </c>
      <c r="B4403" s="344">
        <v>0</v>
      </c>
      <c r="C4403" s="344">
        <v>2792.1767578125</v>
      </c>
      <c r="D4403" s="344">
        <v>25683.57421875</v>
      </c>
      <c r="E4403" s="344">
        <v>1.49057654198259</v>
      </c>
      <c r="F4403" s="344">
        <v>2.34802672639489</v>
      </c>
      <c r="G4403" s="262">
        <f t="shared" si="91"/>
        <v>32074.464413635149</v>
      </c>
    </row>
    <row r="4404" spans="1:7" x14ac:dyDescent="0.2">
      <c r="A4404" s="344">
        <v>14</v>
      </c>
      <c r="B4404" s="344">
        <v>0</v>
      </c>
      <c r="C4404" s="344">
        <v>2792.5810546875</v>
      </c>
      <c r="D4404" s="344">
        <v>25582.951171875</v>
      </c>
      <c r="E4404" s="344">
        <v>1.48889818228781</v>
      </c>
      <c r="F4404" s="344">
        <v>2.3453175090253402</v>
      </c>
      <c r="G4404" s="262">
        <f t="shared" si="91"/>
        <v>32031.442578681628</v>
      </c>
    </row>
    <row r="4405" spans="1:7" x14ac:dyDescent="0.2">
      <c r="A4405" s="344">
        <v>14</v>
      </c>
      <c r="B4405" s="344">
        <v>0</v>
      </c>
      <c r="C4405" s="344">
        <v>2792.982421875</v>
      </c>
      <c r="D4405" s="344">
        <v>25482.7578125</v>
      </c>
      <c r="E4405" s="344">
        <v>1.48725719191134</v>
      </c>
      <c r="F4405" s="344">
        <v>2.3421854712068999</v>
      </c>
      <c r="G4405" s="262">
        <f t="shared" si="91"/>
        <v>31989.543410176138</v>
      </c>
    </row>
    <row r="4406" spans="1:7" x14ac:dyDescent="0.2">
      <c r="A4406" s="344">
        <v>14</v>
      </c>
      <c r="B4406" s="344">
        <v>0</v>
      </c>
      <c r="C4406" s="344">
        <v>2793.380859375</v>
      </c>
      <c r="D4406" s="344">
        <v>25382.087890625</v>
      </c>
      <c r="E4406" s="344">
        <v>1.48555473424494</v>
      </c>
      <c r="F4406" s="344">
        <v>2.3373574949800999</v>
      </c>
      <c r="G4406" s="262">
        <f t="shared" si="91"/>
        <v>31946.24578691737</v>
      </c>
    </row>
    <row r="4407" spans="1:7" x14ac:dyDescent="0.2">
      <c r="A4407" s="344">
        <v>14</v>
      </c>
      <c r="B4407" s="344">
        <v>0</v>
      </c>
      <c r="C4407" s="344">
        <v>2793.7666015625</v>
      </c>
      <c r="D4407" s="344">
        <v>25281.634765625</v>
      </c>
      <c r="E4407" s="344">
        <v>1.4839435461908601</v>
      </c>
      <c r="F4407" s="344">
        <v>2.3325353395193802</v>
      </c>
      <c r="G4407" s="262">
        <f t="shared" si="91"/>
        <v>31905.431394557887</v>
      </c>
    </row>
    <row r="4408" spans="1:7" x14ac:dyDescent="0.2">
      <c r="A4408" s="344">
        <v>14</v>
      </c>
      <c r="B4408" s="344">
        <v>0</v>
      </c>
      <c r="C4408" s="344">
        <v>2794.1875</v>
      </c>
      <c r="D4408" s="344">
        <v>25179.708984375</v>
      </c>
      <c r="E4408" s="344">
        <v>1.4822083758190301</v>
      </c>
      <c r="F4408" s="344">
        <v>2.3299574386328499</v>
      </c>
      <c r="G4408" s="262">
        <f t="shared" si="91"/>
        <v>31861.651880259022</v>
      </c>
    </row>
    <row r="4409" spans="1:7" x14ac:dyDescent="0.2">
      <c r="A4409" s="344">
        <v>14</v>
      </c>
      <c r="B4409" s="344">
        <v>0</v>
      </c>
      <c r="C4409" s="344">
        <v>2794.5986328125</v>
      </c>
      <c r="D4409" s="344">
        <v>25077.2265625</v>
      </c>
      <c r="E4409" s="344">
        <v>1.4804764650762099</v>
      </c>
      <c r="F4409" s="344">
        <v>2.3249837104231101</v>
      </c>
      <c r="G4409" s="262">
        <f t="shared" si="91"/>
        <v>31818.131616971594</v>
      </c>
    </row>
    <row r="4410" spans="1:7" x14ac:dyDescent="0.2">
      <c r="A4410" s="344">
        <v>14</v>
      </c>
      <c r="B4410" s="344">
        <v>0</v>
      </c>
      <c r="C4410" s="344">
        <v>2794.9970703125</v>
      </c>
      <c r="D4410" s="344">
        <v>24976.349609375</v>
      </c>
      <c r="E4410" s="344">
        <v>1.4787861146032799</v>
      </c>
      <c r="F4410" s="344">
        <v>2.3210735525935902</v>
      </c>
      <c r="G4410" s="262">
        <f t="shared" si="91"/>
        <v>31775.82757389461</v>
      </c>
    </row>
    <row r="4411" spans="1:7" x14ac:dyDescent="0.2">
      <c r="A4411" s="344">
        <v>14</v>
      </c>
      <c r="B4411" s="344">
        <v>0</v>
      </c>
      <c r="C4411" s="344">
        <v>2795.4189453125</v>
      </c>
      <c r="D4411" s="344">
        <v>24875.35546875</v>
      </c>
      <c r="E4411" s="344">
        <v>1.47706491407007</v>
      </c>
      <c r="F4411" s="344">
        <v>2.3168504703789901</v>
      </c>
      <c r="G4411" s="262">
        <f t="shared" si="91"/>
        <v>31732.925183213665</v>
      </c>
    </row>
    <row r="4412" spans="1:7" x14ac:dyDescent="0.2">
      <c r="A4412" s="344">
        <v>14</v>
      </c>
      <c r="B4412" s="344">
        <v>0</v>
      </c>
      <c r="C4412" s="344">
        <v>2795.8046875</v>
      </c>
      <c r="D4412" s="344">
        <v>24774.91015625</v>
      </c>
      <c r="E4412" s="344">
        <v>1.4753622235730299</v>
      </c>
      <c r="F4412" s="344">
        <v>2.31325905770063</v>
      </c>
      <c r="G4412" s="262">
        <f t="shared" si="91"/>
        <v>31690.655665486065</v>
      </c>
    </row>
    <row r="4413" spans="1:7" x14ac:dyDescent="0.2">
      <c r="A4413" s="344">
        <v>14</v>
      </c>
      <c r="B4413" s="344">
        <v>0</v>
      </c>
      <c r="C4413" s="344">
        <v>2796.228515625</v>
      </c>
      <c r="D4413" s="344">
        <v>24673.01171875</v>
      </c>
      <c r="E4413" s="344">
        <v>1.4735807199031099</v>
      </c>
      <c r="F4413" s="344">
        <v>2.3073018528521101</v>
      </c>
      <c r="G4413" s="262">
        <f t="shared" si="91"/>
        <v>31646.609838340948</v>
      </c>
    </row>
    <row r="4414" spans="1:7" x14ac:dyDescent="0.2">
      <c r="A4414" s="344">
        <v>14</v>
      </c>
      <c r="B4414" s="344">
        <v>0</v>
      </c>
      <c r="C4414" s="344">
        <v>2796.611328125</v>
      </c>
      <c r="D4414" s="344">
        <v>24572.765625</v>
      </c>
      <c r="E4414" s="344">
        <v>1.47195940371603</v>
      </c>
      <c r="F4414" s="344">
        <v>2.3045004345476601</v>
      </c>
      <c r="G4414" s="262">
        <f t="shared" si="91"/>
        <v>31606.688350364569</v>
      </c>
    </row>
    <row r="4415" spans="1:7" x14ac:dyDescent="0.2">
      <c r="A4415" s="344">
        <v>14</v>
      </c>
      <c r="B4415" s="344">
        <v>0</v>
      </c>
      <c r="C4415" s="344">
        <v>2797.01171875</v>
      </c>
      <c r="D4415" s="344">
        <v>24472.232421875</v>
      </c>
      <c r="E4415" s="344">
        <v>1.47027289494872</v>
      </c>
      <c r="F4415" s="344">
        <v>2.3013802710920599</v>
      </c>
      <c r="G4415" s="262">
        <f t="shared" si="91"/>
        <v>31565.330940765194</v>
      </c>
    </row>
    <row r="4416" spans="1:7" x14ac:dyDescent="0.2">
      <c r="A4416" s="344">
        <v>14</v>
      </c>
      <c r="B4416" s="344">
        <v>0</v>
      </c>
      <c r="C4416" s="344">
        <v>2797.4248046875</v>
      </c>
      <c r="D4416" s="344">
        <v>24371.53125</v>
      </c>
      <c r="E4416" s="344">
        <v>1.4685727655887599</v>
      </c>
      <c r="F4416" s="344">
        <v>2.2964538075029899</v>
      </c>
      <c r="G4416" s="262">
        <f t="shared" si="91"/>
        <v>31523.81058243044</v>
      </c>
    </row>
    <row r="4417" spans="1:7" x14ac:dyDescent="0.2">
      <c r="A4417" s="344">
        <v>14</v>
      </c>
      <c r="B4417" s="344">
        <v>0</v>
      </c>
      <c r="C4417" s="344">
        <v>2797.83203125</v>
      </c>
      <c r="D4417" s="344">
        <v>24271.50390625</v>
      </c>
      <c r="E4417" s="344">
        <v>1.46686949301511</v>
      </c>
      <c r="F4417" s="344">
        <v>2.2908421233296399</v>
      </c>
      <c r="G4417" s="262">
        <f t="shared" si="91"/>
        <v>31482.384408590078</v>
      </c>
    </row>
    <row r="4418" spans="1:7" x14ac:dyDescent="0.2">
      <c r="A4418" s="344">
        <v>14</v>
      </c>
      <c r="B4418" s="344">
        <v>0</v>
      </c>
      <c r="C4418" s="344">
        <v>2798.23828125</v>
      </c>
      <c r="D4418" s="344">
        <v>24166.775390625</v>
      </c>
      <c r="E4418" s="344">
        <v>1.46520172711462</v>
      </c>
      <c r="F4418" s="344">
        <v>2.28650844655931</v>
      </c>
      <c r="G4418" s="262">
        <f t="shared" si="91"/>
        <v>31441.992553345208</v>
      </c>
    </row>
    <row r="4419" spans="1:7" x14ac:dyDescent="0.2">
      <c r="A4419" s="344">
        <v>14</v>
      </c>
      <c r="B4419" s="344">
        <v>0</v>
      </c>
      <c r="C4419" s="344">
        <v>2798.626953125</v>
      </c>
      <c r="D4419" s="344">
        <v>24066.0234375</v>
      </c>
      <c r="E4419" s="344">
        <v>1.4634793624281901</v>
      </c>
      <c r="F4419" s="344">
        <v>2.2857042495161299</v>
      </c>
      <c r="G4419" s="262">
        <f t="shared" si="91"/>
        <v>31400.455318630586</v>
      </c>
    </row>
    <row r="4420" spans="1:7" x14ac:dyDescent="0.2">
      <c r="A4420" s="344">
        <v>14</v>
      </c>
      <c r="B4420" s="344">
        <v>0</v>
      </c>
      <c r="C4420" s="344">
        <v>2799.0576171875</v>
      </c>
      <c r="D4420" s="344">
        <v>23965.740234375</v>
      </c>
      <c r="E4420" s="344">
        <v>1.46171974483877</v>
      </c>
      <c r="F4420" s="344">
        <v>2.2813887335360099</v>
      </c>
      <c r="G4420" s="262">
        <f t="shared" si="91"/>
        <v>31358.196550526634</v>
      </c>
    </row>
    <row r="4421" spans="1:7" x14ac:dyDescent="0.2">
      <c r="A4421" s="344">
        <v>14</v>
      </c>
      <c r="B4421" s="344">
        <v>0</v>
      </c>
      <c r="C4421" s="344">
        <v>2799.4560546875</v>
      </c>
      <c r="D4421" s="344">
        <v>23864.73046875</v>
      </c>
      <c r="E4421" s="344">
        <v>1.4600569847971201</v>
      </c>
      <c r="F4421" s="344">
        <v>2.2775025572627801</v>
      </c>
      <c r="G4421" s="262">
        <f t="shared" si="91"/>
        <v>31318.431252797403</v>
      </c>
    </row>
    <row r="4422" spans="1:7" x14ac:dyDescent="0.2">
      <c r="A4422" s="344">
        <v>14</v>
      </c>
      <c r="B4422" s="344">
        <v>0</v>
      </c>
      <c r="C4422" s="344">
        <v>2799.6796875</v>
      </c>
      <c r="D4422" s="344">
        <v>23810.03515625</v>
      </c>
      <c r="E4422" s="344">
        <v>1.45903101656586</v>
      </c>
      <c r="F4422" s="344">
        <v>2.2753623779863101</v>
      </c>
      <c r="G4422" s="262">
        <f t="shared" ref="G4422:G4485" si="92">G4421+(D4422+D4421)/2*(E4422-E4421)</f>
        <v>31293.974855315391</v>
      </c>
    </row>
    <row r="4423" spans="1:7" x14ac:dyDescent="0.2">
      <c r="A4423" s="344">
        <v>14</v>
      </c>
      <c r="B4423" s="344">
        <v>0</v>
      </c>
      <c r="C4423" s="344">
        <v>2799.873046875</v>
      </c>
      <c r="D4423" s="344">
        <v>23762.1875</v>
      </c>
      <c r="E4423" s="344">
        <v>1.4582667499780699</v>
      </c>
      <c r="F4423" s="344">
        <v>2.2723735310137299</v>
      </c>
      <c r="G4423" s="262">
        <f t="shared" si="92"/>
        <v>31275.79592517385</v>
      </c>
    </row>
    <row r="4424" spans="1:7" x14ac:dyDescent="0.2">
      <c r="A4424" s="344">
        <v>14</v>
      </c>
      <c r="B4424" s="344">
        <v>0</v>
      </c>
      <c r="C4424" s="344">
        <v>2800.2666015625</v>
      </c>
      <c r="D4424" s="344">
        <v>23659.869140625</v>
      </c>
      <c r="E4424" s="344">
        <v>1.4565559104085</v>
      </c>
      <c r="F4424" s="344">
        <v>2.26776325143874</v>
      </c>
      <c r="G4424" s="262">
        <f t="shared" si="92"/>
        <v>31235.230159688264</v>
      </c>
    </row>
    <row r="4425" spans="1:7" x14ac:dyDescent="0.2">
      <c r="A4425" s="344">
        <v>14</v>
      </c>
      <c r="B4425" s="344">
        <v>0</v>
      </c>
      <c r="C4425" s="344">
        <v>2800.67578125</v>
      </c>
      <c r="D4425" s="344">
        <v>23559.3515625</v>
      </c>
      <c r="E4425" s="344">
        <v>1.4548654435202499</v>
      </c>
      <c r="F4425" s="344">
        <v>2.2660226095467801</v>
      </c>
      <c r="G4425" s="262">
        <f t="shared" si="92"/>
        <v>31195.318895144464</v>
      </c>
    </row>
    <row r="4426" spans="1:7" x14ac:dyDescent="0.2">
      <c r="A4426" s="344">
        <v>14</v>
      </c>
      <c r="B4426" s="344">
        <v>0</v>
      </c>
      <c r="C4426" s="344">
        <v>2801.072265625</v>
      </c>
      <c r="D4426" s="344">
        <v>23458.41015625</v>
      </c>
      <c r="E4426" s="344">
        <v>1.4531274791806901</v>
      </c>
      <c r="F4426" s="344">
        <v>2.26030638441443</v>
      </c>
      <c r="G4426" s="262">
        <f t="shared" si="92"/>
        <v>31154.461298547911</v>
      </c>
    </row>
    <row r="4427" spans="1:7" x14ac:dyDescent="0.2">
      <c r="A4427" s="344">
        <v>14</v>
      </c>
      <c r="B4427" s="344">
        <v>0</v>
      </c>
      <c r="C4427" s="344">
        <v>2801.4814453125</v>
      </c>
      <c r="D4427" s="344">
        <v>23357.94140625</v>
      </c>
      <c r="E4427" s="344">
        <v>1.4514091890305301</v>
      </c>
      <c r="F4427" s="344">
        <v>2.2557675838470499</v>
      </c>
      <c r="G4427" s="262">
        <f t="shared" si="92"/>
        <v>31114.239260669776</v>
      </c>
    </row>
    <row r="4428" spans="1:7" x14ac:dyDescent="0.2">
      <c r="A4428" s="344">
        <v>14</v>
      </c>
      <c r="B4428" s="344">
        <v>0</v>
      </c>
      <c r="C4428" s="344">
        <v>2801.8876953125</v>
      </c>
      <c r="D4428" s="344">
        <v>23254.51171875</v>
      </c>
      <c r="E4428" s="344">
        <v>1.44968437962234</v>
      </c>
      <c r="F4428" s="344">
        <v>2.25304649211466</v>
      </c>
      <c r="G4428" s="262">
        <f t="shared" si="92"/>
        <v>31074.040461825367</v>
      </c>
    </row>
    <row r="4429" spans="1:7" x14ac:dyDescent="0.2">
      <c r="A4429" s="344">
        <v>14</v>
      </c>
      <c r="B4429" s="344">
        <v>0</v>
      </c>
      <c r="C4429" s="344">
        <v>2802.3154296875</v>
      </c>
      <c r="D4429" s="344">
        <v>23153.49609375</v>
      </c>
      <c r="E4429" s="344">
        <v>1.4478625962510701</v>
      </c>
      <c r="F4429" s="344">
        <v>2.2493987344205402</v>
      </c>
      <c r="G4429" s="262">
        <f t="shared" si="92"/>
        <v>31031.76779336208</v>
      </c>
    </row>
    <row r="4430" spans="1:7" x14ac:dyDescent="0.2">
      <c r="A4430" s="344">
        <v>14</v>
      </c>
      <c r="B4430" s="344">
        <v>0</v>
      </c>
      <c r="C4430" s="344">
        <v>2802.70703125</v>
      </c>
      <c r="D4430" s="344">
        <v>23053.318359375</v>
      </c>
      <c r="E4430" s="344">
        <v>1.4461681712418799</v>
      </c>
      <c r="F4430" s="344">
        <v>2.2451579570770299</v>
      </c>
      <c r="G4430" s="262">
        <f t="shared" si="92"/>
        <v>30992.620802359888</v>
      </c>
    </row>
    <row r="4431" spans="1:7" x14ac:dyDescent="0.2">
      <c r="A4431" s="344">
        <v>14</v>
      </c>
      <c r="B4431" s="344">
        <v>0</v>
      </c>
      <c r="C4431" s="344">
        <v>2803.12109375</v>
      </c>
      <c r="D4431" s="344">
        <v>22953.099609375</v>
      </c>
      <c r="E4431" s="344">
        <v>1.44442904274911</v>
      </c>
      <c r="F4431" s="344">
        <v>2.2372484672814599</v>
      </c>
      <c r="G4431" s="262">
        <f t="shared" si="92"/>
        <v>30952.61526619002</v>
      </c>
    </row>
    <row r="4432" spans="1:7" x14ac:dyDescent="0.2">
      <c r="A4432" s="344">
        <v>14</v>
      </c>
      <c r="B4432" s="344">
        <v>0</v>
      </c>
      <c r="C4432" s="344">
        <v>2803.5146484375</v>
      </c>
      <c r="D4432" s="344">
        <v>22852.28515625</v>
      </c>
      <c r="E4432" s="344">
        <v>1.44279398955405</v>
      </c>
      <c r="F4432" s="344">
        <v>2.2366910707205498</v>
      </c>
      <c r="G4432" s="262">
        <f t="shared" si="92"/>
        <v>30915.168145834028</v>
      </c>
    </row>
    <row r="4433" spans="1:7" x14ac:dyDescent="0.2">
      <c r="A4433" s="344">
        <v>14</v>
      </c>
      <c r="B4433" s="344">
        <v>0</v>
      </c>
      <c r="C4433" s="344">
        <v>2803.91796875</v>
      </c>
      <c r="D4433" s="344">
        <v>22749.146484375</v>
      </c>
      <c r="E4433" s="344">
        <v>1.4410096919164099</v>
      </c>
      <c r="F4433" s="344">
        <v>2.23206868395209</v>
      </c>
      <c r="G4433" s="262">
        <f t="shared" si="92"/>
        <v>30874.484882459343</v>
      </c>
    </row>
    <row r="4434" spans="1:7" x14ac:dyDescent="0.2">
      <c r="A4434" s="344">
        <v>14</v>
      </c>
      <c r="B4434" s="344">
        <v>0</v>
      </c>
      <c r="C4434" s="344">
        <v>2804.3271484375</v>
      </c>
      <c r="D4434" s="344">
        <v>22646.306640625</v>
      </c>
      <c r="E4434" s="344">
        <v>1.4392378507182</v>
      </c>
      <c r="F4434" s="344">
        <v>2.2276549134403498</v>
      </c>
      <c r="G4434" s="262">
        <f t="shared" si="92"/>
        <v>30834.268115430201</v>
      </c>
    </row>
    <row r="4435" spans="1:7" x14ac:dyDescent="0.2">
      <c r="A4435" s="344">
        <v>14</v>
      </c>
      <c r="B4435" s="344">
        <v>0</v>
      </c>
      <c r="C4435" s="344">
        <v>2804.3857421875</v>
      </c>
      <c r="D4435" s="344">
        <v>22635.357421875</v>
      </c>
      <c r="E4435" s="344">
        <v>1.4390212018042801</v>
      </c>
      <c r="F4435" s="344">
        <v>2.2271128837019201</v>
      </c>
      <c r="G4435" s="262">
        <f t="shared" si="92"/>
        <v>30829.363003760387</v>
      </c>
    </row>
    <row r="4436" spans="1:7" x14ac:dyDescent="0.2">
      <c r="A4436" s="344">
        <v>14</v>
      </c>
      <c r="B4436" s="344">
        <v>0</v>
      </c>
      <c r="C4436" s="344">
        <v>2804.7490234375</v>
      </c>
      <c r="D4436" s="344">
        <v>22545.16796875</v>
      </c>
      <c r="E4436" s="344">
        <v>1.4374905731529</v>
      </c>
      <c r="F4436" s="344">
        <v>2.2214918863028301</v>
      </c>
      <c r="G4436" s="262">
        <f t="shared" si="92"/>
        <v>30794.78570043674</v>
      </c>
    </row>
    <row r="4437" spans="1:7" x14ac:dyDescent="0.2">
      <c r="A4437" s="344">
        <v>14</v>
      </c>
      <c r="B4437" s="344">
        <v>0</v>
      </c>
      <c r="C4437" s="344">
        <v>2805.140625</v>
      </c>
      <c r="D4437" s="344">
        <v>22443.19140625</v>
      </c>
      <c r="E4437" s="344">
        <v>1.4357527252286699</v>
      </c>
      <c r="F4437" s="344">
        <v>2.2207351867109502</v>
      </c>
      <c r="G4437" s="262">
        <f t="shared" si="92"/>
        <v>30755.69423695956</v>
      </c>
    </row>
    <row r="4438" spans="1:7" x14ac:dyDescent="0.2">
      <c r="A4438" s="344">
        <v>14</v>
      </c>
      <c r="B4438" s="344">
        <v>0</v>
      </c>
      <c r="C4438" s="344">
        <v>2805.5654296875</v>
      </c>
      <c r="D4438" s="344">
        <v>22341.216796875</v>
      </c>
      <c r="E4438" s="344">
        <v>1.43395294435322</v>
      </c>
      <c r="F4438" s="344">
        <v>2.2163004614412798</v>
      </c>
      <c r="G4438" s="262">
        <f t="shared" si="92"/>
        <v>30715.393176258396</v>
      </c>
    </row>
    <row r="4439" spans="1:7" x14ac:dyDescent="0.2">
      <c r="A4439" s="344">
        <v>14</v>
      </c>
      <c r="B4439" s="344">
        <v>0</v>
      </c>
      <c r="C4439" s="344">
        <v>2805.9638671875</v>
      </c>
      <c r="D4439" s="344">
        <v>22240.921875</v>
      </c>
      <c r="E4439" s="344">
        <v>1.4322502538561801</v>
      </c>
      <c r="F4439" s="344">
        <v>2.2105157840996998</v>
      </c>
      <c r="G4439" s="262">
        <f t="shared" si="92"/>
        <v>30677.438384331239</v>
      </c>
    </row>
    <row r="4440" spans="1:7" x14ac:dyDescent="0.2">
      <c r="A4440" s="344">
        <v>14</v>
      </c>
      <c r="B4440" s="344">
        <v>0</v>
      </c>
      <c r="C4440" s="344">
        <v>2806.365234375</v>
      </c>
      <c r="D4440" s="344">
        <v>22137.25</v>
      </c>
      <c r="E4440" s="344">
        <v>1.4305025106295901</v>
      </c>
      <c r="F4440" s="344">
        <v>2.20626592636108</v>
      </c>
      <c r="G4440" s="262">
        <f t="shared" si="92"/>
        <v>30638.657559679748</v>
      </c>
    </row>
    <row r="4441" spans="1:7" x14ac:dyDescent="0.2">
      <c r="A4441" s="344">
        <v>14</v>
      </c>
      <c r="B4441" s="344">
        <v>0</v>
      </c>
      <c r="C4441" s="344">
        <v>2806.7802734375</v>
      </c>
      <c r="D4441" s="344">
        <v>22035.919921875</v>
      </c>
      <c r="E4441" s="344">
        <v>1.42864824738353</v>
      </c>
      <c r="F4441" s="344">
        <v>2.2034195717424199</v>
      </c>
      <c r="G4441" s="262">
        <f t="shared" si="92"/>
        <v>30597.703216955699</v>
      </c>
    </row>
    <row r="4442" spans="1:7" x14ac:dyDescent="0.2">
      <c r="A4442" s="344">
        <v>14</v>
      </c>
      <c r="B4442" s="344">
        <v>0</v>
      </c>
      <c r="C4442" s="344">
        <v>2807.1923828125</v>
      </c>
      <c r="D4442" s="344">
        <v>21934.01171875</v>
      </c>
      <c r="E4442" s="344">
        <v>1.42688630148768</v>
      </c>
      <c r="F4442" s="344">
        <v>2.1987289655953601</v>
      </c>
      <c r="G4442" s="262">
        <f t="shared" si="92"/>
        <v>30558.966896658196</v>
      </c>
    </row>
    <row r="4443" spans="1:7" x14ac:dyDescent="0.2">
      <c r="A4443" s="344">
        <v>14</v>
      </c>
      <c r="B4443" s="344">
        <v>0</v>
      </c>
      <c r="C4443" s="344">
        <v>2807.599609375</v>
      </c>
      <c r="D4443" s="344">
        <v>21829.76953125</v>
      </c>
      <c r="E4443" s="344">
        <v>1.42513366881758</v>
      </c>
      <c r="F4443" s="344">
        <v>2.1928667556494501</v>
      </c>
      <c r="G4443" s="262">
        <f t="shared" si="92"/>
        <v>30520.615980265266</v>
      </c>
    </row>
    <row r="4444" spans="1:7" x14ac:dyDescent="0.2">
      <c r="A4444" s="344">
        <v>14</v>
      </c>
      <c r="B4444" s="344">
        <v>0</v>
      </c>
      <c r="C4444" s="344">
        <v>2808.0107421875</v>
      </c>
      <c r="D4444" s="344">
        <v>21729.49609375</v>
      </c>
      <c r="E4444" s="344">
        <v>1.4233919791877301</v>
      </c>
      <c r="F4444" s="344">
        <v>2.1901398431509702</v>
      </c>
      <c r="G4444" s="262">
        <f t="shared" si="92"/>
        <v>30482.682619653795</v>
      </c>
    </row>
    <row r="4445" spans="1:7" x14ac:dyDescent="0.2">
      <c r="A4445" s="344">
        <v>14</v>
      </c>
      <c r="B4445" s="344">
        <v>0</v>
      </c>
      <c r="C4445" s="344">
        <v>2808.4033203125</v>
      </c>
      <c r="D4445" s="344">
        <v>21629.451171875</v>
      </c>
      <c r="E4445" s="344">
        <v>1.4217126881703701</v>
      </c>
      <c r="F4445" s="344">
        <v>2.1861256100237401</v>
      </c>
      <c r="G4445" s="262">
        <f t="shared" si="92"/>
        <v>30446.276474321119</v>
      </c>
    </row>
    <row r="4446" spans="1:7" x14ac:dyDescent="0.2">
      <c r="A4446" s="344">
        <v>14</v>
      </c>
      <c r="B4446" s="344">
        <v>0</v>
      </c>
      <c r="C4446" s="344">
        <v>2808.80078125</v>
      </c>
      <c r="D4446" s="344">
        <v>21528.94140625</v>
      </c>
      <c r="E4446" s="344">
        <v>1.4199723955243799</v>
      </c>
      <c r="F4446" s="344">
        <v>2.1801651455462001</v>
      </c>
      <c r="G4446" s="262">
        <f t="shared" si="92"/>
        <v>30408.722357712886</v>
      </c>
    </row>
    <row r="4447" spans="1:7" x14ac:dyDescent="0.2">
      <c r="A4447" s="344">
        <v>14</v>
      </c>
      <c r="B4447" s="344">
        <v>0</v>
      </c>
      <c r="C4447" s="344">
        <v>2809.0224609375</v>
      </c>
      <c r="D4447" s="344">
        <v>21478.78125</v>
      </c>
      <c r="E4447" s="344">
        <v>1.41901150345802</v>
      </c>
      <c r="F4447" s="344">
        <v>2.18017376028001</v>
      </c>
      <c r="G4447" s="262">
        <f t="shared" si="92"/>
        <v>30388.059467966585</v>
      </c>
    </row>
    <row r="4448" spans="1:7" x14ac:dyDescent="0.2">
      <c r="A4448" s="344">
        <v>14</v>
      </c>
      <c r="B4448" s="344">
        <v>0</v>
      </c>
      <c r="C4448" s="344">
        <v>2809.2119140625</v>
      </c>
      <c r="D4448" s="344">
        <v>21426.154296875</v>
      </c>
      <c r="E4448" s="344">
        <v>1.41818751581013</v>
      </c>
      <c r="F4448" s="344">
        <v>2.17620143666863</v>
      </c>
      <c r="G4448" s="262">
        <f t="shared" si="92"/>
        <v>30370.382899504515</v>
      </c>
    </row>
    <row r="4449" spans="1:7" x14ac:dyDescent="0.2">
      <c r="A4449" s="344">
        <v>14</v>
      </c>
      <c r="B4449" s="344">
        <v>0</v>
      </c>
      <c r="C4449" s="344">
        <v>2809.6220703125</v>
      </c>
      <c r="D4449" s="344">
        <v>21325.828125</v>
      </c>
      <c r="E4449" s="344">
        <v>1.41639867797494</v>
      </c>
      <c r="F4449" s="344">
        <v>2.1748992148786801</v>
      </c>
      <c r="G4449" s="262">
        <f t="shared" si="92"/>
        <v>30332.1447176617</v>
      </c>
    </row>
    <row r="4450" spans="1:7" x14ac:dyDescent="0.2">
      <c r="A4450" s="344">
        <v>14</v>
      </c>
      <c r="B4450" s="344">
        <v>0</v>
      </c>
      <c r="C4450" s="344">
        <v>2810.0224609375</v>
      </c>
      <c r="D4450" s="344">
        <v>21224.99609375</v>
      </c>
      <c r="E4450" s="344">
        <v>1.4147395268082601</v>
      </c>
      <c r="F4450" s="344">
        <v>2.1727231796830901</v>
      </c>
      <c r="G4450" s="262">
        <f t="shared" si="92"/>
        <v>30296.845592838836</v>
      </c>
    </row>
    <row r="4451" spans="1:7" x14ac:dyDescent="0.2">
      <c r="A4451" s="344">
        <v>14</v>
      </c>
      <c r="B4451" s="344">
        <v>0</v>
      </c>
      <c r="C4451" s="344">
        <v>2810.431640625</v>
      </c>
      <c r="D4451" s="344">
        <v>21119.486328125</v>
      </c>
      <c r="E4451" s="344">
        <v>1.41280679963529</v>
      </c>
      <c r="F4451" s="344">
        <v>2.1652281284332302</v>
      </c>
      <c r="G4451" s="262">
        <f t="shared" si="92"/>
        <v>30255.925426937778</v>
      </c>
    </row>
    <row r="4452" spans="1:7" x14ac:dyDescent="0.2">
      <c r="A4452" s="344">
        <v>14</v>
      </c>
      <c r="B4452" s="344">
        <v>0</v>
      </c>
      <c r="C4452" s="344">
        <v>2810.8515625</v>
      </c>
      <c r="D4452" s="344">
        <v>21018.216796875</v>
      </c>
      <c r="E4452" s="344">
        <v>1.4110767515376199</v>
      </c>
      <c r="F4452" s="344">
        <v>2.1612434647977401</v>
      </c>
      <c r="G4452" s="262">
        <f t="shared" si="92"/>
        <v>30219.475300371982</v>
      </c>
    </row>
    <row r="4453" spans="1:7" x14ac:dyDescent="0.2">
      <c r="A4453" s="344">
        <v>14</v>
      </c>
      <c r="B4453" s="344">
        <v>0.5</v>
      </c>
      <c r="C4453" s="344">
        <v>2811.884765625</v>
      </c>
      <c r="D4453" s="344">
        <v>21118.802734375</v>
      </c>
      <c r="E4453" s="344">
        <v>1.4125023735687099</v>
      </c>
      <c r="F4453" s="344">
        <v>2.1666616667062</v>
      </c>
      <c r="G4453" s="262">
        <f t="shared" si="92"/>
        <v>30249.511032056093</v>
      </c>
    </row>
    <row r="4454" spans="1:7" x14ac:dyDescent="0.2">
      <c r="A4454" s="344">
        <v>14</v>
      </c>
      <c r="B4454" s="344">
        <v>0.5</v>
      </c>
      <c r="C4454" s="344">
        <v>2812.2763671875</v>
      </c>
      <c r="D4454" s="344">
        <v>21219.96875</v>
      </c>
      <c r="E4454" s="344">
        <v>1.4142115833237801</v>
      </c>
      <c r="F4454" s="344">
        <v>2.1682591177523101</v>
      </c>
      <c r="G4454" s="262">
        <f t="shared" si="92"/>
        <v>30285.693952675483</v>
      </c>
    </row>
    <row r="4455" spans="1:7" x14ac:dyDescent="0.2">
      <c r="A4455" s="344">
        <v>14</v>
      </c>
      <c r="B4455" s="344">
        <v>0.5</v>
      </c>
      <c r="C4455" s="344">
        <v>2812.6826171875</v>
      </c>
      <c r="D4455" s="344">
        <v>21320.20703125</v>
      </c>
      <c r="E4455" s="344">
        <v>1.41590647399426</v>
      </c>
      <c r="F4455" s="344">
        <v>2.1729350555688098</v>
      </c>
      <c r="G4455" s="262">
        <f t="shared" si="92"/>
        <v>30321.744426201592</v>
      </c>
    </row>
    <row r="4456" spans="1:7" x14ac:dyDescent="0.2">
      <c r="A4456" s="344">
        <v>14</v>
      </c>
      <c r="B4456" s="344">
        <v>0.5</v>
      </c>
      <c r="C4456" s="344">
        <v>2813.0830078125</v>
      </c>
      <c r="D4456" s="344">
        <v>21420.90625</v>
      </c>
      <c r="E4456" s="344">
        <v>1.4175208052620301</v>
      </c>
      <c r="F4456" s="344">
        <v>2.1765085402876099</v>
      </c>
      <c r="G4456" s="262">
        <f t="shared" si="92"/>
        <v>30356.243583996205</v>
      </c>
    </row>
    <row r="4457" spans="1:7" x14ac:dyDescent="0.2">
      <c r="A4457" s="344">
        <v>14</v>
      </c>
      <c r="B4457" s="344">
        <v>0.5</v>
      </c>
      <c r="C4457" s="344">
        <v>2813.4794921875</v>
      </c>
      <c r="D4457" s="344">
        <v>21522.013671875</v>
      </c>
      <c r="E4457" s="344">
        <v>1.4192268718034</v>
      </c>
      <c r="F4457" s="344">
        <v>2.18215887434781</v>
      </c>
      <c r="G4457" s="262">
        <f t="shared" si="92"/>
        <v>30392.875323429926</v>
      </c>
    </row>
    <row r="4458" spans="1:7" x14ac:dyDescent="0.2">
      <c r="A4458" s="344">
        <v>14</v>
      </c>
      <c r="B4458" s="344">
        <v>0.5</v>
      </c>
      <c r="C4458" s="344">
        <v>2813.8798828125</v>
      </c>
      <c r="D4458" s="344">
        <v>21622.39453125</v>
      </c>
      <c r="E4458" s="344">
        <v>1.42090313602239</v>
      </c>
      <c r="F4458" s="344">
        <v>2.1859079133719201</v>
      </c>
      <c r="G4458" s="262">
        <f t="shared" si="92"/>
        <v>30429.036037290123</v>
      </c>
    </row>
    <row r="4459" spans="1:7" x14ac:dyDescent="0.2">
      <c r="A4459" s="344">
        <v>14</v>
      </c>
      <c r="B4459" s="344">
        <v>0.5</v>
      </c>
      <c r="C4459" s="344">
        <v>2814.2939453125</v>
      </c>
      <c r="D4459" s="344">
        <v>21723.431640625</v>
      </c>
      <c r="E4459" s="344">
        <v>1.4225837076082799</v>
      </c>
      <c r="F4459" s="344">
        <v>2.1888255141675499</v>
      </c>
      <c r="G4459" s="262">
        <f t="shared" si="92"/>
        <v>30465.458919205812</v>
      </c>
    </row>
    <row r="4460" spans="1:7" x14ac:dyDescent="0.2">
      <c r="A4460" s="344">
        <v>14</v>
      </c>
      <c r="B4460" s="344">
        <v>0.5</v>
      </c>
      <c r="C4460" s="344">
        <v>2814.6953125</v>
      </c>
      <c r="D4460" s="344">
        <v>21826.9765625</v>
      </c>
      <c r="E4460" s="344">
        <v>1.42432691063732</v>
      </c>
      <c r="F4460" s="344">
        <v>2.1942467428743799</v>
      </c>
      <c r="G4460" s="262">
        <f t="shared" si="92"/>
        <v>30503.417520953622</v>
      </c>
    </row>
    <row r="4461" spans="1:7" x14ac:dyDescent="0.2">
      <c r="A4461" s="344">
        <v>14</v>
      </c>
      <c r="B4461" s="344">
        <v>0.5</v>
      </c>
      <c r="C4461" s="344">
        <v>2815.1162109375</v>
      </c>
      <c r="D4461" s="344">
        <v>21927.1875</v>
      </c>
      <c r="E4461" s="344">
        <v>1.4260772150009899</v>
      </c>
      <c r="F4461" s="344">
        <v>2.19745351932943</v>
      </c>
      <c r="G4461" s="262">
        <f t="shared" si="92"/>
        <v>30541.709073097285</v>
      </c>
    </row>
    <row r="4462" spans="1:7" x14ac:dyDescent="0.2">
      <c r="A4462" s="344">
        <v>14</v>
      </c>
      <c r="B4462" s="344">
        <v>0.5</v>
      </c>
      <c r="C4462" s="344">
        <v>2815.505859375</v>
      </c>
      <c r="D4462" s="344">
        <v>22028.00390625</v>
      </c>
      <c r="E4462" s="344">
        <v>1.4276913134381199</v>
      </c>
      <c r="F4462" s="344">
        <v>2.2008835803717401</v>
      </c>
      <c r="G4462" s="262">
        <f t="shared" si="92"/>
        <v>30577.183075973575</v>
      </c>
    </row>
    <row r="4463" spans="1:7" x14ac:dyDescent="0.2">
      <c r="A4463" s="344">
        <v>14</v>
      </c>
      <c r="B4463" s="344">
        <v>0.5</v>
      </c>
      <c r="C4463" s="344">
        <v>2815.9013671875</v>
      </c>
      <c r="D4463" s="344">
        <v>22129.419921875</v>
      </c>
      <c r="E4463" s="344">
        <v>1.42944289837033</v>
      </c>
      <c r="F4463" s="344">
        <v>2.20586336217821</v>
      </c>
      <c r="G4463" s="262">
        <f t="shared" si="92"/>
        <v>30615.855815084855</v>
      </c>
    </row>
    <row r="4464" spans="1:7" x14ac:dyDescent="0.2">
      <c r="A4464" s="344">
        <v>14</v>
      </c>
      <c r="B4464" s="344">
        <v>0.5</v>
      </c>
      <c r="C4464" s="344">
        <v>2816.326171875</v>
      </c>
      <c r="D4464" s="344">
        <v>22230.494140625</v>
      </c>
      <c r="E4464" s="344">
        <v>1.4311564154923</v>
      </c>
      <c r="F4464" s="344">
        <v>2.2085877135395999</v>
      </c>
      <c r="G4464" s="262">
        <f t="shared" si="92"/>
        <v>30653.861551222461</v>
      </c>
    </row>
    <row r="4465" spans="1:7" x14ac:dyDescent="0.2">
      <c r="A4465" s="344">
        <v>14</v>
      </c>
      <c r="B4465" s="344">
        <v>0.5</v>
      </c>
      <c r="C4465" s="344">
        <v>2816.7353515625</v>
      </c>
      <c r="D4465" s="344">
        <v>22330.673828125</v>
      </c>
      <c r="E4465" s="344">
        <v>1.4329201076179701</v>
      </c>
      <c r="F4465" s="344">
        <v>2.21515307202935</v>
      </c>
      <c r="G4465" s="262">
        <f t="shared" si="92"/>
        <v>30693.157641751033</v>
      </c>
    </row>
    <row r="4466" spans="1:7" x14ac:dyDescent="0.2">
      <c r="A4466" s="344">
        <v>14</v>
      </c>
      <c r="B4466" s="344">
        <v>0.5</v>
      </c>
      <c r="C4466" s="344">
        <v>2817.1240234375</v>
      </c>
      <c r="D4466" s="344">
        <v>22430.978515625</v>
      </c>
      <c r="E4466" s="344">
        <v>1.43453769851476</v>
      </c>
      <c r="F4466" s="344">
        <v>2.2175880149006799</v>
      </c>
      <c r="G4466" s="262">
        <f t="shared" si="92"/>
        <v>30729.360662429295</v>
      </c>
    </row>
    <row r="4467" spans="1:7" x14ac:dyDescent="0.2">
      <c r="A4467" s="344">
        <v>14</v>
      </c>
      <c r="B4467" s="344">
        <v>0.5</v>
      </c>
      <c r="C4467" s="344">
        <v>2817.525390625</v>
      </c>
      <c r="D4467" s="344">
        <v>22532.82421875</v>
      </c>
      <c r="E4467" s="344">
        <v>1.4362436486408099</v>
      </c>
      <c r="F4467" s="344">
        <v>2.2227526642382101</v>
      </c>
      <c r="G4467" s="262">
        <f t="shared" si="92"/>
        <v>30767.71366490049</v>
      </c>
    </row>
    <row r="4468" spans="1:7" x14ac:dyDescent="0.2">
      <c r="A4468" s="344">
        <v>14</v>
      </c>
      <c r="B4468" s="344">
        <v>0.5</v>
      </c>
      <c r="C4468" s="344">
        <v>2817.9287109375</v>
      </c>
      <c r="D4468" s="344">
        <v>22633.609375</v>
      </c>
      <c r="E4468" s="344">
        <v>1.43798894714564</v>
      </c>
      <c r="F4468" s="344">
        <v>2.2260188125073901</v>
      </c>
      <c r="G4468" s="262">
        <f t="shared" si="92"/>
        <v>30807.128119410329</v>
      </c>
    </row>
    <row r="4469" spans="1:7" x14ac:dyDescent="0.2">
      <c r="A4469" s="344">
        <v>14</v>
      </c>
      <c r="B4469" s="344">
        <v>0.5</v>
      </c>
      <c r="C4469" s="344">
        <v>2818.1787109375</v>
      </c>
      <c r="D4469" s="344">
        <v>22690.296875</v>
      </c>
      <c r="E4469" s="344">
        <v>1.43901840783656</v>
      </c>
      <c r="F4469" s="344">
        <v>2.2279501426964998</v>
      </c>
      <c r="G4469" s="262">
        <f t="shared" si="92"/>
        <v>30830.457709331989</v>
      </c>
    </row>
    <row r="4470" spans="1:7" x14ac:dyDescent="0.2">
      <c r="A4470" s="344">
        <v>14</v>
      </c>
      <c r="B4470" s="344">
        <v>0.5</v>
      </c>
      <c r="C4470" s="344">
        <v>2818.33984375</v>
      </c>
      <c r="D4470" s="344">
        <v>22733.68359375</v>
      </c>
      <c r="E4470" s="344">
        <v>1.4396096812561201</v>
      </c>
      <c r="F4470" s="344">
        <v>2.2298395633697501</v>
      </c>
      <c r="G4470" s="262">
        <f t="shared" si="92"/>
        <v>30843.886705462883</v>
      </c>
    </row>
    <row r="4471" spans="1:7" x14ac:dyDescent="0.2">
      <c r="A4471" s="344">
        <v>14</v>
      </c>
      <c r="B4471" s="344">
        <v>0.5</v>
      </c>
      <c r="C4471" s="344">
        <v>2818.7431640625</v>
      </c>
      <c r="D4471" s="344">
        <v>22834.30078125</v>
      </c>
      <c r="E4471" s="344">
        <v>1.4413432218134401</v>
      </c>
      <c r="F4471" s="344">
        <v>2.2335231769830002</v>
      </c>
      <c r="G4471" s="262">
        <f t="shared" si="92"/>
        <v>30883.383679977575</v>
      </c>
    </row>
    <row r="4472" spans="1:7" x14ac:dyDescent="0.2">
      <c r="A4472" s="344">
        <v>14</v>
      </c>
      <c r="B4472" s="344">
        <v>0.5</v>
      </c>
      <c r="C4472" s="344">
        <v>2819.140625</v>
      </c>
      <c r="D4472" s="344">
        <v>22934.94140625</v>
      </c>
      <c r="E4472" s="344">
        <v>1.4430425362661501</v>
      </c>
      <c r="F4472" s="344">
        <v>2.2375374101102401</v>
      </c>
      <c r="G4472" s="262">
        <f t="shared" si="92"/>
        <v>30922.271847346976</v>
      </c>
    </row>
    <row r="4473" spans="1:7" x14ac:dyDescent="0.2">
      <c r="A4473" s="344">
        <v>14</v>
      </c>
      <c r="B4473" s="344">
        <v>0.5</v>
      </c>
      <c r="C4473" s="344">
        <v>2819.544921875</v>
      </c>
      <c r="D4473" s="344">
        <v>23035.123046875</v>
      </c>
      <c r="E4473" s="344">
        <v>1.4447636203840399</v>
      </c>
      <c r="F4473" s="344">
        <v>2.2431283723563</v>
      </c>
      <c r="G4473" s="262">
        <f t="shared" si="92"/>
        <v>30961.8310212613</v>
      </c>
    </row>
    <row r="4474" spans="1:7" x14ac:dyDescent="0.2">
      <c r="A4474" s="344">
        <v>14</v>
      </c>
      <c r="B4474" s="344">
        <v>0.5</v>
      </c>
      <c r="C4474" s="344">
        <v>2819.9423828125</v>
      </c>
      <c r="D4474" s="344">
        <v>23135.35546875</v>
      </c>
      <c r="E4474" s="344">
        <v>1.44636631011963</v>
      </c>
      <c r="F4474" s="344">
        <v>2.2446275688707802</v>
      </c>
      <c r="G4474" s="262">
        <f t="shared" si="92"/>
        <v>30998.829497263436</v>
      </c>
    </row>
    <row r="4475" spans="1:7" x14ac:dyDescent="0.2">
      <c r="A4475" s="344">
        <v>14</v>
      </c>
      <c r="B4475" s="344">
        <v>0.5</v>
      </c>
      <c r="C4475" s="344">
        <v>2820.341796875</v>
      </c>
      <c r="D4475" s="344">
        <v>23236.724609375</v>
      </c>
      <c r="E4475" s="344">
        <v>1.44809519406408</v>
      </c>
      <c r="F4475" s="344">
        <v>2.2490234114229701</v>
      </c>
      <c r="G4475" s="262">
        <f t="shared" si="92"/>
        <v>31038.915469622345</v>
      </c>
    </row>
    <row r="4476" spans="1:7" x14ac:dyDescent="0.2">
      <c r="A4476" s="344">
        <v>14</v>
      </c>
      <c r="B4476" s="344">
        <v>0.5</v>
      </c>
      <c r="C4476" s="344">
        <v>2820.7578125</v>
      </c>
      <c r="D4476" s="344">
        <v>23338.09375</v>
      </c>
      <c r="E4476" s="344">
        <v>1.44988344982266</v>
      </c>
      <c r="F4476" s="344">
        <v>2.2545992396771899</v>
      </c>
      <c r="G4476" s="262">
        <f t="shared" si="92"/>
        <v>31080.55931319033</v>
      </c>
    </row>
    <row r="4477" spans="1:7" x14ac:dyDescent="0.2">
      <c r="A4477" s="344">
        <v>14</v>
      </c>
      <c r="B4477" s="344">
        <v>0.5</v>
      </c>
      <c r="C4477" s="344">
        <v>2821.1611328125</v>
      </c>
      <c r="D4477" s="344">
        <v>23438.244140625</v>
      </c>
      <c r="E4477" s="344">
        <v>1.4515561051666701</v>
      </c>
      <c r="F4477" s="344">
        <v>2.2562264930456899</v>
      </c>
      <c r="G4477" s="262">
        <f t="shared" si="92"/>
        <v>31119.679658963316</v>
      </c>
    </row>
    <row r="4478" spans="1:7" x14ac:dyDescent="0.2">
      <c r="A4478" s="344">
        <v>14</v>
      </c>
      <c r="B4478" s="344">
        <v>0.5</v>
      </c>
      <c r="C4478" s="344">
        <v>2821.548828125</v>
      </c>
      <c r="D4478" s="344">
        <v>23538.333984375</v>
      </c>
      <c r="E4478" s="344">
        <v>1.45326263736933</v>
      </c>
      <c r="F4478" s="344">
        <v>2.26082792505622</v>
      </c>
      <c r="G4478" s="262">
        <f t="shared" si="92"/>
        <v>31159.763180633858</v>
      </c>
    </row>
    <row r="4479" spans="1:7" x14ac:dyDescent="0.2">
      <c r="A4479" s="344">
        <v>14</v>
      </c>
      <c r="B4479" s="344">
        <v>0.5</v>
      </c>
      <c r="C4479" s="344">
        <v>2821.951171875</v>
      </c>
      <c r="D4479" s="344">
        <v>23640.37890625</v>
      </c>
      <c r="E4479" s="344">
        <v>1.4549354091286699</v>
      </c>
      <c r="F4479" s="344">
        <v>2.2662878036499001</v>
      </c>
      <c r="G4479" s="262">
        <f t="shared" si="92"/>
        <v>31199.222789916577</v>
      </c>
    </row>
    <row r="4480" spans="1:7" x14ac:dyDescent="0.2">
      <c r="A4480" s="344">
        <v>14</v>
      </c>
      <c r="B4480" s="344">
        <v>0.5</v>
      </c>
      <c r="C4480" s="344">
        <v>2822.359375</v>
      </c>
      <c r="D4480" s="344">
        <v>23741.927734375</v>
      </c>
      <c r="E4480" s="344">
        <v>1.4566626632586099</v>
      </c>
      <c r="F4480" s="344">
        <v>2.2697120439261198</v>
      </c>
      <c r="G4480" s="262">
        <f t="shared" si="92"/>
        <v>31240.14343233213</v>
      </c>
    </row>
    <row r="4481" spans="1:7" x14ac:dyDescent="0.2">
      <c r="A4481" s="344">
        <v>14</v>
      </c>
      <c r="B4481" s="344">
        <v>0.5</v>
      </c>
      <c r="C4481" s="344">
        <v>2822.78515625</v>
      </c>
      <c r="D4481" s="344">
        <v>23843.154296875</v>
      </c>
      <c r="E4481" s="344">
        <v>1.45840109325945</v>
      </c>
      <c r="F4481" s="344">
        <v>2.2742033470421998</v>
      </c>
      <c r="G4481" s="262">
        <f t="shared" si="92"/>
        <v>31281.505099429909</v>
      </c>
    </row>
    <row r="4482" spans="1:7" x14ac:dyDescent="0.2">
      <c r="A4482" s="344">
        <v>14</v>
      </c>
      <c r="B4482" s="344">
        <v>0.5</v>
      </c>
      <c r="C4482" s="344">
        <v>2822.919921875</v>
      </c>
      <c r="D4482" s="344">
        <v>23873.73828125</v>
      </c>
      <c r="E4482" s="344">
        <v>1.45903113298118</v>
      </c>
      <c r="F4482" s="344">
        <v>2.2756070829927899</v>
      </c>
      <c r="G4482" s="262">
        <f t="shared" si="92"/>
        <v>31296.536868290779</v>
      </c>
    </row>
    <row r="4483" spans="1:7" x14ac:dyDescent="0.2">
      <c r="A4483" s="344">
        <v>14</v>
      </c>
      <c r="B4483" s="344">
        <v>0.5</v>
      </c>
      <c r="C4483" s="344">
        <v>2823.1748046875</v>
      </c>
      <c r="D4483" s="344">
        <v>23944.326171875</v>
      </c>
      <c r="E4483" s="344">
        <v>1.46010087337345</v>
      </c>
      <c r="F4483" s="344">
        <v>2.27750814519823</v>
      </c>
      <c r="G4483" s="262">
        <f t="shared" si="92"/>
        <v>31322.113325803617</v>
      </c>
    </row>
    <row r="4484" spans="1:7" x14ac:dyDescent="0.2">
      <c r="A4484" s="344">
        <v>14</v>
      </c>
      <c r="B4484" s="344">
        <v>0.5</v>
      </c>
      <c r="C4484" s="344">
        <v>2823.5693359375</v>
      </c>
      <c r="D4484" s="344">
        <v>24045.25</v>
      </c>
      <c r="E4484" s="344">
        <v>1.4617978595197201</v>
      </c>
      <c r="F4484" s="344">
        <v>2.2824974730610799</v>
      </c>
      <c r="G4484" s="262">
        <f t="shared" si="92"/>
        <v>31362.832148768139</v>
      </c>
    </row>
    <row r="4485" spans="1:7" x14ac:dyDescent="0.2">
      <c r="A4485" s="344">
        <v>14</v>
      </c>
      <c r="B4485" s="344">
        <v>0.5</v>
      </c>
      <c r="C4485" s="344">
        <v>2823.9833984375</v>
      </c>
      <c r="D4485" s="344">
        <v>24145.623046875</v>
      </c>
      <c r="E4485" s="344">
        <v>1.4635687693953501</v>
      </c>
      <c r="F4485" s="344">
        <v>2.28525116108358</v>
      </c>
      <c r="G4485" s="262">
        <f t="shared" si="92"/>
        <v>31405.502995265109</v>
      </c>
    </row>
    <row r="4486" spans="1:7" x14ac:dyDescent="0.2">
      <c r="A4486" s="344">
        <v>14</v>
      </c>
      <c r="B4486" s="344">
        <v>0.5</v>
      </c>
      <c r="C4486" s="344">
        <v>2824.3896484375</v>
      </c>
      <c r="D4486" s="344">
        <v>24249.830078125</v>
      </c>
      <c r="E4486" s="344">
        <v>1.4653417747467801</v>
      </c>
      <c r="F4486" s="344">
        <v>2.28987028822303</v>
      </c>
      <c r="G4486" s="262">
        <f t="shared" ref="G4486:G4549" si="93">G4485+(D4486+D4485)/2*(E4486-E4485)</f>
        <v>31448.40569395286</v>
      </c>
    </row>
    <row r="4487" spans="1:7" x14ac:dyDescent="0.2">
      <c r="A4487" s="344">
        <v>14</v>
      </c>
      <c r="B4487" s="344">
        <v>0.5</v>
      </c>
      <c r="C4487" s="344">
        <v>2824.810546875</v>
      </c>
      <c r="D4487" s="344">
        <v>24351.369140625</v>
      </c>
      <c r="E4487" s="344">
        <v>1.4671050012111699</v>
      </c>
      <c r="F4487" s="344">
        <v>2.2947164252400398</v>
      </c>
      <c r="G4487" s="262">
        <f t="shared" si="93"/>
        <v>31491.253154284652</v>
      </c>
    </row>
    <row r="4488" spans="1:7" x14ac:dyDescent="0.2">
      <c r="A4488" s="344">
        <v>14</v>
      </c>
      <c r="B4488" s="344">
        <v>0.5</v>
      </c>
      <c r="C4488" s="344">
        <v>2825.2080078125</v>
      </c>
      <c r="D4488" s="344">
        <v>24454.076171875</v>
      </c>
      <c r="E4488" s="344">
        <v>1.4687672955915301</v>
      </c>
      <c r="F4488" s="344">
        <v>2.29844450950623</v>
      </c>
      <c r="G4488" s="262">
        <f t="shared" si="93"/>
        <v>31531.817663021622</v>
      </c>
    </row>
    <row r="4489" spans="1:7" x14ac:dyDescent="0.2">
      <c r="A4489" s="344">
        <v>14</v>
      </c>
      <c r="B4489" s="344">
        <v>0.5</v>
      </c>
      <c r="C4489" s="344">
        <v>2825.6279296875</v>
      </c>
      <c r="D4489" s="344">
        <v>24555.677734375</v>
      </c>
      <c r="E4489" s="344">
        <v>1.4705730136483901</v>
      </c>
      <c r="F4489" s="344">
        <v>2.30114464648068</v>
      </c>
      <c r="G4489" s="262">
        <f t="shared" si="93"/>
        <v>31576.066561817013</v>
      </c>
    </row>
    <row r="4490" spans="1:7" x14ac:dyDescent="0.2">
      <c r="A4490" s="344">
        <v>14</v>
      </c>
      <c r="B4490" s="344">
        <v>0.5</v>
      </c>
      <c r="C4490" s="344">
        <v>2826.0244140625</v>
      </c>
      <c r="D4490" s="344">
        <v>24656.763671875</v>
      </c>
      <c r="E4490" s="344">
        <v>1.4722903724759799</v>
      </c>
      <c r="F4490" s="344">
        <v>2.30593956075609</v>
      </c>
      <c r="G4490" s="262">
        <f t="shared" si="93"/>
        <v>31618.324272155147</v>
      </c>
    </row>
    <row r="4491" spans="1:7" x14ac:dyDescent="0.2">
      <c r="A4491" s="344">
        <v>14</v>
      </c>
      <c r="B4491" s="344">
        <v>0.5</v>
      </c>
      <c r="C4491" s="344">
        <v>2826.4345703125</v>
      </c>
      <c r="D4491" s="344">
        <v>24758.251953125</v>
      </c>
      <c r="E4491" s="344">
        <v>1.4740059850737499</v>
      </c>
      <c r="F4491" s="344">
        <v>2.3115605581551799</v>
      </c>
      <c r="G4491" s="262">
        <f t="shared" si="93"/>
        <v>31660.712783817773</v>
      </c>
    </row>
    <row r="4492" spans="1:7" x14ac:dyDescent="0.2">
      <c r="A4492" s="344">
        <v>14</v>
      </c>
      <c r="B4492" s="344">
        <v>0.5</v>
      </c>
      <c r="C4492" s="344">
        <v>2826.8544921875</v>
      </c>
      <c r="D4492" s="344">
        <v>24862.1796875</v>
      </c>
      <c r="E4492" s="344">
        <v>1.4758488396182701</v>
      </c>
      <c r="F4492" s="344">
        <v>2.3144662845879802</v>
      </c>
      <c r="G4492" s="262">
        <f t="shared" si="93"/>
        <v>31706.434402792762</v>
      </c>
    </row>
    <row r="4493" spans="1:7" x14ac:dyDescent="0.2">
      <c r="A4493" s="344">
        <v>14</v>
      </c>
      <c r="B4493" s="344">
        <v>0.5</v>
      </c>
      <c r="C4493" s="344">
        <v>2827.2470703125</v>
      </c>
      <c r="D4493" s="344">
        <v>24962.58984375</v>
      </c>
      <c r="E4493" s="344">
        <v>1.4776011230424</v>
      </c>
      <c r="F4493" s="344">
        <v>2.3184358142316301</v>
      </c>
      <c r="G4493" s="262">
        <f t="shared" si="93"/>
        <v>31750.087961673114</v>
      </c>
    </row>
    <row r="4494" spans="1:7" x14ac:dyDescent="0.2">
      <c r="A4494" s="344">
        <v>14</v>
      </c>
      <c r="B4494" s="344">
        <v>0.5</v>
      </c>
      <c r="C4494" s="344">
        <v>2827.5869140625</v>
      </c>
      <c r="D4494" s="344">
        <v>25047.712890625</v>
      </c>
      <c r="E4494" s="344">
        <v>1.4790550339966999</v>
      </c>
      <c r="F4494" s="344">
        <v>2.3244083859026401</v>
      </c>
      <c r="G4494" s="262">
        <f t="shared" si="93"/>
        <v>31786.443225159797</v>
      </c>
    </row>
    <row r="4495" spans="1:7" x14ac:dyDescent="0.2">
      <c r="A4495" s="344">
        <v>14</v>
      </c>
      <c r="B4495" s="344">
        <v>0.5</v>
      </c>
      <c r="C4495" s="344">
        <v>2827.6474609375</v>
      </c>
      <c r="D4495" s="344">
        <v>25062.955078125</v>
      </c>
      <c r="E4495" s="344">
        <v>1.4792745932936699</v>
      </c>
      <c r="F4495" s="344">
        <v>2.3224116303026698</v>
      </c>
      <c r="G4495" s="262">
        <f t="shared" si="93"/>
        <v>31791.944356674758</v>
      </c>
    </row>
    <row r="4496" spans="1:7" x14ac:dyDescent="0.2">
      <c r="A4496" s="344">
        <v>14</v>
      </c>
      <c r="B4496" s="344">
        <v>0.5</v>
      </c>
      <c r="C4496" s="344">
        <v>2828.0576171875</v>
      </c>
      <c r="D4496" s="344">
        <v>25165.92578125</v>
      </c>
      <c r="E4496" s="344">
        <v>1.4810374705120899</v>
      </c>
      <c r="F4496" s="344">
        <v>2.3253827821463302</v>
      </c>
      <c r="G4496" s="262">
        <f t="shared" si="93"/>
        <v>31836.218031561617</v>
      </c>
    </row>
    <row r="4497" spans="1:7" x14ac:dyDescent="0.2">
      <c r="A4497" s="344">
        <v>14</v>
      </c>
      <c r="B4497" s="344">
        <v>0.5</v>
      </c>
      <c r="C4497" s="344">
        <v>2828.470703125</v>
      </c>
      <c r="D4497" s="344">
        <v>25266.43359375</v>
      </c>
      <c r="E4497" s="344">
        <v>1.4828331768512699</v>
      </c>
      <c r="F4497" s="344">
        <v>2.3301779292523901</v>
      </c>
      <c r="G4497" s="262">
        <f t="shared" si="93"/>
        <v>31881.498885276364</v>
      </c>
    </row>
    <row r="4498" spans="1:7" x14ac:dyDescent="0.2">
      <c r="A4498" s="344">
        <v>14</v>
      </c>
      <c r="B4498" s="344">
        <v>0.5</v>
      </c>
      <c r="C4498" s="344">
        <v>2828.8671875</v>
      </c>
      <c r="D4498" s="344">
        <v>25368.537109375</v>
      </c>
      <c r="E4498" s="344">
        <v>1.48456275928766</v>
      </c>
      <c r="F4498" s="344">
        <v>2.3350655101239699</v>
      </c>
      <c r="G4498" s="262">
        <f t="shared" si="93"/>
        <v>31925.287563273989</v>
      </c>
    </row>
    <row r="4499" spans="1:7" x14ac:dyDescent="0.2">
      <c r="A4499" s="344">
        <v>14</v>
      </c>
      <c r="B4499" s="344">
        <v>0.5</v>
      </c>
      <c r="C4499" s="344">
        <v>2829.26953125</v>
      </c>
      <c r="D4499" s="344">
        <v>25468.775390625</v>
      </c>
      <c r="E4499" s="344">
        <v>1.48630689363927</v>
      </c>
      <c r="F4499" s="344">
        <v>2.3390471469610898</v>
      </c>
      <c r="G4499" s="262">
        <f t="shared" si="93"/>
        <v>31969.62111481138</v>
      </c>
    </row>
    <row r="4500" spans="1:7" x14ac:dyDescent="0.2">
      <c r="A4500" s="344">
        <v>14</v>
      </c>
      <c r="B4500" s="344">
        <v>0.5</v>
      </c>
      <c r="C4500" s="344">
        <v>2829.671875</v>
      </c>
      <c r="D4500" s="344">
        <v>25568.94921875</v>
      </c>
      <c r="E4500" s="344">
        <v>1.4881079550832499</v>
      </c>
      <c r="F4500" s="344">
        <v>2.3426741827279298</v>
      </c>
      <c r="G4500" s="262">
        <f t="shared" si="93"/>
        <v>32015.582153802585</v>
      </c>
    </row>
    <row r="4501" spans="1:7" x14ac:dyDescent="0.2">
      <c r="A4501" s="344">
        <v>14</v>
      </c>
      <c r="B4501" s="344">
        <v>0.5</v>
      </c>
      <c r="C4501" s="344">
        <v>2830.08984375</v>
      </c>
      <c r="D4501" s="344">
        <v>25669.33984375</v>
      </c>
      <c r="E4501" s="344">
        <v>1.4899051748216201</v>
      </c>
      <c r="F4501" s="344">
        <v>2.34522810205817</v>
      </c>
      <c r="G4501" s="262">
        <f t="shared" si="93"/>
        <v>32061.625386034306</v>
      </c>
    </row>
    <row r="4502" spans="1:7" x14ac:dyDescent="0.2">
      <c r="A4502" s="344">
        <v>14</v>
      </c>
      <c r="B4502" s="344">
        <v>0.5</v>
      </c>
      <c r="C4502" s="344">
        <v>2830.484375</v>
      </c>
      <c r="D4502" s="344">
        <v>25769.830078125</v>
      </c>
      <c r="E4502" s="344">
        <v>1.4917072840034999</v>
      </c>
      <c r="F4502" s="344">
        <v>2.3499310482293398</v>
      </c>
      <c r="G4502" s="262">
        <f t="shared" si="93"/>
        <v>32107.974886246549</v>
      </c>
    </row>
    <row r="4503" spans="1:7" x14ac:dyDescent="0.2">
      <c r="A4503" s="344">
        <v>14</v>
      </c>
      <c r="B4503" s="344">
        <v>0.5</v>
      </c>
      <c r="C4503" s="344">
        <v>2830.890625</v>
      </c>
      <c r="D4503" s="344">
        <v>25870.197265625</v>
      </c>
      <c r="E4503" s="344">
        <v>1.49346457328647</v>
      </c>
      <c r="F4503" s="344">
        <v>2.3516921792179302</v>
      </c>
      <c r="G4503" s="262">
        <f t="shared" si="93"/>
        <v>32153.348119558275</v>
      </c>
    </row>
    <row r="4504" spans="1:7" x14ac:dyDescent="0.2">
      <c r="A4504" s="344">
        <v>14</v>
      </c>
      <c r="B4504" s="344">
        <v>0.5</v>
      </c>
      <c r="C4504" s="344">
        <v>2831.298828125</v>
      </c>
      <c r="D4504" s="344">
        <v>25974.70703125</v>
      </c>
      <c r="E4504" s="344">
        <v>1.49537774268538</v>
      </c>
      <c r="F4504" s="344">
        <v>2.3580046836286801</v>
      </c>
      <c r="G4504" s="262">
        <f t="shared" si="93"/>
        <v>32202.942161753377</v>
      </c>
    </row>
    <row r="4505" spans="1:7" x14ac:dyDescent="0.2">
      <c r="A4505" s="344">
        <v>14</v>
      </c>
      <c r="B4505" s="344">
        <v>0.5</v>
      </c>
      <c r="C4505" s="344">
        <v>2831.701171875</v>
      </c>
      <c r="D4505" s="344">
        <v>26075.0390625</v>
      </c>
      <c r="E4505" s="344">
        <v>1.49722758214921</v>
      </c>
      <c r="F4505" s="344">
        <v>2.3646117188036402</v>
      </c>
      <c r="G4505" s="262">
        <f t="shared" si="93"/>
        <v>32251.083998956652</v>
      </c>
    </row>
    <row r="4506" spans="1:7" x14ac:dyDescent="0.2">
      <c r="A4506" s="344">
        <v>14</v>
      </c>
      <c r="B4506" s="344">
        <v>0.5</v>
      </c>
      <c r="C4506" s="344">
        <v>2832.076171875</v>
      </c>
      <c r="D4506" s="344">
        <v>26166.017578125</v>
      </c>
      <c r="E4506" s="344">
        <v>1.4990665949881099</v>
      </c>
      <c r="F4506" s="344">
        <v>2.3684292100369899</v>
      </c>
      <c r="G4506" s="262">
        <f t="shared" si="93"/>
        <v>32299.119985896556</v>
      </c>
    </row>
    <row r="4507" spans="1:7" x14ac:dyDescent="0.2">
      <c r="A4507" s="344">
        <v>14</v>
      </c>
      <c r="B4507" s="344">
        <v>1</v>
      </c>
      <c r="C4507" s="344">
        <v>2832.099609375</v>
      </c>
      <c r="D4507" s="344">
        <v>26176.88671875</v>
      </c>
      <c r="E4507" s="344">
        <v>1.4991419157013299</v>
      </c>
      <c r="F4507" s="344">
        <v>2.3679942823946498</v>
      </c>
      <c r="G4507" s="262">
        <f t="shared" si="93"/>
        <v>32301.09123833838</v>
      </c>
    </row>
    <row r="4508" spans="1:7" x14ac:dyDescent="0.2">
      <c r="A4508" s="344">
        <v>14</v>
      </c>
      <c r="B4508" s="344">
        <v>1</v>
      </c>
      <c r="C4508" s="344">
        <v>2832.484375</v>
      </c>
      <c r="D4508" s="344">
        <v>26076.53125</v>
      </c>
      <c r="E4508" s="344">
        <v>1.49776751641184</v>
      </c>
      <c r="F4508" s="344">
        <v>2.3636131081730101</v>
      </c>
      <c r="G4508" s="262">
        <f t="shared" si="93"/>
        <v>32265.182708073546</v>
      </c>
    </row>
    <row r="4509" spans="1:7" x14ac:dyDescent="0.2">
      <c r="A4509" s="344">
        <v>14</v>
      </c>
      <c r="B4509" s="344">
        <v>1</v>
      </c>
      <c r="C4509" s="344">
        <v>2832.8896484375</v>
      </c>
      <c r="D4509" s="344">
        <v>25975.587890625</v>
      </c>
      <c r="E4509" s="344">
        <v>1.4961300184950199</v>
      </c>
      <c r="F4509" s="344">
        <v>2.3597776889800999</v>
      </c>
      <c r="G4509" s="262">
        <f t="shared" si="93"/>
        <v>32222.565089744123</v>
      </c>
    </row>
    <row r="4510" spans="1:7" x14ac:dyDescent="0.2">
      <c r="A4510" s="344">
        <v>14</v>
      </c>
      <c r="B4510" s="344">
        <v>1</v>
      </c>
      <c r="C4510" s="344">
        <v>2833.314453125</v>
      </c>
      <c r="D4510" s="344">
        <v>25874.578125</v>
      </c>
      <c r="E4510" s="344">
        <v>1.4944337308406801</v>
      </c>
      <c r="F4510" s="344">
        <v>2.3550537880510101</v>
      </c>
      <c r="G4510" s="262">
        <f t="shared" si="93"/>
        <v>32178.588691500234</v>
      </c>
    </row>
    <row r="4511" spans="1:7" x14ac:dyDescent="0.2">
      <c r="A4511" s="344">
        <v>14</v>
      </c>
      <c r="B4511" s="344">
        <v>1</v>
      </c>
      <c r="C4511" s="344">
        <v>2833.703125</v>
      </c>
      <c r="D4511" s="344">
        <v>25773.146484375</v>
      </c>
      <c r="E4511" s="344">
        <v>1.49283930659294</v>
      </c>
      <c r="F4511" s="344">
        <v>2.3503927513957001</v>
      </c>
      <c r="G4511" s="262">
        <f t="shared" si="93"/>
        <v>32137.414499271337</v>
      </c>
    </row>
    <row r="4512" spans="1:7" x14ac:dyDescent="0.2">
      <c r="A4512" s="344">
        <v>14</v>
      </c>
      <c r="B4512" s="344">
        <v>1</v>
      </c>
      <c r="C4512" s="344">
        <v>2834.1201171875</v>
      </c>
      <c r="D4512" s="344">
        <v>25671.177734375</v>
      </c>
      <c r="E4512" s="344">
        <v>1.4911334728822101</v>
      </c>
      <c r="F4512" s="344">
        <v>2.3496567737311098</v>
      </c>
      <c r="G4512" s="262">
        <f t="shared" si="93"/>
        <v>32093.536768032307</v>
      </c>
    </row>
    <row r="4513" spans="1:7" x14ac:dyDescent="0.2">
      <c r="A4513" s="344">
        <v>14</v>
      </c>
      <c r="B4513" s="344">
        <v>1</v>
      </c>
      <c r="C4513" s="344">
        <v>2834.525390625</v>
      </c>
      <c r="D4513" s="344">
        <v>25570.595703125</v>
      </c>
      <c r="E4513" s="344">
        <v>1.4894662890583299</v>
      </c>
      <c r="F4513" s="344">
        <v>2.3447365965694198</v>
      </c>
      <c r="G4513" s="262">
        <f t="shared" si="93"/>
        <v>32050.822040141338</v>
      </c>
    </row>
    <row r="4514" spans="1:7" x14ac:dyDescent="0.2">
      <c r="A4514" s="344">
        <v>14</v>
      </c>
      <c r="B4514" s="344">
        <v>1</v>
      </c>
      <c r="C4514" s="344">
        <v>2834.92578125</v>
      </c>
      <c r="D4514" s="344">
        <v>25470.25390625</v>
      </c>
      <c r="E4514" s="344">
        <v>1.4877789653837701</v>
      </c>
      <c r="F4514" s="344">
        <v>2.3408918641507599</v>
      </c>
      <c r="G4514" s="262">
        <f t="shared" si="93"/>
        <v>32007.760823183566</v>
      </c>
    </row>
    <row r="4515" spans="1:7" x14ac:dyDescent="0.2">
      <c r="A4515" s="344">
        <v>14</v>
      </c>
      <c r="B4515" s="344">
        <v>1</v>
      </c>
      <c r="C4515" s="344">
        <v>2835.3232421875</v>
      </c>
      <c r="D4515" s="344">
        <v>25370.154296875</v>
      </c>
      <c r="E4515" s="344">
        <v>1.4861080562695901</v>
      </c>
      <c r="F4515" s="344">
        <v>2.3362934589386</v>
      </c>
      <c r="G4515" s="262">
        <f t="shared" si="93"/>
        <v>31965.28597246595</v>
      </c>
    </row>
    <row r="4516" spans="1:7" x14ac:dyDescent="0.2">
      <c r="A4516" s="344">
        <v>14</v>
      </c>
      <c r="B4516" s="344">
        <v>1</v>
      </c>
      <c r="C4516" s="344">
        <v>2835.7333984375</v>
      </c>
      <c r="D4516" s="344">
        <v>25266.544921875</v>
      </c>
      <c r="E4516" s="344">
        <v>1.4843482058495301</v>
      </c>
      <c r="F4516" s="344">
        <v>2.3329318501055201</v>
      </c>
      <c r="G4516" s="262">
        <f t="shared" si="93"/>
        <v>31920.729464270666</v>
      </c>
    </row>
    <row r="4517" spans="1:7" x14ac:dyDescent="0.2">
      <c r="A4517" s="344">
        <v>14</v>
      </c>
      <c r="B4517" s="344">
        <v>1</v>
      </c>
      <c r="C4517" s="344">
        <v>2836.1474609375</v>
      </c>
      <c r="D4517" s="344">
        <v>25166.4296875</v>
      </c>
      <c r="E4517" s="344">
        <v>1.48261291906238</v>
      </c>
      <c r="F4517" s="344">
        <v>2.3292184341698898</v>
      </c>
      <c r="G4517" s="262">
        <f t="shared" si="93"/>
        <v>31876.971627032504</v>
      </c>
    </row>
    <row r="4518" spans="1:7" x14ac:dyDescent="0.2">
      <c r="A4518" s="344">
        <v>14</v>
      </c>
      <c r="B4518" s="344">
        <v>1</v>
      </c>
      <c r="C4518" s="344">
        <v>2836.53125</v>
      </c>
      <c r="D4518" s="344">
        <v>25066.3515625</v>
      </c>
      <c r="E4518" s="344">
        <v>1.48098717909306</v>
      </c>
      <c r="F4518" s="344">
        <v>2.3240714799612801</v>
      </c>
      <c r="G4518" s="262">
        <f t="shared" si="93"/>
        <v>31836.138906908385</v>
      </c>
    </row>
    <row r="4519" spans="1:7" x14ac:dyDescent="0.2">
      <c r="A4519" s="344">
        <v>14</v>
      </c>
      <c r="B4519" s="344">
        <v>1</v>
      </c>
      <c r="C4519" s="344">
        <v>2836.9521484375</v>
      </c>
      <c r="D4519" s="344">
        <v>24965.99609375</v>
      </c>
      <c r="E4519" s="344">
        <v>1.4792603906244</v>
      </c>
      <c r="F4519" s="344">
        <v>2.3207187186926599</v>
      </c>
      <c r="G4519" s="262">
        <f t="shared" si="93"/>
        <v>31792.941266411985</v>
      </c>
    </row>
    <row r="4520" spans="1:7" x14ac:dyDescent="0.2">
      <c r="A4520" s="344">
        <v>14</v>
      </c>
      <c r="B4520" s="344">
        <v>1</v>
      </c>
      <c r="C4520" s="344">
        <v>2837.001953125</v>
      </c>
      <c r="D4520" s="344">
        <v>24956.484375</v>
      </c>
      <c r="E4520" s="344">
        <v>1.4790575951337801</v>
      </c>
      <c r="F4520" s="344">
        <v>2.31960113160312</v>
      </c>
      <c r="G4520" s="262">
        <f t="shared" si="93"/>
        <v>31787.879239452173</v>
      </c>
    </row>
    <row r="4521" spans="1:7" x14ac:dyDescent="0.2">
      <c r="A4521" s="344">
        <v>14</v>
      </c>
      <c r="B4521" s="344">
        <v>1</v>
      </c>
      <c r="C4521" s="344">
        <v>2837.3583984375</v>
      </c>
      <c r="D4521" s="344">
        <v>24865.0546875</v>
      </c>
      <c r="E4521" s="344">
        <v>1.47757842205465</v>
      </c>
      <c r="F4521" s="344">
        <v>2.3170737549662599</v>
      </c>
      <c r="G4521" s="262">
        <f t="shared" si="93"/>
        <v>31751.031899781134</v>
      </c>
    </row>
    <row r="4522" spans="1:7" x14ac:dyDescent="0.2">
      <c r="A4522" s="344">
        <v>14</v>
      </c>
      <c r="B4522" s="344">
        <v>1</v>
      </c>
      <c r="C4522" s="344">
        <v>2837.7578125</v>
      </c>
      <c r="D4522" s="344">
        <v>24761.869140625</v>
      </c>
      <c r="E4522" s="344">
        <v>1.47585081867874</v>
      </c>
      <c r="F4522" s="344">
        <v>2.3139477707445599</v>
      </c>
      <c r="G4522" s="262">
        <f t="shared" si="93"/>
        <v>31708.164079210386</v>
      </c>
    </row>
    <row r="4523" spans="1:7" x14ac:dyDescent="0.2">
      <c r="A4523" s="344">
        <v>14</v>
      </c>
      <c r="B4523" s="344">
        <v>1</v>
      </c>
      <c r="C4523" s="344">
        <v>2838.1787109375</v>
      </c>
      <c r="D4523" s="344">
        <v>24661.568359375</v>
      </c>
      <c r="E4523" s="344">
        <v>1.47417397238314</v>
      </c>
      <c r="F4523" s="344">
        <v>2.3075758945196898</v>
      </c>
      <c r="G4523" s="262">
        <f t="shared" si="93"/>
        <v>31666.726325166539</v>
      </c>
    </row>
    <row r="4524" spans="1:7" x14ac:dyDescent="0.2">
      <c r="A4524" s="344">
        <v>14</v>
      </c>
      <c r="B4524" s="344">
        <v>1</v>
      </c>
      <c r="C4524" s="344">
        <v>2838.5732421875</v>
      </c>
      <c r="D4524" s="344">
        <v>24561.072265625</v>
      </c>
      <c r="E4524" s="344">
        <v>1.47242587991059</v>
      </c>
      <c r="F4524" s="344">
        <v>2.3055791389197098</v>
      </c>
      <c r="G4524" s="262">
        <f t="shared" si="93"/>
        <v>31623.703461388744</v>
      </c>
    </row>
    <row r="4525" spans="1:7" x14ac:dyDescent="0.2">
      <c r="A4525" s="344">
        <v>14</v>
      </c>
      <c r="B4525" s="344">
        <v>1</v>
      </c>
      <c r="C4525" s="344">
        <v>2838.9833984375</v>
      </c>
      <c r="D4525" s="344">
        <v>24460.841796875</v>
      </c>
      <c r="E4525" s="344">
        <v>1.47076754365116</v>
      </c>
      <c r="F4525" s="344">
        <v>2.3015947081148602</v>
      </c>
      <c r="G4525" s="262">
        <f t="shared" si="93"/>
        <v>31583.056052590491</v>
      </c>
    </row>
    <row r="4526" spans="1:7" x14ac:dyDescent="0.2">
      <c r="A4526" s="344">
        <v>14</v>
      </c>
      <c r="B4526" s="344">
        <v>1</v>
      </c>
      <c r="C4526" s="344">
        <v>2839.3701171875</v>
      </c>
      <c r="D4526" s="344">
        <v>24360.267578125</v>
      </c>
      <c r="E4526" s="344">
        <v>1.46917451638728</v>
      </c>
      <c r="F4526" s="344">
        <v>2.2966028191149199</v>
      </c>
      <c r="G4526" s="262">
        <f t="shared" si="93"/>
        <v>31544.169373446872</v>
      </c>
    </row>
    <row r="4527" spans="1:7" x14ac:dyDescent="0.2">
      <c r="A4527" s="344">
        <v>14</v>
      </c>
      <c r="B4527" s="344">
        <v>1</v>
      </c>
      <c r="C4527" s="344">
        <v>2839.7666015625</v>
      </c>
      <c r="D4527" s="344">
        <v>24258.9921875</v>
      </c>
      <c r="E4527" s="344">
        <v>1.4674816047772801</v>
      </c>
      <c r="F4527" s="344">
        <v>2.29264493100345</v>
      </c>
      <c r="G4527" s="262">
        <f t="shared" si="93"/>
        <v>31503.015318783455</v>
      </c>
    </row>
    <row r="4528" spans="1:7" x14ac:dyDescent="0.2">
      <c r="A4528" s="344">
        <v>14</v>
      </c>
      <c r="B4528" s="344">
        <v>1</v>
      </c>
      <c r="C4528" s="344">
        <v>2840.1845703125</v>
      </c>
      <c r="D4528" s="344">
        <v>24157.21484375</v>
      </c>
      <c r="E4528" s="344">
        <v>1.4657708816230299</v>
      </c>
      <c r="F4528" s="344">
        <v>2.2889852989464998</v>
      </c>
      <c r="G4528" s="262">
        <f t="shared" si="93"/>
        <v>31461.60195557879</v>
      </c>
    </row>
    <row r="4529" spans="1:7" x14ac:dyDescent="0.2">
      <c r="A4529" s="344">
        <v>14</v>
      </c>
      <c r="B4529" s="344">
        <v>1</v>
      </c>
      <c r="C4529" s="344">
        <v>2840.5810546875</v>
      </c>
      <c r="D4529" s="344">
        <v>24057.12890625</v>
      </c>
      <c r="E4529" s="344">
        <v>1.46407750435174</v>
      </c>
      <c r="F4529" s="344">
        <v>2.2864013444632301</v>
      </c>
      <c r="G4529" s="262">
        <f t="shared" si="93"/>
        <v>31420.779418650585</v>
      </c>
    </row>
    <row r="4530" spans="1:7" x14ac:dyDescent="0.2">
      <c r="A4530" s="344">
        <v>14</v>
      </c>
      <c r="B4530" s="344">
        <v>1</v>
      </c>
      <c r="C4530" s="344">
        <v>2840.98046875</v>
      </c>
      <c r="D4530" s="344">
        <v>23956.359375</v>
      </c>
      <c r="E4530" s="344">
        <v>1.4623078750446401</v>
      </c>
      <c r="F4530" s="344">
        <v>2.28122482076287</v>
      </c>
      <c r="G4530" s="262">
        <f t="shared" si="93"/>
        <v>31378.296380651285</v>
      </c>
    </row>
    <row r="4531" spans="1:7" x14ac:dyDescent="0.2">
      <c r="A4531" s="344">
        <v>14</v>
      </c>
      <c r="B4531" s="344">
        <v>1</v>
      </c>
      <c r="C4531" s="344">
        <v>2841.384765625</v>
      </c>
      <c r="D4531" s="344">
        <v>23855.37890625</v>
      </c>
      <c r="E4531" s="344">
        <v>1.4606486074626399</v>
      </c>
      <c r="F4531" s="344">
        <v>2.2770464420318599</v>
      </c>
      <c r="G4531" s="262">
        <f t="shared" si="93"/>
        <v>31338.630146966709</v>
      </c>
    </row>
    <row r="4532" spans="1:7" x14ac:dyDescent="0.2">
      <c r="A4532" s="344">
        <v>14</v>
      </c>
      <c r="B4532" s="344">
        <v>1</v>
      </c>
      <c r="C4532" s="344">
        <v>2841.7548828125</v>
      </c>
      <c r="D4532" s="344">
        <v>23763.50390625</v>
      </c>
      <c r="E4532" s="344">
        <v>1.4590427745133601</v>
      </c>
      <c r="F4532" s="344">
        <v>2.2734762169420701</v>
      </c>
      <c r="G4532" s="262">
        <f t="shared" si="93"/>
        <v>31300.396161452605</v>
      </c>
    </row>
    <row r="4533" spans="1:7" x14ac:dyDescent="0.2">
      <c r="A4533" s="344">
        <v>14</v>
      </c>
      <c r="B4533" s="344">
        <v>1</v>
      </c>
      <c r="C4533" s="344">
        <v>2841.7861328125</v>
      </c>
      <c r="D4533" s="344">
        <v>23753.212890625</v>
      </c>
      <c r="E4533" s="344">
        <v>1.4589261263608899</v>
      </c>
      <c r="F4533" s="344">
        <v>2.27134814485908</v>
      </c>
      <c r="G4533" s="262">
        <f t="shared" si="93"/>
        <v>31297.624792839702</v>
      </c>
    </row>
    <row r="4534" spans="1:7" x14ac:dyDescent="0.2">
      <c r="A4534" s="344">
        <v>14</v>
      </c>
      <c r="B4534" s="344">
        <v>1</v>
      </c>
      <c r="C4534" s="344">
        <v>2842.205078125</v>
      </c>
      <c r="D4534" s="344">
        <v>23652.982421875</v>
      </c>
      <c r="E4534" s="344">
        <v>1.4571882784366601</v>
      </c>
      <c r="F4534" s="344">
        <v>2.26813275367022</v>
      </c>
      <c r="G4534" s="262">
        <f t="shared" si="93"/>
        <v>31256.43241377997</v>
      </c>
    </row>
    <row r="4535" spans="1:7" x14ac:dyDescent="0.2">
      <c r="A4535" s="344">
        <v>14</v>
      </c>
      <c r="B4535" s="344">
        <v>1</v>
      </c>
      <c r="C4535" s="344">
        <v>2842.5927734375</v>
      </c>
      <c r="D4535" s="344">
        <v>23550.314453125</v>
      </c>
      <c r="E4535" s="344">
        <v>1.4555695233866599</v>
      </c>
      <c r="F4535" s="344">
        <v>2.2635876666754502</v>
      </c>
      <c r="G4535" s="262">
        <f t="shared" si="93"/>
        <v>31218.227126183439</v>
      </c>
    </row>
    <row r="4536" spans="1:7" x14ac:dyDescent="0.2">
      <c r="A4536" s="344">
        <v>14</v>
      </c>
      <c r="B4536" s="344">
        <v>1</v>
      </c>
      <c r="C4536" s="344">
        <v>2843.01953125</v>
      </c>
      <c r="D4536" s="344">
        <v>23450.0703125</v>
      </c>
      <c r="E4536" s="344">
        <v>1.45373563282192</v>
      </c>
      <c r="F4536" s="344">
        <v>2.2615103516727699</v>
      </c>
      <c r="G4536" s="262">
        <f t="shared" si="93"/>
        <v>31175.130345103025</v>
      </c>
    </row>
    <row r="4537" spans="1:7" x14ac:dyDescent="0.2">
      <c r="A4537" s="344">
        <v>14</v>
      </c>
      <c r="B4537" s="344">
        <v>1</v>
      </c>
      <c r="C4537" s="344">
        <v>2843.40625</v>
      </c>
      <c r="D4537" s="344">
        <v>23349.939453125</v>
      </c>
      <c r="E4537" s="344">
        <v>1.4521393459290299</v>
      </c>
      <c r="F4537" s="344">
        <v>2.25557992234826</v>
      </c>
      <c r="G4537" s="262">
        <f t="shared" si="93"/>
        <v>31137.77722401503</v>
      </c>
    </row>
    <row r="4538" spans="1:7" x14ac:dyDescent="0.2">
      <c r="A4538" s="344">
        <v>14</v>
      </c>
      <c r="B4538" s="344">
        <v>1</v>
      </c>
      <c r="C4538" s="344">
        <v>2843.8251953125</v>
      </c>
      <c r="D4538" s="344">
        <v>23248.986328125</v>
      </c>
      <c r="E4538" s="344">
        <v>1.45040173083544</v>
      </c>
      <c r="F4538" s="344">
        <v>2.25058500654995</v>
      </c>
      <c r="G4538" s="262">
        <f t="shared" si="93"/>
        <v>31097.291725623742</v>
      </c>
    </row>
    <row r="4539" spans="1:7" x14ac:dyDescent="0.2">
      <c r="A4539" s="344">
        <v>14</v>
      </c>
      <c r="B4539" s="344">
        <v>1</v>
      </c>
      <c r="C4539" s="344">
        <v>2844.2236328125</v>
      </c>
      <c r="D4539" s="344">
        <v>23148.263671875</v>
      </c>
      <c r="E4539" s="344">
        <v>1.44868716597557</v>
      </c>
      <c r="F4539" s="344">
        <v>2.2482811473309998</v>
      </c>
      <c r="G4539" s="262">
        <f t="shared" si="93"/>
        <v>31057.516178401442</v>
      </c>
    </row>
    <row r="4540" spans="1:7" x14ac:dyDescent="0.2">
      <c r="A4540" s="344">
        <v>14</v>
      </c>
      <c r="B4540" s="344">
        <v>1</v>
      </c>
      <c r="C4540" s="344">
        <v>2844.6240234375</v>
      </c>
      <c r="D4540" s="344">
        <v>23047.7890625</v>
      </c>
      <c r="E4540" s="344">
        <v>1.44702091347426</v>
      </c>
      <c r="F4540" s="344">
        <v>2.2454620338976401</v>
      </c>
      <c r="G4540" s="262">
        <f t="shared" si="93"/>
        <v>31019.02903419179</v>
      </c>
    </row>
    <row r="4541" spans="1:7" x14ac:dyDescent="0.2">
      <c r="A4541" s="344">
        <v>14</v>
      </c>
      <c r="B4541" s="344">
        <v>1</v>
      </c>
      <c r="C4541" s="344">
        <v>2845.03125</v>
      </c>
      <c r="D4541" s="344">
        <v>22947.630859375</v>
      </c>
      <c r="E4541" s="344">
        <v>1.44524534698576</v>
      </c>
      <c r="F4541" s="344">
        <v>2.2392841055989301</v>
      </c>
      <c r="G4541" s="262">
        <f t="shared" si="93"/>
        <v>30978.195071072907</v>
      </c>
    </row>
    <row r="4542" spans="1:7" x14ac:dyDescent="0.2">
      <c r="A4542" s="344">
        <v>14</v>
      </c>
      <c r="B4542" s="344">
        <v>1</v>
      </c>
      <c r="C4542" s="344">
        <v>2845.427734375</v>
      </c>
      <c r="D4542" s="344">
        <v>22846.431640625</v>
      </c>
      <c r="E4542" s="344">
        <v>1.4435393968597099</v>
      </c>
      <c r="F4542" s="344">
        <v>2.2383360192179702</v>
      </c>
      <c r="G4542" s="262">
        <f t="shared" si="93"/>
        <v>30939.133877725795</v>
      </c>
    </row>
    <row r="4543" spans="1:7" x14ac:dyDescent="0.2">
      <c r="A4543" s="344">
        <v>14</v>
      </c>
      <c r="B4543" s="344">
        <v>1</v>
      </c>
      <c r="C4543" s="344">
        <v>2845.8349609375</v>
      </c>
      <c r="D4543" s="344">
        <v>22745.70703125</v>
      </c>
      <c r="E4543" s="344">
        <v>1.4418869977816899</v>
      </c>
      <c r="F4543" s="344">
        <v>2.2330402862280598</v>
      </c>
      <c r="G4543" s="262">
        <f t="shared" si="93"/>
        <v>30901.465673772615</v>
      </c>
    </row>
    <row r="4544" spans="1:7" x14ac:dyDescent="0.2">
      <c r="A4544" s="344">
        <v>14</v>
      </c>
      <c r="B4544" s="344">
        <v>1</v>
      </c>
      <c r="C4544" s="344">
        <v>2846.2265625</v>
      </c>
      <c r="D4544" s="344">
        <v>22645.169921875</v>
      </c>
      <c r="E4544" s="344">
        <v>1.4401742955669801</v>
      </c>
      <c r="F4544" s="344">
        <v>2.2276611998677298</v>
      </c>
      <c r="G4544" s="262">
        <f t="shared" si="93"/>
        <v>30862.595146029995</v>
      </c>
    </row>
    <row r="4545" spans="1:7" x14ac:dyDescent="0.2">
      <c r="A4545" s="344">
        <v>14</v>
      </c>
      <c r="B4545" s="344">
        <v>1</v>
      </c>
      <c r="C4545" s="344">
        <v>2846.486328125</v>
      </c>
      <c r="D4545" s="344">
        <v>22585.69921875</v>
      </c>
      <c r="E4545" s="344">
        <v>1.4390419237315699</v>
      </c>
      <c r="F4545" s="344">
        <v>2.2247552406042801</v>
      </c>
      <c r="G4545" s="262">
        <f t="shared" si="93"/>
        <v>30836.986064877012</v>
      </c>
    </row>
    <row r="4546" spans="1:7" x14ac:dyDescent="0.2">
      <c r="A4546" s="344">
        <v>14</v>
      </c>
      <c r="B4546" s="344">
        <v>1</v>
      </c>
      <c r="C4546" s="344">
        <v>2846.6337890625</v>
      </c>
      <c r="D4546" s="344">
        <v>22544.33984375</v>
      </c>
      <c r="E4546" s="344">
        <v>1.4384286478161801</v>
      </c>
      <c r="F4546" s="344">
        <v>2.2236017975956202</v>
      </c>
      <c r="G4546" s="262">
        <f t="shared" si="93"/>
        <v>30823.147481868196</v>
      </c>
    </row>
    <row r="4547" spans="1:7" x14ac:dyDescent="0.2">
      <c r="A4547" s="344">
        <v>14</v>
      </c>
      <c r="B4547" s="344">
        <v>1</v>
      </c>
      <c r="C4547" s="344">
        <v>2847.0439453125</v>
      </c>
      <c r="D4547" s="344">
        <v>22443.44140625</v>
      </c>
      <c r="E4547" s="344">
        <v>1.43668858800083</v>
      </c>
      <c r="F4547" s="344">
        <v>2.2209195885807298</v>
      </c>
      <c r="G4547" s="262">
        <f t="shared" si="93"/>
        <v>30784.006766700753</v>
      </c>
    </row>
    <row r="4548" spans="1:7" x14ac:dyDescent="0.2">
      <c r="A4548" s="344">
        <v>14</v>
      </c>
      <c r="B4548" s="344">
        <v>1</v>
      </c>
      <c r="C4548" s="344">
        <v>2847.4404296875</v>
      </c>
      <c r="D4548" s="344">
        <v>22343.021484375</v>
      </c>
      <c r="E4548" s="344">
        <v>1.4349598204717</v>
      </c>
      <c r="F4548" s="344">
        <v>2.21492955461144</v>
      </c>
      <c r="G4548" s="262">
        <f t="shared" si="93"/>
        <v>30745.294075305806</v>
      </c>
    </row>
    <row r="4549" spans="1:7" x14ac:dyDescent="0.2">
      <c r="A4549" s="344">
        <v>14</v>
      </c>
      <c r="B4549" s="344">
        <v>1</v>
      </c>
      <c r="C4549" s="344">
        <v>2847.849609375</v>
      </c>
      <c r="D4549" s="344">
        <v>22237.89453125</v>
      </c>
      <c r="E4549" s="344">
        <v>1.4332516584545401</v>
      </c>
      <c r="F4549" s="344">
        <v>2.2110759746283302</v>
      </c>
      <c r="G4549" s="262">
        <f t="shared" si="93"/>
        <v>30707.218361591764</v>
      </c>
    </row>
    <row r="4550" spans="1:7" x14ac:dyDescent="0.2">
      <c r="A4550" s="344">
        <v>14</v>
      </c>
      <c r="B4550" s="344">
        <v>1</v>
      </c>
      <c r="C4550" s="344">
        <v>2848.2646484375</v>
      </c>
      <c r="D4550" s="344">
        <v>22134.517578125</v>
      </c>
      <c r="E4550" s="344">
        <v>1.4314623549580601</v>
      </c>
      <c r="F4550" s="344">
        <v>2.2080242633819598</v>
      </c>
      <c r="G4550" s="262">
        <f t="shared" ref="G4550:G4613" si="94">G4549+(D4550+D4549)/2*(E4550-E4549)</f>
        <v>30667.520505524488</v>
      </c>
    </row>
    <row r="4551" spans="1:7" x14ac:dyDescent="0.2">
      <c r="A4551" s="344">
        <v>14</v>
      </c>
      <c r="B4551" s="344">
        <v>1</v>
      </c>
      <c r="C4551" s="344">
        <v>2848.6796875</v>
      </c>
      <c r="D4551" s="344">
        <v>22033.896484375</v>
      </c>
      <c r="E4551" s="344">
        <v>1.4297047164291099</v>
      </c>
      <c r="F4551" s="344">
        <v>2.2048326209187499</v>
      </c>
      <c r="G4551" s="262">
        <f t="shared" si="94"/>
        <v>30628.704452365051</v>
      </c>
    </row>
    <row r="4552" spans="1:7" x14ac:dyDescent="0.2">
      <c r="A4552" s="344">
        <v>14</v>
      </c>
      <c r="B4552" s="344">
        <v>1</v>
      </c>
      <c r="C4552" s="344">
        <v>2849.0751953125</v>
      </c>
      <c r="D4552" s="344">
        <v>21932.7890625</v>
      </c>
      <c r="E4552" s="344">
        <v>1.4279779279604601</v>
      </c>
      <c r="F4552" s="344">
        <v>2.1991461981087901</v>
      </c>
      <c r="G4552" s="262">
        <f t="shared" si="94"/>
        <v>30590.743869561502</v>
      </c>
    </row>
    <row r="4553" spans="1:7" x14ac:dyDescent="0.2">
      <c r="A4553" s="344">
        <v>14</v>
      </c>
      <c r="B4553" s="344">
        <v>1</v>
      </c>
      <c r="C4553" s="344">
        <v>2849.482421875</v>
      </c>
      <c r="D4553" s="344">
        <v>21831.990234375</v>
      </c>
      <c r="E4553" s="344">
        <v>1.4262133045122001</v>
      </c>
      <c r="F4553" s="344">
        <v>2.1949827205389698</v>
      </c>
      <c r="G4553" s="262">
        <f t="shared" si="94"/>
        <v>30552.129691683906</v>
      </c>
    </row>
    <row r="4554" spans="1:7" x14ac:dyDescent="0.2">
      <c r="A4554" s="344">
        <v>14</v>
      </c>
      <c r="B4554" s="344">
        <v>1</v>
      </c>
      <c r="C4554" s="344">
        <v>2849.8857421875</v>
      </c>
      <c r="D4554" s="344">
        <v>21731.375</v>
      </c>
      <c r="E4554" s="344">
        <v>1.42448849510401</v>
      </c>
      <c r="F4554" s="344">
        <v>2.1910786163061902</v>
      </c>
      <c r="G4554" s="262">
        <f t="shared" si="94"/>
        <v>30514.560440579571</v>
      </c>
    </row>
    <row r="4555" spans="1:7" x14ac:dyDescent="0.2">
      <c r="A4555" s="344">
        <v>14</v>
      </c>
      <c r="B4555" s="344">
        <v>1</v>
      </c>
      <c r="C4555" s="344">
        <v>2850.2958984375</v>
      </c>
      <c r="D4555" s="344">
        <v>21630.099609375</v>
      </c>
      <c r="E4555" s="344">
        <v>1.4226940693333701</v>
      </c>
      <c r="F4555" s="344">
        <v>2.1871475037187298</v>
      </c>
      <c r="G4555" s="262">
        <f t="shared" si="94"/>
        <v>30475.655966833565</v>
      </c>
    </row>
    <row r="4556" spans="1:7" x14ac:dyDescent="0.2">
      <c r="A4556" s="344">
        <v>14</v>
      </c>
      <c r="B4556" s="344">
        <v>1</v>
      </c>
      <c r="C4556" s="344">
        <v>2850.7001953125</v>
      </c>
      <c r="D4556" s="344">
        <v>21528.75390625</v>
      </c>
      <c r="E4556" s="344">
        <v>1.4210081426426799</v>
      </c>
      <c r="F4556" s="344">
        <v>2.1825700532645</v>
      </c>
      <c r="G4556" s="262">
        <f t="shared" si="94"/>
        <v>30439.274635292775</v>
      </c>
    </row>
    <row r="4557" spans="1:7" x14ac:dyDescent="0.2">
      <c r="A4557" s="344">
        <v>14</v>
      </c>
      <c r="B4557" s="344">
        <v>1</v>
      </c>
      <c r="C4557" s="344">
        <v>2851.0908203125</v>
      </c>
      <c r="D4557" s="344">
        <v>21428.54296875</v>
      </c>
      <c r="E4557" s="344">
        <v>1.4192987000569699</v>
      </c>
      <c r="F4557" s="344">
        <v>2.1784245036542398</v>
      </c>
      <c r="G4557" s="262">
        <f t="shared" si="94"/>
        <v>30402.558118970217</v>
      </c>
    </row>
    <row r="4558" spans="1:7" x14ac:dyDescent="0.2">
      <c r="A4558" s="344">
        <v>14</v>
      </c>
      <c r="B4558" s="344">
        <v>1</v>
      </c>
      <c r="C4558" s="344">
        <v>2851.1494140625</v>
      </c>
      <c r="D4558" s="344">
        <v>21417.732421875</v>
      </c>
      <c r="E4558" s="344">
        <v>1.4190397923812299</v>
      </c>
      <c r="F4558" s="344">
        <v>2.1771641913801401</v>
      </c>
      <c r="G4558" s="262">
        <f t="shared" si="94"/>
        <v>30397.011504182465</v>
      </c>
    </row>
    <row r="4559" spans="1:7" x14ac:dyDescent="0.2">
      <c r="A4559" s="344">
        <v>14</v>
      </c>
      <c r="B4559" s="344">
        <v>1</v>
      </c>
      <c r="C4559" s="344">
        <v>2851.5087890625</v>
      </c>
      <c r="D4559" s="344">
        <v>21326.638671875</v>
      </c>
      <c r="E4559" s="344">
        <v>1.41751917544752</v>
      </c>
      <c r="F4559" s="344">
        <v>2.1738051436841501</v>
      </c>
      <c r="G4559" s="262">
        <f t="shared" si="94"/>
        <v>30364.512596929497</v>
      </c>
    </row>
    <row r="4560" spans="1:7" x14ac:dyDescent="0.2">
      <c r="A4560" s="344">
        <v>14</v>
      </c>
      <c r="B4560" s="344">
        <v>1</v>
      </c>
      <c r="C4560" s="344">
        <v>2851.916015625</v>
      </c>
      <c r="D4560" s="344">
        <v>21226.251953125</v>
      </c>
      <c r="E4560" s="344">
        <v>1.4158226549625399</v>
      </c>
      <c r="F4560" s="344">
        <v>2.1700768265873198</v>
      </c>
      <c r="G4560" s="262">
        <f t="shared" si="94"/>
        <v>30328.41667160928</v>
      </c>
    </row>
    <row r="4561" spans="1:18" x14ac:dyDescent="0.2">
      <c r="A4561" s="344">
        <v>14</v>
      </c>
      <c r="B4561" s="344">
        <v>1</v>
      </c>
      <c r="C4561" s="344">
        <v>2852.306640625</v>
      </c>
      <c r="D4561" s="344">
        <v>21124.947265625</v>
      </c>
      <c r="E4561" s="344">
        <v>1.4141321880742901</v>
      </c>
      <c r="F4561" s="344">
        <v>2.1667571272700998</v>
      </c>
      <c r="G4561" s="262">
        <f t="shared" si="94"/>
        <v>30292.620021630795</v>
      </c>
    </row>
    <row r="4562" spans="1:18" x14ac:dyDescent="0.2">
      <c r="A4562" s="344">
        <v>14</v>
      </c>
      <c r="B4562" s="344">
        <v>1</v>
      </c>
      <c r="C4562" s="344">
        <v>2852.73046875</v>
      </c>
      <c r="D4562" s="344">
        <v>21023.763671875</v>
      </c>
      <c r="E4562" s="344">
        <v>1.4122982975095499</v>
      </c>
      <c r="F4562" s="344">
        <v>2.1626055240631099</v>
      </c>
      <c r="G4562" s="262">
        <f t="shared" si="94"/>
        <v>30253.971959978673</v>
      </c>
    </row>
    <row r="4563" spans="1:18" x14ac:dyDescent="0.2">
      <c r="A4563" s="344">
        <v>14</v>
      </c>
      <c r="B4563" s="344">
        <v>1.5</v>
      </c>
      <c r="C4563" s="344">
        <v>2853.78125</v>
      </c>
      <c r="D4563" s="344">
        <v>21124.087890625</v>
      </c>
      <c r="E4563" s="344">
        <v>1.41386420000345</v>
      </c>
      <c r="F4563" s="344">
        <v>2.1653799340128899</v>
      </c>
      <c r="G4563" s="262">
        <f t="shared" si="94"/>
        <v>30286.971672915799</v>
      </c>
    </row>
    <row r="4564" spans="1:18" x14ac:dyDescent="0.2">
      <c r="A4564" s="344">
        <v>14</v>
      </c>
      <c r="B4564" s="344">
        <v>1.5</v>
      </c>
      <c r="C4564" s="344">
        <v>2854.1669921875</v>
      </c>
      <c r="D4564" s="344">
        <v>21225.30078125</v>
      </c>
      <c r="E4564" s="344">
        <v>1.4154830714687701</v>
      </c>
      <c r="F4564" s="344">
        <v>2.1699727512896101</v>
      </c>
      <c r="G4564" s="262">
        <f t="shared" si="94"/>
        <v>30321.25078136312</v>
      </c>
    </row>
    <row r="4565" spans="1:18" x14ac:dyDescent="0.2">
      <c r="A4565" s="344">
        <v>14</v>
      </c>
      <c r="B4565" s="344">
        <v>1.5</v>
      </c>
      <c r="C4565" s="344">
        <v>2854.5693359375</v>
      </c>
      <c r="D4565" s="344">
        <v>21325.330078125</v>
      </c>
      <c r="E4565" s="344">
        <v>1.4171220827847699</v>
      </c>
      <c r="F4565" s="344">
        <v>2.1740733645856398</v>
      </c>
      <c r="G4565" s="262">
        <f t="shared" si="94"/>
        <v>30356.121264103844</v>
      </c>
    </row>
    <row r="4566" spans="1:18" x14ac:dyDescent="0.2">
      <c r="A4566" s="344">
        <v>14</v>
      </c>
      <c r="B4566" s="344">
        <v>1.5</v>
      </c>
      <c r="C4566" s="344">
        <v>2854.98046875</v>
      </c>
      <c r="D4566" s="344">
        <v>21427.15234375</v>
      </c>
      <c r="E4566" s="344">
        <v>1.4188188361003999</v>
      </c>
      <c r="F4566" s="344">
        <v>2.1808564197272098</v>
      </c>
      <c r="G4566" s="262">
        <f t="shared" si="94"/>
        <v>30392.39147225421</v>
      </c>
    </row>
    <row r="4567" spans="1:18" x14ac:dyDescent="0.2">
      <c r="A4567" s="344">
        <v>14</v>
      </c>
      <c r="B4567" s="344">
        <v>1.5</v>
      </c>
      <c r="C4567" s="344">
        <v>2855.3916015625</v>
      </c>
      <c r="D4567" s="344">
        <v>21529.205078125</v>
      </c>
      <c r="E4567" s="344">
        <v>1.4206090709194501</v>
      </c>
      <c r="F4567" s="344">
        <v>2.1835148800164501</v>
      </c>
      <c r="G4567" s="262">
        <f t="shared" si="94"/>
        <v>30430.842455632312</v>
      </c>
    </row>
    <row r="4568" spans="1:18" x14ac:dyDescent="0.2">
      <c r="A4568" s="344">
        <v>14</v>
      </c>
      <c r="B4568" s="344">
        <v>1.5</v>
      </c>
      <c r="C4568" s="344">
        <v>2855.7783203125</v>
      </c>
      <c r="D4568" s="344">
        <v>21631.46875</v>
      </c>
      <c r="E4568" s="344">
        <v>1.42225762829185</v>
      </c>
      <c r="F4568" s="344">
        <v>2.1872667130082801</v>
      </c>
      <c r="G4568" s="262">
        <f t="shared" si="94"/>
        <v>30466.418879150864</v>
      </c>
    </row>
    <row r="4569" spans="1:18" x14ac:dyDescent="0.2">
      <c r="A4569" s="344">
        <v>14</v>
      </c>
      <c r="B4569" s="344">
        <v>1.5</v>
      </c>
      <c r="C4569" s="344">
        <v>2856.1875</v>
      </c>
      <c r="D4569" s="344">
        <v>21733.986328125</v>
      </c>
      <c r="E4569" s="344">
        <v>1.42397277522832</v>
      </c>
      <c r="F4569" s="344">
        <v>2.1898893173784</v>
      </c>
      <c r="G4569" s="262">
        <f t="shared" si="94"/>
        <v>30503.6079428638</v>
      </c>
    </row>
    <row r="4570" spans="1:18" x14ac:dyDescent="0.2">
      <c r="A4570" s="344">
        <v>14</v>
      </c>
      <c r="B4570" s="344">
        <v>1.5</v>
      </c>
      <c r="C4570" s="344">
        <v>2856.6123046875</v>
      </c>
      <c r="D4570" s="344">
        <v>21836.8984375</v>
      </c>
      <c r="E4570" s="344">
        <v>1.4257380971685101</v>
      </c>
      <c r="F4570" s="344">
        <v>2.1944344043731698</v>
      </c>
      <c r="G4570" s="262">
        <f t="shared" si="94"/>
        <v>30542.066262278928</v>
      </c>
    </row>
    <row r="4571" spans="1:18" x14ac:dyDescent="0.2">
      <c r="A4571" s="344">
        <v>14</v>
      </c>
      <c r="B4571" s="344">
        <v>1.5</v>
      </c>
      <c r="C4571" s="344">
        <v>2857.0205078125</v>
      </c>
      <c r="D4571" s="344">
        <v>21938.923828125</v>
      </c>
      <c r="E4571" s="344">
        <v>1.4274253044277401</v>
      </c>
      <c r="F4571" s="344">
        <v>2.1985410712659399</v>
      </c>
      <c r="G4571" s="262">
        <f t="shared" si="94"/>
        <v>30578.995704831588</v>
      </c>
    </row>
    <row r="4572" spans="1:18" x14ac:dyDescent="0.2">
      <c r="A4572" s="344">
        <v>14</v>
      </c>
      <c r="B4572" s="344">
        <v>1.5</v>
      </c>
      <c r="C4572" s="344">
        <v>2857.423828125</v>
      </c>
      <c r="D4572" s="344">
        <v>22039.013671875</v>
      </c>
      <c r="E4572" s="344">
        <v>1.4291580300778199</v>
      </c>
      <c r="F4572" s="344">
        <v>2.20388453453779</v>
      </c>
      <c r="G4572" s="262">
        <f t="shared" si="94"/>
        <v>30617.096555003518</v>
      </c>
    </row>
    <row r="4573" spans="1:18" s="114" customFormat="1" x14ac:dyDescent="0.2">
      <c r="A4573" s="344">
        <v>14</v>
      </c>
      <c r="B4573" s="344">
        <v>1.5</v>
      </c>
      <c r="C4573" s="344">
        <v>2857.830078125</v>
      </c>
      <c r="D4573" s="344">
        <v>22139.33203125</v>
      </c>
      <c r="E4573" s="344">
        <v>1.430872711353</v>
      </c>
      <c r="F4573" s="344">
        <v>2.2065311204642102</v>
      </c>
      <c r="G4573" s="262">
        <f t="shared" si="94"/>
        <v>30654.972446076306</v>
      </c>
      <c r="H4573" s="270"/>
      <c r="I4573" s="271"/>
      <c r="J4573" s="271"/>
      <c r="K4573" s="270"/>
      <c r="L4573" s="271"/>
      <c r="M4573" s="271"/>
      <c r="N4573" s="271"/>
      <c r="O4573" s="271"/>
      <c r="P4573" s="271"/>
      <c r="Q4573" s="284"/>
      <c r="R4573" s="287"/>
    </row>
    <row r="4574" spans="1:18" x14ac:dyDescent="0.2">
      <c r="A4574" s="344">
        <v>14</v>
      </c>
      <c r="B4574" s="344">
        <v>1.5</v>
      </c>
      <c r="C4574" s="344">
        <v>2858.232421875</v>
      </c>
      <c r="D4574" s="344">
        <v>22239.70703125</v>
      </c>
      <c r="E4574" s="344">
        <v>1.4325254596769801</v>
      </c>
      <c r="F4574" s="344">
        <v>2.2108645644038898</v>
      </c>
      <c r="G4574" s="262">
        <f t="shared" si="94"/>
        <v>30691.646137291504</v>
      </c>
    </row>
    <row r="4575" spans="1:18" x14ac:dyDescent="0.2">
      <c r="A4575" s="344">
        <v>14</v>
      </c>
      <c r="B4575" s="344">
        <v>1.5</v>
      </c>
      <c r="C4575" s="344">
        <v>2858.6328125</v>
      </c>
      <c r="D4575" s="344">
        <v>22339.958984375</v>
      </c>
      <c r="E4575" s="344">
        <v>1.43424037378281</v>
      </c>
      <c r="F4575" s="344">
        <v>2.2140264045447098</v>
      </c>
      <c r="G4575" s="262">
        <f t="shared" si="94"/>
        <v>30729.871286333193</v>
      </c>
    </row>
    <row r="4576" spans="1:18" x14ac:dyDescent="0.2">
      <c r="A4576" s="344">
        <v>14</v>
      </c>
      <c r="B4576" s="344">
        <v>1.5</v>
      </c>
      <c r="C4576" s="344">
        <v>2859.0419921875</v>
      </c>
      <c r="D4576" s="344">
        <v>22440.61328125</v>
      </c>
      <c r="E4576" s="344">
        <v>1.43598823342472</v>
      </c>
      <c r="F4576" s="344">
        <v>2.2179274819791299</v>
      </c>
      <c r="G4576" s="262">
        <f t="shared" si="94"/>
        <v>30769.006363835553</v>
      </c>
    </row>
    <row r="4577" spans="1:7" x14ac:dyDescent="0.2">
      <c r="A4577" s="344">
        <v>14</v>
      </c>
      <c r="B4577" s="344">
        <v>1.5</v>
      </c>
      <c r="C4577" s="344">
        <v>2859.4384765625</v>
      </c>
      <c r="D4577" s="344">
        <v>22544.326171875</v>
      </c>
      <c r="E4577" s="344">
        <v>1.4376457547768999</v>
      </c>
      <c r="F4577" s="344">
        <v>2.2243142593652001</v>
      </c>
      <c r="G4577" s="262">
        <f t="shared" si="94"/>
        <v>30806.288112670591</v>
      </c>
    </row>
    <row r="4578" spans="1:7" x14ac:dyDescent="0.2">
      <c r="A4578" s="344">
        <v>14</v>
      </c>
      <c r="B4578" s="344">
        <v>1.5</v>
      </c>
      <c r="C4578" s="344">
        <v>2859.7734375</v>
      </c>
      <c r="D4578" s="344">
        <v>22621.7734375</v>
      </c>
      <c r="E4578" s="344">
        <v>1.4390506548807001</v>
      </c>
      <c r="F4578" s="344">
        <v>2.2243829444050802</v>
      </c>
      <c r="G4578" s="262">
        <f t="shared" si="94"/>
        <v>30838.015041685321</v>
      </c>
    </row>
    <row r="4579" spans="1:7" x14ac:dyDescent="0.2">
      <c r="A4579" s="344">
        <v>14</v>
      </c>
      <c r="B4579" s="344">
        <v>1.5</v>
      </c>
      <c r="C4579" s="344">
        <v>2859.8486328125</v>
      </c>
      <c r="D4579" s="344">
        <v>22644.9296875</v>
      </c>
      <c r="E4579" s="344">
        <v>1.43938045948744</v>
      </c>
      <c r="F4579" s="344">
        <v>2.2267401218414302</v>
      </c>
      <c r="G4579" s="262">
        <f t="shared" si="94"/>
        <v>30845.479625296597</v>
      </c>
    </row>
    <row r="4580" spans="1:7" x14ac:dyDescent="0.2">
      <c r="A4580" s="344">
        <v>14</v>
      </c>
      <c r="B4580" s="344">
        <v>1.5</v>
      </c>
      <c r="C4580" s="344">
        <v>2860.248046875</v>
      </c>
      <c r="D4580" s="344">
        <v>22745.03515625</v>
      </c>
      <c r="E4580" s="344">
        <v>1.4410865260288099</v>
      </c>
      <c r="F4580" s="344">
        <v>2.2303641308099</v>
      </c>
      <c r="G4580" s="262">
        <f t="shared" si="94"/>
        <v>30884.198775463537</v>
      </c>
    </row>
    <row r="4581" spans="1:7" x14ac:dyDescent="0.2">
      <c r="A4581" s="344">
        <v>14</v>
      </c>
      <c r="B4581" s="344">
        <v>1.5</v>
      </c>
      <c r="C4581" s="344">
        <v>2860.6591796875</v>
      </c>
      <c r="D4581" s="344">
        <v>22848.755859375</v>
      </c>
      <c r="E4581" s="344">
        <v>1.44282239489257</v>
      </c>
      <c r="F4581" s="344">
        <v>2.2338747512549202</v>
      </c>
      <c r="G4581" s="262">
        <f t="shared" si="94"/>
        <v>30923.77119656594</v>
      </c>
    </row>
    <row r="4582" spans="1:7" x14ac:dyDescent="0.2">
      <c r="A4582" s="344">
        <v>14</v>
      </c>
      <c r="B4582" s="344">
        <v>1.5</v>
      </c>
      <c r="C4582" s="344">
        <v>2861.07421875</v>
      </c>
      <c r="D4582" s="344">
        <v>22951.205078125</v>
      </c>
      <c r="E4582" s="344">
        <v>1.4445419656112799</v>
      </c>
      <c r="F4582" s="344">
        <v>2.2401392925530699</v>
      </c>
      <c r="G4582" s="262">
        <f t="shared" si="94"/>
        <v>30963.149332439032</v>
      </c>
    </row>
    <row r="4583" spans="1:7" x14ac:dyDescent="0.2">
      <c r="A4583" s="344">
        <v>14</v>
      </c>
      <c r="B4583" s="344">
        <v>1.5</v>
      </c>
      <c r="C4583" s="344">
        <v>2861.4873046875</v>
      </c>
      <c r="D4583" s="344">
        <v>23051.212890625</v>
      </c>
      <c r="E4583" s="344">
        <v>1.4462801627814801</v>
      </c>
      <c r="F4583" s="344">
        <v>2.24275304935873</v>
      </c>
      <c r="G4583" s="262">
        <f t="shared" si="94"/>
        <v>31003.129968806858</v>
      </c>
    </row>
    <row r="4584" spans="1:7" x14ac:dyDescent="0.2">
      <c r="A4584" s="344">
        <v>14</v>
      </c>
      <c r="B4584" s="344">
        <v>1.5</v>
      </c>
      <c r="C4584" s="344">
        <v>2861.875</v>
      </c>
      <c r="D4584" s="344">
        <v>23152.703125</v>
      </c>
      <c r="E4584" s="344">
        <v>1.4478736557066401</v>
      </c>
      <c r="F4584" s="344">
        <v>2.2468031384050802</v>
      </c>
      <c r="G4584" s="262">
        <f t="shared" si="94"/>
        <v>31039.94277544965</v>
      </c>
    </row>
    <row r="4585" spans="1:7" x14ac:dyDescent="0.2">
      <c r="A4585" s="344">
        <v>14</v>
      </c>
      <c r="B4585" s="344">
        <v>1.5</v>
      </c>
      <c r="C4585" s="344">
        <v>2862.2939453125</v>
      </c>
      <c r="D4585" s="344">
        <v>23252.88671875</v>
      </c>
      <c r="E4585" s="344">
        <v>1.44968868698925</v>
      </c>
      <c r="F4585" s="344">
        <v>2.2509547416120799</v>
      </c>
      <c r="G4585" s="262">
        <f t="shared" si="94"/>
        <v>31082.056574076836</v>
      </c>
    </row>
    <row r="4586" spans="1:7" x14ac:dyDescent="0.2">
      <c r="A4586" s="344">
        <v>14</v>
      </c>
      <c r="B4586" s="344">
        <v>1.5</v>
      </c>
      <c r="C4586" s="344">
        <v>2862.685546875</v>
      </c>
      <c r="D4586" s="344">
        <v>23356.083984375</v>
      </c>
      <c r="E4586" s="344">
        <v>1.4513724017888301</v>
      </c>
      <c r="F4586" s="344">
        <v>2.25565722212195</v>
      </c>
      <c r="G4586" s="262">
        <f t="shared" si="94"/>
        <v>31121.294680959858</v>
      </c>
    </row>
    <row r="4587" spans="1:7" x14ac:dyDescent="0.2">
      <c r="A4587" s="344">
        <v>14</v>
      </c>
      <c r="B4587" s="344">
        <v>1.5</v>
      </c>
      <c r="C4587" s="344">
        <v>2863.107421875</v>
      </c>
      <c r="D4587" s="344">
        <v>23459.724609375</v>
      </c>
      <c r="E4587" s="344">
        <v>1.4530939515680099</v>
      </c>
      <c r="F4587" s="344">
        <v>2.2588700521737302</v>
      </c>
      <c r="G4587" s="262">
        <f t="shared" si="94"/>
        <v>31161.592553433205</v>
      </c>
    </row>
    <row r="4588" spans="1:7" x14ac:dyDescent="0.2">
      <c r="A4588" s="344">
        <v>14</v>
      </c>
      <c r="B4588" s="344">
        <v>1.5</v>
      </c>
      <c r="C4588" s="344">
        <v>2863.5302734375</v>
      </c>
      <c r="D4588" s="344">
        <v>23559.998046875</v>
      </c>
      <c r="E4588" s="344">
        <v>1.45491084549576</v>
      </c>
      <c r="F4588" s="344">
        <v>2.2641806863248299</v>
      </c>
      <c r="G4588" s="262">
        <f t="shared" si="94"/>
        <v>31204.307477722523</v>
      </c>
    </row>
    <row r="4589" spans="1:7" x14ac:dyDescent="0.2">
      <c r="A4589" s="344">
        <v>14</v>
      </c>
      <c r="B4589" s="344">
        <v>1.5</v>
      </c>
      <c r="C4589" s="344">
        <v>2863.9169921875</v>
      </c>
      <c r="D4589" s="344">
        <v>23660.384765625</v>
      </c>
      <c r="E4589" s="344">
        <v>1.4565509045496601</v>
      </c>
      <c r="F4589" s="344">
        <v>2.2669883910566599</v>
      </c>
      <c r="G4589" s="262">
        <f t="shared" si="94"/>
        <v>31243.029585902656</v>
      </c>
    </row>
    <row r="4590" spans="1:7" x14ac:dyDescent="0.2">
      <c r="A4590" s="344">
        <v>14</v>
      </c>
      <c r="B4590" s="344">
        <v>1.5</v>
      </c>
      <c r="C4590" s="344">
        <v>2864.3203125</v>
      </c>
      <c r="D4590" s="344">
        <v>23762.728515625</v>
      </c>
      <c r="E4590" s="344">
        <v>1.45820435136557</v>
      </c>
      <c r="F4590" s="344">
        <v>2.2722482681274401</v>
      </c>
      <c r="G4590" s="262">
        <f t="shared" si="94"/>
        <v>31282.235383730367</v>
      </c>
    </row>
    <row r="4591" spans="1:7" x14ac:dyDescent="0.2">
      <c r="A4591" s="344">
        <v>14</v>
      </c>
      <c r="B4591" s="344">
        <v>1.5</v>
      </c>
      <c r="C4591" s="344">
        <v>2864.5185546875</v>
      </c>
      <c r="D4591" s="344">
        <v>23811.3984375</v>
      </c>
      <c r="E4591" s="344">
        <v>1.4590562786907</v>
      </c>
      <c r="F4591" s="344">
        <v>2.2730529308319101</v>
      </c>
      <c r="G4591" s="262">
        <f t="shared" si="94"/>
        <v>31302.50023309065</v>
      </c>
    </row>
    <row r="4592" spans="1:7" x14ac:dyDescent="0.2">
      <c r="A4592" s="344">
        <v>14</v>
      </c>
      <c r="B4592" s="344">
        <v>1.5</v>
      </c>
      <c r="C4592" s="344">
        <v>2864.7421875</v>
      </c>
      <c r="D4592" s="344">
        <v>23863.384765625</v>
      </c>
      <c r="E4592" s="344">
        <v>1.4599885325878901</v>
      </c>
      <c r="F4592" s="344">
        <v>2.27729673497379</v>
      </c>
      <c r="G4592" s="262">
        <f t="shared" si="94"/>
        <v>31324.722734310053</v>
      </c>
    </row>
    <row r="4593" spans="1:7" x14ac:dyDescent="0.2">
      <c r="A4593" s="344">
        <v>14</v>
      </c>
      <c r="B4593" s="344">
        <v>1.5</v>
      </c>
      <c r="C4593" s="344">
        <v>2865.1279296875</v>
      </c>
      <c r="D4593" s="344">
        <v>23963.62109375</v>
      </c>
      <c r="E4593" s="344">
        <v>1.4616857515648001</v>
      </c>
      <c r="F4593" s="344">
        <v>2.2790550719946601</v>
      </c>
      <c r="G4593" s="262">
        <f t="shared" si="94"/>
        <v>31365.309185286711</v>
      </c>
    </row>
    <row r="4594" spans="1:7" x14ac:dyDescent="0.2">
      <c r="A4594" s="344">
        <v>14</v>
      </c>
      <c r="B4594" s="344">
        <v>1.5</v>
      </c>
      <c r="C4594" s="344">
        <v>2865.5380859375</v>
      </c>
      <c r="D4594" s="344">
        <v>24063.75</v>
      </c>
      <c r="E4594" s="344">
        <v>1.46345910616219</v>
      </c>
      <c r="F4594" s="344">
        <v>2.2841275203973099</v>
      </c>
      <c r="G4594" s="262">
        <f t="shared" si="94"/>
        <v>31407.893964951538</v>
      </c>
    </row>
    <row r="4595" spans="1:7" x14ac:dyDescent="0.2">
      <c r="A4595" s="344">
        <v>14</v>
      </c>
      <c r="B4595" s="344">
        <v>1.5</v>
      </c>
      <c r="C4595" s="344">
        <v>2865.931640625</v>
      </c>
      <c r="D4595" s="344">
        <v>24165.732421875</v>
      </c>
      <c r="E4595" s="344">
        <v>1.46512221544981</v>
      </c>
      <c r="F4595" s="344">
        <v>2.2874979767948398</v>
      </c>
      <c r="G4595" s="262">
        <f t="shared" si="94"/>
        <v>31447.999415028</v>
      </c>
    </row>
    <row r="4596" spans="1:7" x14ac:dyDescent="0.2">
      <c r="A4596" s="344">
        <v>14</v>
      </c>
      <c r="B4596" s="344">
        <v>1.5</v>
      </c>
      <c r="C4596" s="344">
        <v>2866.34765625</v>
      </c>
      <c r="D4596" s="344">
        <v>24267.25</v>
      </c>
      <c r="E4596" s="344">
        <v>1.4668344520032399</v>
      </c>
      <c r="F4596" s="344">
        <v>2.2907019592821598</v>
      </c>
      <c r="G4596" s="262">
        <f t="shared" si="94"/>
        <v>31489.463776475182</v>
      </c>
    </row>
    <row r="4597" spans="1:7" x14ac:dyDescent="0.2">
      <c r="A4597" s="344">
        <v>14</v>
      </c>
      <c r="B4597" s="344">
        <v>1.5</v>
      </c>
      <c r="C4597" s="344">
        <v>2866.748046875</v>
      </c>
      <c r="D4597" s="344">
        <v>24368.5234375</v>
      </c>
      <c r="E4597" s="344">
        <v>1.46858196239918</v>
      </c>
      <c r="F4597" s="344">
        <v>2.29574157856405</v>
      </c>
      <c r="G4597" s="262">
        <f t="shared" si="94"/>
        <v>31531.959536323491</v>
      </c>
    </row>
    <row r="4598" spans="1:7" x14ac:dyDescent="0.2">
      <c r="A4598" s="344">
        <v>14</v>
      </c>
      <c r="B4598" s="344">
        <v>1.5</v>
      </c>
      <c r="C4598" s="344">
        <v>2867.1552734375</v>
      </c>
      <c r="D4598" s="344">
        <v>24468.640625</v>
      </c>
      <c r="E4598" s="344">
        <v>1.4702435582876201</v>
      </c>
      <c r="F4598" s="344">
        <v>2.3003367241472001</v>
      </c>
      <c r="G4598" s="262">
        <f t="shared" si="94"/>
        <v>31572.533351828151</v>
      </c>
    </row>
    <row r="4599" spans="1:7" x14ac:dyDescent="0.2">
      <c r="A4599" s="344">
        <v>14</v>
      </c>
      <c r="B4599" s="344">
        <v>1.5</v>
      </c>
      <c r="C4599" s="344">
        <v>2867.5537109375</v>
      </c>
      <c r="D4599" s="344">
        <v>24569.2578125</v>
      </c>
      <c r="E4599" s="344">
        <v>1.4719776809215499</v>
      </c>
      <c r="F4599" s="344">
        <v>2.30581173673272</v>
      </c>
      <c r="G4599" s="262">
        <f t="shared" si="94"/>
        <v>31615.052216628563</v>
      </c>
    </row>
    <row r="4600" spans="1:7" x14ac:dyDescent="0.2">
      <c r="A4600" s="344">
        <v>14</v>
      </c>
      <c r="B4600" s="344">
        <v>1.5</v>
      </c>
      <c r="C4600" s="344">
        <v>2867.9619140625</v>
      </c>
      <c r="D4600" s="344">
        <v>24670.798828125</v>
      </c>
      <c r="E4600" s="344">
        <v>1.47370097693056</v>
      </c>
      <c r="F4600" s="344">
        <v>2.3085833527147801</v>
      </c>
      <c r="G4600" s="262">
        <f t="shared" si="94"/>
        <v>31657.479813174672</v>
      </c>
    </row>
    <row r="4601" spans="1:7" x14ac:dyDescent="0.2">
      <c r="A4601" s="344">
        <v>14</v>
      </c>
      <c r="B4601" s="344">
        <v>1.5</v>
      </c>
      <c r="C4601" s="344">
        <v>2868.3662109375</v>
      </c>
      <c r="D4601" s="344">
        <v>24771.1328125</v>
      </c>
      <c r="E4601" s="344">
        <v>1.4754022704437399</v>
      </c>
      <c r="F4601" s="344">
        <v>2.3103861603885898</v>
      </c>
      <c r="G4601" s="262">
        <f t="shared" si="94"/>
        <v>31699.537431964312</v>
      </c>
    </row>
    <row r="4602" spans="1:7" x14ac:dyDescent="0.2">
      <c r="A4602" s="344">
        <v>14</v>
      </c>
      <c r="B4602" s="344">
        <v>1.5</v>
      </c>
      <c r="C4602" s="344">
        <v>2868.75</v>
      </c>
      <c r="D4602" s="344">
        <v>24872.36328125</v>
      </c>
      <c r="E4602" s="344">
        <v>1.4770376728847601</v>
      </c>
      <c r="F4602" s="344">
        <v>2.3151934146881099</v>
      </c>
      <c r="G4602" s="262">
        <f t="shared" si="94"/>
        <v>31740.130979310557</v>
      </c>
    </row>
    <row r="4603" spans="1:7" x14ac:dyDescent="0.2">
      <c r="A4603" s="344">
        <v>14</v>
      </c>
      <c r="B4603" s="344">
        <v>1.5</v>
      </c>
      <c r="C4603" s="344">
        <v>2869.1787109375</v>
      </c>
      <c r="D4603" s="344">
        <v>24975.650390625</v>
      </c>
      <c r="E4603" s="344">
        <v>1.478903577663</v>
      </c>
      <c r="F4603" s="344">
        <v>2.3186325561255199</v>
      </c>
      <c r="G4603" s="262">
        <f t="shared" si="94"/>
        <v>31786.636802758618</v>
      </c>
    </row>
    <row r="4604" spans="1:7" x14ac:dyDescent="0.2">
      <c r="A4604" s="344">
        <v>15</v>
      </c>
      <c r="B4604" s="344">
        <v>1.5</v>
      </c>
      <c r="C4604" s="344">
        <v>2869.20703125</v>
      </c>
      <c r="D4604" s="344">
        <v>24986.654296875</v>
      </c>
      <c r="E4604" s="344">
        <v>1.4790571294724899</v>
      </c>
      <c r="F4604" s="344">
        <v>2.3217054549604699</v>
      </c>
      <c r="G4604" s="262">
        <f t="shared" si="94"/>
        <v>31790.472703904146</v>
      </c>
    </row>
    <row r="4605" spans="1:7" x14ac:dyDescent="0.2">
      <c r="A4605" s="344">
        <v>15</v>
      </c>
      <c r="B4605" s="344">
        <v>1.5</v>
      </c>
      <c r="C4605" s="344">
        <v>2869.583984375</v>
      </c>
      <c r="D4605" s="344">
        <v>25076.9453125</v>
      </c>
      <c r="E4605" s="344">
        <v>1.4805939281359299</v>
      </c>
      <c r="F4605" s="344">
        <v>2.3223429452627902</v>
      </c>
      <c r="G4605" s="262">
        <f t="shared" si="94"/>
        <v>31828.941540387488</v>
      </c>
    </row>
    <row r="4606" spans="1:7" x14ac:dyDescent="0.2">
      <c r="A4606" s="344">
        <v>15</v>
      </c>
      <c r="B4606" s="344">
        <v>1.5</v>
      </c>
      <c r="C4606" s="344">
        <v>2869.986328125</v>
      </c>
      <c r="D4606" s="344">
        <v>25177.8046875</v>
      </c>
      <c r="E4606" s="344">
        <v>1.4822910306975201</v>
      </c>
      <c r="F4606" s="344">
        <v>2.3294063284993198</v>
      </c>
      <c r="G4606" s="262">
        <f t="shared" si="94"/>
        <v>31871.585272866025</v>
      </c>
    </row>
    <row r="4607" spans="1:7" x14ac:dyDescent="0.2">
      <c r="A4607" s="344">
        <v>15</v>
      </c>
      <c r="B4607" s="344">
        <v>1.5</v>
      </c>
      <c r="C4607" s="344">
        <v>2870.404296875</v>
      </c>
      <c r="D4607" s="344">
        <v>25279.939453125</v>
      </c>
      <c r="E4607" s="344">
        <v>1.48413178976625</v>
      </c>
      <c r="F4607" s="344">
        <v>2.3330389522016</v>
      </c>
      <c r="G4607" s="262">
        <f t="shared" si="94"/>
        <v>31918.02554792328</v>
      </c>
    </row>
    <row r="4608" spans="1:7" x14ac:dyDescent="0.2">
      <c r="A4608" s="344">
        <v>15</v>
      </c>
      <c r="B4608" s="344">
        <v>1.5</v>
      </c>
      <c r="C4608" s="344">
        <v>2870.7919921875</v>
      </c>
      <c r="D4608" s="344">
        <v>25380.306640625</v>
      </c>
      <c r="E4608" s="344">
        <v>1.4858196955174201</v>
      </c>
      <c r="F4608" s="344">
        <v>2.3351879790425301</v>
      </c>
      <c r="G4608" s="262">
        <f t="shared" si="94"/>
        <v>31960.780408291947</v>
      </c>
    </row>
    <row r="4609" spans="1:7" x14ac:dyDescent="0.2">
      <c r="A4609" s="344">
        <v>15</v>
      </c>
      <c r="B4609" s="344">
        <v>1.5</v>
      </c>
      <c r="C4609" s="344">
        <v>2871.1953125</v>
      </c>
      <c r="D4609" s="344">
        <v>25481.78125</v>
      </c>
      <c r="E4609" s="344">
        <v>1.4875526539981401</v>
      </c>
      <c r="F4609" s="344">
        <v>2.33987276442349</v>
      </c>
      <c r="G4609" s="262">
        <f t="shared" si="94"/>
        <v>32004.851351570538</v>
      </c>
    </row>
    <row r="4610" spans="1:7" x14ac:dyDescent="0.2">
      <c r="A4610" s="344">
        <v>15</v>
      </c>
      <c r="B4610" s="344">
        <v>1.5</v>
      </c>
      <c r="C4610" s="344">
        <v>2871.6103515625</v>
      </c>
      <c r="D4610" s="344">
        <v>25581.78515625</v>
      </c>
      <c r="E4610" s="344">
        <v>1.48930808063596</v>
      </c>
      <c r="F4610" s="344">
        <v>2.3439167998731101</v>
      </c>
      <c r="G4610" s="262">
        <f t="shared" si="94"/>
        <v>32049.670523916346</v>
      </c>
    </row>
    <row r="4611" spans="1:7" x14ac:dyDescent="0.2">
      <c r="A4611" s="344">
        <v>15</v>
      </c>
      <c r="B4611" s="344">
        <v>1.5</v>
      </c>
      <c r="C4611" s="344">
        <v>2872.0078125</v>
      </c>
      <c r="D4611" s="344">
        <v>25686.375</v>
      </c>
      <c r="E4611" s="344">
        <v>1.4911250909790399</v>
      </c>
      <c r="F4611" s="344">
        <v>2.3490281309932501</v>
      </c>
      <c r="G4611" s="262">
        <f t="shared" si="94"/>
        <v>32096.247912553637</v>
      </c>
    </row>
    <row r="4612" spans="1:7" x14ac:dyDescent="0.2">
      <c r="A4612" s="344">
        <v>15</v>
      </c>
      <c r="B4612" s="344">
        <v>1.5</v>
      </c>
      <c r="C4612" s="344">
        <v>2872.4228515625</v>
      </c>
      <c r="D4612" s="344">
        <v>25787.869140625</v>
      </c>
      <c r="E4612" s="344">
        <v>1.4929436147213</v>
      </c>
      <c r="F4612" s="344">
        <v>2.3508786689490102</v>
      </c>
      <c r="G4612" s="262">
        <f t="shared" si="94"/>
        <v>32143.051480095946</v>
      </c>
    </row>
    <row r="4613" spans="1:7" x14ac:dyDescent="0.2">
      <c r="A4613" s="344">
        <v>15</v>
      </c>
      <c r="B4613" s="344">
        <v>1.5</v>
      </c>
      <c r="C4613" s="344">
        <v>2872.830078125</v>
      </c>
      <c r="D4613" s="344">
        <v>25888.40625</v>
      </c>
      <c r="E4613" s="344">
        <v>1.4947204617783401</v>
      </c>
      <c r="F4613" s="344">
        <v>2.3561862763017398</v>
      </c>
      <c r="G4613" s="262">
        <f t="shared" si="94"/>
        <v>32188.961899019258</v>
      </c>
    </row>
    <row r="4614" spans="1:7" x14ac:dyDescent="0.2">
      <c r="A4614" s="344">
        <v>15</v>
      </c>
      <c r="B4614" s="344">
        <v>1.5</v>
      </c>
      <c r="C4614" s="344">
        <v>2873.240234375</v>
      </c>
      <c r="D4614" s="344">
        <v>25989.4921875</v>
      </c>
      <c r="E4614" s="344">
        <v>1.49652548134327</v>
      </c>
      <c r="F4614" s="344">
        <v>2.3594319354742801</v>
      </c>
      <c r="G4614" s="262">
        <f t="shared" ref="G4614:G4677" si="95">G4613+(D4614+D4613)/2*(E4614-E4613)</f>
        <v>32235.782209852827</v>
      </c>
    </row>
    <row r="4615" spans="1:7" x14ac:dyDescent="0.2">
      <c r="A4615" s="344">
        <v>15</v>
      </c>
      <c r="B4615" s="344">
        <v>1.5</v>
      </c>
      <c r="C4615" s="344">
        <v>2873.630859375</v>
      </c>
      <c r="D4615" s="344">
        <v>26091.18359375</v>
      </c>
      <c r="E4615" s="344">
        <v>1.49829010479152</v>
      </c>
      <c r="F4615" s="344">
        <v>2.3638752754777701</v>
      </c>
      <c r="G4615" s="262">
        <f t="shared" si="95"/>
        <v>32281.733600694977</v>
      </c>
    </row>
    <row r="4616" spans="1:7" x14ac:dyDescent="0.2">
      <c r="A4616" s="344">
        <v>15</v>
      </c>
      <c r="B4616" s="344">
        <v>1.5</v>
      </c>
      <c r="C4616" s="344">
        <v>2873.7939453125</v>
      </c>
      <c r="D4616" s="344">
        <v>26129.74609375</v>
      </c>
      <c r="E4616" s="344">
        <v>1.4990852214396</v>
      </c>
      <c r="F4616" s="344">
        <v>2.3668261710554401</v>
      </c>
      <c r="G4616" s="262">
        <f t="shared" si="95"/>
        <v>32302.494465981348</v>
      </c>
    </row>
    <row r="4617" spans="1:7" x14ac:dyDescent="0.2">
      <c r="A4617" s="344">
        <v>15</v>
      </c>
      <c r="B4617" s="344">
        <v>2</v>
      </c>
      <c r="C4617" s="344">
        <v>2874.71875</v>
      </c>
      <c r="D4617" s="344">
        <v>25988.095703125</v>
      </c>
      <c r="E4617" s="344">
        <v>1.49710685946047</v>
      </c>
      <c r="F4617" s="344">
        <v>2.3616254329681401</v>
      </c>
      <c r="G4617" s="262">
        <f t="shared" si="95"/>
        <v>32250.940487658721</v>
      </c>
    </row>
    <row r="4618" spans="1:7" x14ac:dyDescent="0.2">
      <c r="A4618" s="344">
        <v>15</v>
      </c>
      <c r="B4618" s="344">
        <v>2</v>
      </c>
      <c r="C4618" s="344">
        <v>2875.1396484375</v>
      </c>
      <c r="D4618" s="344">
        <v>25887.06640625</v>
      </c>
      <c r="E4618" s="344">
        <v>1.4955101069062899</v>
      </c>
      <c r="F4618" s="344">
        <v>2.3564517032355101</v>
      </c>
      <c r="G4618" s="262">
        <f t="shared" si="95"/>
        <v>32209.524588860397</v>
      </c>
    </row>
    <row r="4619" spans="1:7" x14ac:dyDescent="0.2">
      <c r="A4619" s="344">
        <v>15</v>
      </c>
      <c r="B4619" s="344">
        <v>2</v>
      </c>
      <c r="C4619" s="344">
        <v>2875.5400390625</v>
      </c>
      <c r="D4619" s="344">
        <v>25786.15625</v>
      </c>
      <c r="E4619" s="344">
        <v>1.4938522363081601</v>
      </c>
      <c r="F4619" s="344">
        <v>2.3530542384833102</v>
      </c>
      <c r="G4619" s="262">
        <f t="shared" si="95"/>
        <v>32166.69083058419</v>
      </c>
    </row>
    <row r="4620" spans="1:7" x14ac:dyDescent="0.2">
      <c r="A4620" s="344">
        <v>15</v>
      </c>
      <c r="B4620" s="344">
        <v>2</v>
      </c>
      <c r="C4620" s="344">
        <v>2875.939453125</v>
      </c>
      <c r="D4620" s="344">
        <v>25685.59765625</v>
      </c>
      <c r="E4620" s="344">
        <v>1.49214745033532</v>
      </c>
      <c r="F4620" s="344">
        <v>2.3475587368011501</v>
      </c>
      <c r="G4620" s="262">
        <f t="shared" si="95"/>
        <v>32122.816668555763</v>
      </c>
    </row>
    <row r="4621" spans="1:7" x14ac:dyDescent="0.2">
      <c r="A4621" s="344">
        <v>15</v>
      </c>
      <c r="B4621" s="344">
        <v>2</v>
      </c>
      <c r="C4621" s="344">
        <v>2876.349609375</v>
      </c>
      <c r="D4621" s="344">
        <v>25584.439453125</v>
      </c>
      <c r="E4621" s="344">
        <v>1.4905123971402601</v>
      </c>
      <c r="F4621" s="344">
        <v>2.34720413573086</v>
      </c>
      <c r="G4621" s="262">
        <f t="shared" si="95"/>
        <v>32080.902049562501</v>
      </c>
    </row>
    <row r="4622" spans="1:7" x14ac:dyDescent="0.2">
      <c r="A4622" s="344">
        <v>15</v>
      </c>
      <c r="B4622" s="344">
        <v>2</v>
      </c>
      <c r="C4622" s="344">
        <v>2876.7529296875</v>
      </c>
      <c r="D4622" s="344">
        <v>25484.3671875</v>
      </c>
      <c r="E4622" s="344">
        <v>1.4887667493894701</v>
      </c>
      <c r="F4622" s="344">
        <v>2.3411929141730101</v>
      </c>
      <c r="G4622" s="262">
        <f t="shared" si="95"/>
        <v>32036.327975838634</v>
      </c>
    </row>
    <row r="4623" spans="1:7" x14ac:dyDescent="0.2">
      <c r="A4623" s="344">
        <v>15</v>
      </c>
      <c r="B4623" s="344">
        <v>2</v>
      </c>
      <c r="C4623" s="344">
        <v>2877.15234375</v>
      </c>
      <c r="D4623" s="344">
        <v>25382.85546875</v>
      </c>
      <c r="E4623" s="344">
        <v>1.48704135790467</v>
      </c>
      <c r="F4623" s="344">
        <v>2.33730976469815</v>
      </c>
      <c r="G4623" s="262">
        <f t="shared" si="95"/>
        <v>31992.445039425373</v>
      </c>
    </row>
    <row r="4624" spans="1:7" x14ac:dyDescent="0.2">
      <c r="A4624" s="344">
        <v>15</v>
      </c>
      <c r="B4624" s="344">
        <v>2</v>
      </c>
      <c r="C4624" s="344">
        <v>2877.546875</v>
      </c>
      <c r="D4624" s="344">
        <v>25281.34765625</v>
      </c>
      <c r="E4624" s="344">
        <v>1.4853654429316501</v>
      </c>
      <c r="F4624" s="344">
        <v>2.33253231272101</v>
      </c>
      <c r="G4624" s="262">
        <f t="shared" si="95"/>
        <v>31949.99059111872</v>
      </c>
    </row>
    <row r="4625" spans="1:7" x14ac:dyDescent="0.2">
      <c r="A4625" s="344">
        <v>15</v>
      </c>
      <c r="B4625" s="344">
        <v>2</v>
      </c>
      <c r="C4625" s="344">
        <v>2877.970703125</v>
      </c>
      <c r="D4625" s="344">
        <v>25179.802734375</v>
      </c>
      <c r="E4625" s="344">
        <v>1.4837043127045</v>
      </c>
      <c r="F4625" s="344">
        <v>2.3292512632906401</v>
      </c>
      <c r="G4625" s="262">
        <f t="shared" si="95"/>
        <v>31908.079320013403</v>
      </c>
    </row>
    <row r="4626" spans="1:7" x14ac:dyDescent="0.2">
      <c r="A4626" s="344">
        <v>15</v>
      </c>
      <c r="B4626" s="344">
        <v>2</v>
      </c>
      <c r="C4626" s="344">
        <v>2878.3798828125</v>
      </c>
      <c r="D4626" s="344">
        <v>25078.87109375</v>
      </c>
      <c r="E4626" s="344">
        <v>1.4819831121712901</v>
      </c>
      <c r="F4626" s="344">
        <v>2.32532015070319</v>
      </c>
      <c r="G4626" s="262">
        <f t="shared" si="95"/>
        <v>31864.826691917708</v>
      </c>
    </row>
    <row r="4627" spans="1:7" x14ac:dyDescent="0.2">
      <c r="A4627" s="344">
        <v>15</v>
      </c>
      <c r="B4627" s="344">
        <v>2</v>
      </c>
      <c r="C4627" s="344">
        <v>2878.7705078125</v>
      </c>
      <c r="D4627" s="344">
        <v>24978.431640625</v>
      </c>
      <c r="E4627" s="344">
        <v>1.4803307130932799</v>
      </c>
      <c r="F4627" s="344">
        <v>2.3190588690340501</v>
      </c>
      <c r="G4627" s="262">
        <f t="shared" si="95"/>
        <v>31823.46937147473</v>
      </c>
    </row>
    <row r="4628" spans="1:7" x14ac:dyDescent="0.2">
      <c r="A4628" s="344">
        <v>15</v>
      </c>
      <c r="B4628" s="344">
        <v>2</v>
      </c>
      <c r="C4628" s="344">
        <v>2879.0751953125</v>
      </c>
      <c r="D4628" s="344">
        <v>24908.533203125</v>
      </c>
      <c r="E4628" s="344">
        <v>1.4790837885811901</v>
      </c>
      <c r="F4628" s="344">
        <v>2.3188232444226702</v>
      </c>
      <c r="G4628" s="262">
        <f t="shared" si="95"/>
        <v>31792.366731826012</v>
      </c>
    </row>
    <row r="4629" spans="1:7" x14ac:dyDescent="0.2">
      <c r="A4629" s="344">
        <v>15</v>
      </c>
      <c r="B4629" s="344">
        <v>2</v>
      </c>
      <c r="C4629" s="344">
        <v>2879.1796875</v>
      </c>
      <c r="D4629" s="344">
        <v>24877.888671875</v>
      </c>
      <c r="E4629" s="344">
        <v>1.4786382671445599</v>
      </c>
      <c r="F4629" s="344">
        <v>2.3160637356340898</v>
      </c>
      <c r="G4629" s="262">
        <f t="shared" si="95"/>
        <v>31781.276272726802</v>
      </c>
    </row>
    <row r="4630" spans="1:7" x14ac:dyDescent="0.2">
      <c r="A4630" s="344">
        <v>15</v>
      </c>
      <c r="B4630" s="344">
        <v>2</v>
      </c>
      <c r="C4630" s="344">
        <v>2879.583984375</v>
      </c>
      <c r="D4630" s="344">
        <v>24777.80078125</v>
      </c>
      <c r="E4630" s="344">
        <v>1.4769214903935799</v>
      </c>
      <c r="F4630" s="344">
        <v>2.3135959636419998</v>
      </c>
      <c r="G4630" s="262">
        <f t="shared" si="95"/>
        <v>31738.652406123296</v>
      </c>
    </row>
    <row r="4631" spans="1:7" x14ac:dyDescent="0.2">
      <c r="A4631" s="344">
        <v>15</v>
      </c>
      <c r="B4631" s="344">
        <v>2</v>
      </c>
      <c r="C4631" s="344">
        <v>2879.978515625</v>
      </c>
      <c r="D4631" s="344">
        <v>24676.814453125</v>
      </c>
      <c r="E4631" s="344">
        <v>1.47522974293679</v>
      </c>
      <c r="F4631" s="344">
        <v>2.3084550630301202</v>
      </c>
      <c r="G4631" s="262">
        <f t="shared" si="95"/>
        <v>31696.820046348657</v>
      </c>
    </row>
    <row r="4632" spans="1:7" x14ac:dyDescent="0.2">
      <c r="A4632" s="344">
        <v>15</v>
      </c>
      <c r="B4632" s="344">
        <v>2</v>
      </c>
      <c r="C4632" s="344">
        <v>2880.388671875</v>
      </c>
      <c r="D4632" s="344">
        <v>24575.45703125</v>
      </c>
      <c r="E4632" s="344">
        <v>1.47350260522217</v>
      </c>
      <c r="F4632" s="344">
        <v>2.3056149948388298</v>
      </c>
      <c r="G4632" s="262">
        <f t="shared" si="95"/>
        <v>31654.287318542974</v>
      </c>
    </row>
    <row r="4633" spans="1:7" x14ac:dyDescent="0.2">
      <c r="A4633" s="344">
        <v>15</v>
      </c>
      <c r="B4633" s="344">
        <v>2</v>
      </c>
      <c r="C4633" s="344">
        <v>2880.798828125</v>
      </c>
      <c r="D4633" s="344">
        <v>24473.58203125</v>
      </c>
      <c r="E4633" s="344">
        <v>1.47185893729329</v>
      </c>
      <c r="F4633" s="344">
        <v>2.30025057680905</v>
      </c>
      <c r="G4633" s="262">
        <f t="shared" si="95"/>
        <v>31613.977152318268</v>
      </c>
    </row>
    <row r="4634" spans="1:7" x14ac:dyDescent="0.2">
      <c r="A4634" s="344">
        <v>15</v>
      </c>
      <c r="B4634" s="344">
        <v>2</v>
      </c>
      <c r="C4634" s="344">
        <v>2881.185546875</v>
      </c>
      <c r="D4634" s="344">
        <v>24373.501953125</v>
      </c>
      <c r="E4634" s="344">
        <v>1.4701520558446599</v>
      </c>
      <c r="F4634" s="344">
        <v>2.2975711617618799</v>
      </c>
      <c r="G4634" s="262">
        <f t="shared" si="95"/>
        <v>31572.289061581967</v>
      </c>
    </row>
    <row r="4635" spans="1:7" x14ac:dyDescent="0.2">
      <c r="A4635" s="344">
        <v>15</v>
      </c>
      <c r="B4635" s="344">
        <v>2</v>
      </c>
      <c r="C4635" s="344">
        <v>2881.599609375</v>
      </c>
      <c r="D4635" s="344">
        <v>24270.56640625</v>
      </c>
      <c r="E4635" s="344">
        <v>1.4684700872749099</v>
      </c>
      <c r="F4635" s="344">
        <v>2.2926002275198698</v>
      </c>
      <c r="G4635" s="262">
        <f t="shared" si="95"/>
        <v>31531.380164539347</v>
      </c>
    </row>
    <row r="4636" spans="1:7" x14ac:dyDescent="0.2">
      <c r="A4636" s="344">
        <v>15</v>
      </c>
      <c r="B4636" s="344">
        <v>2</v>
      </c>
      <c r="C4636" s="344">
        <v>2882.005859375</v>
      </c>
      <c r="D4636" s="344">
        <v>24169.3359375</v>
      </c>
      <c r="E4636" s="344">
        <v>1.4666881179436999</v>
      </c>
      <c r="F4636" s="344">
        <v>2.2896737791597799</v>
      </c>
      <c r="G4636" s="262">
        <f t="shared" si="95"/>
        <v>31488.220954347664</v>
      </c>
    </row>
    <row r="4637" spans="1:7" x14ac:dyDescent="0.2">
      <c r="A4637" s="344">
        <v>15</v>
      </c>
      <c r="B4637" s="344">
        <v>2</v>
      </c>
      <c r="C4637" s="344">
        <v>2882.419921875</v>
      </c>
      <c r="D4637" s="344">
        <v>24067.3671875</v>
      </c>
      <c r="E4637" s="344">
        <v>1.46500940900296</v>
      </c>
      <c r="F4637" s="344">
        <v>2.2849857341498101</v>
      </c>
      <c r="G4637" s="262">
        <f t="shared" si="95"/>
        <v>31447.733261943784</v>
      </c>
    </row>
    <row r="4638" spans="1:7" x14ac:dyDescent="0.2">
      <c r="A4638" s="344">
        <v>15</v>
      </c>
      <c r="B4638" s="344">
        <v>2</v>
      </c>
      <c r="C4638" s="344">
        <v>2882.8271484375</v>
      </c>
      <c r="D4638" s="344">
        <v>23965.5546875</v>
      </c>
      <c r="E4638" s="344">
        <v>1.46332639269531</v>
      </c>
      <c r="F4638" s="344">
        <v>2.2820502053946301</v>
      </c>
      <c r="G4638" s="262">
        <f t="shared" si="95"/>
        <v>31407.313166533932</v>
      </c>
    </row>
    <row r="4639" spans="1:7" x14ac:dyDescent="0.2">
      <c r="A4639" s="344">
        <v>15</v>
      </c>
      <c r="B4639" s="344">
        <v>2</v>
      </c>
      <c r="C4639" s="344">
        <v>2883.2373046875</v>
      </c>
      <c r="D4639" s="344">
        <v>23864.595703125</v>
      </c>
      <c r="E4639" s="344">
        <v>1.4615716645494099</v>
      </c>
      <c r="F4639" s="344">
        <v>2.27658147923648</v>
      </c>
      <c r="G4639" s="262">
        <f t="shared" si="95"/>
        <v>31365.3487109774</v>
      </c>
    </row>
    <row r="4640" spans="1:7" x14ac:dyDescent="0.2">
      <c r="A4640" s="344">
        <v>15</v>
      </c>
      <c r="B4640" s="344">
        <v>2</v>
      </c>
      <c r="C4640" s="344">
        <v>2883.6474609375</v>
      </c>
      <c r="D4640" s="344">
        <v>23764.447265625</v>
      </c>
      <c r="E4640" s="344">
        <v>1.45986245479435</v>
      </c>
      <c r="F4640" s="344">
        <v>2.2738338448107198</v>
      </c>
      <c r="G4640" s="262">
        <f t="shared" si="95"/>
        <v>31324.64469854422</v>
      </c>
    </row>
    <row r="4641" spans="1:7" x14ac:dyDescent="0.2">
      <c r="A4641" s="344">
        <v>15</v>
      </c>
      <c r="B4641" s="344">
        <v>2</v>
      </c>
      <c r="C4641" s="344">
        <v>2883.8125</v>
      </c>
      <c r="D4641" s="344">
        <v>23723.84765625</v>
      </c>
      <c r="E4641" s="344">
        <v>1.4590733917430001</v>
      </c>
      <c r="F4641" s="344">
        <v>2.2704005241393999</v>
      </c>
      <c r="G4641" s="262">
        <f t="shared" si="95"/>
        <v>31305.909069096993</v>
      </c>
    </row>
    <row r="4642" spans="1:7" x14ac:dyDescent="0.2">
      <c r="A4642" s="344">
        <v>15</v>
      </c>
      <c r="B4642" s="344">
        <v>2</v>
      </c>
      <c r="C4642" s="344">
        <v>2884.0380859375</v>
      </c>
      <c r="D4642" s="344">
        <v>23662.40625</v>
      </c>
      <c r="E4642" s="344">
        <v>1.45818688906729</v>
      </c>
      <c r="F4642" s="344">
        <v>2.2695183288305998</v>
      </c>
      <c r="G4642" s="262">
        <f t="shared" si="95"/>
        <v>31284.90504865711</v>
      </c>
    </row>
    <row r="4643" spans="1:7" x14ac:dyDescent="0.2">
      <c r="A4643" s="344">
        <v>15</v>
      </c>
      <c r="B4643" s="344">
        <v>2</v>
      </c>
      <c r="C4643" s="344">
        <v>2884.4501953125</v>
      </c>
      <c r="D4643" s="344">
        <v>23559.7734375</v>
      </c>
      <c r="E4643" s="344">
        <v>1.45651283673942</v>
      </c>
      <c r="F4643" s="344">
        <v>2.2640228271484402</v>
      </c>
      <c r="G4643" s="262">
        <f t="shared" si="95"/>
        <v>31245.378848740635</v>
      </c>
    </row>
    <row r="4644" spans="1:7" x14ac:dyDescent="0.2">
      <c r="A4644" s="344">
        <v>15</v>
      </c>
      <c r="B4644" s="344">
        <v>2</v>
      </c>
      <c r="C4644" s="344">
        <v>2884.8603515625</v>
      </c>
      <c r="D4644" s="344">
        <v>23459.21875</v>
      </c>
      <c r="E4644" s="344">
        <v>1.45477254409343</v>
      </c>
      <c r="F4644" s="344">
        <v>2.2614002227783199</v>
      </c>
      <c r="G4644" s="262">
        <f t="shared" si="95"/>
        <v>31204.465445577753</v>
      </c>
    </row>
    <row r="4645" spans="1:7" x14ac:dyDescent="0.2">
      <c r="A4645" s="344">
        <v>15</v>
      </c>
      <c r="B4645" s="344">
        <v>2</v>
      </c>
      <c r="C4645" s="344">
        <v>2885.2626953125</v>
      </c>
      <c r="D4645" s="344">
        <v>23356.345703125</v>
      </c>
      <c r="E4645" s="344">
        <v>1.4530159533023801</v>
      </c>
      <c r="F4645" s="344">
        <v>2.2571710869669901</v>
      </c>
      <c r="G4645" s="262">
        <f t="shared" si="95"/>
        <v>31163.347550879669</v>
      </c>
    </row>
    <row r="4646" spans="1:7" x14ac:dyDescent="0.2">
      <c r="A4646" s="344">
        <v>15</v>
      </c>
      <c r="B4646" s="344">
        <v>2</v>
      </c>
      <c r="C4646" s="344">
        <v>2885.6806640625</v>
      </c>
      <c r="D4646" s="344">
        <v>23251.982421875</v>
      </c>
      <c r="E4646" s="344">
        <v>1.4513309579342599</v>
      </c>
      <c r="F4646" s="344">
        <v>2.25138384848833</v>
      </c>
      <c r="G4646" s="262">
        <f t="shared" si="95"/>
        <v>31124.080142376442</v>
      </c>
    </row>
    <row r="4647" spans="1:7" x14ac:dyDescent="0.2">
      <c r="A4647" s="344">
        <v>15</v>
      </c>
      <c r="B4647" s="344">
        <v>2</v>
      </c>
      <c r="C4647" s="344">
        <v>2886.1044921875</v>
      </c>
      <c r="D4647" s="344">
        <v>23150.29296875</v>
      </c>
      <c r="E4647" s="344">
        <v>1.4495362993329799</v>
      </c>
      <c r="F4647" s="344">
        <v>2.25023040547967</v>
      </c>
      <c r="G4647" s="262">
        <f t="shared" si="95"/>
        <v>31082.442021052066</v>
      </c>
    </row>
    <row r="4648" spans="1:7" x14ac:dyDescent="0.2">
      <c r="A4648" s="344">
        <v>15</v>
      </c>
      <c r="B4648" s="344">
        <v>2</v>
      </c>
      <c r="C4648" s="344">
        <v>2886.48828125</v>
      </c>
      <c r="D4648" s="344">
        <v>23048.16796875</v>
      </c>
      <c r="E4648" s="344">
        <v>1.44773942884058</v>
      </c>
      <c r="F4648" s="344">
        <v>2.24467506632209</v>
      </c>
      <c r="G4648" s="262">
        <f t="shared" si="95"/>
        <v>31040.935695425625</v>
      </c>
    </row>
    <row r="4649" spans="1:7" x14ac:dyDescent="0.2">
      <c r="A4649" s="344">
        <v>15</v>
      </c>
      <c r="B4649" s="344">
        <v>2</v>
      </c>
      <c r="C4649" s="344">
        <v>2886.888671875</v>
      </c>
      <c r="D4649" s="344">
        <v>22945.77734375</v>
      </c>
      <c r="E4649" s="344">
        <v>1.44611625000834</v>
      </c>
      <c r="F4649" s="344">
        <v>2.2395462729036799</v>
      </c>
      <c r="G4649" s="262">
        <f t="shared" si="95"/>
        <v>31003.607496204397</v>
      </c>
    </row>
    <row r="4650" spans="1:7" x14ac:dyDescent="0.2">
      <c r="A4650" s="344">
        <v>15</v>
      </c>
      <c r="B4650" s="344">
        <v>2</v>
      </c>
      <c r="C4650" s="344">
        <v>2887.3134765625</v>
      </c>
      <c r="D4650" s="344">
        <v>22844.1953125</v>
      </c>
      <c r="E4650" s="344">
        <v>1.44433579407632</v>
      </c>
      <c r="F4650" s="344">
        <v>2.2362798918038602</v>
      </c>
      <c r="G4650" s="262">
        <f t="shared" si="95"/>
        <v>30962.843981982969</v>
      </c>
    </row>
    <row r="4651" spans="1:7" x14ac:dyDescent="0.2">
      <c r="A4651" s="344">
        <v>15</v>
      </c>
      <c r="B4651" s="344">
        <v>2</v>
      </c>
      <c r="C4651" s="344">
        <v>2887.720703125</v>
      </c>
      <c r="D4651" s="344">
        <v>22743.984375</v>
      </c>
      <c r="E4651" s="344">
        <v>1.4426463749259699</v>
      </c>
      <c r="F4651" s="344">
        <v>2.2316693793982298</v>
      </c>
      <c r="G4651" s="262">
        <f t="shared" si="95"/>
        <v>30924.335210086138</v>
      </c>
    </row>
    <row r="4652" spans="1:7" x14ac:dyDescent="0.2">
      <c r="A4652" s="344">
        <v>15</v>
      </c>
      <c r="B4652" s="344">
        <v>2</v>
      </c>
      <c r="C4652" s="344">
        <v>2888.1220703125</v>
      </c>
      <c r="D4652" s="344">
        <v>22643.3203125</v>
      </c>
      <c r="E4652" s="344">
        <v>1.44087034277618</v>
      </c>
      <c r="F4652" s="344">
        <v>2.2272109054029001</v>
      </c>
      <c r="G4652" s="262">
        <f t="shared" si="95"/>
        <v>30884.030553927481</v>
      </c>
    </row>
    <row r="4653" spans="1:7" x14ac:dyDescent="0.2">
      <c r="A4653" s="344">
        <v>15</v>
      </c>
      <c r="B4653" s="344">
        <v>2</v>
      </c>
      <c r="C4653" s="344">
        <v>2888.5283203125</v>
      </c>
      <c r="D4653" s="344">
        <v>22543.015625</v>
      </c>
      <c r="E4653" s="344">
        <v>1.43917114473879</v>
      </c>
      <c r="F4653" s="344">
        <v>2.2246865555644</v>
      </c>
      <c r="G4653" s="262">
        <f t="shared" si="95"/>
        <v>30845.64028725656</v>
      </c>
    </row>
    <row r="4654" spans="1:7" x14ac:dyDescent="0.2">
      <c r="A4654" s="344">
        <v>15</v>
      </c>
      <c r="B4654" s="344">
        <v>2</v>
      </c>
      <c r="C4654" s="344">
        <v>2888.5458984375</v>
      </c>
      <c r="D4654" s="344">
        <v>22541.13671875</v>
      </c>
      <c r="E4654" s="344">
        <v>1.43905309960246</v>
      </c>
      <c r="F4654" s="344">
        <v>2.22427560947835</v>
      </c>
      <c r="G4654" s="262">
        <f t="shared" si="95"/>
        <v>30842.979304801687</v>
      </c>
    </row>
    <row r="4655" spans="1:7" x14ac:dyDescent="0.2">
      <c r="A4655" s="344">
        <v>15</v>
      </c>
      <c r="B4655" s="344">
        <v>2</v>
      </c>
      <c r="C4655" s="344">
        <v>2888.9140625</v>
      </c>
      <c r="D4655" s="344">
        <v>22442.814453125</v>
      </c>
      <c r="E4655" s="344">
        <v>1.43748603295535</v>
      </c>
      <c r="F4655" s="344">
        <v>2.2216080687940098</v>
      </c>
      <c r="G4655" s="262">
        <f t="shared" si="95"/>
        <v>30807.732880033353</v>
      </c>
    </row>
    <row r="4656" spans="1:7" x14ac:dyDescent="0.2">
      <c r="A4656" s="344">
        <v>15</v>
      </c>
      <c r="B4656" s="344">
        <v>2</v>
      </c>
      <c r="C4656" s="344">
        <v>2889.3251953125</v>
      </c>
      <c r="D4656" s="344">
        <v>22342.298828125</v>
      </c>
      <c r="E4656" s="344">
        <v>1.4357178006321201</v>
      </c>
      <c r="F4656" s="344">
        <v>2.2168518044054499</v>
      </c>
      <c r="G4656" s="262">
        <f t="shared" si="95"/>
        <v>30768.13763758164</v>
      </c>
    </row>
    <row r="4657" spans="1:7" x14ac:dyDescent="0.2">
      <c r="A4657" s="344">
        <v>15</v>
      </c>
      <c r="B4657" s="344">
        <v>2</v>
      </c>
      <c r="C4657" s="344">
        <v>2889.734375</v>
      </c>
      <c r="D4657" s="344">
        <v>22241.169921875</v>
      </c>
      <c r="E4657" s="344">
        <v>1.43399205990136</v>
      </c>
      <c r="F4657" s="344">
        <v>2.2106587421149002</v>
      </c>
      <c r="G4657" s="262">
        <f t="shared" si="95"/>
        <v>30729.667883611419</v>
      </c>
    </row>
    <row r="4658" spans="1:7" x14ac:dyDescent="0.2">
      <c r="A4658" s="344">
        <v>15</v>
      </c>
      <c r="B4658" s="344">
        <v>2</v>
      </c>
      <c r="C4658" s="344">
        <v>2890.138671875</v>
      </c>
      <c r="D4658" s="344">
        <v>22138.912109375</v>
      </c>
      <c r="E4658" s="344">
        <v>1.4323106734082101</v>
      </c>
      <c r="F4658" s="344">
        <v>2.2066144738346298</v>
      </c>
      <c r="G4658" s="262">
        <f t="shared" si="95"/>
        <v>30692.357848365304</v>
      </c>
    </row>
    <row r="4659" spans="1:7" x14ac:dyDescent="0.2">
      <c r="A4659" s="344">
        <v>15</v>
      </c>
      <c r="B4659" s="344">
        <v>2</v>
      </c>
      <c r="C4659" s="344">
        <v>2890.5341796875</v>
      </c>
      <c r="D4659" s="344">
        <v>22036.1796875</v>
      </c>
      <c r="E4659" s="344">
        <v>1.43051752820611</v>
      </c>
      <c r="F4659" s="344">
        <v>2.20340769737959</v>
      </c>
      <c r="G4659" s="262">
        <f t="shared" si="95"/>
        <v>30652.751671411355</v>
      </c>
    </row>
    <row r="4660" spans="1:7" x14ac:dyDescent="0.2">
      <c r="A4660" s="344">
        <v>15</v>
      </c>
      <c r="B4660" s="344">
        <v>2</v>
      </c>
      <c r="C4660" s="344">
        <v>2890.9541015625</v>
      </c>
      <c r="D4660" s="344">
        <v>21933.921875</v>
      </c>
      <c r="E4660" s="344">
        <v>1.4287726953625699</v>
      </c>
      <c r="F4660" s="344">
        <v>2.1991583053022601</v>
      </c>
      <c r="G4660" s="262">
        <f t="shared" si="95"/>
        <v>30614.391432741333</v>
      </c>
    </row>
    <row r="4661" spans="1:7" x14ac:dyDescent="0.2">
      <c r="A4661" s="344">
        <v>15</v>
      </c>
      <c r="B4661" s="344">
        <v>2</v>
      </c>
      <c r="C4661" s="344">
        <v>2891.341796875</v>
      </c>
      <c r="D4661" s="344">
        <v>21833.201171875</v>
      </c>
      <c r="E4661" s="344">
        <v>1.4270808314904599</v>
      </c>
      <c r="F4661" s="344">
        <v>2.1971047390252401</v>
      </c>
      <c r="G4661" s="262">
        <f t="shared" si="95"/>
        <v>30577.367425606735</v>
      </c>
    </row>
    <row r="4662" spans="1:7" x14ac:dyDescent="0.2">
      <c r="A4662" s="344">
        <v>15</v>
      </c>
      <c r="B4662" s="344">
        <v>2</v>
      </c>
      <c r="C4662" s="344">
        <v>2891.7626953125</v>
      </c>
      <c r="D4662" s="344">
        <v>21733.1640625</v>
      </c>
      <c r="E4662" s="344">
        <v>1.4253249391913401</v>
      </c>
      <c r="F4662" s="344">
        <v>2.1921845618635398</v>
      </c>
      <c r="G4662" s="262">
        <f t="shared" si="95"/>
        <v>30539.118502998892</v>
      </c>
    </row>
    <row r="4663" spans="1:7" x14ac:dyDescent="0.2">
      <c r="A4663" s="344">
        <v>15</v>
      </c>
      <c r="B4663" s="344">
        <v>2</v>
      </c>
      <c r="C4663" s="344">
        <v>2892.166015625</v>
      </c>
      <c r="D4663" s="344">
        <v>21633.0078125</v>
      </c>
      <c r="E4663" s="344">
        <v>1.4236356364563101</v>
      </c>
      <c r="F4663" s="344">
        <v>2.1881400607526298</v>
      </c>
      <c r="G4663" s="262">
        <f t="shared" si="95"/>
        <v>30502.489206620783</v>
      </c>
    </row>
    <row r="4664" spans="1:7" x14ac:dyDescent="0.2">
      <c r="A4664" s="344">
        <v>15</v>
      </c>
      <c r="B4664" s="344">
        <v>2</v>
      </c>
      <c r="C4664" s="344">
        <v>2892.5673828125</v>
      </c>
      <c r="D4664" s="344">
        <v>21530.876953125</v>
      </c>
      <c r="E4664" s="344">
        <v>1.42190349288285</v>
      </c>
      <c r="F4664" s="344">
        <v>2.1829036995768498</v>
      </c>
      <c r="G4664" s="262">
        <f t="shared" si="95"/>
        <v>30465.106183819607</v>
      </c>
    </row>
    <row r="4665" spans="1:7" x14ac:dyDescent="0.2">
      <c r="A4665" s="344">
        <v>15</v>
      </c>
      <c r="B4665" s="344">
        <v>2</v>
      </c>
      <c r="C4665" s="344">
        <v>2892.96484375</v>
      </c>
      <c r="D4665" s="344">
        <v>21428.677734375</v>
      </c>
      <c r="E4665" s="344">
        <v>1.4201470185071201</v>
      </c>
      <c r="F4665" s="344">
        <v>2.1782726980745801</v>
      </c>
      <c r="G4665" s="262">
        <f t="shared" si="95"/>
        <v>30427.377505318927</v>
      </c>
    </row>
    <row r="4666" spans="1:7" x14ac:dyDescent="0.2">
      <c r="A4666" s="344">
        <v>15</v>
      </c>
      <c r="B4666" s="344">
        <v>2</v>
      </c>
      <c r="C4666" s="344">
        <v>2893.1748046875</v>
      </c>
      <c r="D4666" s="344">
        <v>21371.716796875</v>
      </c>
      <c r="E4666" s="344">
        <v>1.4190240763127799</v>
      </c>
      <c r="F4666" s="344">
        <v>2.1770833991468002</v>
      </c>
      <c r="G4666" s="262">
        <f t="shared" si="95"/>
        <v>30403.346320842153</v>
      </c>
    </row>
    <row r="4667" spans="1:7" x14ac:dyDescent="0.2">
      <c r="A4667" s="344">
        <v>15</v>
      </c>
      <c r="B4667" s="344">
        <v>2</v>
      </c>
      <c r="C4667" s="344">
        <v>2893.369140625</v>
      </c>
      <c r="D4667" s="344">
        <v>21328.564453125</v>
      </c>
      <c r="E4667" s="344">
        <v>1.4183961320668499</v>
      </c>
      <c r="F4667" s="344">
        <v>2.17481260187924</v>
      </c>
      <c r="G4667" s="262">
        <f t="shared" si="95"/>
        <v>30389.939622886886</v>
      </c>
    </row>
    <row r="4668" spans="1:7" x14ac:dyDescent="0.2">
      <c r="A4668" s="344">
        <v>15</v>
      </c>
      <c r="B4668" s="344">
        <v>2</v>
      </c>
      <c r="C4668" s="344">
        <v>2893.7802734375</v>
      </c>
      <c r="D4668" s="344">
        <v>21225.626953125</v>
      </c>
      <c r="E4668" s="344">
        <v>1.4166567707434301</v>
      </c>
      <c r="F4668" s="344">
        <v>2.1705210674554101</v>
      </c>
      <c r="G4668" s="262">
        <f t="shared" si="95"/>
        <v>30352.93106554617</v>
      </c>
    </row>
    <row r="4669" spans="1:7" x14ac:dyDescent="0.2">
      <c r="A4669" s="344">
        <v>15</v>
      </c>
      <c r="B4669" s="344">
        <v>2</v>
      </c>
      <c r="C4669" s="344">
        <v>2894.1904296875</v>
      </c>
      <c r="D4669" s="344">
        <v>21123.923828125</v>
      </c>
      <c r="E4669" s="344">
        <v>1.4148465124890199</v>
      </c>
      <c r="F4669" s="344">
        <v>2.1685508545488101</v>
      </c>
      <c r="G4669" s="262">
        <f t="shared" si="95"/>
        <v>30314.599253610009</v>
      </c>
    </row>
    <row r="4670" spans="1:7" x14ac:dyDescent="0.2">
      <c r="A4670" s="344">
        <v>15</v>
      </c>
      <c r="B4670" s="344">
        <v>2</v>
      </c>
      <c r="C4670" s="344">
        <v>2894.60546875</v>
      </c>
      <c r="D4670" s="344">
        <v>21023.15625</v>
      </c>
      <c r="E4670" s="344">
        <v>1.4130733907222699</v>
      </c>
      <c r="F4670" s="344">
        <v>2.1624923683702901</v>
      </c>
      <c r="G4670" s="262">
        <f t="shared" si="95"/>
        <v>30277.233301064269</v>
      </c>
    </row>
    <row r="4671" spans="1:7" x14ac:dyDescent="0.2">
      <c r="A4671" s="344">
        <v>15</v>
      </c>
      <c r="B4671" s="344">
        <v>2.5</v>
      </c>
      <c r="C4671" s="344">
        <v>2895.6591796875</v>
      </c>
      <c r="D4671" s="344">
        <v>21124.1015625</v>
      </c>
      <c r="E4671" s="344">
        <v>1.41465570777655</v>
      </c>
      <c r="F4671" s="344">
        <v>2.1660686470568198</v>
      </c>
      <c r="G4671" s="262">
        <f t="shared" si="95"/>
        <v>30310.578463478199</v>
      </c>
    </row>
    <row r="4672" spans="1:7" x14ac:dyDescent="0.2">
      <c r="A4672" s="344">
        <v>15</v>
      </c>
      <c r="B4672" s="344">
        <v>2.5</v>
      </c>
      <c r="C4672" s="344">
        <v>2896.060546875</v>
      </c>
      <c r="D4672" s="344">
        <v>21227.173828125</v>
      </c>
      <c r="E4672" s="344">
        <v>1.41635013278574</v>
      </c>
      <c r="F4672" s="344">
        <v>2.1715522743761499</v>
      </c>
      <c r="G4672" s="262">
        <f t="shared" si="95"/>
        <v>30346.458993574681</v>
      </c>
    </row>
    <row r="4673" spans="1:7" x14ac:dyDescent="0.2">
      <c r="A4673" s="344">
        <v>15</v>
      </c>
      <c r="B4673" s="344">
        <v>2.5</v>
      </c>
      <c r="C4673" s="344">
        <v>2896.462890625</v>
      </c>
      <c r="D4673" s="344">
        <v>21328.23828125</v>
      </c>
      <c r="E4673" s="344">
        <v>1.4180475845933</v>
      </c>
      <c r="F4673" s="344">
        <v>2.1772205363959101</v>
      </c>
      <c r="G4673" s="262">
        <f t="shared" si="95"/>
        <v>30382.576874177943</v>
      </c>
    </row>
    <row r="4674" spans="1:7" x14ac:dyDescent="0.2">
      <c r="A4674" s="344">
        <v>15</v>
      </c>
      <c r="B4674" s="344">
        <v>2.5</v>
      </c>
      <c r="C4674" s="344">
        <v>2896.861328125</v>
      </c>
      <c r="D4674" s="344">
        <v>21429.44921875</v>
      </c>
      <c r="E4674" s="344">
        <v>1.41969369724393</v>
      </c>
      <c r="F4674" s="344">
        <v>2.1796822547912602</v>
      </c>
      <c r="G4674" s="262">
        <f t="shared" si="95"/>
        <v>30417.768859330659</v>
      </c>
    </row>
    <row r="4675" spans="1:7" x14ac:dyDescent="0.2">
      <c r="A4675" s="344">
        <v>15</v>
      </c>
      <c r="B4675" s="344">
        <v>2.5</v>
      </c>
      <c r="C4675" s="344">
        <v>2897.2734375</v>
      </c>
      <c r="D4675" s="344">
        <v>21530.48046875</v>
      </c>
      <c r="E4675" s="344">
        <v>1.42140779644251</v>
      </c>
      <c r="F4675" s="344">
        <v>2.1819740068167399</v>
      </c>
      <c r="G4675" s="262">
        <f t="shared" si="95"/>
        <v>30454.587649854857</v>
      </c>
    </row>
    <row r="4676" spans="1:7" x14ac:dyDescent="0.2">
      <c r="A4676" s="344">
        <v>15</v>
      </c>
      <c r="B4676" s="344">
        <v>2.5</v>
      </c>
      <c r="C4676" s="344">
        <v>2897.681640625</v>
      </c>
      <c r="D4676" s="344">
        <v>21632.525390625</v>
      </c>
      <c r="E4676" s="344">
        <v>1.42312922980636</v>
      </c>
      <c r="F4676" s="344">
        <v>2.1888641640543902</v>
      </c>
      <c r="G4676" s="262">
        <f t="shared" si="95"/>
        <v>30491.738769040046</v>
      </c>
    </row>
    <row r="4677" spans="1:7" x14ac:dyDescent="0.2">
      <c r="A4677" s="344">
        <v>15</v>
      </c>
      <c r="B4677" s="344">
        <v>2.5</v>
      </c>
      <c r="C4677" s="344">
        <v>2898.091796875</v>
      </c>
      <c r="D4677" s="344">
        <v>21734.505859375</v>
      </c>
      <c r="E4677" s="344">
        <v>1.42483913805336</v>
      </c>
      <c r="F4677" s="344">
        <v>2.1903247106820301</v>
      </c>
      <c r="G4677" s="262">
        <f t="shared" si="95"/>
        <v>30528.815591231189</v>
      </c>
    </row>
    <row r="4678" spans="1:7" x14ac:dyDescent="0.2">
      <c r="A4678" s="344">
        <v>15</v>
      </c>
      <c r="B4678" s="344">
        <v>2.5</v>
      </c>
      <c r="C4678" s="344">
        <v>2898.5126953125</v>
      </c>
      <c r="D4678" s="344">
        <v>21834.720703125</v>
      </c>
      <c r="E4678" s="344">
        <v>1.42664683517069</v>
      </c>
      <c r="F4678" s="344">
        <v>2.19582044519484</v>
      </c>
      <c r="G4678" s="262">
        <f t="shared" ref="G4678:G4741" si="96">G4677+(D4678+D4677)/2*(E4678-E4677)</f>
        <v>30568.195573861853</v>
      </c>
    </row>
    <row r="4679" spans="1:7" x14ac:dyDescent="0.2">
      <c r="A4679" s="344">
        <v>15</v>
      </c>
      <c r="B4679" s="344">
        <v>2.5</v>
      </c>
      <c r="C4679" s="344">
        <v>2898.8984375</v>
      </c>
      <c r="D4679" s="344">
        <v>21935.265625</v>
      </c>
      <c r="E4679" s="344">
        <v>1.4282232150435401</v>
      </c>
      <c r="F4679" s="344">
        <v>2.1998225711286099</v>
      </c>
      <c r="G4679" s="262">
        <f t="shared" si="96"/>
        <v>30602.694636603141</v>
      </c>
    </row>
    <row r="4680" spans="1:7" x14ac:dyDescent="0.2">
      <c r="A4680" s="344">
        <v>15</v>
      </c>
      <c r="B4680" s="344">
        <v>2.5</v>
      </c>
      <c r="C4680" s="344">
        <v>2899.3154296875</v>
      </c>
      <c r="D4680" s="344">
        <v>22036.484375</v>
      </c>
      <c r="E4680" s="344">
        <v>1.42996537033468</v>
      </c>
      <c r="F4680" s="344">
        <v>2.2050233092159002</v>
      </c>
      <c r="G4680" s="262">
        <f t="shared" si="96"/>
        <v>30640.997445064731</v>
      </c>
    </row>
    <row r="4681" spans="1:7" x14ac:dyDescent="0.2">
      <c r="A4681" s="344">
        <v>15</v>
      </c>
      <c r="B4681" s="344">
        <v>2.5</v>
      </c>
      <c r="C4681" s="344">
        <v>2899.716796875</v>
      </c>
      <c r="D4681" s="344">
        <v>22136.8671875</v>
      </c>
      <c r="E4681" s="344">
        <v>1.4316645683720699</v>
      </c>
      <c r="F4681" s="344">
        <v>2.2084116935729998</v>
      </c>
      <c r="G4681" s="262">
        <f t="shared" si="96"/>
        <v>30678.527081204698</v>
      </c>
    </row>
    <row r="4682" spans="1:7" x14ac:dyDescent="0.2">
      <c r="A4682" s="344">
        <v>15</v>
      </c>
      <c r="B4682" s="344">
        <v>2.5</v>
      </c>
      <c r="C4682" s="344">
        <v>2900.1044921875</v>
      </c>
      <c r="D4682" s="344">
        <v>22237.580078125</v>
      </c>
      <c r="E4682" s="344">
        <v>1.43332895822823</v>
      </c>
      <c r="F4682" s="344">
        <v>2.21199705265462</v>
      </c>
      <c r="G4682" s="262">
        <f t="shared" si="96"/>
        <v>30715.455271155508</v>
      </c>
    </row>
    <row r="4683" spans="1:7" x14ac:dyDescent="0.2">
      <c r="A4683" s="344">
        <v>15</v>
      </c>
      <c r="B4683" s="344">
        <v>2.5</v>
      </c>
      <c r="C4683" s="344">
        <v>2900.51171875</v>
      </c>
      <c r="D4683" s="344">
        <v>22339.375</v>
      </c>
      <c r="E4683" s="344">
        <v>1.43505143932998</v>
      </c>
      <c r="F4683" s="344">
        <v>2.2151202429086001</v>
      </c>
      <c r="G4683" s="262">
        <f t="shared" si="96"/>
        <v>30753.846752503323</v>
      </c>
    </row>
    <row r="4684" spans="1:7" x14ac:dyDescent="0.2">
      <c r="A4684" s="344">
        <v>15</v>
      </c>
      <c r="B4684" s="344">
        <v>2.5</v>
      </c>
      <c r="C4684" s="344">
        <v>2900.9326171875</v>
      </c>
      <c r="D4684" s="344">
        <v>22439.8203125</v>
      </c>
      <c r="E4684" s="344">
        <v>1.4368046540767001</v>
      </c>
      <c r="F4684" s="344">
        <v>2.2182525135576698</v>
      </c>
      <c r="G4684" s="262">
        <f t="shared" si="96"/>
        <v>30793.100525287391</v>
      </c>
    </row>
    <row r="4685" spans="1:7" x14ac:dyDescent="0.2">
      <c r="A4685" s="344">
        <v>15</v>
      </c>
      <c r="B4685" s="344">
        <v>2.5</v>
      </c>
      <c r="C4685" s="344">
        <v>2901.3310546875</v>
      </c>
      <c r="D4685" s="344">
        <v>22540.541015625</v>
      </c>
      <c r="E4685" s="344">
        <v>1.4385482063517001</v>
      </c>
      <c r="F4685" s="344">
        <v>2.2246181033551702</v>
      </c>
      <c r="G4685" s="262">
        <f t="shared" si="96"/>
        <v>30832.313330949379</v>
      </c>
    </row>
    <row r="4686" spans="1:7" x14ac:dyDescent="0.2">
      <c r="A4686" s="344">
        <v>15</v>
      </c>
      <c r="B4686" s="344">
        <v>2.5</v>
      </c>
      <c r="C4686" s="344">
        <v>2901.44921875</v>
      </c>
      <c r="D4686" s="344">
        <v>22566.98828125</v>
      </c>
      <c r="E4686" s="344">
        <v>1.4390270225703701</v>
      </c>
      <c r="F4686" s="344">
        <v>2.2254614159464801</v>
      </c>
      <c r="G4686" s="262">
        <f t="shared" si="96"/>
        <v>30843.112439255117</v>
      </c>
    </row>
    <row r="4687" spans="1:7" x14ac:dyDescent="0.2">
      <c r="A4687" s="344">
        <v>15</v>
      </c>
      <c r="B4687" s="344">
        <v>2.5</v>
      </c>
      <c r="C4687" s="344">
        <v>2901.728515625</v>
      </c>
      <c r="D4687" s="344">
        <v>22642.95703125</v>
      </c>
      <c r="E4687" s="344">
        <v>1.4401943190023301</v>
      </c>
      <c r="F4687" s="344">
        <v>2.2258162498474099</v>
      </c>
      <c r="G4687" s="262">
        <f t="shared" si="96"/>
        <v>30869.499143181311</v>
      </c>
    </row>
    <row r="4688" spans="1:7" x14ac:dyDescent="0.2">
      <c r="A4688" s="344">
        <v>15</v>
      </c>
      <c r="B4688" s="344">
        <v>2.5</v>
      </c>
      <c r="C4688" s="344">
        <v>2902.13671875</v>
      </c>
      <c r="D4688" s="344">
        <v>22744.568359375</v>
      </c>
      <c r="E4688" s="344">
        <v>1.44187919795513</v>
      </c>
      <c r="F4688" s="344">
        <v>2.2330551873892501</v>
      </c>
      <c r="G4688" s="262">
        <f t="shared" si="96"/>
        <v>30907.735386306478</v>
      </c>
    </row>
    <row r="4689" spans="1:7" x14ac:dyDescent="0.2">
      <c r="A4689" s="344">
        <v>15</v>
      </c>
      <c r="B4689" s="344">
        <v>2.5</v>
      </c>
      <c r="C4689" s="344">
        <v>2902.5517578125</v>
      </c>
      <c r="D4689" s="344">
        <v>22848.39453125</v>
      </c>
      <c r="E4689" s="344">
        <v>1.4436708297580501</v>
      </c>
      <c r="F4689" s="344">
        <v>2.2351832594722501</v>
      </c>
      <c r="G4689" s="262">
        <f t="shared" si="96"/>
        <v>30948.578287458578</v>
      </c>
    </row>
    <row r="4690" spans="1:7" x14ac:dyDescent="0.2">
      <c r="A4690" s="344">
        <v>15</v>
      </c>
      <c r="B4690" s="344">
        <v>2.5</v>
      </c>
      <c r="C4690" s="344">
        <v>2902.953125</v>
      </c>
      <c r="D4690" s="344">
        <v>22948.55859375</v>
      </c>
      <c r="E4690" s="344">
        <v>1.4453598996624399</v>
      </c>
      <c r="F4690" s="344">
        <v>2.2386193741112899</v>
      </c>
      <c r="G4690" s="262">
        <f t="shared" si="96"/>
        <v>30987.255415076674</v>
      </c>
    </row>
    <row r="4691" spans="1:7" x14ac:dyDescent="0.2">
      <c r="A4691" s="344">
        <v>15</v>
      </c>
      <c r="B4691" s="344">
        <v>2.5</v>
      </c>
      <c r="C4691" s="344">
        <v>2903.3544921875</v>
      </c>
      <c r="D4691" s="344">
        <v>23048.802734375</v>
      </c>
      <c r="E4691" s="344">
        <v>1.4470426831394401</v>
      </c>
      <c r="F4691" s="344">
        <v>2.24300031550229</v>
      </c>
      <c r="G4691" s="262">
        <f t="shared" si="96"/>
        <v>31025.957214890961</v>
      </c>
    </row>
    <row r="4692" spans="1:7" x14ac:dyDescent="0.2">
      <c r="A4692" s="344">
        <v>15</v>
      </c>
      <c r="B4692" s="344">
        <v>2.5</v>
      </c>
      <c r="C4692" s="344">
        <v>2903.759765625</v>
      </c>
      <c r="D4692" s="344">
        <v>23150.17578125</v>
      </c>
      <c r="E4692" s="344">
        <v>1.4487574808299499</v>
      </c>
      <c r="F4692" s="344">
        <v>2.2486476227641101</v>
      </c>
      <c r="G4692" s="262">
        <f t="shared" si="96"/>
        <v>31065.568165722216</v>
      </c>
    </row>
    <row r="4693" spans="1:7" x14ac:dyDescent="0.2">
      <c r="A4693" s="344">
        <v>15</v>
      </c>
      <c r="B4693" s="344">
        <v>2.5</v>
      </c>
      <c r="C4693" s="344">
        <v>2904.1630859375</v>
      </c>
      <c r="D4693" s="344">
        <v>23250.630859375</v>
      </c>
      <c r="E4693" s="344">
        <v>1.4504930004477501</v>
      </c>
      <c r="F4693" s="344">
        <v>2.2502182982862</v>
      </c>
      <c r="G4693" s="262">
        <f t="shared" si="96"/>
        <v>31105.832920825495</v>
      </c>
    </row>
    <row r="4694" spans="1:7" x14ac:dyDescent="0.2">
      <c r="A4694" s="344">
        <v>15</v>
      </c>
      <c r="B4694" s="344">
        <v>2.5</v>
      </c>
      <c r="C4694" s="344">
        <v>2904.5556640625</v>
      </c>
      <c r="D4694" s="344">
        <v>23352.462890625</v>
      </c>
      <c r="E4694" s="344">
        <v>1.4521130360662899</v>
      </c>
      <c r="F4694" s="344">
        <v>2.2548646666109602</v>
      </c>
      <c r="G4694" s="262">
        <f t="shared" si="96"/>
        <v>31143.582256730071</v>
      </c>
    </row>
    <row r="4695" spans="1:7" x14ac:dyDescent="0.2">
      <c r="A4695" s="344">
        <v>15</v>
      </c>
      <c r="B4695" s="344">
        <v>2.5</v>
      </c>
      <c r="C4695" s="344">
        <v>2904.9736328125</v>
      </c>
      <c r="D4695" s="344">
        <v>23457.44140625</v>
      </c>
      <c r="E4695" s="344">
        <v>1.4539088588208</v>
      </c>
      <c r="F4695" s="344">
        <v>2.2585778497159499</v>
      </c>
      <c r="G4695" s="262">
        <f t="shared" si="96"/>
        <v>31185.613402366453</v>
      </c>
    </row>
    <row r="4696" spans="1:7" x14ac:dyDescent="0.2">
      <c r="A4696" s="344">
        <v>15</v>
      </c>
      <c r="B4696" s="344">
        <v>2.5</v>
      </c>
      <c r="C4696" s="344">
        <v>2905.396484375</v>
      </c>
      <c r="D4696" s="344">
        <v>23558.931640625</v>
      </c>
      <c r="E4696" s="344">
        <v>1.4556915266439301</v>
      </c>
      <c r="F4696" s="344">
        <v>2.2626637946814299</v>
      </c>
      <c r="G4696" s="262">
        <f t="shared" si="96"/>
        <v>31227.520690061923</v>
      </c>
    </row>
    <row r="4697" spans="1:7" x14ac:dyDescent="0.2">
      <c r="A4697" s="344">
        <v>15</v>
      </c>
      <c r="B4697" s="344">
        <v>2.5</v>
      </c>
      <c r="C4697" s="344">
        <v>2905.810546875</v>
      </c>
      <c r="D4697" s="344">
        <v>23660.73828125</v>
      </c>
      <c r="E4697" s="344">
        <v>1.45744439214468</v>
      </c>
      <c r="F4697" s="344">
        <v>2.26801633834839</v>
      </c>
      <c r="G4697" s="262">
        <f t="shared" si="96"/>
        <v>31268.905555243349</v>
      </c>
    </row>
    <row r="4698" spans="1:7" x14ac:dyDescent="0.2">
      <c r="A4698" s="344">
        <v>15</v>
      </c>
      <c r="B4698" s="344">
        <v>2.5</v>
      </c>
      <c r="C4698" s="344">
        <v>2906.1845703125</v>
      </c>
      <c r="D4698" s="344">
        <v>23751.849609375</v>
      </c>
      <c r="E4698" s="344">
        <v>1.4590409118682099</v>
      </c>
      <c r="F4698" s="344">
        <v>2.2709516342729299</v>
      </c>
      <c r="G4698" s="262">
        <f t="shared" si="96"/>
        <v>31306.753121098838</v>
      </c>
    </row>
    <row r="4699" spans="1:7" x14ac:dyDescent="0.2">
      <c r="A4699" s="344">
        <v>15</v>
      </c>
      <c r="B4699" s="344">
        <v>2.5</v>
      </c>
      <c r="C4699" s="344">
        <v>2906.212890625</v>
      </c>
      <c r="D4699" s="344">
        <v>23760.91796875</v>
      </c>
      <c r="E4699" s="344">
        <v>1.4591601211577701</v>
      </c>
      <c r="F4699" s="344">
        <v>2.2726149763911998</v>
      </c>
      <c r="G4699" s="262">
        <f t="shared" si="96"/>
        <v>31309.58510273285</v>
      </c>
    </row>
    <row r="4700" spans="1:7" x14ac:dyDescent="0.2">
      <c r="A4700" s="344">
        <v>15</v>
      </c>
      <c r="B4700" s="344">
        <v>2.5</v>
      </c>
      <c r="C4700" s="344">
        <v>2906.609375</v>
      </c>
      <c r="D4700" s="344">
        <v>23861.125</v>
      </c>
      <c r="E4700" s="344">
        <v>1.460803556256</v>
      </c>
      <c r="F4700" s="344">
        <v>2.27637565694749</v>
      </c>
      <c r="G4700" s="262">
        <f t="shared" si="96"/>
        <v>31348.71697116498</v>
      </c>
    </row>
    <row r="4701" spans="1:7" x14ac:dyDescent="0.2">
      <c r="A4701" s="344">
        <v>15</v>
      </c>
      <c r="B4701" s="344">
        <v>2.5</v>
      </c>
      <c r="C4701" s="344">
        <v>2907.0068359375</v>
      </c>
      <c r="D4701" s="344">
        <v>23961.3046875</v>
      </c>
      <c r="E4701" s="344">
        <v>1.4624942559748899</v>
      </c>
      <c r="F4701" s="344">
        <v>2.2797493729740399</v>
      </c>
      <c r="G4701" s="262">
        <f t="shared" si="96"/>
        <v>31389.143655379623</v>
      </c>
    </row>
    <row r="4702" spans="1:7" x14ac:dyDescent="0.2">
      <c r="A4702" s="344">
        <v>15</v>
      </c>
      <c r="B4702" s="344">
        <v>2.5</v>
      </c>
      <c r="C4702" s="344">
        <v>2907.4072265625</v>
      </c>
      <c r="D4702" s="344">
        <v>24062.55078125</v>
      </c>
      <c r="E4702" s="344">
        <v>1.4642518945038301</v>
      </c>
      <c r="F4702" s="344">
        <v>2.2852956317365201</v>
      </c>
      <c r="G4702" s="262">
        <f t="shared" si="96"/>
        <v>31431.347944719688</v>
      </c>
    </row>
    <row r="4703" spans="1:7" x14ac:dyDescent="0.2">
      <c r="A4703" s="344">
        <v>15</v>
      </c>
      <c r="B4703" s="344">
        <v>2.5</v>
      </c>
      <c r="C4703" s="344">
        <v>2907.8134765625</v>
      </c>
      <c r="D4703" s="344">
        <v>24162.826171875</v>
      </c>
      <c r="E4703" s="344">
        <v>1.46595004480332</v>
      </c>
      <c r="F4703" s="344">
        <v>2.2893876302987302</v>
      </c>
      <c r="G4703" s="262">
        <f t="shared" si="96"/>
        <v>31472.294913877671</v>
      </c>
    </row>
    <row r="4704" spans="1:7" x14ac:dyDescent="0.2">
      <c r="A4704" s="344">
        <v>15</v>
      </c>
      <c r="B4704" s="344">
        <v>2.5</v>
      </c>
      <c r="C4704" s="344">
        <v>2908.21875</v>
      </c>
      <c r="D4704" s="344">
        <v>24264.138671875</v>
      </c>
      <c r="E4704" s="344">
        <v>1.4676699647679901</v>
      </c>
      <c r="F4704" s="344">
        <v>2.2921978961676399</v>
      </c>
      <c r="G4704" s="262">
        <f t="shared" si="96"/>
        <v>31513.940165709242</v>
      </c>
    </row>
    <row r="4705" spans="1:7" x14ac:dyDescent="0.2">
      <c r="A4705" s="344">
        <v>15</v>
      </c>
      <c r="B4705" s="344">
        <v>2.5</v>
      </c>
      <c r="C4705" s="344">
        <v>2908.619140625</v>
      </c>
      <c r="D4705" s="344">
        <v>24364.646484375</v>
      </c>
      <c r="E4705" s="344">
        <v>1.4693458797410099</v>
      </c>
      <c r="F4705" s="344">
        <v>2.29520793072879</v>
      </c>
      <c r="G4705" s="262">
        <f t="shared" si="96"/>
        <v>31554.689020290807</v>
      </c>
    </row>
    <row r="4706" spans="1:7" x14ac:dyDescent="0.2">
      <c r="A4706" s="344">
        <v>15</v>
      </c>
      <c r="B4706" s="344">
        <v>2.5</v>
      </c>
      <c r="C4706" s="344">
        <v>2909.015625</v>
      </c>
      <c r="D4706" s="344">
        <v>24464.677734375</v>
      </c>
      <c r="E4706" s="344">
        <v>1.47104274947196</v>
      </c>
      <c r="F4706" s="344">
        <v>2.3020238149911201</v>
      </c>
      <c r="G4706" s="262">
        <f t="shared" si="96"/>
        <v>31596.117521415577</v>
      </c>
    </row>
    <row r="4707" spans="1:7" x14ac:dyDescent="0.2">
      <c r="A4707" s="344">
        <v>15</v>
      </c>
      <c r="B4707" s="344">
        <v>2.5</v>
      </c>
      <c r="C4707" s="344">
        <v>2909.41015625</v>
      </c>
      <c r="D4707" s="344">
        <v>24565.76953125</v>
      </c>
      <c r="E4707" s="344">
        <v>1.47276103962213</v>
      </c>
      <c r="F4707" s="344">
        <v>2.3036480415612499</v>
      </c>
      <c r="G4707" s="262">
        <f t="shared" si="96"/>
        <v>31638.241788713054</v>
      </c>
    </row>
    <row r="4708" spans="1:7" x14ac:dyDescent="0.2">
      <c r="A4708" s="344">
        <v>15</v>
      </c>
      <c r="B4708" s="344">
        <v>2.5</v>
      </c>
      <c r="C4708" s="344">
        <v>2909.828125</v>
      </c>
      <c r="D4708" s="344">
        <v>24668.6796875</v>
      </c>
      <c r="E4708" s="344">
        <v>1.4744569780304999</v>
      </c>
      <c r="F4708" s="344">
        <v>2.3084282875061</v>
      </c>
      <c r="G4708" s="262">
        <f t="shared" si="96"/>
        <v>31679.991085435562</v>
      </c>
    </row>
    <row r="4709" spans="1:7" x14ac:dyDescent="0.2">
      <c r="A4709" s="344">
        <v>15</v>
      </c>
      <c r="B4709" s="344">
        <v>2.5</v>
      </c>
      <c r="C4709" s="344">
        <v>2910.220703125</v>
      </c>
      <c r="D4709" s="344">
        <v>24769.935546875</v>
      </c>
      <c r="E4709" s="344">
        <v>1.47623009979725</v>
      </c>
      <c r="F4709" s="344">
        <v>2.3128867615014301</v>
      </c>
      <c r="G4709" s="262">
        <f t="shared" si="96"/>
        <v>31723.821427830586</v>
      </c>
    </row>
    <row r="4710" spans="1:7" x14ac:dyDescent="0.2">
      <c r="A4710" s="344">
        <v>15</v>
      </c>
      <c r="B4710" s="344">
        <v>2.5</v>
      </c>
      <c r="C4710" s="344">
        <v>2910.638671875</v>
      </c>
      <c r="D4710" s="344">
        <v>24870.568359375</v>
      </c>
      <c r="E4710" s="344">
        <v>1.47800170816481</v>
      </c>
      <c r="F4710" s="344">
        <v>2.3157387040555499</v>
      </c>
      <c r="G4710" s="262">
        <f t="shared" si="96"/>
        <v>31767.793193875692</v>
      </c>
    </row>
    <row r="4711" spans="1:7" x14ac:dyDescent="0.2">
      <c r="A4711" s="344">
        <v>15</v>
      </c>
      <c r="B4711" s="344">
        <v>2.5</v>
      </c>
      <c r="C4711" s="344">
        <v>2910.9013671875</v>
      </c>
      <c r="D4711" s="344">
        <v>24932.48828125</v>
      </c>
      <c r="E4711" s="344">
        <v>1.47905049379915</v>
      </c>
      <c r="F4711" s="344">
        <v>2.3199736606329702</v>
      </c>
      <c r="G4711" s="262">
        <f t="shared" si="96"/>
        <v>31793.909559051146</v>
      </c>
    </row>
    <row r="4712" spans="1:7" x14ac:dyDescent="0.2">
      <c r="A4712" s="344">
        <v>15</v>
      </c>
      <c r="B4712" s="344">
        <v>2.5</v>
      </c>
      <c r="C4712" s="344">
        <v>2911.0380859375</v>
      </c>
      <c r="D4712" s="344">
        <v>24971.826171875</v>
      </c>
      <c r="E4712" s="344">
        <v>1.4796691248193401</v>
      </c>
      <c r="F4712" s="344">
        <v>2.3204148747026898</v>
      </c>
      <c r="G4712" s="262">
        <f t="shared" si="96"/>
        <v>31809.34573753216</v>
      </c>
    </row>
    <row r="4713" spans="1:7" x14ac:dyDescent="0.2">
      <c r="A4713" s="344">
        <v>15</v>
      </c>
      <c r="B4713" s="344">
        <v>2.5</v>
      </c>
      <c r="C4713" s="344">
        <v>2911.451171875</v>
      </c>
      <c r="D4713" s="344">
        <v>25073.130859375</v>
      </c>
      <c r="E4713" s="344">
        <v>1.4814509777352201</v>
      </c>
      <c r="F4713" s="344">
        <v>2.3253769613802402</v>
      </c>
      <c r="G4713" s="262">
        <f t="shared" si="96"/>
        <v>31853.932113837771</v>
      </c>
    </row>
    <row r="4714" spans="1:7" x14ac:dyDescent="0.2">
      <c r="A4714" s="344">
        <v>15</v>
      </c>
      <c r="B4714" s="344">
        <v>2.5</v>
      </c>
      <c r="C4714" s="344">
        <v>2911.8603515625</v>
      </c>
      <c r="D4714" s="344">
        <v>25173.98828125</v>
      </c>
      <c r="E4714" s="344">
        <v>1.48312549572438</v>
      </c>
      <c r="F4714" s="344">
        <v>2.3285807110369201</v>
      </c>
      <c r="G4714" s="262">
        <f t="shared" si="96"/>
        <v>31896.00196628999</v>
      </c>
    </row>
    <row r="4715" spans="1:7" x14ac:dyDescent="0.2">
      <c r="A4715" s="344">
        <v>15</v>
      </c>
      <c r="B4715" s="344">
        <v>2.5</v>
      </c>
      <c r="C4715" s="344">
        <v>2912.2470703125</v>
      </c>
      <c r="D4715" s="344">
        <v>25274.484375</v>
      </c>
      <c r="E4715" s="344">
        <v>1.4848767314106199</v>
      </c>
      <c r="F4715" s="344">
        <v>2.3316978476941599</v>
      </c>
      <c r="G4715" s="262">
        <f t="shared" si="96"/>
        <v>31940.175549105952</v>
      </c>
    </row>
    <row r="4716" spans="1:7" x14ac:dyDescent="0.2">
      <c r="A4716" s="344">
        <v>15</v>
      </c>
      <c r="B4716" s="344">
        <v>2.5</v>
      </c>
      <c r="C4716" s="344">
        <v>2912.6669921875</v>
      </c>
      <c r="D4716" s="344">
        <v>25375.611328125</v>
      </c>
      <c r="E4716" s="344">
        <v>1.486677210778</v>
      </c>
      <c r="F4716" s="344">
        <v>2.3364452645182601</v>
      </c>
      <c r="G4716" s="262">
        <f t="shared" si="96"/>
        <v>31985.772775240603</v>
      </c>
    </row>
    <row r="4717" spans="1:7" x14ac:dyDescent="0.2">
      <c r="A4717" s="344">
        <v>15</v>
      </c>
      <c r="B4717" s="344">
        <v>2.5</v>
      </c>
      <c r="C4717" s="344">
        <v>2913.05859375</v>
      </c>
      <c r="D4717" s="344">
        <v>25476.287109375</v>
      </c>
      <c r="E4717" s="344">
        <v>1.48831610567868</v>
      </c>
      <c r="F4717" s="344">
        <v>2.3403048980981098</v>
      </c>
      <c r="G4717" s="262">
        <f t="shared" si="96"/>
        <v>32027.443233760161</v>
      </c>
    </row>
    <row r="4718" spans="1:7" x14ac:dyDescent="0.2">
      <c r="A4718" s="344">
        <v>15</v>
      </c>
      <c r="B4718" s="344">
        <v>2.5</v>
      </c>
      <c r="C4718" s="344">
        <v>2913.48046875</v>
      </c>
      <c r="D4718" s="344">
        <v>25576.337890625</v>
      </c>
      <c r="E4718" s="344">
        <v>1.4901256654411601</v>
      </c>
      <c r="F4718" s="344">
        <v>2.34194402582943</v>
      </c>
      <c r="G4718" s="262">
        <f t="shared" si="96"/>
        <v>32073.634621744655</v>
      </c>
    </row>
    <row r="4719" spans="1:7" x14ac:dyDescent="0.2">
      <c r="A4719" s="344">
        <v>15</v>
      </c>
      <c r="B4719" s="344">
        <v>2.5</v>
      </c>
      <c r="C4719" s="344">
        <v>2913.8583984375</v>
      </c>
      <c r="D4719" s="344">
        <v>25676.771484375</v>
      </c>
      <c r="E4719" s="344">
        <v>1.4917860971763699</v>
      </c>
      <c r="F4719" s="344">
        <v>2.34747841022909</v>
      </c>
      <c r="G4719" s="262">
        <f t="shared" si="96"/>
        <v>32116.185766411869</v>
      </c>
    </row>
    <row r="4720" spans="1:7" x14ac:dyDescent="0.2">
      <c r="A4720" s="344">
        <v>15</v>
      </c>
      <c r="B4720" s="344">
        <v>2.5</v>
      </c>
      <c r="C4720" s="344">
        <v>2914.283203125</v>
      </c>
      <c r="D4720" s="344">
        <v>25778.193359375</v>
      </c>
      <c r="E4720" s="344">
        <v>1.4936190564185401</v>
      </c>
      <c r="F4720" s="344">
        <v>2.3531108163297199</v>
      </c>
      <c r="G4720" s="262">
        <f t="shared" si="96"/>
        <v>32163.343193094817</v>
      </c>
    </row>
    <row r="4721" spans="1:7" x14ac:dyDescent="0.2">
      <c r="A4721" s="344">
        <v>15</v>
      </c>
      <c r="B4721" s="344">
        <v>2.5</v>
      </c>
      <c r="C4721" s="344">
        <v>2914.6767578125</v>
      </c>
      <c r="D4721" s="344">
        <v>25878.521484375</v>
      </c>
      <c r="E4721" s="344">
        <v>1.49535608943552</v>
      </c>
      <c r="F4721" s="344">
        <v>2.3569583427161001</v>
      </c>
      <c r="G4721" s="262">
        <f t="shared" si="96"/>
        <v>32208.207902710972</v>
      </c>
    </row>
    <row r="4722" spans="1:7" x14ac:dyDescent="0.2">
      <c r="A4722" s="344">
        <v>15</v>
      </c>
      <c r="B4722" s="344">
        <v>2.5</v>
      </c>
      <c r="C4722" s="344">
        <v>2915.087890625</v>
      </c>
      <c r="D4722" s="344">
        <v>25982.552734375</v>
      </c>
      <c r="E4722" s="344">
        <v>1.4971614582464099</v>
      </c>
      <c r="F4722" s="344">
        <v>2.3592261131852901</v>
      </c>
      <c r="G4722" s="262">
        <f t="shared" si="96"/>
        <v>32255.02208565786</v>
      </c>
    </row>
    <row r="4723" spans="1:7" x14ac:dyDescent="0.2">
      <c r="A4723" s="344">
        <v>15</v>
      </c>
      <c r="B4723" s="344">
        <v>2.5</v>
      </c>
      <c r="C4723" s="344">
        <v>2915.4873046875</v>
      </c>
      <c r="D4723" s="344">
        <v>26082.625</v>
      </c>
      <c r="E4723" s="344">
        <v>1.4989456394687299</v>
      </c>
      <c r="F4723" s="344">
        <v>2.3653090465813902</v>
      </c>
      <c r="G4723" s="262">
        <f t="shared" si="96"/>
        <v>32301.468941883075</v>
      </c>
    </row>
    <row r="4724" spans="1:7" x14ac:dyDescent="0.2">
      <c r="A4724" s="344">
        <v>15</v>
      </c>
      <c r="B4724" s="344">
        <v>2.5</v>
      </c>
      <c r="C4724" s="344">
        <v>2915.513671875</v>
      </c>
      <c r="D4724" s="344">
        <v>26078.6328125</v>
      </c>
      <c r="E4724" s="344">
        <v>1.49906636215746</v>
      </c>
      <c r="F4724" s="344">
        <v>2.3665844928473199</v>
      </c>
      <c r="G4724" s="262">
        <f t="shared" si="96"/>
        <v>32304.617465528409</v>
      </c>
    </row>
    <row r="4725" spans="1:7" x14ac:dyDescent="0.2">
      <c r="A4725" s="344">
        <v>15</v>
      </c>
      <c r="B4725" s="344">
        <v>3.5</v>
      </c>
      <c r="C4725" s="344">
        <v>2916.70703125</v>
      </c>
      <c r="D4725" s="344">
        <v>26182.96484375</v>
      </c>
      <c r="E4725" s="344">
        <v>1.5010585775598899</v>
      </c>
      <c r="F4725" s="344">
        <v>2.36912677064538</v>
      </c>
      <c r="G4725" s="262">
        <f t="shared" si="96"/>
        <v>32356.675645431595</v>
      </c>
    </row>
    <row r="4726" spans="1:7" x14ac:dyDescent="0.2">
      <c r="A4726" s="344">
        <v>15</v>
      </c>
      <c r="B4726" s="344">
        <v>3.5</v>
      </c>
      <c r="C4726" s="344">
        <v>2917.0830078125</v>
      </c>
      <c r="D4726" s="344">
        <v>26283.9375</v>
      </c>
      <c r="E4726" s="344">
        <v>1.5029264613986</v>
      </c>
      <c r="F4726" s="344">
        <v>2.3752390407025801</v>
      </c>
      <c r="G4726" s="262">
        <f t="shared" si="96"/>
        <v>32405.676684909129</v>
      </c>
    </row>
    <row r="4727" spans="1:7" x14ac:dyDescent="0.2">
      <c r="A4727" s="344">
        <v>15</v>
      </c>
      <c r="B4727" s="344">
        <v>3.5</v>
      </c>
      <c r="C4727" s="344">
        <v>2917.5087890625</v>
      </c>
      <c r="D4727" s="344">
        <v>26384.005859375</v>
      </c>
      <c r="E4727" s="344">
        <v>1.5050614019855899</v>
      </c>
      <c r="F4727" s="344">
        <v>2.3789585102349502</v>
      </c>
      <c r="G4727" s="262">
        <f t="shared" si="96"/>
        <v>32461.898149864737</v>
      </c>
    </row>
    <row r="4728" spans="1:7" x14ac:dyDescent="0.2">
      <c r="A4728" s="344">
        <v>15</v>
      </c>
      <c r="B4728" s="344">
        <v>3.5</v>
      </c>
      <c r="C4728" s="344">
        <v>2917.9482421875</v>
      </c>
      <c r="D4728" s="344">
        <v>26484.380859375</v>
      </c>
      <c r="E4728" s="344">
        <v>1.50725711137056</v>
      </c>
      <c r="F4728" s="344">
        <v>2.38268659450114</v>
      </c>
      <c r="G4728" s="262">
        <f t="shared" si="96"/>
        <v>32519.93995630803</v>
      </c>
    </row>
    <row r="4729" spans="1:7" x14ac:dyDescent="0.2">
      <c r="A4729" s="344">
        <v>15</v>
      </c>
      <c r="B4729" s="344">
        <v>3.5</v>
      </c>
      <c r="C4729" s="344">
        <v>2918.4697265625</v>
      </c>
      <c r="D4729" s="344">
        <v>26584.927734375</v>
      </c>
      <c r="E4729" s="344">
        <v>1.5098641160875601</v>
      </c>
      <c r="F4729" s="344">
        <v>2.3869303986430199</v>
      </c>
      <c r="G4729" s="262">
        <f t="shared" si="96"/>
        <v>32589.115925223952</v>
      </c>
    </row>
    <row r="4730" spans="1:7" x14ac:dyDescent="0.2">
      <c r="A4730" s="344">
        <v>15</v>
      </c>
      <c r="B4730" s="344">
        <v>3.5</v>
      </c>
      <c r="C4730" s="344">
        <v>2919.0595703125</v>
      </c>
      <c r="D4730" s="344">
        <v>26687.560546875</v>
      </c>
      <c r="E4730" s="344">
        <v>1.51286262553185</v>
      </c>
      <c r="F4730" s="344">
        <v>2.3926824796944901</v>
      </c>
      <c r="G4730" s="262">
        <f t="shared" si="96"/>
        <v>32668.984954840027</v>
      </c>
    </row>
    <row r="4731" spans="1:7" x14ac:dyDescent="0.2">
      <c r="A4731" s="344">
        <v>15</v>
      </c>
      <c r="B4731" s="344">
        <v>3.5</v>
      </c>
      <c r="C4731" s="344">
        <v>2919.849609375</v>
      </c>
      <c r="D4731" s="344">
        <v>26791.099609375</v>
      </c>
      <c r="E4731" s="344">
        <v>1.5168293612077799</v>
      </c>
      <c r="F4731" s="344">
        <v>2.3997754324227598</v>
      </c>
      <c r="G4731" s="262">
        <f t="shared" si="96"/>
        <v>32775.052809411391</v>
      </c>
    </row>
    <row r="4732" spans="1:7" x14ac:dyDescent="0.2">
      <c r="A4732" s="344">
        <v>15</v>
      </c>
      <c r="B4732" s="344">
        <v>3.5</v>
      </c>
      <c r="C4732" s="344">
        <v>2920.3017578125</v>
      </c>
      <c r="D4732" s="344">
        <v>26832.892578125</v>
      </c>
      <c r="E4732" s="344">
        <v>1.5190691919997299</v>
      </c>
      <c r="F4732" s="344">
        <v>2.4045438040047902</v>
      </c>
      <c r="G4732" s="262">
        <f t="shared" si="96"/>
        <v>32835.107143855814</v>
      </c>
    </row>
    <row r="4733" spans="1:7" x14ac:dyDescent="0.2">
      <c r="A4733" s="344">
        <v>15</v>
      </c>
      <c r="B4733" s="344">
        <v>3.5</v>
      </c>
      <c r="C4733" s="344">
        <v>2920.9501953125</v>
      </c>
      <c r="D4733" s="344">
        <v>26891.6640625</v>
      </c>
      <c r="E4733" s="344">
        <v>1.52239028830081</v>
      </c>
      <c r="F4733" s="344">
        <v>2.4055629037320601</v>
      </c>
      <c r="G4733" s="262">
        <f t="shared" si="96"/>
        <v>32924.319357023989</v>
      </c>
    </row>
    <row r="4734" spans="1:7" x14ac:dyDescent="0.2">
      <c r="A4734" s="344">
        <v>15</v>
      </c>
      <c r="B4734" s="344">
        <v>3.5</v>
      </c>
      <c r="C4734" s="344">
        <v>2924.287109375</v>
      </c>
      <c r="D4734" s="344">
        <v>26983.283203125</v>
      </c>
      <c r="E4734" s="344">
        <v>1.5390812186524301</v>
      </c>
      <c r="F4734" s="344">
        <v>2.4272056762129099</v>
      </c>
      <c r="G4734" s="262">
        <f t="shared" si="96"/>
        <v>33373.930853277867</v>
      </c>
    </row>
    <row r="4735" spans="1:7" x14ac:dyDescent="0.2">
      <c r="A4735" s="344">
        <v>15</v>
      </c>
      <c r="B4735" s="344">
        <v>3.5</v>
      </c>
      <c r="C4735" s="344">
        <v>2928.2734375</v>
      </c>
      <c r="D4735" s="344">
        <v>26970.73828125</v>
      </c>
      <c r="E4735" s="344">
        <v>1.5590839320793699</v>
      </c>
      <c r="F4735" s="344">
        <v>2.4440526030957699</v>
      </c>
      <c r="G4735" s="262">
        <f t="shared" si="96"/>
        <v>33913.544268269317</v>
      </c>
    </row>
    <row r="4736" spans="1:7" x14ac:dyDescent="0.2">
      <c r="A4736" s="344">
        <v>15</v>
      </c>
      <c r="B4736" s="344">
        <v>3.5</v>
      </c>
      <c r="C4736" s="344">
        <v>2932.2607421875</v>
      </c>
      <c r="D4736" s="344">
        <v>26928.599609375</v>
      </c>
      <c r="E4736" s="344">
        <v>1.5790950274094899</v>
      </c>
      <c r="F4736" s="344">
        <v>2.4645267985761201</v>
      </c>
      <c r="G4736" s="262">
        <f t="shared" si="96"/>
        <v>34452.836662649141</v>
      </c>
    </row>
    <row r="4737" spans="1:7" x14ac:dyDescent="0.2">
      <c r="A4737" s="344">
        <v>15</v>
      </c>
      <c r="B4737" s="344">
        <v>4</v>
      </c>
      <c r="C4737" s="344">
        <v>2936.515625</v>
      </c>
      <c r="D4737" s="344">
        <v>26790.142578125</v>
      </c>
      <c r="E4737" s="344">
        <v>1.59882532898337</v>
      </c>
      <c r="F4737" s="344">
        <v>2.47959489934146</v>
      </c>
      <c r="G4737" s="262">
        <f t="shared" si="96"/>
        <v>34982.780154413587</v>
      </c>
    </row>
    <row r="4738" spans="1:7" x14ac:dyDescent="0.2">
      <c r="A4738" s="344">
        <v>15</v>
      </c>
      <c r="B4738" s="344">
        <v>4</v>
      </c>
      <c r="C4738" s="344">
        <v>2937.1796875</v>
      </c>
      <c r="D4738" s="344">
        <v>26687.4765625</v>
      </c>
      <c r="E4738" s="344">
        <v>1.59885524772108</v>
      </c>
      <c r="F4738" s="344">
        <v>2.4780062958598101</v>
      </c>
      <c r="G4738" s="262">
        <f t="shared" si="96"/>
        <v>34983.5801458438</v>
      </c>
    </row>
    <row r="4739" spans="1:7" x14ac:dyDescent="0.2">
      <c r="A4739" s="344">
        <v>15</v>
      </c>
      <c r="B4739" s="344">
        <v>4</v>
      </c>
      <c r="C4739" s="344">
        <v>2938.2607421875</v>
      </c>
      <c r="D4739" s="344">
        <v>26586.06640625</v>
      </c>
      <c r="E4739" s="344">
        <v>1.5987418591976199</v>
      </c>
      <c r="F4739" s="344">
        <v>2.4750260636210402</v>
      </c>
      <c r="G4739" s="262">
        <f t="shared" si="96"/>
        <v>34980.559841655442</v>
      </c>
    </row>
    <row r="4740" spans="1:7" x14ac:dyDescent="0.2">
      <c r="A4740" s="344">
        <v>15</v>
      </c>
      <c r="B4740" s="344">
        <v>4</v>
      </c>
      <c r="C4740" s="344">
        <v>2940.162109375</v>
      </c>
      <c r="D4740" s="344">
        <v>26483.875</v>
      </c>
      <c r="E4740" s="344">
        <v>1.59880530554801</v>
      </c>
      <c r="F4740" s="344">
        <v>2.47213547118008</v>
      </c>
      <c r="G4740" s="262">
        <f t="shared" si="96"/>
        <v>34982.243388704264</v>
      </c>
    </row>
    <row r="4741" spans="1:7" x14ac:dyDescent="0.2">
      <c r="A4741" s="344">
        <v>15</v>
      </c>
      <c r="B4741" s="344">
        <v>4</v>
      </c>
      <c r="C4741" s="344">
        <v>2943.041015625</v>
      </c>
      <c r="D4741" s="344">
        <v>26380.95703125</v>
      </c>
      <c r="E4741" s="344">
        <v>1.5987087972462199</v>
      </c>
      <c r="F4741" s="344">
        <v>2.4699778296053401</v>
      </c>
      <c r="G4741" s="262">
        <f t="shared" si="96"/>
        <v>34979.692441122388</v>
      </c>
    </row>
    <row r="4742" spans="1:7" x14ac:dyDescent="0.2">
      <c r="A4742" s="344">
        <v>15</v>
      </c>
      <c r="B4742" s="344">
        <v>4</v>
      </c>
      <c r="C4742" s="344">
        <v>2948.2763671875</v>
      </c>
      <c r="D4742" s="344">
        <v>26280.3515625</v>
      </c>
      <c r="E4742" s="344">
        <v>1.5986493090167599</v>
      </c>
      <c r="F4742" s="344">
        <v>2.4695515166968098</v>
      </c>
      <c r="G4742" s="262">
        <f t="shared" ref="G4742:G4805" si="97">G4741+(D4742+D4741)/2*(E4742-E4741)</f>
        <v>34978.12607711774</v>
      </c>
    </row>
    <row r="4743" spans="1:7" x14ac:dyDescent="0.2">
      <c r="A4743" s="344">
        <v>15</v>
      </c>
      <c r="B4743" s="344">
        <v>4</v>
      </c>
      <c r="C4743" s="344">
        <v>2957.3857421875</v>
      </c>
      <c r="D4743" s="344">
        <v>26180.296875</v>
      </c>
      <c r="E4743" s="344">
        <v>1.59871426876634</v>
      </c>
      <c r="F4743" s="344">
        <v>2.4666725657880302</v>
      </c>
      <c r="G4743" s="262">
        <f t="shared" si="97"/>
        <v>34979.829992410392</v>
      </c>
    </row>
    <row r="4744" spans="1:7" x14ac:dyDescent="0.2">
      <c r="A4744" s="344">
        <v>15</v>
      </c>
      <c r="B4744" s="344">
        <v>4</v>
      </c>
      <c r="C4744" s="344">
        <v>2972.166015625</v>
      </c>
      <c r="D4744" s="344">
        <v>26079.876953125</v>
      </c>
      <c r="E4744" s="344">
        <v>1.5986171783879399</v>
      </c>
      <c r="F4744" s="344">
        <v>2.4646222591400102</v>
      </c>
      <c r="G4744" s="262">
        <f t="shared" si="97"/>
        <v>34977.293012384282</v>
      </c>
    </row>
    <row r="4745" spans="1:7" x14ac:dyDescent="0.2">
      <c r="A4745" s="344">
        <v>15</v>
      </c>
      <c r="B4745" s="344">
        <v>0</v>
      </c>
      <c r="C4745" s="344">
        <v>2996.2685546875</v>
      </c>
      <c r="D4745" s="344">
        <v>25977.958984375</v>
      </c>
      <c r="E4745" s="344">
        <v>1.5982256736606399</v>
      </c>
      <c r="F4745" s="344">
        <v>2.45989277027547</v>
      </c>
      <c r="G4745" s="262">
        <f t="shared" si="97"/>
        <v>34967.102567953014</v>
      </c>
    </row>
    <row r="4746" spans="1:7" x14ac:dyDescent="0.2">
      <c r="A4746" s="344">
        <v>15</v>
      </c>
      <c r="B4746" s="344">
        <v>0</v>
      </c>
      <c r="C4746" s="344">
        <v>2996.6416015625</v>
      </c>
      <c r="D4746" s="344">
        <v>25876.818359375</v>
      </c>
      <c r="E4746" s="344">
        <v>1.5966125065460799</v>
      </c>
      <c r="F4746" s="344">
        <v>2.4563046172261198</v>
      </c>
      <c r="G4746" s="262">
        <f t="shared" si="97"/>
        <v>34925.277357181127</v>
      </c>
    </row>
    <row r="4747" spans="1:7" x14ac:dyDescent="0.2">
      <c r="A4747" s="344">
        <v>15</v>
      </c>
      <c r="B4747" s="344">
        <v>0</v>
      </c>
      <c r="C4747" s="344">
        <v>2997.05859375</v>
      </c>
      <c r="D4747" s="344">
        <v>25774.447265625</v>
      </c>
      <c r="E4747" s="344">
        <v>1.5948434593156</v>
      </c>
      <c r="F4747" s="344">
        <v>2.4534524418413599</v>
      </c>
      <c r="G4747" s="262">
        <f t="shared" si="97"/>
        <v>34879.590592978784</v>
      </c>
    </row>
    <row r="4748" spans="1:7" x14ac:dyDescent="0.2">
      <c r="A4748" s="344">
        <v>15</v>
      </c>
      <c r="B4748" s="344">
        <v>0</v>
      </c>
      <c r="C4748" s="344">
        <v>2997.4775390625</v>
      </c>
      <c r="D4748" s="344">
        <v>25674.400390625</v>
      </c>
      <c r="E4748" s="344">
        <v>1.5931274974718701</v>
      </c>
      <c r="F4748" s="344">
        <v>2.4499357677996199</v>
      </c>
      <c r="G4748" s="262">
        <f t="shared" si="97"/>
        <v>34835.448463237786</v>
      </c>
    </row>
    <row r="4749" spans="1:7" x14ac:dyDescent="0.2">
      <c r="A4749" s="344">
        <v>15</v>
      </c>
      <c r="B4749" s="344">
        <v>0</v>
      </c>
      <c r="C4749" s="344">
        <v>2997.8525390625</v>
      </c>
      <c r="D4749" s="344">
        <v>25573.416015625</v>
      </c>
      <c r="E4749" s="344">
        <v>1.5915137482807</v>
      </c>
      <c r="F4749" s="344">
        <v>2.4446577299386298</v>
      </c>
      <c r="G4749" s="262">
        <f t="shared" si="97"/>
        <v>34794.09790210038</v>
      </c>
    </row>
    <row r="4750" spans="1:7" x14ac:dyDescent="0.2">
      <c r="A4750" s="344">
        <v>15</v>
      </c>
      <c r="B4750" s="344">
        <v>0</v>
      </c>
      <c r="C4750" s="344">
        <v>2998.2734375</v>
      </c>
      <c r="D4750" s="344">
        <v>25471.060546875</v>
      </c>
      <c r="E4750" s="344">
        <v>1.58975017257035</v>
      </c>
      <c r="F4750" s="344">
        <v>2.44222884066403</v>
      </c>
      <c r="G4750" s="262">
        <f t="shared" si="97"/>
        <v>34749.0875025938</v>
      </c>
    </row>
    <row r="4751" spans="1:7" x14ac:dyDescent="0.2">
      <c r="A4751" s="344">
        <v>15</v>
      </c>
      <c r="B4751" s="344">
        <v>0</v>
      </c>
      <c r="C4751" s="344">
        <v>2998.6884765625</v>
      </c>
      <c r="D4751" s="344">
        <v>25370.583984375</v>
      </c>
      <c r="E4751" s="344">
        <v>1.5880085993558199</v>
      </c>
      <c r="F4751" s="344">
        <v>2.4381517432630102</v>
      </c>
      <c r="G4751" s="262">
        <f t="shared" si="97"/>
        <v>34704.815279444658</v>
      </c>
    </row>
    <row r="4752" spans="1:7" x14ac:dyDescent="0.2">
      <c r="A4752" s="344">
        <v>15</v>
      </c>
      <c r="B4752" s="344">
        <v>0</v>
      </c>
      <c r="C4752" s="344">
        <v>2999.0771484375</v>
      </c>
      <c r="D4752" s="344">
        <v>25270.48828125</v>
      </c>
      <c r="E4752" s="344">
        <v>1.5863286098465299</v>
      </c>
      <c r="F4752" s="344">
        <v>2.4339139927178599</v>
      </c>
      <c r="G4752" s="262">
        <f t="shared" si="97"/>
        <v>34662.277044371935</v>
      </c>
    </row>
    <row r="4753" spans="1:7" x14ac:dyDescent="0.2">
      <c r="A4753" s="344">
        <v>15</v>
      </c>
      <c r="B4753" s="344">
        <v>0</v>
      </c>
      <c r="C4753" s="344">
        <v>2999.4990234375</v>
      </c>
      <c r="D4753" s="344">
        <v>25169.890625</v>
      </c>
      <c r="E4753" s="344">
        <v>1.58461730461568</v>
      </c>
      <c r="F4753" s="344">
        <v>2.4292946327477698</v>
      </c>
      <c r="G4753" s="262">
        <f t="shared" si="97"/>
        <v>34619.117602237777</v>
      </c>
    </row>
    <row r="4754" spans="1:7" x14ac:dyDescent="0.2">
      <c r="A4754" s="344">
        <v>15</v>
      </c>
      <c r="B4754" s="344">
        <v>0</v>
      </c>
      <c r="C4754" s="344">
        <v>2999.8955078125</v>
      </c>
      <c r="D4754" s="344">
        <v>25068.037109375</v>
      </c>
      <c r="E4754" s="344">
        <v>1.5828682808205501</v>
      </c>
      <c r="F4754" s="344">
        <v>2.4244813248515098</v>
      </c>
      <c r="G4754" s="262">
        <f t="shared" si="97"/>
        <v>34575.183936725058</v>
      </c>
    </row>
    <row r="4755" spans="1:7" x14ac:dyDescent="0.2">
      <c r="A4755" s="344">
        <v>15</v>
      </c>
      <c r="B4755" s="344">
        <v>0</v>
      </c>
      <c r="C4755" s="344">
        <v>3000.287109375</v>
      </c>
      <c r="D4755" s="344">
        <v>24964.94921875</v>
      </c>
      <c r="E4755" s="344">
        <v>1.5812094788998401</v>
      </c>
      <c r="F4755" s="344">
        <v>2.4224638473242499</v>
      </c>
      <c r="G4755" s="262">
        <f t="shared" si="97"/>
        <v>34533.686529815081</v>
      </c>
    </row>
    <row r="4756" spans="1:7" x14ac:dyDescent="0.2">
      <c r="A4756" s="344">
        <v>15</v>
      </c>
      <c r="B4756" s="344">
        <v>0</v>
      </c>
      <c r="C4756" s="344">
        <v>3000.70703125</v>
      </c>
      <c r="D4756" s="344">
        <v>24860.18359375</v>
      </c>
      <c r="E4756" s="344">
        <v>1.57938781194389</v>
      </c>
      <c r="F4756" s="344">
        <v>2.4178477469831701</v>
      </c>
      <c r="G4756" s="262">
        <f t="shared" si="97"/>
        <v>34488.3041308049</v>
      </c>
    </row>
    <row r="4757" spans="1:7" x14ac:dyDescent="0.2">
      <c r="A4757" s="344">
        <v>15</v>
      </c>
      <c r="B4757" s="344">
        <v>0</v>
      </c>
      <c r="C4757" s="344">
        <v>3001.138671875</v>
      </c>
      <c r="D4757" s="344">
        <v>24759.08203125</v>
      </c>
      <c r="E4757" s="344">
        <v>1.57756637781858</v>
      </c>
      <c r="F4757" s="344">
        <v>2.41070077754557</v>
      </c>
      <c r="G4757" s="262">
        <f t="shared" si="97"/>
        <v>34443.115018963799</v>
      </c>
    </row>
    <row r="4758" spans="1:7" x14ac:dyDescent="0.2">
      <c r="A4758" s="344">
        <v>15</v>
      </c>
      <c r="B4758" s="344">
        <v>0</v>
      </c>
      <c r="C4758" s="344">
        <v>3001.537109375</v>
      </c>
      <c r="D4758" s="344">
        <v>24658.771484375</v>
      </c>
      <c r="E4758" s="344">
        <v>1.57588592264801</v>
      </c>
      <c r="F4758" s="344">
        <v>2.40836734883487</v>
      </c>
      <c r="G4758" s="262">
        <f t="shared" si="97"/>
        <v>34401.5927752344</v>
      </c>
    </row>
    <row r="4759" spans="1:7" x14ac:dyDescent="0.2">
      <c r="A4759" s="344">
        <v>15</v>
      </c>
      <c r="B4759" s="344">
        <v>0</v>
      </c>
      <c r="C4759" s="344">
        <v>3001.947265625</v>
      </c>
      <c r="D4759" s="344">
        <v>24558.759765625</v>
      </c>
      <c r="E4759" s="344">
        <v>1.57415342982858</v>
      </c>
      <c r="F4759" s="344">
        <v>2.4040578864514801</v>
      </c>
      <c r="G4759" s="262">
        <f t="shared" si="97"/>
        <v>34358.958265494053</v>
      </c>
    </row>
    <row r="4760" spans="1:7" x14ac:dyDescent="0.2">
      <c r="A4760" s="344">
        <v>15</v>
      </c>
      <c r="B4760" s="344">
        <v>0</v>
      </c>
      <c r="C4760" s="344">
        <v>3002.3232421875</v>
      </c>
      <c r="D4760" s="344">
        <v>24458.318359375</v>
      </c>
      <c r="E4760" s="344">
        <v>1.5725232660770401</v>
      </c>
      <c r="F4760" s="344">
        <v>2.40046693943441</v>
      </c>
      <c r="G4760" s="262">
        <f t="shared" si="97"/>
        <v>34319.005333511166</v>
      </c>
    </row>
    <row r="4761" spans="1:7" x14ac:dyDescent="0.2">
      <c r="A4761" s="344">
        <v>15</v>
      </c>
      <c r="B4761" s="344">
        <v>0</v>
      </c>
      <c r="C4761" s="344">
        <v>3002.7392578125</v>
      </c>
      <c r="D4761" s="344">
        <v>24357.89453125</v>
      </c>
      <c r="E4761" s="344">
        <v>1.57072104047984</v>
      </c>
      <c r="F4761" s="344">
        <v>2.3968995083123401</v>
      </c>
      <c r="G4761" s="262">
        <f t="shared" si="97"/>
        <v>34275.01641929624</v>
      </c>
    </row>
    <row r="4762" spans="1:7" x14ac:dyDescent="0.2">
      <c r="A4762" s="344">
        <v>15</v>
      </c>
      <c r="B4762" s="344">
        <v>0</v>
      </c>
      <c r="C4762" s="344">
        <v>3003.1435546875</v>
      </c>
      <c r="D4762" s="344">
        <v>24255.87890625</v>
      </c>
      <c r="E4762" s="344">
        <v>1.5689989086240499</v>
      </c>
      <c r="F4762" s="344">
        <v>2.3919343948364298</v>
      </c>
      <c r="G4762" s="262">
        <f t="shared" si="97"/>
        <v>34233.156755362797</v>
      </c>
    </row>
    <row r="4763" spans="1:7" x14ac:dyDescent="0.2">
      <c r="A4763" s="344">
        <v>15</v>
      </c>
      <c r="B4763" s="344">
        <v>0</v>
      </c>
      <c r="C4763" s="344">
        <v>3003.541015625</v>
      </c>
      <c r="D4763" s="344">
        <v>24154.091796875</v>
      </c>
      <c r="E4763" s="344">
        <v>1.5672954032197599</v>
      </c>
      <c r="F4763" s="344">
        <v>2.3902892135083702</v>
      </c>
      <c r="G4763" s="262">
        <f t="shared" si="97"/>
        <v>34191.923432005649</v>
      </c>
    </row>
    <row r="4764" spans="1:7" x14ac:dyDescent="0.2">
      <c r="A4764" s="344">
        <v>15</v>
      </c>
      <c r="B4764" s="344">
        <v>0</v>
      </c>
      <c r="C4764" s="344">
        <v>3003.9580078125</v>
      </c>
      <c r="D4764" s="344">
        <v>24053.279296875</v>
      </c>
      <c r="E4764" s="344">
        <v>1.5654987655579999</v>
      </c>
      <c r="F4764" s="344">
        <v>2.3829757701605598</v>
      </c>
      <c r="G4764" s="262">
        <f t="shared" si="97"/>
        <v>34148.617842764914</v>
      </c>
    </row>
    <row r="4765" spans="1:7" x14ac:dyDescent="0.2">
      <c r="A4765" s="344">
        <v>15</v>
      </c>
      <c r="B4765" s="344">
        <v>0</v>
      </c>
      <c r="C4765" s="344">
        <v>3004.3564453125</v>
      </c>
      <c r="D4765" s="344">
        <v>23952.8984375</v>
      </c>
      <c r="E4765" s="344">
        <v>1.5637616161257</v>
      </c>
      <c r="F4765" s="344">
        <v>2.3817003238946199</v>
      </c>
      <c r="G4765" s="262">
        <f t="shared" si="97"/>
        <v>34106.920890565831</v>
      </c>
    </row>
    <row r="4766" spans="1:7" x14ac:dyDescent="0.2">
      <c r="A4766" s="344">
        <v>15</v>
      </c>
      <c r="B4766" s="344">
        <v>0</v>
      </c>
      <c r="C4766" s="344">
        <v>3004.7685546875</v>
      </c>
      <c r="D4766" s="344">
        <v>23852.00390625</v>
      </c>
      <c r="E4766" s="344">
        <v>1.5619809273630401</v>
      </c>
      <c r="F4766" s="344">
        <v>2.3759007453918501</v>
      </c>
      <c r="G4766" s="262">
        <f t="shared" si="97"/>
        <v>34064.358064364045</v>
      </c>
    </row>
    <row r="4767" spans="1:7" x14ac:dyDescent="0.2">
      <c r="A4767" s="344">
        <v>15</v>
      </c>
      <c r="B4767" s="344">
        <v>0</v>
      </c>
      <c r="C4767" s="344">
        <v>3005.169921875</v>
      </c>
      <c r="D4767" s="344">
        <v>23750.669921875</v>
      </c>
      <c r="E4767" s="344">
        <v>1.56031094957143</v>
      </c>
      <c r="F4767" s="344">
        <v>2.3709118831902698</v>
      </c>
      <c r="G4767" s="262">
        <f t="shared" si="97"/>
        <v>34024.610360306935</v>
      </c>
    </row>
    <row r="4768" spans="1:7" x14ac:dyDescent="0.2">
      <c r="A4768" s="344">
        <v>15</v>
      </c>
      <c r="B4768" s="344">
        <v>0</v>
      </c>
      <c r="C4768" s="344">
        <v>3005.4482421875</v>
      </c>
      <c r="D4768" s="344">
        <v>23683.9296875</v>
      </c>
      <c r="E4768" s="344">
        <v>1.5590796247124701</v>
      </c>
      <c r="F4768" s="344">
        <v>2.3703158367425199</v>
      </c>
      <c r="G4768" s="262">
        <f t="shared" si="97"/>
        <v>33995.40665947002</v>
      </c>
    </row>
    <row r="4769" spans="1:7" x14ac:dyDescent="0.2">
      <c r="A4769" s="344">
        <v>15</v>
      </c>
      <c r="B4769" s="344">
        <v>0</v>
      </c>
      <c r="C4769" s="344">
        <v>3005.5791015625</v>
      </c>
      <c r="D4769" s="344">
        <v>23647.8046875</v>
      </c>
      <c r="E4769" s="344">
        <v>1.55853689648211</v>
      </c>
      <c r="F4769" s="344">
        <v>2.3679553996771601</v>
      </c>
      <c r="G4769" s="262">
        <f t="shared" si="97"/>
        <v>33982.562525251415</v>
      </c>
    </row>
    <row r="4770" spans="1:7" x14ac:dyDescent="0.2">
      <c r="A4770" s="344">
        <v>15</v>
      </c>
      <c r="B4770" s="344">
        <v>0</v>
      </c>
      <c r="C4770" s="344">
        <v>3005.9873046875</v>
      </c>
      <c r="D4770" s="344">
        <v>23547.671875</v>
      </c>
      <c r="E4770" s="344">
        <v>1.5567671507597001</v>
      </c>
      <c r="F4770" s="344">
        <v>2.3639977443963298</v>
      </c>
      <c r="G4770" s="262">
        <f t="shared" si="97"/>
        <v>33940.800528869622</v>
      </c>
    </row>
    <row r="4771" spans="1:7" x14ac:dyDescent="0.2">
      <c r="A4771" s="344">
        <v>15</v>
      </c>
      <c r="B4771" s="344">
        <v>0</v>
      </c>
      <c r="C4771" s="344">
        <v>3006.3837890625</v>
      </c>
      <c r="D4771" s="344">
        <v>23447.548828125</v>
      </c>
      <c r="E4771" s="344">
        <v>1.5550374519079899</v>
      </c>
      <c r="F4771" s="344">
        <v>2.3606272879988</v>
      </c>
      <c r="G4771" s="262">
        <f t="shared" si="97"/>
        <v>33900.156739226593</v>
      </c>
    </row>
    <row r="4772" spans="1:7" x14ac:dyDescent="0.2">
      <c r="A4772" s="344">
        <v>15</v>
      </c>
      <c r="B4772" s="344">
        <v>0</v>
      </c>
      <c r="C4772" s="344">
        <v>3006.7822265625</v>
      </c>
      <c r="D4772" s="344">
        <v>23346.22265625</v>
      </c>
      <c r="E4772" s="344">
        <v>1.5533454716205599</v>
      </c>
      <c r="F4772" s="344">
        <v>2.3562284186482398</v>
      </c>
      <c r="G4772" s="262">
        <f t="shared" si="97"/>
        <v>33860.569669763558</v>
      </c>
    </row>
    <row r="4773" spans="1:7" x14ac:dyDescent="0.2">
      <c r="A4773" s="344">
        <v>15</v>
      </c>
      <c r="B4773" s="344">
        <v>0</v>
      </c>
      <c r="C4773" s="344">
        <v>3007.1708984375</v>
      </c>
      <c r="D4773" s="344">
        <v>23245.966796875</v>
      </c>
      <c r="E4773" s="344">
        <v>1.55155640095472</v>
      </c>
      <c r="F4773" s="344">
        <v>2.35165958292782</v>
      </c>
      <c r="G4773" s="262">
        <f t="shared" si="97"/>
        <v>33818.89131005964</v>
      </c>
    </row>
    <row r="4774" spans="1:7" x14ac:dyDescent="0.2">
      <c r="A4774" s="344">
        <v>15</v>
      </c>
      <c r="B4774" s="344">
        <v>0</v>
      </c>
      <c r="C4774" s="344">
        <v>3007.5849609375</v>
      </c>
      <c r="D4774" s="344">
        <v>23145.810546875</v>
      </c>
      <c r="E4774" s="344">
        <v>1.54982390813529</v>
      </c>
      <c r="F4774" s="344">
        <v>2.34855408780277</v>
      </c>
      <c r="G4774" s="262">
        <f t="shared" si="97"/>
        <v>33778.704599495322</v>
      </c>
    </row>
    <row r="4775" spans="1:7" x14ac:dyDescent="0.2">
      <c r="A4775" s="344">
        <v>15</v>
      </c>
      <c r="B4775" s="344">
        <v>0</v>
      </c>
      <c r="C4775" s="344">
        <v>3007.978515625</v>
      </c>
      <c r="D4775" s="344">
        <v>23044.736328125</v>
      </c>
      <c r="E4775" s="344">
        <v>1.5481264563277399</v>
      </c>
      <c r="F4775" s="344">
        <v>2.3455647751689002</v>
      </c>
      <c r="G4775" s="262">
        <f t="shared" si="97"/>
        <v>33739.501485852976</v>
      </c>
    </row>
    <row r="4776" spans="1:7" x14ac:dyDescent="0.2">
      <c r="A4776" s="344">
        <v>15</v>
      </c>
      <c r="B4776" s="344">
        <v>0</v>
      </c>
      <c r="C4776" s="344">
        <v>3008.3798828125</v>
      </c>
      <c r="D4776" s="344">
        <v>22944.443359375</v>
      </c>
      <c r="E4776" s="344">
        <v>1.54637731611729</v>
      </c>
      <c r="F4776" s="344">
        <v>2.3403286468237599</v>
      </c>
      <c r="G4776" s="262">
        <f t="shared" si="97"/>
        <v>33699.280724134471</v>
      </c>
    </row>
    <row r="4777" spans="1:7" x14ac:dyDescent="0.2">
      <c r="A4777" s="344">
        <v>15</v>
      </c>
      <c r="B4777" s="344">
        <v>0</v>
      </c>
      <c r="C4777" s="344">
        <v>3008.7802734375</v>
      </c>
      <c r="D4777" s="344">
        <v>22842.736328125</v>
      </c>
      <c r="E4777" s="344">
        <v>1.5446577453985799</v>
      </c>
      <c r="F4777" s="344">
        <v>2.3355006705969599</v>
      </c>
      <c r="G4777" s="262">
        <f t="shared" si="97"/>
        <v>33659.913577393003</v>
      </c>
    </row>
    <row r="4778" spans="1:7" x14ac:dyDescent="0.2">
      <c r="A4778" s="344">
        <v>15</v>
      </c>
      <c r="B4778" s="344">
        <v>0</v>
      </c>
      <c r="C4778" s="344">
        <v>3009.1943359375</v>
      </c>
      <c r="D4778" s="344">
        <v>22742.677734375</v>
      </c>
      <c r="E4778" s="344">
        <v>1.54282536823303</v>
      </c>
      <c r="F4778" s="344">
        <v>2.3319304455071701</v>
      </c>
      <c r="G4778" s="262">
        <f t="shared" si="97"/>
        <v>33618.148741487872</v>
      </c>
    </row>
    <row r="4779" spans="1:7" x14ac:dyDescent="0.2">
      <c r="A4779" s="344">
        <v>15</v>
      </c>
      <c r="B4779" s="344">
        <v>0</v>
      </c>
      <c r="C4779" s="344">
        <v>3009.6103515625</v>
      </c>
      <c r="D4779" s="344">
        <v>22638.142578125</v>
      </c>
      <c r="E4779" s="344">
        <v>1.54102232772857</v>
      </c>
      <c r="F4779" s="344">
        <v>2.3278025910258302</v>
      </c>
      <c r="G4779" s="262">
        <f t="shared" si="97"/>
        <v>33577.237012913341</v>
      </c>
    </row>
    <row r="4780" spans="1:7" x14ac:dyDescent="0.2">
      <c r="A4780" s="344">
        <v>15</v>
      </c>
      <c r="B4780" s="344">
        <v>0</v>
      </c>
      <c r="C4780" s="344">
        <v>3010.0068359375</v>
      </c>
      <c r="D4780" s="344">
        <v>22537.07421875</v>
      </c>
      <c r="E4780" s="344">
        <v>1.5393055509775899</v>
      </c>
      <c r="F4780" s="344">
        <v>2.3228407371789199</v>
      </c>
      <c r="G4780" s="262">
        <f t="shared" si="97"/>
        <v>33538.45913195466</v>
      </c>
    </row>
    <row r="4781" spans="1:7" x14ac:dyDescent="0.2">
      <c r="A4781" s="344">
        <v>15</v>
      </c>
      <c r="B4781" s="344">
        <v>0</v>
      </c>
      <c r="C4781" s="344">
        <v>3010.0595703125</v>
      </c>
      <c r="D4781" s="344">
        <v>22524.87890625</v>
      </c>
      <c r="E4781" s="344">
        <v>1.5390223124995801</v>
      </c>
      <c r="F4781" s="344">
        <v>2.3240209557116001</v>
      </c>
      <c r="G4781" s="262">
        <f t="shared" si="97"/>
        <v>33532.077492445023</v>
      </c>
    </row>
    <row r="4782" spans="1:7" x14ac:dyDescent="0.2">
      <c r="A4782" s="344">
        <v>15</v>
      </c>
      <c r="B4782" s="344">
        <v>0</v>
      </c>
      <c r="C4782" s="344">
        <v>3010.4189453125</v>
      </c>
      <c r="D4782" s="344">
        <v>22436.884765625</v>
      </c>
      <c r="E4782" s="344">
        <v>1.5375273069366799</v>
      </c>
      <c r="F4782" s="344">
        <v>2.3187696933746298</v>
      </c>
      <c r="G4782" s="262">
        <f t="shared" si="97"/>
        <v>33498.468449041393</v>
      </c>
    </row>
    <row r="4783" spans="1:7" x14ac:dyDescent="0.2">
      <c r="A4783" s="344">
        <v>15</v>
      </c>
      <c r="B4783" s="344">
        <v>0</v>
      </c>
      <c r="C4783" s="344">
        <v>3010.818359375</v>
      </c>
      <c r="D4783" s="344">
        <v>22334.546875</v>
      </c>
      <c r="E4783" s="344">
        <v>1.53576594311744</v>
      </c>
      <c r="F4783" s="344">
        <v>2.3149161133915199</v>
      </c>
      <c r="G4783" s="262">
        <f t="shared" si="97"/>
        <v>33459.03905912771</v>
      </c>
    </row>
    <row r="4784" spans="1:7" x14ac:dyDescent="0.2">
      <c r="A4784" s="344">
        <v>15</v>
      </c>
      <c r="B4784" s="344">
        <v>0</v>
      </c>
      <c r="C4784" s="344">
        <v>3011.2197265625</v>
      </c>
      <c r="D4784" s="344">
        <v>22233.484375</v>
      </c>
      <c r="E4784" s="344">
        <v>1.5340190147981001</v>
      </c>
      <c r="F4784" s="344">
        <v>2.31015076860785</v>
      </c>
      <c r="G4784" s="262">
        <f t="shared" si="97"/>
        <v>33420.110481163785</v>
      </c>
    </row>
    <row r="4785" spans="1:7" x14ac:dyDescent="0.2">
      <c r="A4785" s="344">
        <v>15</v>
      </c>
      <c r="B4785" s="344">
        <v>0</v>
      </c>
      <c r="C4785" s="344">
        <v>3011.6240234375</v>
      </c>
      <c r="D4785" s="344">
        <v>22133.095703125</v>
      </c>
      <c r="E4785" s="344">
        <v>1.53225474059582</v>
      </c>
      <c r="F4785" s="344">
        <v>2.30735540390015</v>
      </c>
      <c r="G4785" s="262">
        <f t="shared" si="97"/>
        <v>33380.973074826172</v>
      </c>
    </row>
    <row r="4786" spans="1:7" x14ac:dyDescent="0.2">
      <c r="A4786" s="344">
        <v>15</v>
      </c>
      <c r="B4786" s="344">
        <v>0</v>
      </c>
      <c r="C4786" s="344">
        <v>3012.029296875</v>
      </c>
      <c r="D4786" s="344">
        <v>22029.498046875</v>
      </c>
      <c r="E4786" s="344">
        <v>1.53044215403497</v>
      </c>
      <c r="F4786" s="344">
        <v>2.30162730440497</v>
      </c>
      <c r="G4786" s="262">
        <f t="shared" si="97"/>
        <v>33340.948812864408</v>
      </c>
    </row>
    <row r="4787" spans="1:7" x14ac:dyDescent="0.2">
      <c r="A4787" s="344">
        <v>15</v>
      </c>
      <c r="B4787" s="344">
        <v>0</v>
      </c>
      <c r="C4787" s="344">
        <v>3012.4521484375</v>
      </c>
      <c r="D4787" s="344">
        <v>21928.751953125</v>
      </c>
      <c r="E4787" s="344">
        <v>1.5285648405551899</v>
      </c>
      <c r="F4787" s="344">
        <v>2.2998719941824701</v>
      </c>
      <c r="G4787" s="262">
        <f t="shared" si="97"/>
        <v>33299.687105228135</v>
      </c>
    </row>
    <row r="4788" spans="1:7" x14ac:dyDescent="0.2">
      <c r="A4788" s="344">
        <v>15</v>
      </c>
      <c r="B4788" s="344">
        <v>0</v>
      </c>
      <c r="C4788" s="344">
        <v>3012.83984375</v>
      </c>
      <c r="D4788" s="344">
        <v>21828.724609375</v>
      </c>
      <c r="E4788" s="344">
        <v>1.52689660899341</v>
      </c>
      <c r="F4788" s="344">
        <v>2.2947429679334199</v>
      </c>
      <c r="G4788" s="262">
        <f t="shared" si="97"/>
        <v>33263.18830349543</v>
      </c>
    </row>
    <row r="4789" spans="1:7" x14ac:dyDescent="0.2">
      <c r="A4789" s="344">
        <v>15</v>
      </c>
      <c r="B4789" s="344">
        <v>0</v>
      </c>
      <c r="C4789" s="344">
        <v>3013.2490234375</v>
      </c>
      <c r="D4789" s="344">
        <v>21728.115234375</v>
      </c>
      <c r="E4789" s="344">
        <v>1.52507098391652</v>
      </c>
      <c r="F4789" s="344">
        <v>2.28982255794108</v>
      </c>
      <c r="G4789" s="262">
        <f t="shared" si="97"/>
        <v>33223.429073951018</v>
      </c>
    </row>
    <row r="4790" spans="1:7" x14ac:dyDescent="0.2">
      <c r="A4790" s="344">
        <v>15</v>
      </c>
      <c r="B4790" s="344">
        <v>0</v>
      </c>
      <c r="C4790" s="344">
        <v>3013.6533203125</v>
      </c>
      <c r="D4790" s="344">
        <v>21626.494140625</v>
      </c>
      <c r="E4790" s="344">
        <v>1.5233417507261</v>
      </c>
      <c r="F4790" s="344">
        <v>2.2859810851514299</v>
      </c>
      <c r="G4790" s="262">
        <f t="shared" si="97"/>
        <v>33185.943959206546</v>
      </c>
    </row>
    <row r="4791" spans="1:7" x14ac:dyDescent="0.2">
      <c r="A4791" s="344">
        <v>15</v>
      </c>
      <c r="B4791" s="344">
        <v>0</v>
      </c>
      <c r="C4791" s="344">
        <v>3014.05859375</v>
      </c>
      <c r="D4791" s="344">
        <v>21524.46484375</v>
      </c>
      <c r="E4791" s="344">
        <v>1.5215284656733301</v>
      </c>
      <c r="F4791" s="344">
        <v>2.2810040973126902</v>
      </c>
      <c r="G4791" s="262">
        <f t="shared" si="97"/>
        <v>33146.821464737019</v>
      </c>
    </row>
    <row r="4792" spans="1:7" x14ac:dyDescent="0.2">
      <c r="A4792" s="344">
        <v>15</v>
      </c>
      <c r="B4792" s="344">
        <v>0</v>
      </c>
      <c r="C4792" s="344">
        <v>3014.4580078125</v>
      </c>
      <c r="D4792" s="344">
        <v>21422.755859375</v>
      </c>
      <c r="E4792" s="344">
        <v>1.5197586035355899</v>
      </c>
      <c r="F4792" s="344">
        <v>2.27719824761152</v>
      </c>
      <c r="G4792" s="262">
        <f t="shared" si="97"/>
        <v>33108.816134815199</v>
      </c>
    </row>
    <row r="4793" spans="1:7" x14ac:dyDescent="0.2">
      <c r="A4793" s="344">
        <v>15</v>
      </c>
      <c r="B4793" s="344">
        <v>0</v>
      </c>
      <c r="C4793" s="344">
        <v>3014.62890625</v>
      </c>
      <c r="D4793" s="344">
        <v>21386.21484375</v>
      </c>
      <c r="E4793" s="344">
        <v>1.51901680510491</v>
      </c>
      <c r="F4793" s="344">
        <v>2.27429578080773</v>
      </c>
      <c r="G4793" s="262">
        <f t="shared" si="97"/>
        <v>33092.938321171896</v>
      </c>
    </row>
    <row r="4794" spans="1:7" x14ac:dyDescent="0.2">
      <c r="A4794" s="344">
        <v>15</v>
      </c>
      <c r="B4794" s="344">
        <v>0</v>
      </c>
      <c r="C4794" s="344">
        <v>3014.8818359375</v>
      </c>
      <c r="D4794" s="344">
        <v>21322.630859375</v>
      </c>
      <c r="E4794" s="344">
        <v>1.51792424730957</v>
      </c>
      <c r="F4794" s="344">
        <v>2.2723225411027701</v>
      </c>
      <c r="G4794" s="262">
        <f t="shared" si="97"/>
        <v>33069.607380020432</v>
      </c>
    </row>
    <row r="4795" spans="1:7" x14ac:dyDescent="0.2">
      <c r="A4795" s="344">
        <v>15</v>
      </c>
      <c r="B4795" s="344">
        <v>0</v>
      </c>
      <c r="C4795" s="344">
        <v>3015.28125</v>
      </c>
      <c r="D4795" s="344">
        <v>21222.279296875</v>
      </c>
      <c r="E4795" s="344">
        <v>1.51615752838552</v>
      </c>
      <c r="F4795" s="344">
        <v>2.2685260046273501</v>
      </c>
      <c r="G4795" s="262">
        <f t="shared" si="97"/>
        <v>33032.024931072905</v>
      </c>
    </row>
    <row r="4796" spans="1:7" x14ac:dyDescent="0.2">
      <c r="A4796" s="344">
        <v>15</v>
      </c>
      <c r="B4796" s="344">
        <v>0</v>
      </c>
      <c r="C4796" s="344">
        <v>3015.677734375</v>
      </c>
      <c r="D4796" s="344">
        <v>21118.611328125</v>
      </c>
      <c r="E4796" s="344">
        <v>1.51434761937708</v>
      </c>
      <c r="F4796" s="344">
        <v>2.2645206190645699</v>
      </c>
      <c r="G4796" s="262">
        <f t="shared" si="97"/>
        <v>32993.708351389127</v>
      </c>
    </row>
    <row r="4797" spans="1:7" x14ac:dyDescent="0.2">
      <c r="A4797" s="344">
        <v>15</v>
      </c>
      <c r="B4797" s="344">
        <v>0</v>
      </c>
      <c r="C4797" s="344">
        <v>3016.0810546875</v>
      </c>
      <c r="D4797" s="344">
        <v>21017.9765625</v>
      </c>
      <c r="E4797" s="344">
        <v>1.5125691425055301</v>
      </c>
      <c r="F4797" s="344">
        <v>2.25808913819492</v>
      </c>
      <c r="G4797" s="262">
        <f t="shared" si="97"/>
        <v>32956.238877884374</v>
      </c>
    </row>
    <row r="4798" spans="1:7" x14ac:dyDescent="0.2">
      <c r="A4798" s="344">
        <v>15</v>
      </c>
      <c r="B4798" s="344">
        <v>0</v>
      </c>
      <c r="C4798" s="344">
        <v>3016.4931640625</v>
      </c>
      <c r="D4798" s="344">
        <v>20917.49609375</v>
      </c>
      <c r="E4798" s="344">
        <v>1.51078496128321</v>
      </c>
      <c r="F4798" s="344">
        <v>2.2580684162676299</v>
      </c>
      <c r="G4798" s="262">
        <f t="shared" si="97"/>
        <v>32918.828636453174</v>
      </c>
    </row>
    <row r="4799" spans="1:7" x14ac:dyDescent="0.2">
      <c r="A4799" s="344">
        <v>15</v>
      </c>
      <c r="B4799" s="344">
        <v>0</v>
      </c>
      <c r="C4799" s="344">
        <v>3016.9033203125</v>
      </c>
      <c r="D4799" s="344">
        <v>20813.048828125</v>
      </c>
      <c r="E4799" s="344">
        <v>1.5089099761098601</v>
      </c>
      <c r="F4799" s="344">
        <v>2.2505759261548501</v>
      </c>
      <c r="G4799" s="262">
        <f t="shared" si="97"/>
        <v>32879.70655995101</v>
      </c>
    </row>
    <row r="4800" spans="1:7" x14ac:dyDescent="0.2">
      <c r="A4800" s="344">
        <v>15</v>
      </c>
      <c r="B4800" s="344">
        <v>0.5</v>
      </c>
      <c r="C4800" s="344">
        <v>3017.4873046875</v>
      </c>
      <c r="D4800" s="344">
        <v>20917.283203125</v>
      </c>
      <c r="E4800" s="344">
        <v>1.51053059380502</v>
      </c>
      <c r="F4800" s="344">
        <v>2.2566290572285701</v>
      </c>
      <c r="G4800" s="262">
        <f t="shared" si="97"/>
        <v>32913.521017208383</v>
      </c>
    </row>
    <row r="4801" spans="1:7" x14ac:dyDescent="0.2">
      <c r="A4801" s="344">
        <v>15</v>
      </c>
      <c r="B4801" s="344">
        <v>0.5</v>
      </c>
      <c r="C4801" s="344">
        <v>3017.9111328125</v>
      </c>
      <c r="D4801" s="344">
        <v>21019.90234375</v>
      </c>
      <c r="E4801" s="344">
        <v>1.5122701879590801</v>
      </c>
      <c r="F4801" s="344">
        <v>2.2604851983487602</v>
      </c>
      <c r="G4801" s="262">
        <f t="shared" si="97"/>
        <v>32949.99785861592</v>
      </c>
    </row>
    <row r="4802" spans="1:7" x14ac:dyDescent="0.2">
      <c r="A4802" s="344">
        <v>15</v>
      </c>
      <c r="B4802" s="344">
        <v>0.5</v>
      </c>
      <c r="C4802" s="344">
        <v>3018.3056640625</v>
      </c>
      <c r="D4802" s="344">
        <v>21120.1328125</v>
      </c>
      <c r="E4802" s="344">
        <v>1.51390978135169</v>
      </c>
      <c r="F4802" s="344">
        <v>2.2665024735033499</v>
      </c>
      <c r="G4802" s="262">
        <f t="shared" si="97"/>
        <v>32984.544120219187</v>
      </c>
    </row>
    <row r="4803" spans="1:7" x14ac:dyDescent="0.2">
      <c r="A4803" s="344">
        <v>15</v>
      </c>
      <c r="B4803" s="344">
        <v>0.5</v>
      </c>
      <c r="C4803" s="344">
        <v>3018.7158203125</v>
      </c>
      <c r="D4803" s="344">
        <v>21222.0703125</v>
      </c>
      <c r="E4803" s="344">
        <v>1.5157064190134399</v>
      </c>
      <c r="F4803" s="344">
        <v>2.26828153245151</v>
      </c>
      <c r="G4803" s="262">
        <f t="shared" si="97"/>
        <v>33022.580918627107</v>
      </c>
    </row>
    <row r="4804" spans="1:7" x14ac:dyDescent="0.2">
      <c r="A4804" s="344">
        <v>15</v>
      </c>
      <c r="B4804" s="344">
        <v>0.5</v>
      </c>
      <c r="C4804" s="344">
        <v>3019.1103515625</v>
      </c>
      <c r="D4804" s="344">
        <v>21324.619140625</v>
      </c>
      <c r="E4804" s="344">
        <v>1.5173528809100401</v>
      </c>
      <c r="F4804" s="344">
        <v>2.27268342860043</v>
      </c>
      <c r="G4804" s="262">
        <f t="shared" si="97"/>
        <v>33057.606670132634</v>
      </c>
    </row>
    <row r="4805" spans="1:7" x14ac:dyDescent="0.2">
      <c r="A4805" s="344">
        <v>15</v>
      </c>
      <c r="B4805" s="344">
        <v>0.5</v>
      </c>
      <c r="C4805" s="344">
        <v>3019.5341796875</v>
      </c>
      <c r="D4805" s="344">
        <v>21427.765625</v>
      </c>
      <c r="E4805" s="344">
        <v>1.51917268522084</v>
      </c>
      <c r="F4805" s="344">
        <v>2.2756007965654099</v>
      </c>
      <c r="G4805" s="262">
        <f t="shared" si="97"/>
        <v>33096.507157179367</v>
      </c>
    </row>
    <row r="4806" spans="1:7" x14ac:dyDescent="0.2">
      <c r="A4806" s="344">
        <v>15</v>
      </c>
      <c r="B4806" s="344">
        <v>0.5</v>
      </c>
      <c r="C4806" s="344">
        <v>3019.9443359375</v>
      </c>
      <c r="D4806" s="344">
        <v>21530.083984375</v>
      </c>
      <c r="E4806" s="344">
        <v>1.5209016855806099</v>
      </c>
      <c r="F4806" s="344">
        <v>2.2814869880676301</v>
      </c>
      <c r="G4806" s="262">
        <f t="shared" ref="G4806:G4869" si="98">G4805+(D4806+D4805)/2*(E4806-E4805)</f>
        <v>33133.644225894139</v>
      </c>
    </row>
    <row r="4807" spans="1:7" x14ac:dyDescent="0.2">
      <c r="A4807" s="344">
        <v>15</v>
      </c>
      <c r="B4807" s="344">
        <v>0.5</v>
      </c>
      <c r="C4807" s="344">
        <v>3020.3505859375</v>
      </c>
      <c r="D4807" s="344">
        <v>21630.75390625</v>
      </c>
      <c r="E4807" s="344">
        <v>1.52260914910585</v>
      </c>
      <c r="F4807" s="344">
        <v>2.2845864295959499</v>
      </c>
      <c r="G4807" s="262">
        <f t="shared" si="98"/>
        <v>33170.492004102663</v>
      </c>
    </row>
    <row r="4808" spans="1:7" x14ac:dyDescent="0.2">
      <c r="A4808" s="344">
        <v>15</v>
      </c>
      <c r="B4808" s="344">
        <v>0.5</v>
      </c>
      <c r="C4808" s="344">
        <v>3020.7568359375</v>
      </c>
      <c r="D4808" s="344">
        <v>21731.00390625</v>
      </c>
      <c r="E4808" s="344">
        <v>1.5242450172081601</v>
      </c>
      <c r="F4808" s="344">
        <v>2.2891045082360502</v>
      </c>
      <c r="G4808" s="262">
        <f t="shared" si="98"/>
        <v>33205.959062335445</v>
      </c>
    </row>
    <row r="4809" spans="1:7" x14ac:dyDescent="0.2">
      <c r="A4809" s="344">
        <v>15</v>
      </c>
      <c r="B4809" s="344">
        <v>0.5</v>
      </c>
      <c r="C4809" s="344">
        <v>3021.1455078125</v>
      </c>
      <c r="D4809" s="344">
        <v>21831.251953125</v>
      </c>
      <c r="E4809" s="344">
        <v>1.5259612118825301</v>
      </c>
      <c r="F4809" s="344">
        <v>2.2934197913855301</v>
      </c>
      <c r="G4809" s="262">
        <f t="shared" si="98"/>
        <v>33243.339718090145</v>
      </c>
    </row>
    <row r="4810" spans="1:7" x14ac:dyDescent="0.2">
      <c r="A4810" s="344">
        <v>15</v>
      </c>
      <c r="B4810" s="344">
        <v>0.5</v>
      </c>
      <c r="C4810" s="344">
        <v>3021.5498046875</v>
      </c>
      <c r="D4810" s="344">
        <v>21935.892578125</v>
      </c>
      <c r="E4810" s="344">
        <v>1.52771873399615</v>
      </c>
      <c r="F4810" s="344">
        <v>2.2982505615800601</v>
      </c>
      <c r="G4810" s="262">
        <f t="shared" si="98"/>
        <v>33281.800580271978</v>
      </c>
    </row>
    <row r="4811" spans="1:7" x14ac:dyDescent="0.2">
      <c r="A4811" s="344">
        <v>15</v>
      </c>
      <c r="B4811" s="344">
        <v>0.5</v>
      </c>
      <c r="C4811" s="344">
        <v>3021.97265625</v>
      </c>
      <c r="D4811" s="344">
        <v>22037.29296875</v>
      </c>
      <c r="E4811" s="344">
        <v>1.52952328789979</v>
      </c>
      <c r="F4811" s="344">
        <v>2.30163056403399</v>
      </c>
      <c r="G4811" s="262">
        <f t="shared" si="98"/>
        <v>33321.476572089028</v>
      </c>
    </row>
    <row r="4812" spans="1:7" x14ac:dyDescent="0.2">
      <c r="A4812" s="344">
        <v>15</v>
      </c>
      <c r="B4812" s="344">
        <v>0.5</v>
      </c>
      <c r="C4812" s="344">
        <v>3022.3759765625</v>
      </c>
      <c r="D4812" s="344">
        <v>22137.61328125</v>
      </c>
      <c r="E4812" s="344">
        <v>1.5312614850699899</v>
      </c>
      <c r="F4812" s="344">
        <v>2.3054778575897199</v>
      </c>
      <c r="G4812" s="262">
        <f t="shared" si="98"/>
        <v>33359.868920607827</v>
      </c>
    </row>
    <row r="4813" spans="1:7" x14ac:dyDescent="0.2">
      <c r="A4813" s="344">
        <v>15</v>
      </c>
      <c r="B4813" s="344">
        <v>0.5</v>
      </c>
      <c r="C4813" s="344">
        <v>3022.779296875</v>
      </c>
      <c r="D4813" s="344">
        <v>22238.013671875</v>
      </c>
      <c r="E4813" s="344">
        <v>1.53295614290982</v>
      </c>
      <c r="F4813" s="344">
        <v>2.31060083024204</v>
      </c>
      <c r="G4813" s="262">
        <f t="shared" si="98"/>
        <v>33397.469672664571</v>
      </c>
    </row>
    <row r="4814" spans="1:7" x14ac:dyDescent="0.2">
      <c r="A4814" s="344">
        <v>15</v>
      </c>
      <c r="B4814" s="344">
        <v>0.5</v>
      </c>
      <c r="C4814" s="344">
        <v>3023.1884765625</v>
      </c>
      <c r="D4814" s="344">
        <v>22339.6015625</v>
      </c>
      <c r="E4814" s="344">
        <v>1.53467548079789</v>
      </c>
      <c r="F4814" s="344">
        <v>2.3137449752539401</v>
      </c>
      <c r="G4814" s="262">
        <f t="shared" si="98"/>
        <v>33435.791664080702</v>
      </c>
    </row>
    <row r="4815" spans="1:7" x14ac:dyDescent="0.2">
      <c r="A4815" s="344">
        <v>15</v>
      </c>
      <c r="B4815" s="344">
        <v>0.5</v>
      </c>
      <c r="C4815" s="344">
        <v>3023.5947265625</v>
      </c>
      <c r="D4815" s="344">
        <v>22441.623046875</v>
      </c>
      <c r="E4815" s="344">
        <v>1.5364056453108801</v>
      </c>
      <c r="F4815" s="344">
        <v>2.31766700744629</v>
      </c>
      <c r="G4815" s="262">
        <f t="shared" si="98"/>
        <v>33474.531106914394</v>
      </c>
    </row>
    <row r="4816" spans="1:7" x14ac:dyDescent="0.2">
      <c r="A4816" s="344">
        <v>15</v>
      </c>
      <c r="B4816" s="344">
        <v>0.5</v>
      </c>
      <c r="C4816" s="344">
        <v>3024.0068359375</v>
      </c>
      <c r="D4816" s="344">
        <v>22542.6015625</v>
      </c>
      <c r="E4816" s="344">
        <v>1.5381814446300299</v>
      </c>
      <c r="F4816" s="344">
        <v>2.32059950940311</v>
      </c>
      <c r="G4816" s="262">
        <f t="shared" si="98"/>
        <v>33514.472584631301</v>
      </c>
    </row>
    <row r="4817" spans="1:7" x14ac:dyDescent="0.2">
      <c r="A4817" s="344">
        <v>15</v>
      </c>
      <c r="B4817" s="344">
        <v>0.5</v>
      </c>
      <c r="C4817" s="344">
        <v>3024.1884765625</v>
      </c>
      <c r="D4817" s="344">
        <v>22591.314453125</v>
      </c>
      <c r="E4817" s="344">
        <v>1.5390213811770099</v>
      </c>
      <c r="F4817" s="344">
        <v>2.32245633378625</v>
      </c>
      <c r="G4817" s="262">
        <f t="shared" si="98"/>
        <v>33533.427397416228</v>
      </c>
    </row>
    <row r="4818" spans="1:7" x14ac:dyDescent="0.2">
      <c r="A4818" s="344">
        <v>15</v>
      </c>
      <c r="B4818" s="344">
        <v>0.5</v>
      </c>
      <c r="C4818" s="344">
        <v>3024.3935546875</v>
      </c>
      <c r="D4818" s="344">
        <v>22644.314453125</v>
      </c>
      <c r="E4818" s="344">
        <v>1.5398849500343199</v>
      </c>
      <c r="F4818" s="344">
        <v>2.3263513576239299</v>
      </c>
      <c r="G4818" s="262">
        <f t="shared" si="98"/>
        <v>33552.959437598365</v>
      </c>
    </row>
    <row r="4819" spans="1:7" x14ac:dyDescent="0.2">
      <c r="A4819" s="344">
        <v>15</v>
      </c>
      <c r="B4819" s="344">
        <v>0.5</v>
      </c>
      <c r="C4819" s="344">
        <v>3024.8154296875</v>
      </c>
      <c r="D4819" s="344">
        <v>22746.716796875</v>
      </c>
      <c r="E4819" s="344">
        <v>1.54168670997024</v>
      </c>
      <c r="F4819" s="344">
        <v>2.32901563867927</v>
      </c>
      <c r="G4819" s="262">
        <f t="shared" si="98"/>
        <v>33593.851308376543</v>
      </c>
    </row>
    <row r="4820" spans="1:7" x14ac:dyDescent="0.2">
      <c r="A4820" s="344">
        <v>15</v>
      </c>
      <c r="B4820" s="344">
        <v>0.5</v>
      </c>
      <c r="C4820" s="344">
        <v>3025.220703125</v>
      </c>
      <c r="D4820" s="344">
        <v>22847.376953125</v>
      </c>
      <c r="E4820" s="344">
        <v>1.5433955704793301</v>
      </c>
      <c r="F4820" s="344">
        <v>2.33343546278775</v>
      </c>
      <c r="G4820" s="262">
        <f t="shared" si="98"/>
        <v>33632.808281505102</v>
      </c>
    </row>
    <row r="4821" spans="1:7" x14ac:dyDescent="0.2">
      <c r="A4821" s="344">
        <v>15</v>
      </c>
      <c r="B4821" s="344">
        <v>0.5</v>
      </c>
      <c r="C4821" s="344">
        <v>3025.6279296875</v>
      </c>
      <c r="D4821" s="344">
        <v>22949.75390625</v>
      </c>
      <c r="E4821" s="344">
        <v>1.5451010549441</v>
      </c>
      <c r="F4821" s="344">
        <v>2.3363204672932598</v>
      </c>
      <c r="G4821" s="262">
        <f t="shared" si="98"/>
        <v>33671.861429110955</v>
      </c>
    </row>
    <row r="4822" spans="1:7" x14ac:dyDescent="0.2">
      <c r="A4822" s="344">
        <v>15</v>
      </c>
      <c r="B4822" s="344">
        <v>0.5</v>
      </c>
      <c r="C4822" s="344">
        <v>3026.0341796875</v>
      </c>
      <c r="D4822" s="344">
        <v>23049.787109375</v>
      </c>
      <c r="E4822" s="344">
        <v>1.5468932688236201</v>
      </c>
      <c r="F4822" s="344">
        <v>2.3434967733919598</v>
      </c>
      <c r="G4822" s="262">
        <f t="shared" si="98"/>
        <v>33713.081937040835</v>
      </c>
    </row>
    <row r="4823" spans="1:7" x14ac:dyDescent="0.2">
      <c r="A4823" s="344">
        <v>15</v>
      </c>
      <c r="B4823" s="344">
        <v>0.5</v>
      </c>
      <c r="C4823" s="344">
        <v>3026.4404296875</v>
      </c>
      <c r="D4823" s="344">
        <v>23151.443359375</v>
      </c>
      <c r="E4823" s="344">
        <v>1.54866022057831</v>
      </c>
      <c r="F4823" s="344">
        <v>2.3466139100492001</v>
      </c>
      <c r="G4823" s="262">
        <f t="shared" si="98"/>
        <v>33753.899609663633</v>
      </c>
    </row>
    <row r="4824" spans="1:7" x14ac:dyDescent="0.2">
      <c r="A4824" s="344">
        <v>15</v>
      </c>
      <c r="B4824" s="344">
        <v>0.5</v>
      </c>
      <c r="C4824" s="344">
        <v>3026.83203125</v>
      </c>
      <c r="D4824" s="344">
        <v>23251.560546875</v>
      </c>
      <c r="E4824" s="344">
        <v>1.5503620961680999</v>
      </c>
      <c r="F4824" s="344">
        <v>2.3504435084760198</v>
      </c>
      <c r="G4824" s="262">
        <f t="shared" si="98"/>
        <v>33793.385679484119</v>
      </c>
    </row>
    <row r="4825" spans="1:7" x14ac:dyDescent="0.2">
      <c r="A4825" s="344">
        <v>15</v>
      </c>
      <c r="B4825" s="344">
        <v>0.5</v>
      </c>
      <c r="C4825" s="344">
        <v>3027.24609375</v>
      </c>
      <c r="D4825" s="344">
        <v>23352.109375</v>
      </c>
      <c r="E4825" s="344">
        <v>1.55201472807676</v>
      </c>
      <c r="F4825" s="344">
        <v>2.3554922081530099</v>
      </c>
      <c r="G4825" s="262">
        <f t="shared" si="98"/>
        <v>33831.895035470894</v>
      </c>
    </row>
    <row r="4826" spans="1:7" x14ac:dyDescent="0.2">
      <c r="A4826" s="344">
        <v>15</v>
      </c>
      <c r="B4826" s="344">
        <v>0.5</v>
      </c>
      <c r="C4826" s="344">
        <v>3027.6484375</v>
      </c>
      <c r="D4826" s="344">
        <v>23452.23046875</v>
      </c>
      <c r="E4826" s="344">
        <v>1.5538049628958099</v>
      </c>
      <c r="F4826" s="344">
        <v>2.3558675311505799</v>
      </c>
      <c r="G4826" s="262">
        <f t="shared" si="98"/>
        <v>33873.790414906362</v>
      </c>
    </row>
    <row r="4827" spans="1:7" x14ac:dyDescent="0.2">
      <c r="A4827" s="344">
        <v>15</v>
      </c>
      <c r="B4827" s="344">
        <v>0.5</v>
      </c>
      <c r="C4827" s="344">
        <v>3028.0517578125</v>
      </c>
      <c r="D4827" s="344">
        <v>23554.880859375</v>
      </c>
      <c r="E4827" s="344">
        <v>1.55551801435649</v>
      </c>
      <c r="F4827" s="344">
        <v>2.36176839098334</v>
      </c>
      <c r="G4827" s="262">
        <f t="shared" si="98"/>
        <v>33914.053215267857</v>
      </c>
    </row>
    <row r="4828" spans="1:7" x14ac:dyDescent="0.2">
      <c r="A4828" s="344">
        <v>15</v>
      </c>
      <c r="B4828" s="344">
        <v>0.5</v>
      </c>
      <c r="C4828" s="344">
        <v>3028.45703125</v>
      </c>
      <c r="D4828" s="344">
        <v>23655.41015625</v>
      </c>
      <c r="E4828" s="344">
        <v>1.55726110097021</v>
      </c>
      <c r="F4828" s="344">
        <v>2.3654699325561501</v>
      </c>
      <c r="G4828" s="262">
        <f t="shared" si="98"/>
        <v>33955.199028417439</v>
      </c>
    </row>
    <row r="4829" spans="1:7" x14ac:dyDescent="0.2">
      <c r="A4829" s="344">
        <v>15</v>
      </c>
      <c r="B4829" s="344">
        <v>0.5</v>
      </c>
      <c r="C4829" s="344">
        <v>3028.8564453125</v>
      </c>
      <c r="D4829" s="344">
        <v>23755.6015625</v>
      </c>
      <c r="E4829" s="344">
        <v>1.5590038383379601</v>
      </c>
      <c r="F4829" s="344">
        <v>2.3708848748356099</v>
      </c>
      <c r="G4829" s="262">
        <f t="shared" si="98"/>
        <v>33996.511499299988</v>
      </c>
    </row>
    <row r="4830" spans="1:7" x14ac:dyDescent="0.2">
      <c r="A4830" s="344">
        <v>15</v>
      </c>
      <c r="B4830" s="344">
        <v>0.5</v>
      </c>
      <c r="C4830" s="344">
        <v>3028.8623046875</v>
      </c>
      <c r="D4830" s="344">
        <v>23754.630859375</v>
      </c>
      <c r="E4830" s="344">
        <v>1.55902374535799</v>
      </c>
      <c r="F4830" s="344">
        <v>2.3713498376309898</v>
      </c>
      <c r="G4830" s="262">
        <f t="shared" si="98"/>
        <v>33996.984392874212</v>
      </c>
    </row>
    <row r="4831" spans="1:7" x14ac:dyDescent="0.2">
      <c r="A4831" s="344">
        <v>15</v>
      </c>
      <c r="B4831" s="344">
        <v>0.5</v>
      </c>
      <c r="C4831" s="344">
        <v>3029.265625</v>
      </c>
      <c r="D4831" s="344">
        <v>23857.515625</v>
      </c>
      <c r="E4831" s="344">
        <v>1.56075833365321</v>
      </c>
      <c r="F4831" s="344">
        <v>2.37480411306024</v>
      </c>
      <c r="G4831" s="262">
        <f t="shared" si="98"/>
        <v>34038.278128875259</v>
      </c>
    </row>
    <row r="4832" spans="1:7" x14ac:dyDescent="0.2">
      <c r="A4832" s="344">
        <v>15</v>
      </c>
      <c r="B4832" s="344">
        <v>0.5</v>
      </c>
      <c r="C4832" s="344">
        <v>3029.6611328125</v>
      </c>
      <c r="D4832" s="344">
        <v>23962.20703125</v>
      </c>
      <c r="E4832" s="344">
        <v>1.56254274770617</v>
      </c>
      <c r="F4832" s="344">
        <v>2.37843696959317</v>
      </c>
      <c r="G4832" s="262">
        <f t="shared" si="98"/>
        <v>34080.943221433488</v>
      </c>
    </row>
    <row r="4833" spans="1:7" x14ac:dyDescent="0.2">
      <c r="A4833" s="344">
        <v>15</v>
      </c>
      <c r="B4833" s="344">
        <v>0.5</v>
      </c>
      <c r="C4833" s="344">
        <v>3030.0888671875</v>
      </c>
      <c r="D4833" s="344">
        <v>24062.58984375</v>
      </c>
      <c r="E4833" s="344">
        <v>1.56432064250112</v>
      </c>
      <c r="F4833" s="344">
        <v>2.3831338621675999</v>
      </c>
      <c r="G4833" s="262">
        <f t="shared" si="98"/>
        <v>34123.634739629786</v>
      </c>
    </row>
    <row r="4834" spans="1:7" x14ac:dyDescent="0.2">
      <c r="A4834" s="344">
        <v>15</v>
      </c>
      <c r="B4834" s="344">
        <v>0.5</v>
      </c>
      <c r="C4834" s="344">
        <v>3030.4814453125</v>
      </c>
      <c r="D4834" s="344">
        <v>24162.646484375</v>
      </c>
      <c r="E4834" s="344">
        <v>1.5659874770790301</v>
      </c>
      <c r="F4834" s="344">
        <v>2.3869422730058401</v>
      </c>
      <c r="G4834" s="262">
        <f t="shared" si="98"/>
        <v>34163.826485349586</v>
      </c>
    </row>
    <row r="4835" spans="1:7" x14ac:dyDescent="0.2">
      <c r="A4835" s="344">
        <v>15</v>
      </c>
      <c r="B4835" s="344">
        <v>0.5</v>
      </c>
      <c r="C4835" s="344">
        <v>3030.884765625</v>
      </c>
      <c r="D4835" s="344">
        <v>24262.830078125</v>
      </c>
      <c r="E4835" s="344">
        <v>1.5677605988457799</v>
      </c>
      <c r="F4835" s="344">
        <v>2.39045615307987</v>
      </c>
      <c r="G4835" s="262">
        <f t="shared" si="98"/>
        <v>34206.758618628686</v>
      </c>
    </row>
    <row r="4836" spans="1:7" x14ac:dyDescent="0.2">
      <c r="A4836" s="344">
        <v>15</v>
      </c>
      <c r="B4836" s="344">
        <v>0.5</v>
      </c>
      <c r="C4836" s="344">
        <v>3031.2822265625</v>
      </c>
      <c r="D4836" s="344">
        <v>24363.322265625</v>
      </c>
      <c r="E4836" s="344">
        <v>1.56947912182659</v>
      </c>
      <c r="F4836" s="344">
        <v>2.3945928551256701</v>
      </c>
      <c r="G4836" s="262">
        <f t="shared" si="98"/>
        <v>34248.541198764236</v>
      </c>
    </row>
    <row r="4837" spans="1:7" x14ac:dyDescent="0.2">
      <c r="A4837" s="344">
        <v>15</v>
      </c>
      <c r="B4837" s="344">
        <v>0.5</v>
      </c>
      <c r="C4837" s="344">
        <v>3031.7021484375</v>
      </c>
      <c r="D4837" s="344">
        <v>24464.728515625</v>
      </c>
      <c r="E4837" s="344">
        <v>1.5713176690041999</v>
      </c>
      <c r="F4837" s="344">
        <v>2.3991914931684701</v>
      </c>
      <c r="G4837" s="262">
        <f t="shared" si="98"/>
        <v>34293.42753624027</v>
      </c>
    </row>
    <row r="4838" spans="1:7" x14ac:dyDescent="0.2">
      <c r="A4838" s="344">
        <v>15</v>
      </c>
      <c r="B4838" s="344">
        <v>0.5</v>
      </c>
      <c r="C4838" s="344">
        <v>3032.09765625</v>
      </c>
      <c r="D4838" s="344">
        <v>24564.998046875</v>
      </c>
      <c r="E4838" s="344">
        <v>1.5730069717392301</v>
      </c>
      <c r="F4838" s="344">
        <v>2.4045559111982602</v>
      </c>
      <c r="G4838" s="262">
        <f t="shared" si="98"/>
        <v>34334.840561830177</v>
      </c>
    </row>
    <row r="4839" spans="1:7" x14ac:dyDescent="0.2">
      <c r="A4839" s="344">
        <v>15</v>
      </c>
      <c r="B4839" s="344">
        <v>0.5</v>
      </c>
      <c r="C4839" s="344">
        <v>3032.486328125</v>
      </c>
      <c r="D4839" s="344">
        <v>24665.8671875</v>
      </c>
      <c r="E4839" s="344">
        <v>1.57474912703037</v>
      </c>
      <c r="F4839" s="344">
        <v>2.4067787453532201</v>
      </c>
      <c r="G4839" s="262">
        <f t="shared" si="98"/>
        <v>34377.724468007909</v>
      </c>
    </row>
    <row r="4840" spans="1:7" x14ac:dyDescent="0.2">
      <c r="A4840" s="344">
        <v>15</v>
      </c>
      <c r="B4840" s="344">
        <v>0.5</v>
      </c>
      <c r="C4840" s="344">
        <v>3032.8974609375</v>
      </c>
      <c r="D4840" s="344">
        <v>24767.625</v>
      </c>
      <c r="E4840" s="344">
        <v>1.57652073539793</v>
      </c>
      <c r="F4840" s="344">
        <v>2.41125235334039</v>
      </c>
      <c r="G4840" s="262">
        <f t="shared" si="98"/>
        <v>34421.512862206451</v>
      </c>
    </row>
    <row r="4841" spans="1:7" x14ac:dyDescent="0.2">
      <c r="A4841" s="344">
        <v>15</v>
      </c>
      <c r="B4841" s="344">
        <v>0.5</v>
      </c>
      <c r="C4841" s="344">
        <v>3033.314453125</v>
      </c>
      <c r="D4841" s="344">
        <v>24871.51171875</v>
      </c>
      <c r="E4841" s="344">
        <v>1.5783435665070999</v>
      </c>
      <c r="F4841" s="344">
        <v>2.41658976301551</v>
      </c>
      <c r="G4841" s="262">
        <f t="shared" si="98"/>
        <v>34466.754743528087</v>
      </c>
    </row>
    <row r="4842" spans="1:7" x14ac:dyDescent="0.2">
      <c r="A4842" s="344">
        <v>15</v>
      </c>
      <c r="B4842" s="344">
        <v>0.5</v>
      </c>
      <c r="C4842" s="344">
        <v>3033.4638671875</v>
      </c>
      <c r="D4842" s="344">
        <v>24904.39453125</v>
      </c>
      <c r="E4842" s="344">
        <v>1.5790297184139499</v>
      </c>
      <c r="F4842" s="344">
        <v>2.4158745072782</v>
      </c>
      <c r="G4842" s="262">
        <f t="shared" si="98"/>
        <v>34483.831660022399</v>
      </c>
    </row>
    <row r="4843" spans="1:7" x14ac:dyDescent="0.2">
      <c r="A4843" s="344">
        <v>15</v>
      </c>
      <c r="B4843" s="344">
        <v>0.5</v>
      </c>
      <c r="C4843" s="344">
        <v>3033.7255859375</v>
      </c>
      <c r="D4843" s="344">
        <v>24972.41796875</v>
      </c>
      <c r="E4843" s="344">
        <v>1.58014358021319</v>
      </c>
      <c r="F4843" s="344">
        <v>2.42033903487027</v>
      </c>
      <c r="G4843" s="262">
        <f t="shared" si="98"/>
        <v>34511.609598078205</v>
      </c>
    </row>
    <row r="4844" spans="1:7" x14ac:dyDescent="0.2">
      <c r="A4844" s="344">
        <v>15</v>
      </c>
      <c r="B4844" s="344">
        <v>0.5</v>
      </c>
      <c r="C4844" s="344">
        <v>3034.12109375</v>
      </c>
      <c r="D4844" s="344">
        <v>25072.509765625</v>
      </c>
      <c r="E4844" s="344">
        <v>1.5819037798792099</v>
      </c>
      <c r="F4844" s="344">
        <v>2.4216831661760798</v>
      </c>
      <c r="G4844" s="262">
        <f t="shared" si="98"/>
        <v>34555.654130620227</v>
      </c>
    </row>
    <row r="4845" spans="1:7" x14ac:dyDescent="0.2">
      <c r="A4845" s="344">
        <v>15</v>
      </c>
      <c r="B4845" s="344">
        <v>0.5</v>
      </c>
      <c r="C4845" s="344">
        <v>3034.5390625</v>
      </c>
      <c r="D4845" s="344">
        <v>25174.013671875</v>
      </c>
      <c r="E4845" s="344">
        <v>1.58371811266989</v>
      </c>
      <c r="F4845" s="344">
        <v>2.4292322341352701</v>
      </c>
      <c r="G4845" s="262">
        <f t="shared" si="98"/>
        <v>34601.236088165395</v>
      </c>
    </row>
    <row r="4846" spans="1:7" x14ac:dyDescent="0.2">
      <c r="A4846" s="344">
        <v>15</v>
      </c>
      <c r="B4846" s="344">
        <v>0.5</v>
      </c>
      <c r="C4846" s="344">
        <v>3034.9384765625</v>
      </c>
      <c r="D4846" s="344">
        <v>25276.755859375</v>
      </c>
      <c r="E4846" s="344">
        <v>1.58549891784787</v>
      </c>
      <c r="F4846" s="344">
        <v>2.4315265472978398</v>
      </c>
      <c r="G4846" s="262">
        <f t="shared" si="98"/>
        <v>34646.157583972556</v>
      </c>
    </row>
    <row r="4847" spans="1:7" x14ac:dyDescent="0.2">
      <c r="A4847" s="344">
        <v>15</v>
      </c>
      <c r="B4847" s="344">
        <v>0.5</v>
      </c>
      <c r="C4847" s="344">
        <v>3035.3525390625</v>
      </c>
      <c r="D4847" s="344">
        <v>25377.4140625</v>
      </c>
      <c r="E4847" s="344">
        <v>1.5873167430982</v>
      </c>
      <c r="F4847" s="344">
        <v>2.4346918798983102</v>
      </c>
      <c r="G4847" s="262">
        <f t="shared" si="98"/>
        <v>34692.197798531801</v>
      </c>
    </row>
    <row r="4848" spans="1:7" x14ac:dyDescent="0.2">
      <c r="A4848" s="344">
        <v>15</v>
      </c>
      <c r="B4848" s="344">
        <v>0.5</v>
      </c>
      <c r="C4848" s="344">
        <v>3035.7509765625</v>
      </c>
      <c r="D4848" s="344">
        <v>25479.2421875</v>
      </c>
      <c r="E4848" s="344">
        <v>1.58916495274752</v>
      </c>
      <c r="F4848" s="344">
        <v>2.4392514023929799</v>
      </c>
      <c r="G4848" s="262">
        <f t="shared" si="98"/>
        <v>34739.194679938497</v>
      </c>
    </row>
    <row r="4849" spans="1:7" x14ac:dyDescent="0.2">
      <c r="A4849" s="344">
        <v>15</v>
      </c>
      <c r="B4849" s="344">
        <v>0.5</v>
      </c>
      <c r="C4849" s="344">
        <v>3036.15625</v>
      </c>
      <c r="D4849" s="344">
        <v>25579.388671875</v>
      </c>
      <c r="E4849" s="344">
        <v>1.5909486683085601</v>
      </c>
      <c r="F4849" s="344">
        <v>2.4436144158244102</v>
      </c>
      <c r="G4849" s="262">
        <f t="shared" si="98"/>
        <v>34784.731717133131</v>
      </c>
    </row>
    <row r="4850" spans="1:7" x14ac:dyDescent="0.2">
      <c r="A4850" s="344">
        <v>15</v>
      </c>
      <c r="B4850" s="344">
        <v>0.5</v>
      </c>
      <c r="C4850" s="344">
        <v>3036.54296875</v>
      </c>
      <c r="D4850" s="344">
        <v>25681.634765625</v>
      </c>
      <c r="E4850" s="344">
        <v>1.5927348285913501</v>
      </c>
      <c r="F4850" s="344">
        <v>2.4480700958520201</v>
      </c>
      <c r="G4850" s="262">
        <f t="shared" si="98"/>
        <v>34830.511919192744</v>
      </c>
    </row>
    <row r="4851" spans="1:7" x14ac:dyDescent="0.2">
      <c r="A4851" s="344">
        <v>15</v>
      </c>
      <c r="B4851" s="344">
        <v>0.5</v>
      </c>
      <c r="C4851" s="344">
        <v>3036.9658203125</v>
      </c>
      <c r="D4851" s="344">
        <v>25781.689453125</v>
      </c>
      <c r="E4851" s="344">
        <v>1.5946894418448201</v>
      </c>
      <c r="F4851" s="344">
        <v>2.4521171581000099</v>
      </c>
      <c r="G4851" s="262">
        <f t="shared" si="98"/>
        <v>34880.807366985544</v>
      </c>
    </row>
    <row r="4852" spans="1:7" x14ac:dyDescent="0.2">
      <c r="A4852" s="344">
        <v>15</v>
      </c>
      <c r="B4852" s="344">
        <v>0.5</v>
      </c>
      <c r="C4852" s="344">
        <v>3037.3564453125</v>
      </c>
      <c r="D4852" s="344">
        <v>25882.310546875</v>
      </c>
      <c r="E4852" s="344">
        <v>1.59658072516322</v>
      </c>
      <c r="F4852" s="344">
        <v>2.4567155633121698</v>
      </c>
      <c r="G4852" s="262">
        <f t="shared" si="98"/>
        <v>34929.662997666448</v>
      </c>
    </row>
    <row r="4853" spans="1:7" x14ac:dyDescent="0.2">
      <c r="A4853" s="344">
        <v>15</v>
      </c>
      <c r="B4853" s="344">
        <v>0.5</v>
      </c>
      <c r="C4853" s="344">
        <v>3037.7646484375</v>
      </c>
      <c r="D4853" s="344">
        <v>25982.453125</v>
      </c>
      <c r="E4853" s="344">
        <v>1.59853254444897</v>
      </c>
      <c r="F4853" s="344">
        <v>2.4608226958662298</v>
      </c>
      <c r="G4853" s="262">
        <f t="shared" si="98"/>
        <v>34980.278320659265</v>
      </c>
    </row>
    <row r="4854" spans="1:7" x14ac:dyDescent="0.2">
      <c r="A4854" s="344">
        <v>15</v>
      </c>
      <c r="B4854" s="344">
        <v>1</v>
      </c>
      <c r="C4854" s="344">
        <v>3038.22265625</v>
      </c>
      <c r="D4854" s="344">
        <v>25881.6953125</v>
      </c>
      <c r="E4854" s="344">
        <v>1.5970178646966799</v>
      </c>
      <c r="F4854" s="344">
        <v>2.4569658562540999</v>
      </c>
      <c r="G4854" s="262">
        <f t="shared" si="98"/>
        <v>34940.99953290524</v>
      </c>
    </row>
    <row r="4855" spans="1:7" x14ac:dyDescent="0.2">
      <c r="A4855" s="344">
        <v>15</v>
      </c>
      <c r="B4855" s="344">
        <v>1</v>
      </c>
      <c r="C4855" s="344">
        <v>3038.609375</v>
      </c>
      <c r="D4855" s="344">
        <v>25780.0546875</v>
      </c>
      <c r="E4855" s="344">
        <v>1.5953885158523899</v>
      </c>
      <c r="F4855" s="344">
        <v>2.4485229514539202</v>
      </c>
      <c r="G4855" s="262">
        <f t="shared" si="98"/>
        <v>34898.912026576989</v>
      </c>
    </row>
    <row r="4856" spans="1:7" x14ac:dyDescent="0.2">
      <c r="A4856" s="344">
        <v>15</v>
      </c>
      <c r="B4856" s="344">
        <v>1</v>
      </c>
      <c r="C4856" s="344">
        <v>3039.025390625</v>
      </c>
      <c r="D4856" s="344">
        <v>25678.716796875</v>
      </c>
      <c r="E4856" s="344">
        <v>1.5937257558107401</v>
      </c>
      <c r="F4856" s="344">
        <v>2.4493960663676302</v>
      </c>
      <c r="G4856" s="262">
        <f t="shared" si="98"/>
        <v>34856.130232068681</v>
      </c>
    </row>
    <row r="4857" spans="1:7" x14ac:dyDescent="0.2">
      <c r="A4857" s="344">
        <v>15</v>
      </c>
      <c r="B4857" s="344">
        <v>1</v>
      </c>
      <c r="C4857" s="344">
        <v>3039.4306640625</v>
      </c>
      <c r="D4857" s="344">
        <v>25578.673828125</v>
      </c>
      <c r="E4857" s="344">
        <v>1.5920071164146099</v>
      </c>
      <c r="F4857" s="344">
        <v>2.44677066802979</v>
      </c>
      <c r="G4857" s="262">
        <f t="shared" si="98"/>
        <v>34812.083746633201</v>
      </c>
    </row>
    <row r="4858" spans="1:7" x14ac:dyDescent="0.2">
      <c r="A4858" s="344">
        <v>15</v>
      </c>
      <c r="B4858" s="344">
        <v>1</v>
      </c>
      <c r="C4858" s="344">
        <v>3039.8251953125</v>
      </c>
      <c r="D4858" s="344">
        <v>25478.125</v>
      </c>
      <c r="E4858" s="344">
        <v>1.5903392340987901</v>
      </c>
      <c r="F4858" s="344">
        <v>2.4423212744295602</v>
      </c>
      <c r="G4858" s="262">
        <f t="shared" si="98"/>
        <v>34769.505380699302</v>
      </c>
    </row>
    <row r="4859" spans="1:7" x14ac:dyDescent="0.2">
      <c r="A4859" s="344">
        <v>15</v>
      </c>
      <c r="B4859" s="344">
        <v>1</v>
      </c>
      <c r="C4859" s="344">
        <v>3040.2412109375</v>
      </c>
      <c r="D4859" s="344">
        <v>25376.6875</v>
      </c>
      <c r="E4859" s="344">
        <v>1.5885957982391099</v>
      </c>
      <c r="F4859" s="344">
        <v>2.4372248444706202</v>
      </c>
      <c r="G4859" s="262">
        <f t="shared" si="98"/>
        <v>34725.174328824396</v>
      </c>
    </row>
    <row r="4860" spans="1:7" x14ac:dyDescent="0.2">
      <c r="A4860" s="344">
        <v>15</v>
      </c>
      <c r="B4860" s="344">
        <v>1</v>
      </c>
      <c r="C4860" s="344">
        <v>3040.6357421875</v>
      </c>
      <c r="D4860" s="344">
        <v>25274.388671875</v>
      </c>
      <c r="E4860" s="344">
        <v>1.58690614625812</v>
      </c>
      <c r="F4860" s="344">
        <v>2.4332972243428199</v>
      </c>
      <c r="G4860" s="262">
        <f t="shared" si="98"/>
        <v>34682.382983227857</v>
      </c>
    </row>
    <row r="4861" spans="1:7" x14ac:dyDescent="0.2">
      <c r="A4861" s="344">
        <v>15</v>
      </c>
      <c r="B4861" s="344">
        <v>1</v>
      </c>
      <c r="C4861" s="344">
        <v>3041.041015625</v>
      </c>
      <c r="D4861" s="344">
        <v>25173.46484375</v>
      </c>
      <c r="E4861" s="344">
        <v>1.5851769130677</v>
      </c>
      <c r="F4861" s="344">
        <v>2.42897565476596</v>
      </c>
      <c r="G4861" s="262">
        <f t="shared" si="98"/>
        <v>34638.764931885526</v>
      </c>
    </row>
    <row r="4862" spans="1:7" x14ac:dyDescent="0.2">
      <c r="A4862" s="344">
        <v>15</v>
      </c>
      <c r="B4862" s="344">
        <v>1</v>
      </c>
      <c r="C4862" s="344">
        <v>3041.4462890625</v>
      </c>
      <c r="D4862" s="344">
        <v>25073.37890625</v>
      </c>
      <c r="E4862" s="344">
        <v>1.58347212709486</v>
      </c>
      <c r="F4862" s="344">
        <v>2.4257511831819998</v>
      </c>
      <c r="G4862" s="262">
        <f t="shared" si="98"/>
        <v>34595.934874683284</v>
      </c>
    </row>
    <row r="4863" spans="1:7" x14ac:dyDescent="0.2">
      <c r="A4863" s="344">
        <v>15</v>
      </c>
      <c r="B4863" s="344">
        <v>1</v>
      </c>
      <c r="C4863" s="344">
        <v>3041.8544921875</v>
      </c>
      <c r="D4863" s="344">
        <v>24971.68359375</v>
      </c>
      <c r="E4863" s="344">
        <v>1.58172298688442</v>
      </c>
      <c r="F4863" s="344">
        <v>2.42014531977475</v>
      </c>
      <c r="G4863" s="262">
        <f t="shared" si="98"/>
        <v>34552.166959106922</v>
      </c>
    </row>
    <row r="4864" spans="1:7" x14ac:dyDescent="0.2">
      <c r="A4864" s="344">
        <v>15</v>
      </c>
      <c r="B4864" s="344">
        <v>1</v>
      </c>
      <c r="C4864" s="344">
        <v>3042.24609375</v>
      </c>
      <c r="D4864" s="344">
        <v>24871.50390625</v>
      </c>
      <c r="E4864" s="344">
        <v>1.5801049303263399</v>
      </c>
      <c r="F4864" s="344">
        <v>2.4191201664507398</v>
      </c>
      <c r="G4864" s="262">
        <f t="shared" si="98"/>
        <v>34511.842410901925</v>
      </c>
    </row>
    <row r="4865" spans="1:18" x14ac:dyDescent="0.2">
      <c r="A4865" s="344">
        <v>15</v>
      </c>
      <c r="B4865" s="344">
        <v>1</v>
      </c>
      <c r="C4865" s="344">
        <v>3042.666015625</v>
      </c>
      <c r="D4865" s="344">
        <v>24770.95703125</v>
      </c>
      <c r="E4865" s="344">
        <v>1.57833041157573</v>
      </c>
      <c r="F4865" s="344">
        <v>2.4138421285897498</v>
      </c>
      <c r="G4865" s="262">
        <f t="shared" si="98"/>
        <v>34467.796672021919</v>
      </c>
    </row>
    <row r="4866" spans="1:18" x14ac:dyDescent="0.2">
      <c r="A4866" s="344">
        <v>15</v>
      </c>
      <c r="B4866" s="344">
        <v>1</v>
      </c>
      <c r="C4866" s="344">
        <v>3043.060546875</v>
      </c>
      <c r="D4866" s="344">
        <v>24670.056640625</v>
      </c>
      <c r="E4866" s="344">
        <v>1.57666485756636</v>
      </c>
      <c r="F4866" s="344">
        <v>2.41105281747878</v>
      </c>
      <c r="G4866" s="262">
        <f t="shared" si="98"/>
        <v>34426.623332747666</v>
      </c>
    </row>
    <row r="4867" spans="1:18" x14ac:dyDescent="0.2">
      <c r="A4867" s="344">
        <v>15</v>
      </c>
      <c r="B4867" s="344">
        <v>1</v>
      </c>
      <c r="C4867" s="344">
        <v>3043.4638671875</v>
      </c>
      <c r="D4867" s="344">
        <v>24569.359375</v>
      </c>
      <c r="E4867" s="344">
        <v>1.57498300541192</v>
      </c>
      <c r="F4867" s="344">
        <v>2.4041295982897299</v>
      </c>
      <c r="G4867" s="262">
        <f t="shared" si="98"/>
        <v>34385.216623793043</v>
      </c>
    </row>
    <row r="4868" spans="1:18" x14ac:dyDescent="0.2">
      <c r="A4868" s="344">
        <v>15</v>
      </c>
      <c r="B4868" s="344">
        <v>1</v>
      </c>
      <c r="C4868" s="344">
        <v>3043.8603515625</v>
      </c>
      <c r="D4868" s="344">
        <v>24468.66796875</v>
      </c>
      <c r="E4868" s="344">
        <v>1.5732455067336599</v>
      </c>
      <c r="F4868" s="344">
        <v>2.4022727739065899</v>
      </c>
      <c r="G4868" s="262">
        <f t="shared" si="98"/>
        <v>34342.614869945915</v>
      </c>
    </row>
    <row r="4869" spans="1:18" x14ac:dyDescent="0.2">
      <c r="A4869" s="344">
        <v>15</v>
      </c>
      <c r="B4869" s="344">
        <v>1</v>
      </c>
      <c r="C4869" s="344">
        <v>3044.2724609375</v>
      </c>
      <c r="D4869" s="344">
        <v>24367.087890625</v>
      </c>
      <c r="E4869" s="344">
        <v>1.57154316548258</v>
      </c>
      <c r="F4869" s="344">
        <v>2.39787390455604</v>
      </c>
      <c r="G4869" s="262">
        <f t="shared" si="98"/>
        <v>34301.047309082373</v>
      </c>
    </row>
    <row r="4870" spans="1:18" x14ac:dyDescent="0.2">
      <c r="A4870" s="344">
        <v>15</v>
      </c>
      <c r="B4870" s="344">
        <v>1</v>
      </c>
      <c r="C4870" s="344">
        <v>3044.68359375</v>
      </c>
      <c r="D4870" s="344">
        <v>24266.06640625</v>
      </c>
      <c r="E4870" s="344">
        <v>1.5697435010224601</v>
      </c>
      <c r="F4870" s="344">
        <v>2.3939041420817402</v>
      </c>
      <c r="G4870" s="262">
        <f t="shared" ref="G4870:G4933" si="99">G4869+(D4870+D4869)/2*(E4870-E4869)</f>
        <v>34257.285629396567</v>
      </c>
    </row>
    <row r="4871" spans="1:18" x14ac:dyDescent="0.2">
      <c r="A4871" s="344">
        <v>15</v>
      </c>
      <c r="B4871" s="344">
        <v>1</v>
      </c>
      <c r="C4871" s="344">
        <v>3045.0791015625</v>
      </c>
      <c r="D4871" s="344">
        <v>24165.0390625</v>
      </c>
      <c r="E4871" s="344">
        <v>1.5681012300774499</v>
      </c>
      <c r="F4871" s="344">
        <v>2.3887185379862799</v>
      </c>
      <c r="G4871" s="262">
        <f t="shared" si="99"/>
        <v>34217.517130723543</v>
      </c>
    </row>
    <row r="4872" spans="1:18" x14ac:dyDescent="0.2">
      <c r="A4872" s="344">
        <v>15</v>
      </c>
      <c r="B4872" s="344">
        <v>1</v>
      </c>
      <c r="C4872" s="344">
        <v>3045.4794921875</v>
      </c>
      <c r="D4872" s="344">
        <v>24063.947265625</v>
      </c>
      <c r="E4872" s="344">
        <v>1.5663726953789601</v>
      </c>
      <c r="F4872" s="344">
        <v>2.3843673989176799</v>
      </c>
      <c r="G4872" s="262">
        <f t="shared" si="99"/>
        <v>34175.834392552963</v>
      </c>
    </row>
    <row r="4873" spans="1:18" s="114" customFormat="1" x14ac:dyDescent="0.2">
      <c r="A4873" s="344">
        <v>15</v>
      </c>
      <c r="B4873" s="344">
        <v>1</v>
      </c>
      <c r="C4873" s="344">
        <v>3045.8857421875</v>
      </c>
      <c r="D4873" s="344">
        <v>23963.505859375</v>
      </c>
      <c r="E4873" s="344">
        <v>1.5646193642169199</v>
      </c>
      <c r="F4873" s="344">
        <v>2.3826241958886398</v>
      </c>
      <c r="G4873" s="262">
        <f t="shared" si="99"/>
        <v>34133.730377454223</v>
      </c>
      <c r="H4873" s="270"/>
      <c r="I4873" s="271"/>
      <c r="J4873" s="271"/>
      <c r="K4873" s="270"/>
      <c r="L4873" s="271"/>
      <c r="M4873" s="271"/>
      <c r="N4873" s="271"/>
      <c r="O4873" s="271"/>
      <c r="P4873" s="271"/>
      <c r="Q4873" s="284"/>
      <c r="R4873" s="287"/>
    </row>
    <row r="4874" spans="1:18" x14ac:dyDescent="0.2">
      <c r="A4874" s="344">
        <v>15</v>
      </c>
      <c r="B4874" s="344">
        <v>1</v>
      </c>
      <c r="C4874" s="344">
        <v>3046.2958984375</v>
      </c>
      <c r="D4874" s="344">
        <v>23863.314453125</v>
      </c>
      <c r="E4874" s="344">
        <v>1.5629351837560499</v>
      </c>
      <c r="F4874" s="344">
        <v>2.3781240452081001</v>
      </c>
      <c r="G4874" s="262">
        <f t="shared" si="99"/>
        <v>34093.455879316294</v>
      </c>
    </row>
    <row r="4875" spans="1:18" x14ac:dyDescent="0.2">
      <c r="A4875" s="344">
        <v>15</v>
      </c>
      <c r="B4875" s="344">
        <v>1</v>
      </c>
      <c r="C4875" s="344">
        <v>3046.6845703125</v>
      </c>
      <c r="D4875" s="344">
        <v>23761</v>
      </c>
      <c r="E4875" s="344">
        <v>1.56118138693273</v>
      </c>
      <c r="F4875" s="344">
        <v>2.3731857072562001</v>
      </c>
      <c r="G4875" s="262">
        <f t="shared" si="99"/>
        <v>34051.694193615956</v>
      </c>
    </row>
    <row r="4876" spans="1:18" x14ac:dyDescent="0.2">
      <c r="A4876" s="344">
        <v>15</v>
      </c>
      <c r="B4876" s="344">
        <v>1</v>
      </c>
      <c r="C4876" s="344">
        <v>3047.10546875</v>
      </c>
      <c r="D4876" s="344">
        <v>23659.36328125</v>
      </c>
      <c r="E4876" s="344">
        <v>1.55940989498049</v>
      </c>
      <c r="F4876" s="344">
        <v>2.36994307488203</v>
      </c>
      <c r="G4876" s="262">
        <f t="shared" si="99"/>
        <v>34009.691797653439</v>
      </c>
    </row>
    <row r="4877" spans="1:18" x14ac:dyDescent="0.2">
      <c r="A4877" s="344">
        <v>15</v>
      </c>
      <c r="B4877" s="344">
        <v>1</v>
      </c>
      <c r="C4877" s="344">
        <v>3047.189453125</v>
      </c>
      <c r="D4877" s="344">
        <v>23637.251953125</v>
      </c>
      <c r="E4877" s="344">
        <v>1.5590101247653401</v>
      </c>
      <c r="F4877" s="344">
        <v>2.3673267569392902</v>
      </c>
      <c r="G4877" s="262">
        <f t="shared" si="99"/>
        <v>34000.237908629388</v>
      </c>
    </row>
    <row r="4878" spans="1:18" x14ac:dyDescent="0.2">
      <c r="A4878" s="344">
        <v>15</v>
      </c>
      <c r="B4878" s="344">
        <v>1</v>
      </c>
      <c r="C4878" s="344">
        <v>3047.5087890625</v>
      </c>
      <c r="D4878" s="344">
        <v>23557.03515625</v>
      </c>
      <c r="E4878" s="344">
        <v>1.55772478319705</v>
      </c>
      <c r="F4878" s="344">
        <v>2.3642091546207702</v>
      </c>
      <c r="G4878" s="262">
        <f t="shared" si="99"/>
        <v>33969.907519125642</v>
      </c>
    </row>
    <row r="4879" spans="1:18" x14ac:dyDescent="0.2">
      <c r="A4879" s="344">
        <v>15</v>
      </c>
      <c r="B4879" s="344">
        <v>1</v>
      </c>
      <c r="C4879" s="344">
        <v>3047.919921875</v>
      </c>
      <c r="D4879" s="344">
        <v>23456.162109375</v>
      </c>
      <c r="E4879" s="344">
        <v>1.5559641178697301</v>
      </c>
      <c r="F4879" s="344">
        <v>2.3616102989762999</v>
      </c>
      <c r="G4879" s="262">
        <f t="shared" si="99"/>
        <v>33928.520265949621</v>
      </c>
    </row>
    <row r="4880" spans="1:18" x14ac:dyDescent="0.2">
      <c r="A4880" s="344">
        <v>15</v>
      </c>
      <c r="B4880" s="344">
        <v>1</v>
      </c>
      <c r="C4880" s="344">
        <v>3048.32421875</v>
      </c>
      <c r="D4880" s="344">
        <v>23355.501953125</v>
      </c>
      <c r="E4880" s="344">
        <v>1.55420298688114</v>
      </c>
      <c r="F4880" s="344">
        <v>2.3559003602713302</v>
      </c>
      <c r="G4880" s="262">
        <f t="shared" si="99"/>
        <v>33887.299529845652</v>
      </c>
    </row>
    <row r="4881" spans="1:7" x14ac:dyDescent="0.2">
      <c r="A4881" s="344">
        <v>15</v>
      </c>
      <c r="B4881" s="344">
        <v>1</v>
      </c>
      <c r="C4881" s="344">
        <v>3048.7294921875</v>
      </c>
      <c r="D4881" s="344">
        <v>23253.322265625</v>
      </c>
      <c r="E4881" s="344">
        <v>1.5524475602433101</v>
      </c>
      <c r="F4881" s="344">
        <v>2.3527026642113902</v>
      </c>
      <c r="G4881" s="262">
        <f t="shared" si="99"/>
        <v>33846.390344049891</v>
      </c>
    </row>
    <row r="4882" spans="1:7" x14ac:dyDescent="0.2">
      <c r="A4882" s="344">
        <v>15</v>
      </c>
      <c r="B4882" s="344">
        <v>1</v>
      </c>
      <c r="C4882" s="344">
        <v>3049.1376953125</v>
      </c>
      <c r="D4882" s="344">
        <v>23152.494140625</v>
      </c>
      <c r="E4882" s="344">
        <v>1.5507581410929601</v>
      </c>
      <c r="F4882" s="344">
        <v>2.3460001684725298</v>
      </c>
      <c r="G4882" s="262">
        <f t="shared" si="99"/>
        <v>33807.190906587719</v>
      </c>
    </row>
    <row r="4883" spans="1:7" x14ac:dyDescent="0.2">
      <c r="A4883" s="344">
        <v>15</v>
      </c>
      <c r="B4883" s="344">
        <v>1</v>
      </c>
      <c r="C4883" s="344">
        <v>3049.525390625</v>
      </c>
      <c r="D4883" s="344">
        <v>23052.099609375</v>
      </c>
      <c r="E4883" s="344">
        <v>1.54908280819654</v>
      </c>
      <c r="F4883" s="344">
        <v>2.3435382172465302</v>
      </c>
      <c r="G4883" s="262">
        <f t="shared" si="99"/>
        <v>33768.486868650172</v>
      </c>
    </row>
    <row r="4884" spans="1:7" x14ac:dyDescent="0.2">
      <c r="A4884" s="344">
        <v>15</v>
      </c>
      <c r="B4884" s="344">
        <v>1</v>
      </c>
      <c r="C4884" s="344">
        <v>3049.9296875</v>
      </c>
      <c r="D4884" s="344">
        <v>22949.7109375</v>
      </c>
      <c r="E4884" s="344">
        <v>1.54733145609498</v>
      </c>
      <c r="F4884" s="344">
        <v>2.3417533375322801</v>
      </c>
      <c r="G4884" s="262">
        <f t="shared" si="99"/>
        <v>33728.204184861759</v>
      </c>
    </row>
    <row r="4885" spans="1:7" x14ac:dyDescent="0.2">
      <c r="A4885" s="344">
        <v>15</v>
      </c>
      <c r="B4885" s="344">
        <v>1</v>
      </c>
      <c r="C4885" s="344">
        <v>3050.3466796875</v>
      </c>
      <c r="D4885" s="344">
        <v>22849.056640625</v>
      </c>
      <c r="E4885" s="344">
        <v>1.54558848589659</v>
      </c>
      <c r="F4885" s="344">
        <v>2.3384094238281299</v>
      </c>
      <c r="G4885" s="262">
        <f t="shared" si="99"/>
        <v>33688.291241355932</v>
      </c>
    </row>
    <row r="4886" spans="1:7" x14ac:dyDescent="0.2">
      <c r="A4886" s="344">
        <v>15</v>
      </c>
      <c r="B4886" s="344">
        <v>1</v>
      </c>
      <c r="C4886" s="344">
        <v>3050.73828125</v>
      </c>
      <c r="D4886" s="344">
        <v>22749.056640625</v>
      </c>
      <c r="E4886" s="344">
        <v>1.5438229311257601</v>
      </c>
      <c r="F4886" s="344">
        <v>2.33384361490607</v>
      </c>
      <c r="G4886" s="262">
        <f t="shared" si="99"/>
        <v>33648.038258133653</v>
      </c>
    </row>
    <row r="4887" spans="1:7" x14ac:dyDescent="0.2">
      <c r="A4887" s="344">
        <v>15</v>
      </c>
      <c r="B4887" s="344">
        <v>1</v>
      </c>
      <c r="C4887" s="344">
        <v>3051.12890625</v>
      </c>
      <c r="D4887" s="344">
        <v>22648.580078125</v>
      </c>
      <c r="E4887" s="344">
        <v>1.54213118366897</v>
      </c>
      <c r="F4887" s="344">
        <v>2.3295788560062598</v>
      </c>
      <c r="G4887" s="262">
        <f t="shared" si="99"/>
        <v>33609.637589902042</v>
      </c>
    </row>
    <row r="4888" spans="1:7" x14ac:dyDescent="0.2">
      <c r="A4888" s="344">
        <v>15</v>
      </c>
      <c r="B4888" s="344">
        <v>1</v>
      </c>
      <c r="C4888" s="344">
        <v>3051.556640625</v>
      </c>
      <c r="D4888" s="344">
        <v>22548.486328125</v>
      </c>
      <c r="E4888" s="344">
        <v>1.54034083243459</v>
      </c>
      <c r="F4888" s="344">
        <v>2.3249625228345399</v>
      </c>
      <c r="G4888" s="262">
        <f t="shared" si="99"/>
        <v>33569.178278086649</v>
      </c>
    </row>
    <row r="4889" spans="1:7" x14ac:dyDescent="0.2">
      <c r="A4889" s="344">
        <v>15</v>
      </c>
      <c r="B4889" s="344">
        <v>1</v>
      </c>
      <c r="C4889" s="344">
        <v>3051.861328125</v>
      </c>
      <c r="D4889" s="344">
        <v>22475.421875</v>
      </c>
      <c r="E4889" s="344">
        <v>1.53900217264891</v>
      </c>
      <c r="F4889" s="344">
        <v>2.3199736606329702</v>
      </c>
      <c r="G4889" s="262">
        <f t="shared" si="99"/>
        <v>33539.042430433816</v>
      </c>
    </row>
    <row r="4890" spans="1:7" x14ac:dyDescent="0.2">
      <c r="A4890" s="344">
        <v>15</v>
      </c>
      <c r="B4890" s="344">
        <v>1</v>
      </c>
      <c r="C4890" s="344">
        <v>3051.9482421875</v>
      </c>
      <c r="D4890" s="344">
        <v>22446.443359375</v>
      </c>
      <c r="E4890" s="344">
        <v>1.5386049635708301</v>
      </c>
      <c r="F4890" s="344">
        <v>2.3209361825138299</v>
      </c>
      <c r="G4890" s="262">
        <f t="shared" si="99"/>
        <v>33530.12074409613</v>
      </c>
    </row>
    <row r="4891" spans="1:7" x14ac:dyDescent="0.2">
      <c r="A4891" s="344">
        <v>15</v>
      </c>
      <c r="B4891" s="344">
        <v>1</v>
      </c>
      <c r="C4891" s="344">
        <v>3052.36328125</v>
      </c>
      <c r="D4891" s="344">
        <v>22346.396484375</v>
      </c>
      <c r="E4891" s="344">
        <v>1.53685954865068</v>
      </c>
      <c r="F4891" s="344">
        <v>2.3150206543505201</v>
      </c>
      <c r="G4891" s="262">
        <f t="shared" si="99"/>
        <v>33491.029698606544</v>
      </c>
    </row>
    <row r="4892" spans="1:7" x14ac:dyDescent="0.2">
      <c r="A4892" s="344">
        <v>15</v>
      </c>
      <c r="B4892" s="344">
        <v>1</v>
      </c>
      <c r="C4892" s="344">
        <v>3052.7607421875</v>
      </c>
      <c r="D4892" s="344">
        <v>22246.27734375</v>
      </c>
      <c r="E4892" s="344">
        <v>1.53518142178655</v>
      </c>
      <c r="F4892" s="344">
        <v>2.3121742997318502</v>
      </c>
      <c r="G4892" s="262">
        <f t="shared" si="99"/>
        <v>33453.613616659364</v>
      </c>
    </row>
    <row r="4893" spans="1:7" x14ac:dyDescent="0.2">
      <c r="A4893" s="344">
        <v>15</v>
      </c>
      <c r="B4893" s="344">
        <v>1</v>
      </c>
      <c r="C4893" s="344">
        <v>3053.1572265625</v>
      </c>
      <c r="D4893" s="344">
        <v>22145.966796875</v>
      </c>
      <c r="E4893" s="344">
        <v>1.53337314259261</v>
      </c>
      <c r="F4893" s="344">
        <v>2.3082792758941699</v>
      </c>
      <c r="G4893" s="262">
        <f t="shared" si="99"/>
        <v>33413.476830933469</v>
      </c>
    </row>
    <row r="4894" spans="1:7" x14ac:dyDescent="0.2">
      <c r="A4894" s="344">
        <v>15</v>
      </c>
      <c r="B4894" s="344">
        <v>1</v>
      </c>
      <c r="C4894" s="344">
        <v>3053.5556640625</v>
      </c>
      <c r="D4894" s="344">
        <v>22045.537109375</v>
      </c>
      <c r="E4894" s="344">
        <v>1.5316297067329301</v>
      </c>
      <c r="F4894" s="344">
        <v>2.3059069644659802</v>
      </c>
      <c r="G4894" s="262">
        <f t="shared" si="99"/>
        <v>33374.954304631799</v>
      </c>
    </row>
    <row r="4895" spans="1:7" x14ac:dyDescent="0.2">
      <c r="A4895" s="344">
        <v>15</v>
      </c>
      <c r="B4895" s="344">
        <v>1</v>
      </c>
      <c r="C4895" s="344">
        <v>3053.9619140625</v>
      </c>
      <c r="D4895" s="344">
        <v>21945.1015625</v>
      </c>
      <c r="E4895" s="344">
        <v>1.52984377928078</v>
      </c>
      <c r="F4895" s="344">
        <v>2.2989301942288898</v>
      </c>
      <c r="G4895" s="262">
        <f t="shared" si="99"/>
        <v>33335.672260010942</v>
      </c>
    </row>
    <row r="4896" spans="1:7" x14ac:dyDescent="0.2">
      <c r="A4896" s="344">
        <v>15</v>
      </c>
      <c r="B4896" s="344">
        <v>1</v>
      </c>
      <c r="C4896" s="344">
        <v>3054.3486328125</v>
      </c>
      <c r="D4896" s="344">
        <v>21843.701171875</v>
      </c>
      <c r="E4896" s="344">
        <v>1.52816239278764</v>
      </c>
      <c r="F4896" s="344">
        <v>2.2963671945035502</v>
      </c>
      <c r="G4896" s="262">
        <f t="shared" si="99"/>
        <v>33298.85930927677</v>
      </c>
    </row>
    <row r="4897" spans="1:7" x14ac:dyDescent="0.2">
      <c r="A4897" s="344">
        <v>15</v>
      </c>
      <c r="B4897" s="344">
        <v>1</v>
      </c>
      <c r="C4897" s="344">
        <v>3054.7685546875</v>
      </c>
      <c r="D4897" s="344">
        <v>21743.486328125</v>
      </c>
      <c r="E4897" s="344">
        <v>1.52633409015834</v>
      </c>
      <c r="F4897" s="344">
        <v>2.2922456264495898</v>
      </c>
      <c r="G4897" s="262">
        <f t="shared" si="99"/>
        <v>33259.014024521748</v>
      </c>
    </row>
    <row r="4898" spans="1:7" x14ac:dyDescent="0.2">
      <c r="A4898" s="344">
        <v>15</v>
      </c>
      <c r="B4898" s="344">
        <v>1</v>
      </c>
      <c r="C4898" s="344">
        <v>3055.16796875</v>
      </c>
      <c r="D4898" s="344">
        <v>21642.9453125</v>
      </c>
      <c r="E4898" s="344">
        <v>1.52458786033094</v>
      </c>
      <c r="F4898" s="344">
        <v>2.2868723608553401</v>
      </c>
      <c r="G4898" s="262">
        <f t="shared" si="99"/>
        <v>33221.132684004093</v>
      </c>
    </row>
    <row r="4899" spans="1:7" x14ac:dyDescent="0.2">
      <c r="A4899" s="344">
        <v>15</v>
      </c>
      <c r="B4899" s="344">
        <v>1</v>
      </c>
      <c r="C4899" s="344">
        <v>3055.576171875</v>
      </c>
      <c r="D4899" s="344">
        <v>21542.02734375</v>
      </c>
      <c r="E4899" s="344">
        <v>1.52287178207189</v>
      </c>
      <c r="F4899" s="344">
        <v>2.28323927149177</v>
      </c>
      <c r="G4899" s="262">
        <f t="shared" si="99"/>
        <v>33184.078287657561</v>
      </c>
    </row>
    <row r="4900" spans="1:7" x14ac:dyDescent="0.2">
      <c r="A4900" s="344">
        <v>15</v>
      </c>
      <c r="B4900" s="344">
        <v>1</v>
      </c>
      <c r="C4900" s="344">
        <v>3055.9619140625</v>
      </c>
      <c r="D4900" s="344">
        <v>21441.48828125</v>
      </c>
      <c r="E4900" s="344">
        <v>1.52115256059915</v>
      </c>
      <c r="F4900" s="344">
        <v>2.2800683509558399</v>
      </c>
      <c r="G4900" s="262">
        <f t="shared" si="99"/>
        <v>33147.129196139387</v>
      </c>
    </row>
    <row r="4901" spans="1:7" x14ac:dyDescent="0.2">
      <c r="A4901" s="344">
        <v>15</v>
      </c>
      <c r="B4901" s="344">
        <v>1</v>
      </c>
      <c r="C4901" s="344">
        <v>3056.3916015625</v>
      </c>
      <c r="D4901" s="344">
        <v>21340.8046875</v>
      </c>
      <c r="E4901" s="344">
        <v>1.51937361806631</v>
      </c>
      <c r="F4901" s="344">
        <v>2.2749006748199498</v>
      </c>
      <c r="G4901" s="262">
        <f t="shared" si="99"/>
        <v>33109.075575832117</v>
      </c>
    </row>
    <row r="4902" spans="1:7" x14ac:dyDescent="0.2">
      <c r="A4902" s="344">
        <v>15</v>
      </c>
      <c r="B4902" s="344">
        <v>1</v>
      </c>
      <c r="C4902" s="344">
        <v>3056.4599609375</v>
      </c>
      <c r="D4902" s="344">
        <v>21321.64453125</v>
      </c>
      <c r="E4902" s="344">
        <v>1.5189560363069201</v>
      </c>
      <c r="F4902" s="344">
        <v>2.2759886924177399</v>
      </c>
      <c r="G4902" s="262">
        <f t="shared" si="99"/>
        <v>33100.168045529797</v>
      </c>
    </row>
    <row r="4903" spans="1:7" x14ac:dyDescent="0.2">
      <c r="A4903" s="344">
        <v>15</v>
      </c>
      <c r="B4903" s="344">
        <v>1</v>
      </c>
      <c r="C4903" s="344">
        <v>3056.78515625</v>
      </c>
      <c r="D4903" s="344">
        <v>21239.66015625</v>
      </c>
      <c r="E4903" s="344">
        <v>1.5176117885857801</v>
      </c>
      <c r="F4903" s="344">
        <v>2.2713362704962501</v>
      </c>
      <c r="G4903" s="262">
        <f t="shared" si="99"/>
        <v>33071.561577112341</v>
      </c>
    </row>
    <row r="4904" spans="1:7" x14ac:dyDescent="0.2">
      <c r="A4904" s="344">
        <v>15</v>
      </c>
      <c r="B4904" s="344">
        <v>1</v>
      </c>
      <c r="C4904" s="344">
        <v>3057.18359375</v>
      </c>
      <c r="D4904" s="344">
        <v>21137.462890625</v>
      </c>
      <c r="E4904" s="344">
        <v>1.5158082824200401</v>
      </c>
      <c r="F4904" s="344">
        <v>2.2672920022159802</v>
      </c>
      <c r="G4904" s="262">
        <f t="shared" si="99"/>
        <v>33033.347875761661</v>
      </c>
    </row>
    <row r="4905" spans="1:7" x14ac:dyDescent="0.2">
      <c r="A4905" s="344">
        <v>15</v>
      </c>
      <c r="B4905" s="344">
        <v>1</v>
      </c>
      <c r="C4905" s="344">
        <v>3057.6015625</v>
      </c>
      <c r="D4905" s="344">
        <v>21036.509765625</v>
      </c>
      <c r="E4905" s="344">
        <v>1.5140059404075099</v>
      </c>
      <c r="F4905" s="344">
        <v>2.2624074481427701</v>
      </c>
      <c r="G4905" s="262">
        <f t="shared" si="99"/>
        <v>32995.34191438483</v>
      </c>
    </row>
    <row r="4906" spans="1:7" x14ac:dyDescent="0.2">
      <c r="A4906" s="344">
        <v>15</v>
      </c>
      <c r="B4906" s="344">
        <v>1</v>
      </c>
      <c r="C4906" s="344">
        <v>3057.9931640625</v>
      </c>
      <c r="D4906" s="344">
        <v>20933.541015625</v>
      </c>
      <c r="E4906" s="344">
        <v>1.51224515866488</v>
      </c>
      <c r="F4906" s="344">
        <v>2.2578299976885301</v>
      </c>
      <c r="G4906" s="262">
        <f t="shared" si="99"/>
        <v>32958.391864808393</v>
      </c>
    </row>
    <row r="4907" spans="1:7" x14ac:dyDescent="0.2">
      <c r="A4907" s="344">
        <v>15</v>
      </c>
      <c r="B4907" s="344">
        <v>1</v>
      </c>
      <c r="C4907" s="344">
        <v>3058.412109375</v>
      </c>
      <c r="D4907" s="344">
        <v>20833.353515625</v>
      </c>
      <c r="E4907" s="344">
        <v>1.5103534096851901</v>
      </c>
      <c r="F4907" s="344">
        <v>2.25521321408451</v>
      </c>
      <c r="G4907" s="262">
        <f t="shared" si="99"/>
        <v>32918.885624751238</v>
      </c>
    </row>
    <row r="4908" spans="1:7" x14ac:dyDescent="0.2">
      <c r="A4908" s="344">
        <v>15</v>
      </c>
      <c r="B4908" s="344">
        <v>1.5</v>
      </c>
      <c r="C4908" s="344">
        <v>3059.146484375</v>
      </c>
      <c r="D4908" s="344">
        <v>20934.837890625</v>
      </c>
      <c r="E4908" s="344">
        <v>1.5119540039449899</v>
      </c>
      <c r="F4908" s="344">
        <v>2.2586404811590901</v>
      </c>
      <c r="G4908" s="262">
        <f t="shared" si="99"/>
        <v>32952.31258845477</v>
      </c>
    </row>
    <row r="4909" spans="1:7" x14ac:dyDescent="0.2">
      <c r="A4909" s="344">
        <v>15</v>
      </c>
      <c r="B4909" s="344">
        <v>1.5</v>
      </c>
      <c r="C4909" s="344">
        <v>3059.5498046875</v>
      </c>
      <c r="D4909" s="344">
        <v>21035.005859375</v>
      </c>
      <c r="E4909" s="344">
        <v>1.51368090882897</v>
      </c>
      <c r="F4909" s="344">
        <v>2.2657930385321401</v>
      </c>
      <c r="G4909" s="262">
        <f t="shared" si="99"/>
        <v>32988.551552530647</v>
      </c>
    </row>
    <row r="4910" spans="1:7" x14ac:dyDescent="0.2">
      <c r="A4910" s="344">
        <v>15</v>
      </c>
      <c r="B4910" s="344">
        <v>1.5</v>
      </c>
      <c r="C4910" s="344">
        <v>3059.9560546875</v>
      </c>
      <c r="D4910" s="344">
        <v>21136.37890625</v>
      </c>
      <c r="E4910" s="344">
        <v>1.5153952408582001</v>
      </c>
      <c r="F4910" s="344">
        <v>2.26594810374081</v>
      </c>
      <c r="G4910" s="262">
        <f t="shared" si="99"/>
        <v>33024.699430340996</v>
      </c>
    </row>
    <row r="4911" spans="1:7" x14ac:dyDescent="0.2">
      <c r="A4911" s="344">
        <v>15</v>
      </c>
      <c r="B4911" s="344">
        <v>1.5</v>
      </c>
      <c r="C4911" s="344">
        <v>3060.3486328125</v>
      </c>
      <c r="D4911" s="344">
        <v>21236.65625</v>
      </c>
      <c r="E4911" s="344">
        <v>1.5171203995123499</v>
      </c>
      <c r="F4911" s="344">
        <v>2.2696943487971999</v>
      </c>
      <c r="G4911" s="262">
        <f t="shared" si="99"/>
        <v>33061.249534492192</v>
      </c>
    </row>
    <row r="4912" spans="1:7" x14ac:dyDescent="0.2">
      <c r="A4912" s="344">
        <v>15</v>
      </c>
      <c r="B4912" s="344">
        <v>1.5</v>
      </c>
      <c r="C4912" s="344">
        <v>3060.75390625</v>
      </c>
      <c r="D4912" s="344">
        <v>21338.521484375</v>
      </c>
      <c r="E4912" s="344">
        <v>1.51879200711846</v>
      </c>
      <c r="F4912" s="344">
        <v>2.2744804155081502</v>
      </c>
      <c r="G4912" s="262">
        <f t="shared" si="99"/>
        <v>33096.834029958329</v>
      </c>
    </row>
    <row r="4913" spans="1:7" x14ac:dyDescent="0.2">
      <c r="A4913" s="344">
        <v>15</v>
      </c>
      <c r="B4913" s="344">
        <v>1.5</v>
      </c>
      <c r="C4913" s="344">
        <v>3061.1640625</v>
      </c>
      <c r="D4913" s="344">
        <v>21441.623046875</v>
      </c>
      <c r="E4913" s="344">
        <v>1.5205644303932799</v>
      </c>
      <c r="F4913" s="344">
        <v>2.2787901107221802</v>
      </c>
      <c r="G4913" s="262">
        <f t="shared" si="99"/>
        <v>33134.746291892006</v>
      </c>
    </row>
    <row r="4914" spans="1:7" x14ac:dyDescent="0.2">
      <c r="A4914" s="344">
        <v>15</v>
      </c>
      <c r="B4914" s="344">
        <v>1.5</v>
      </c>
      <c r="C4914" s="344">
        <v>3061.58203125</v>
      </c>
      <c r="D4914" s="344">
        <v>21543.779296875</v>
      </c>
      <c r="E4914" s="344">
        <v>1.5223316149786099</v>
      </c>
      <c r="F4914" s="344">
        <v>2.2834837436675999</v>
      </c>
      <c r="G4914" s="262">
        <f t="shared" si="99"/>
        <v>33172.727862100044</v>
      </c>
    </row>
    <row r="4915" spans="1:7" x14ac:dyDescent="0.2">
      <c r="A4915" s="344">
        <v>15</v>
      </c>
      <c r="B4915" s="344">
        <v>1.5</v>
      </c>
      <c r="C4915" s="344">
        <v>3061.9912109375</v>
      </c>
      <c r="D4915" s="344">
        <v>21644.703125</v>
      </c>
      <c r="E4915" s="344">
        <v>1.52403896208853</v>
      </c>
      <c r="F4915" s="344">
        <v>2.2866039071232098</v>
      </c>
      <c r="G4915" s="262">
        <f t="shared" si="99"/>
        <v>33209.596727422453</v>
      </c>
    </row>
    <row r="4916" spans="1:7" x14ac:dyDescent="0.2">
      <c r="A4916" s="344">
        <v>15</v>
      </c>
      <c r="B4916" s="344">
        <v>1.5</v>
      </c>
      <c r="C4916" s="344">
        <v>3062.4052734375</v>
      </c>
      <c r="D4916" s="344">
        <v>21745.67578125</v>
      </c>
      <c r="E4916" s="344">
        <v>1.5257829800248099</v>
      </c>
      <c r="F4916" s="344">
        <v>2.2914172150194601</v>
      </c>
      <c r="G4916" s="262">
        <f t="shared" si="99"/>
        <v>33247.433526959692</v>
      </c>
    </row>
    <row r="4917" spans="1:7" x14ac:dyDescent="0.2">
      <c r="A4917" s="344">
        <v>15</v>
      </c>
      <c r="B4917" s="344">
        <v>1.5</v>
      </c>
      <c r="C4917" s="344">
        <v>3062.7958984375</v>
      </c>
      <c r="D4917" s="344">
        <v>21846.884765625</v>
      </c>
      <c r="E4917" s="344">
        <v>1.5274805482477001</v>
      </c>
      <c r="F4917" s="344">
        <v>2.29679932817817</v>
      </c>
      <c r="G4917" s="262">
        <f t="shared" si="99"/>
        <v>33284.43419972909</v>
      </c>
    </row>
    <row r="4918" spans="1:7" x14ac:dyDescent="0.2">
      <c r="A4918" s="344">
        <v>15</v>
      </c>
      <c r="B4918" s="344">
        <v>1.5</v>
      </c>
      <c r="C4918" s="344">
        <v>3063.20703125</v>
      </c>
      <c r="D4918" s="344">
        <v>21948.060546875</v>
      </c>
      <c r="E4918" s="344">
        <v>1.5292088501155401</v>
      </c>
      <c r="F4918" s="344">
        <v>2.30160355567932</v>
      </c>
      <c r="G4918" s="262">
        <f t="shared" si="99"/>
        <v>33322.279642621863</v>
      </c>
    </row>
    <row r="4919" spans="1:7" x14ac:dyDescent="0.2">
      <c r="A4919" s="344">
        <v>15</v>
      </c>
      <c r="B4919" s="344">
        <v>1.5</v>
      </c>
      <c r="C4919" s="344">
        <v>3063.5966796875</v>
      </c>
      <c r="D4919" s="344">
        <v>22048.59375</v>
      </c>
      <c r="E4919" s="344">
        <v>1.53090851381421</v>
      </c>
      <c r="F4919" s="344">
        <v>2.3028254508972199</v>
      </c>
      <c r="G4919" s="262">
        <f t="shared" si="99"/>
        <v>33359.669400707528</v>
      </c>
    </row>
    <row r="4920" spans="1:7" x14ac:dyDescent="0.2">
      <c r="A4920" s="344">
        <v>15</v>
      </c>
      <c r="B4920" s="344">
        <v>1.5</v>
      </c>
      <c r="C4920" s="344">
        <v>3064.017578125</v>
      </c>
      <c r="D4920" s="344">
        <v>22149.376953125</v>
      </c>
      <c r="E4920" s="344">
        <v>1.5327382134273599</v>
      </c>
      <c r="F4920" s="344">
        <v>2.3047686554491502</v>
      </c>
      <c r="G4920" s="262">
        <f t="shared" si="99"/>
        <v>33400.103905656288</v>
      </c>
    </row>
    <row r="4921" spans="1:7" x14ac:dyDescent="0.2">
      <c r="A4921" s="344">
        <v>15</v>
      </c>
      <c r="B4921" s="344">
        <v>1.5</v>
      </c>
      <c r="C4921" s="344">
        <v>3064.39453125</v>
      </c>
      <c r="D4921" s="344">
        <v>22249.427734375</v>
      </c>
      <c r="E4921" s="344">
        <v>1.5343279810622299</v>
      </c>
      <c r="F4921" s="344">
        <v>2.3108392488211398</v>
      </c>
      <c r="G4921" s="262">
        <f t="shared" si="99"/>
        <v>33435.395797015837</v>
      </c>
    </row>
    <row r="4922" spans="1:7" x14ac:dyDescent="0.2">
      <c r="A4922" s="344">
        <v>15</v>
      </c>
      <c r="B4922" s="344">
        <v>1.5</v>
      </c>
      <c r="C4922" s="344">
        <v>3064.81640625</v>
      </c>
      <c r="D4922" s="344">
        <v>22351.478515625</v>
      </c>
      <c r="E4922" s="344">
        <v>1.5361377736553601</v>
      </c>
      <c r="F4922" s="344">
        <v>2.3142963182181102</v>
      </c>
      <c r="G4922" s="262">
        <f t="shared" si="99"/>
        <v>33475.754991904912</v>
      </c>
    </row>
    <row r="4923" spans="1:7" x14ac:dyDescent="0.2">
      <c r="A4923" s="344">
        <v>15</v>
      </c>
      <c r="B4923" s="344">
        <v>1.5</v>
      </c>
      <c r="C4923" s="344">
        <v>3065.21875</v>
      </c>
      <c r="D4923" s="344">
        <v>22452.0546875</v>
      </c>
      <c r="E4923" s="344">
        <v>1.5378865646198401</v>
      </c>
      <c r="F4923" s="344">
        <v>2.3184509482234699</v>
      </c>
      <c r="G4923" s="262">
        <f t="shared" si="99"/>
        <v>33514.930998926116</v>
      </c>
    </row>
    <row r="4924" spans="1:7" x14ac:dyDescent="0.2">
      <c r="A4924" s="344">
        <v>15</v>
      </c>
      <c r="B4924" s="344">
        <v>1.5</v>
      </c>
      <c r="C4924" s="344">
        <v>3065.453125</v>
      </c>
      <c r="D4924" s="344">
        <v>22512.25390625</v>
      </c>
      <c r="E4924" s="344">
        <v>1.5389584004879</v>
      </c>
      <c r="F4924" s="344">
        <v>2.3219971917569602</v>
      </c>
      <c r="G4924" s="262">
        <f t="shared" si="99"/>
        <v>33539.028178292763</v>
      </c>
    </row>
    <row r="4925" spans="1:7" x14ac:dyDescent="0.2">
      <c r="A4925" s="344">
        <v>15</v>
      </c>
      <c r="B4925" s="344">
        <v>1.5</v>
      </c>
      <c r="C4925" s="344">
        <v>3065.61328125</v>
      </c>
      <c r="D4925" s="344">
        <v>22552.6015625</v>
      </c>
      <c r="E4925" s="344">
        <v>1.5395886730402699</v>
      </c>
      <c r="F4925" s="344">
        <v>2.3247241042554401</v>
      </c>
      <c r="G4925" s="262">
        <f t="shared" si="99"/>
        <v>33553.229749031998</v>
      </c>
    </row>
    <row r="4926" spans="1:7" x14ac:dyDescent="0.2">
      <c r="A4926" s="344">
        <v>15</v>
      </c>
      <c r="B4926" s="344">
        <v>1.5</v>
      </c>
      <c r="C4926" s="344">
        <v>3066.03515625</v>
      </c>
      <c r="D4926" s="344">
        <v>22656.9375</v>
      </c>
      <c r="E4926" s="344">
        <v>1.54135713819414</v>
      </c>
      <c r="F4926" s="344">
        <v>2.32561817392707</v>
      </c>
      <c r="G4926" s="262">
        <f t="shared" si="99"/>
        <v>33593.205496259281</v>
      </c>
    </row>
    <row r="4927" spans="1:7" x14ac:dyDescent="0.2">
      <c r="A4927" s="344">
        <v>15</v>
      </c>
      <c r="B4927" s="344">
        <v>1.5</v>
      </c>
      <c r="C4927" s="344">
        <v>3066.435546875</v>
      </c>
      <c r="D4927" s="344">
        <v>22757.8203125</v>
      </c>
      <c r="E4927" s="344">
        <v>1.5431187348440301</v>
      </c>
      <c r="F4927" s="344">
        <v>2.33001983724535</v>
      </c>
      <c r="G4927" s="262">
        <f t="shared" si="99"/>
        <v>33633.206738868314</v>
      </c>
    </row>
    <row r="4928" spans="1:7" x14ac:dyDescent="0.2">
      <c r="A4928" s="344">
        <v>15</v>
      </c>
      <c r="B4928" s="344">
        <v>1.5</v>
      </c>
      <c r="C4928" s="344">
        <v>3066.8515625</v>
      </c>
      <c r="D4928" s="344">
        <v>22858.482421875</v>
      </c>
      <c r="E4928" s="344">
        <v>1.5448398189619199</v>
      </c>
      <c r="F4928" s="344">
        <v>2.3355544544756399</v>
      </c>
      <c r="G4928" s="262">
        <f t="shared" si="99"/>
        <v>33672.461485944805</v>
      </c>
    </row>
    <row r="4929" spans="1:7" x14ac:dyDescent="0.2">
      <c r="A4929" s="344">
        <v>15</v>
      </c>
      <c r="B4929" s="344">
        <v>1.5</v>
      </c>
      <c r="C4929" s="344">
        <v>3067.248046875</v>
      </c>
      <c r="D4929" s="344">
        <v>22961.38671875</v>
      </c>
      <c r="E4929" s="344">
        <v>1.5465521719306701</v>
      </c>
      <c r="F4929" s="344">
        <v>2.3394136223942001</v>
      </c>
      <c r="G4929" s="262">
        <f t="shared" si="99"/>
        <v>33711.691380420154</v>
      </c>
    </row>
    <row r="4930" spans="1:7" x14ac:dyDescent="0.2">
      <c r="A4930" s="344">
        <v>15</v>
      </c>
      <c r="B4930" s="344">
        <v>1.5</v>
      </c>
      <c r="C4930" s="344">
        <v>3067.658203125</v>
      </c>
      <c r="D4930" s="344">
        <v>23062.689453125</v>
      </c>
      <c r="E4930" s="344">
        <v>1.5483205206692201</v>
      </c>
      <c r="F4930" s="344">
        <v>2.3422809317708002</v>
      </c>
      <c r="G4930" s="262">
        <f t="shared" si="99"/>
        <v>33752.384688940889</v>
      </c>
    </row>
    <row r="4931" spans="1:7" x14ac:dyDescent="0.2">
      <c r="A4931" s="344">
        <v>15</v>
      </c>
      <c r="B4931" s="344">
        <v>1.5</v>
      </c>
      <c r="C4931" s="344">
        <v>3068.0537109375</v>
      </c>
      <c r="D4931" s="344">
        <v>23164.734375</v>
      </c>
      <c r="E4931" s="344">
        <v>1.5500251902267299</v>
      </c>
      <c r="F4931" s="344">
        <v>2.3475051857531102</v>
      </c>
      <c r="G4931" s="262">
        <f t="shared" si="99"/>
        <v>33791.785930001846</v>
      </c>
    </row>
    <row r="4932" spans="1:7" x14ac:dyDescent="0.2">
      <c r="A4932" s="344">
        <v>15</v>
      </c>
      <c r="B4932" s="344">
        <v>1.5</v>
      </c>
      <c r="C4932" s="344">
        <v>3068.4794921875</v>
      </c>
      <c r="D4932" s="344">
        <v>23265.314453125</v>
      </c>
      <c r="E4932" s="344">
        <v>1.5518234577029899</v>
      </c>
      <c r="F4932" s="344">
        <v>2.3534656502306501</v>
      </c>
      <c r="G4932" s="262">
        <f t="shared" si="99"/>
        <v>33833.532753366235</v>
      </c>
    </row>
    <row r="4933" spans="1:7" x14ac:dyDescent="0.2">
      <c r="A4933" s="344">
        <v>15</v>
      </c>
      <c r="B4933" s="344">
        <v>1.5</v>
      </c>
      <c r="C4933" s="344">
        <v>3068.876953125</v>
      </c>
      <c r="D4933" s="344">
        <v>23368.068359375</v>
      </c>
      <c r="E4933" s="344">
        <v>1.55352137517184</v>
      </c>
      <c r="F4933" s="344">
        <v>2.3549885954707901</v>
      </c>
      <c r="G4933" s="262">
        <f t="shared" si="99"/>
        <v>33873.122571020693</v>
      </c>
    </row>
    <row r="4934" spans="1:7" x14ac:dyDescent="0.2">
      <c r="A4934" s="344">
        <v>15</v>
      </c>
      <c r="B4934" s="344">
        <v>1.5</v>
      </c>
      <c r="C4934" s="344">
        <v>3069.2919921875</v>
      </c>
      <c r="D4934" s="344">
        <v>23468.330078125</v>
      </c>
      <c r="E4934" s="344">
        <v>1.5552906552329699</v>
      </c>
      <c r="F4934" s="344">
        <v>2.3583888541907099</v>
      </c>
      <c r="G4934" s="262">
        <f t="shared" ref="G4934:G4997" si="100">G4933+(D4934+D4933)/2*(E4934-E4933)</f>
        <v>33914.555923966</v>
      </c>
    </row>
    <row r="4935" spans="1:7" x14ac:dyDescent="0.2">
      <c r="A4935" s="344">
        <v>15</v>
      </c>
      <c r="B4935" s="344">
        <v>1.5</v>
      </c>
      <c r="C4935" s="344">
        <v>3069.69140625</v>
      </c>
      <c r="D4935" s="344">
        <v>23569.576171875</v>
      </c>
      <c r="E4935" s="344">
        <v>1.5569723909720801</v>
      </c>
      <c r="F4935" s="344">
        <v>2.36383080482483</v>
      </c>
      <c r="G4935" s="262">
        <f t="shared" si="100"/>
        <v>33954.108587982766</v>
      </c>
    </row>
    <row r="4936" spans="1:7" x14ac:dyDescent="0.2">
      <c r="A4936" s="344">
        <v>15</v>
      </c>
      <c r="B4936" s="344">
        <v>1.5</v>
      </c>
      <c r="C4936" s="344">
        <v>3070.1025390625</v>
      </c>
      <c r="D4936" s="344">
        <v>23670.765625</v>
      </c>
      <c r="E4936" s="344">
        <v>1.55881582759321</v>
      </c>
      <c r="F4936" s="344">
        <v>2.36751744523644</v>
      </c>
      <c r="G4936" s="262">
        <f t="shared" si="100"/>
        <v>33997.650876014297</v>
      </c>
    </row>
    <row r="4937" spans="1:7" x14ac:dyDescent="0.2">
      <c r="A4937" s="344">
        <v>15</v>
      </c>
      <c r="B4937" s="344">
        <v>1.5</v>
      </c>
      <c r="C4937" s="344">
        <v>3070.13671875</v>
      </c>
      <c r="D4937" s="344">
        <v>23676.99609375</v>
      </c>
      <c r="E4937" s="344">
        <v>1.55896577052772</v>
      </c>
      <c r="F4937" s="344">
        <v>2.3690671660006002</v>
      </c>
      <c r="G4937" s="262">
        <f t="shared" si="100"/>
        <v>34001.200607181592</v>
      </c>
    </row>
    <row r="4938" spans="1:7" x14ac:dyDescent="0.2">
      <c r="A4938" s="344">
        <v>15</v>
      </c>
      <c r="B4938" s="344">
        <v>1.5</v>
      </c>
      <c r="C4938" s="344">
        <v>3070.49609375</v>
      </c>
      <c r="D4938" s="344">
        <v>23770.810546875</v>
      </c>
      <c r="E4938" s="344">
        <v>1.5604889485985001</v>
      </c>
      <c r="F4938" s="344">
        <v>2.3707123473286602</v>
      </c>
      <c r="G4938" s="262">
        <f t="shared" si="100"/>
        <v>34037.336336472399</v>
      </c>
    </row>
    <row r="4939" spans="1:7" x14ac:dyDescent="0.2">
      <c r="A4939" s="344">
        <v>15</v>
      </c>
      <c r="B4939" s="344">
        <v>1.5</v>
      </c>
      <c r="C4939" s="344">
        <v>3070.900390625</v>
      </c>
      <c r="D4939" s="344">
        <v>23872.169921875</v>
      </c>
      <c r="E4939" s="344">
        <v>1.5622281935066</v>
      </c>
      <c r="F4939" s="344">
        <v>2.3759512696415199</v>
      </c>
      <c r="G4939" s="262">
        <f t="shared" si="100"/>
        <v>34078.767742065887</v>
      </c>
    </row>
    <row r="4940" spans="1:7" x14ac:dyDescent="0.2">
      <c r="A4940" s="344">
        <v>15</v>
      </c>
      <c r="B4940" s="344">
        <v>1.5</v>
      </c>
      <c r="C4940" s="344">
        <v>3071.3037109375</v>
      </c>
      <c r="D4940" s="344">
        <v>23973.9921875</v>
      </c>
      <c r="E4940" s="344">
        <v>1.5639603370800601</v>
      </c>
      <c r="F4940" s="344">
        <v>2.38121743313968</v>
      </c>
      <c r="G4940" s="262">
        <f t="shared" si="100"/>
        <v>34120.205953172132</v>
      </c>
    </row>
    <row r="4941" spans="1:7" x14ac:dyDescent="0.2">
      <c r="A4941" s="344">
        <v>15</v>
      </c>
      <c r="B4941" s="344">
        <v>1.5</v>
      </c>
      <c r="C4941" s="344">
        <v>3071.71484375</v>
      </c>
      <c r="D4941" s="344">
        <v>24076.1875</v>
      </c>
      <c r="E4941" s="344">
        <v>1.56574882566929</v>
      </c>
      <c r="F4941" s="344">
        <v>2.3841352667659499</v>
      </c>
      <c r="G4941" s="262">
        <f t="shared" si="100"/>
        <v>34163.174552212899</v>
      </c>
    </row>
    <row r="4942" spans="1:7" x14ac:dyDescent="0.2">
      <c r="A4942" s="344">
        <v>15</v>
      </c>
      <c r="B4942" s="344">
        <v>1.5</v>
      </c>
      <c r="C4942" s="344">
        <v>3072.1123046875</v>
      </c>
      <c r="D4942" s="344">
        <v>24176.462890625</v>
      </c>
      <c r="E4942" s="344">
        <v>1.5675178728997701</v>
      </c>
      <c r="F4942" s="344">
        <v>2.3873329628258899</v>
      </c>
      <c r="G4942" s="262">
        <f t="shared" si="100"/>
        <v>34205.855160981329</v>
      </c>
    </row>
    <row r="4943" spans="1:7" x14ac:dyDescent="0.2">
      <c r="A4943" s="344">
        <v>15</v>
      </c>
      <c r="B4943" s="344">
        <v>1.5</v>
      </c>
      <c r="C4943" s="344">
        <v>3072.5185546875</v>
      </c>
      <c r="D4943" s="344">
        <v>24277.10546875</v>
      </c>
      <c r="E4943" s="344">
        <v>1.56917818821967</v>
      </c>
      <c r="F4943" s="344">
        <v>2.3915914352983201</v>
      </c>
      <c r="G4943" s="262">
        <f t="shared" si="100"/>
        <v>34246.079261906772</v>
      </c>
    </row>
    <row r="4944" spans="1:7" x14ac:dyDescent="0.2">
      <c r="A4944" s="344">
        <v>15</v>
      </c>
      <c r="B4944" s="344">
        <v>1.5</v>
      </c>
      <c r="C4944" s="344">
        <v>3072.9267578125</v>
      </c>
      <c r="D4944" s="344">
        <v>24378.23828125</v>
      </c>
      <c r="E4944" s="344">
        <v>1.5709312865510601</v>
      </c>
      <c r="F4944" s="344">
        <v>2.3960352409631001</v>
      </c>
      <c r="G4944" s="262">
        <f t="shared" si="100"/>
        <v>34288.728062877439</v>
      </c>
    </row>
    <row r="4945" spans="1:7" x14ac:dyDescent="0.2">
      <c r="A4945" s="344">
        <v>15</v>
      </c>
      <c r="B4945" s="344">
        <v>1.5</v>
      </c>
      <c r="C4945" s="344">
        <v>3073.322265625</v>
      </c>
      <c r="D4945" s="344">
        <v>24480.70703125</v>
      </c>
      <c r="E4945" s="344">
        <v>1.5727017307654001</v>
      </c>
      <c r="F4945" s="344">
        <v>2.4000168778002302</v>
      </c>
      <c r="G4945" s="262">
        <f t="shared" si="100"/>
        <v>34331.979081401078</v>
      </c>
    </row>
    <row r="4946" spans="1:7" x14ac:dyDescent="0.2">
      <c r="A4946" s="344">
        <v>15</v>
      </c>
      <c r="B4946" s="344">
        <v>1.5</v>
      </c>
      <c r="C4946" s="344">
        <v>3073.7333984375</v>
      </c>
      <c r="D4946" s="344">
        <v>24580.791015625</v>
      </c>
      <c r="E4946" s="344">
        <v>1.5744630945846401</v>
      </c>
      <c r="F4946" s="344">
        <v>2.4026513565331702</v>
      </c>
      <c r="G4946" s="262">
        <f t="shared" si="100"/>
        <v>34375.18665518982</v>
      </c>
    </row>
    <row r="4947" spans="1:7" x14ac:dyDescent="0.2">
      <c r="A4947" s="344">
        <v>15</v>
      </c>
      <c r="B4947" s="344">
        <v>1.5</v>
      </c>
      <c r="C4947" s="344">
        <v>3074.146484375</v>
      </c>
      <c r="D4947" s="344">
        <v>24682.033203125</v>
      </c>
      <c r="E4947" s="344">
        <v>1.5762262046337101</v>
      </c>
      <c r="F4947" s="344">
        <v>2.4098872672766398</v>
      </c>
      <c r="G4947" s="262">
        <f t="shared" si="100"/>
        <v>34418.614545402648</v>
      </c>
    </row>
    <row r="4948" spans="1:7" x14ac:dyDescent="0.2">
      <c r="A4948" s="344">
        <v>15</v>
      </c>
      <c r="B4948" s="344">
        <v>1.5</v>
      </c>
      <c r="C4948" s="344">
        <v>3074.5478515625</v>
      </c>
      <c r="D4948" s="344">
        <v>24782.4921875</v>
      </c>
      <c r="E4948" s="344">
        <v>1.57796742860228</v>
      </c>
      <c r="F4948" s="344">
        <v>2.4130225647240899</v>
      </c>
      <c r="G4948" s="262">
        <f t="shared" si="100"/>
        <v>34461.678954004696</v>
      </c>
    </row>
    <row r="4949" spans="1:7" x14ac:dyDescent="0.2">
      <c r="A4949" s="344">
        <v>15</v>
      </c>
      <c r="B4949" s="344">
        <v>1.5</v>
      </c>
      <c r="C4949" s="344">
        <v>3074.779296875</v>
      </c>
      <c r="D4949" s="344">
        <v>24837.365234375</v>
      </c>
      <c r="E4949" s="344">
        <v>1.5789901372045301</v>
      </c>
      <c r="F4949" s="344">
        <v>2.4153857957571701</v>
      </c>
      <c r="G4949" s="262">
        <f t="shared" si="100"/>
        <v>34487.052281518583</v>
      </c>
    </row>
    <row r="4950" spans="1:7" x14ac:dyDescent="0.2">
      <c r="A4950" s="344">
        <v>15</v>
      </c>
      <c r="B4950" s="344">
        <v>1.5</v>
      </c>
      <c r="C4950" s="344">
        <v>3074.9453125</v>
      </c>
      <c r="D4950" s="344">
        <v>24884.4921875</v>
      </c>
      <c r="E4950" s="344">
        <v>1.57975195907056</v>
      </c>
      <c r="F4950" s="344">
        <v>2.41796975024045</v>
      </c>
      <c r="G4950" s="262">
        <f t="shared" si="100"/>
        <v>34505.991880620386</v>
      </c>
    </row>
    <row r="4951" spans="1:7" x14ac:dyDescent="0.2">
      <c r="A4951" s="344">
        <v>15</v>
      </c>
      <c r="B4951" s="344">
        <v>1.5</v>
      </c>
      <c r="C4951" s="344">
        <v>3075.3486328125</v>
      </c>
      <c r="D4951" s="344">
        <v>24984.888671875</v>
      </c>
      <c r="E4951" s="344">
        <v>1.5814716462045899</v>
      </c>
      <c r="F4951" s="344">
        <v>2.4213672149926402</v>
      </c>
      <c r="G4951" s="262">
        <f t="shared" si="100"/>
        <v>34548.87174694334</v>
      </c>
    </row>
    <row r="4952" spans="1:7" x14ac:dyDescent="0.2">
      <c r="A4952" s="344">
        <v>15</v>
      </c>
      <c r="B4952" s="344">
        <v>1.5</v>
      </c>
      <c r="C4952" s="344">
        <v>3075.7353515625</v>
      </c>
      <c r="D4952" s="344">
        <v>25086.521484375</v>
      </c>
      <c r="E4952" s="344">
        <v>1.58314220607281</v>
      </c>
      <c r="F4952" s="344">
        <v>2.4254650343209501</v>
      </c>
      <c r="G4952" s="262">
        <f t="shared" si="100"/>
        <v>34590.695391119451</v>
      </c>
    </row>
    <row r="4953" spans="1:7" x14ac:dyDescent="0.2">
      <c r="A4953" s="344">
        <v>15</v>
      </c>
      <c r="B4953" s="344">
        <v>1.5</v>
      </c>
      <c r="C4953" s="344">
        <v>3076.169921875</v>
      </c>
      <c r="D4953" s="344">
        <v>25186.85546875</v>
      </c>
      <c r="E4953" s="344">
        <v>1.5850543277338101</v>
      </c>
      <c r="F4953" s="344">
        <v>2.4282217491418101</v>
      </c>
      <c r="G4953" s="262">
        <f t="shared" si="100"/>
        <v>34638.759797641294</v>
      </c>
    </row>
    <row r="4954" spans="1:7" x14ac:dyDescent="0.2">
      <c r="A4954" s="344">
        <v>15</v>
      </c>
      <c r="B4954" s="344">
        <v>1.5</v>
      </c>
      <c r="C4954" s="344">
        <v>3076.56640625</v>
      </c>
      <c r="D4954" s="344">
        <v>25288.59375</v>
      </c>
      <c r="E4954" s="344">
        <v>1.5867580659687499</v>
      </c>
      <c r="F4954" s="344">
        <v>2.4343938566744301</v>
      </c>
      <c r="G4954" s="262">
        <f t="shared" si="100"/>
        <v>34681.758274021166</v>
      </c>
    </row>
    <row r="4955" spans="1:7" x14ac:dyDescent="0.2">
      <c r="A4955" s="344">
        <v>15</v>
      </c>
      <c r="B4955" s="344">
        <v>1.5</v>
      </c>
      <c r="C4955" s="344">
        <v>3076.9765625</v>
      </c>
      <c r="D4955" s="344">
        <v>25389.109375</v>
      </c>
      <c r="E4955" s="344">
        <v>1.5885725151747501</v>
      </c>
      <c r="F4955" s="344">
        <v>2.4361372925341098</v>
      </c>
      <c r="G4955" s="262">
        <f t="shared" si="100"/>
        <v>34727.734333119697</v>
      </c>
    </row>
    <row r="4956" spans="1:7" x14ac:dyDescent="0.2">
      <c r="A4956" s="344">
        <v>15</v>
      </c>
      <c r="B4956" s="344">
        <v>1.5</v>
      </c>
      <c r="C4956" s="344">
        <v>3077.3740234375</v>
      </c>
      <c r="D4956" s="344">
        <v>25490.62890625</v>
      </c>
      <c r="E4956" s="344">
        <v>1.59033003728837</v>
      </c>
      <c r="F4956" s="344">
        <v>2.4431764613836999</v>
      </c>
      <c r="G4956" s="262">
        <f t="shared" si="100"/>
        <v>34772.445465701945</v>
      </c>
    </row>
    <row r="4957" spans="1:7" x14ac:dyDescent="0.2">
      <c r="A4957" s="344">
        <v>15</v>
      </c>
      <c r="B4957" s="344">
        <v>1.5</v>
      </c>
      <c r="C4957" s="344">
        <v>3077.7783203125</v>
      </c>
      <c r="D4957" s="344">
        <v>25590.85546875</v>
      </c>
      <c r="E4957" s="344">
        <v>1.5921785961836601</v>
      </c>
      <c r="F4957" s="344">
        <v>2.4453639052808298</v>
      </c>
      <c r="G4957" s="262">
        <f t="shared" si="100"/>
        <v>34819.659031864961</v>
      </c>
    </row>
    <row r="4958" spans="1:7" x14ac:dyDescent="0.2">
      <c r="A4958" s="344">
        <v>15</v>
      </c>
      <c r="B4958" s="344">
        <v>1.5</v>
      </c>
      <c r="C4958" s="344">
        <v>3078.1728515625</v>
      </c>
      <c r="D4958" s="344">
        <v>25691.224609375</v>
      </c>
      <c r="E4958" s="344">
        <v>1.5938610304147001</v>
      </c>
      <c r="F4958" s="344">
        <v>2.448377199471</v>
      </c>
      <c r="G4958" s="262">
        <f t="shared" si="100"/>
        <v>34862.798395346144</v>
      </c>
    </row>
    <row r="4959" spans="1:7" x14ac:dyDescent="0.2">
      <c r="A4959" s="344">
        <v>15</v>
      </c>
      <c r="B4959" s="344">
        <v>1.5</v>
      </c>
      <c r="C4959" s="344">
        <v>3078.57421875</v>
      </c>
      <c r="D4959" s="344">
        <v>25794.0703125</v>
      </c>
      <c r="E4959" s="344">
        <v>1.5957884024828699</v>
      </c>
      <c r="F4959" s="344">
        <v>2.4535297416150601</v>
      </c>
      <c r="G4959" s="262">
        <f t="shared" si="100"/>
        <v>34912.414055023095</v>
      </c>
    </row>
    <row r="4960" spans="1:7" x14ac:dyDescent="0.2">
      <c r="A4960" s="344">
        <v>15</v>
      </c>
      <c r="B4960" s="344">
        <v>1.5</v>
      </c>
      <c r="C4960" s="344">
        <v>3078.9794921875</v>
      </c>
      <c r="D4960" s="344">
        <v>25895.873046875</v>
      </c>
      <c r="E4960" s="344">
        <v>1.5977013390511301</v>
      </c>
      <c r="F4960" s="344">
        <v>2.4576366413384698</v>
      </c>
      <c r="G4960" s="262">
        <f t="shared" si="100"/>
        <v>34961.853846454818</v>
      </c>
    </row>
    <row r="4961" spans="1:7" x14ac:dyDescent="0.2">
      <c r="A4961" s="344">
        <v>15</v>
      </c>
      <c r="B4961" s="344">
        <v>1.5</v>
      </c>
      <c r="C4961" s="344">
        <v>3079.255859375</v>
      </c>
      <c r="D4961" s="344">
        <v>25961.345703125</v>
      </c>
      <c r="E4961" s="344">
        <v>1.59901310689747</v>
      </c>
      <c r="F4961" s="344">
        <v>2.4595588911324699</v>
      </c>
      <c r="G4961" s="262">
        <f t="shared" si="100"/>
        <v>34995.866162533253</v>
      </c>
    </row>
    <row r="4962" spans="1:7" x14ac:dyDescent="0.2">
      <c r="A4962" s="344">
        <v>15</v>
      </c>
      <c r="B4962" s="344">
        <v>2</v>
      </c>
      <c r="C4962" s="344">
        <v>3080.1474609375</v>
      </c>
      <c r="D4962" s="344">
        <v>25795.5703125</v>
      </c>
      <c r="E4962" s="344">
        <v>1.59655860625207</v>
      </c>
      <c r="F4962" s="344">
        <v>2.4548054207116401</v>
      </c>
      <c r="G4962" s="262">
        <f t="shared" si="100"/>
        <v>34932.347470651119</v>
      </c>
    </row>
    <row r="4963" spans="1:7" x14ac:dyDescent="0.2">
      <c r="A4963" s="344">
        <v>15</v>
      </c>
      <c r="B4963" s="344">
        <v>2</v>
      </c>
      <c r="C4963" s="344">
        <v>3080.5439453125</v>
      </c>
      <c r="D4963" s="344">
        <v>25694.412109375</v>
      </c>
      <c r="E4963" s="344">
        <v>1.59481668379158</v>
      </c>
      <c r="F4963" s="344">
        <v>2.4500756990164501</v>
      </c>
      <c r="G4963" s="262">
        <f t="shared" si="100"/>
        <v>34887.501692215672</v>
      </c>
    </row>
    <row r="4964" spans="1:7" x14ac:dyDescent="0.2">
      <c r="A4964" s="344">
        <v>15</v>
      </c>
      <c r="B4964" s="344">
        <v>2</v>
      </c>
      <c r="C4964" s="344">
        <v>3080.94921875</v>
      </c>
      <c r="D4964" s="344">
        <v>25593.28125</v>
      </c>
      <c r="E4964" s="344">
        <v>1.5931475209072199</v>
      </c>
      <c r="F4964" s="344">
        <v>2.4470000062137802</v>
      </c>
      <c r="G4964" s="262">
        <f t="shared" si="100"/>
        <v>34844.697935125718</v>
      </c>
    </row>
    <row r="4965" spans="1:7" x14ac:dyDescent="0.2">
      <c r="A4965" s="344">
        <v>15</v>
      </c>
      <c r="B4965" s="344">
        <v>2</v>
      </c>
      <c r="C4965" s="344">
        <v>3081.3603515625</v>
      </c>
      <c r="D4965" s="344">
        <v>25490.587890625</v>
      </c>
      <c r="E4965" s="344">
        <v>1.5913988463580599</v>
      </c>
      <c r="F4965" s="344">
        <v>2.44105467572808</v>
      </c>
      <c r="G4965" s="262">
        <f t="shared" si="100"/>
        <v>34800.033404206304</v>
      </c>
    </row>
    <row r="4966" spans="1:7" x14ac:dyDescent="0.2">
      <c r="A4966" s="344">
        <v>15</v>
      </c>
      <c r="B4966" s="344">
        <v>2</v>
      </c>
      <c r="C4966" s="344">
        <v>3081.765625</v>
      </c>
      <c r="D4966" s="344">
        <v>25390.318359375</v>
      </c>
      <c r="E4966" s="344">
        <v>1.58971338532865</v>
      </c>
      <c r="F4966" s="344">
        <v>2.4391710758209202</v>
      </c>
      <c r="G4966" s="262">
        <f t="shared" si="100"/>
        <v>34757.15451189359</v>
      </c>
    </row>
    <row r="4967" spans="1:7" x14ac:dyDescent="0.2">
      <c r="A4967" s="344">
        <v>15</v>
      </c>
      <c r="B4967" s="344">
        <v>2</v>
      </c>
      <c r="C4967" s="344">
        <v>3082.1806640625</v>
      </c>
      <c r="D4967" s="344">
        <v>25287.779296875</v>
      </c>
      <c r="E4967" s="344">
        <v>1.58794817980379</v>
      </c>
      <c r="F4967" s="344">
        <v>2.4362623225897599</v>
      </c>
      <c r="G4967" s="262">
        <f t="shared" si="100"/>
        <v>34712.425882907482</v>
      </c>
    </row>
    <row r="4968" spans="1:7" x14ac:dyDescent="0.2">
      <c r="A4968" s="344">
        <v>15</v>
      </c>
      <c r="B4968" s="344">
        <v>2</v>
      </c>
      <c r="C4968" s="344">
        <v>3082.5634765625</v>
      </c>
      <c r="D4968" s="344">
        <v>25187.501953125</v>
      </c>
      <c r="E4968" s="344">
        <v>1.5863241860643</v>
      </c>
      <c r="F4968" s="344">
        <v>2.4332641623914202</v>
      </c>
      <c r="G4968" s="262">
        <f t="shared" si="100"/>
        <v>34671.440112532982</v>
      </c>
    </row>
    <row r="4969" spans="1:7" x14ac:dyDescent="0.2">
      <c r="A4969" s="344">
        <v>15</v>
      </c>
      <c r="B4969" s="344">
        <v>2</v>
      </c>
      <c r="C4969" s="344">
        <v>3082.978515625</v>
      </c>
      <c r="D4969" s="344">
        <v>25085.51953125</v>
      </c>
      <c r="E4969" s="344">
        <v>1.58462417311966</v>
      </c>
      <c r="F4969" s="344">
        <v>2.4251074064522999</v>
      </c>
      <c r="G4969" s="262">
        <f t="shared" si="100"/>
        <v>34628.707718888181</v>
      </c>
    </row>
    <row r="4970" spans="1:7" x14ac:dyDescent="0.2">
      <c r="A4970" s="344">
        <v>15</v>
      </c>
      <c r="B4970" s="344">
        <v>2</v>
      </c>
      <c r="C4970" s="344">
        <v>3083.3828125</v>
      </c>
      <c r="D4970" s="344">
        <v>24983.927734375</v>
      </c>
      <c r="E4970" s="344">
        <v>1.5828661853447601</v>
      </c>
      <c r="F4970" s="344">
        <v>2.4227499961853001</v>
      </c>
      <c r="G4970" s="262">
        <f t="shared" si="100"/>
        <v>34584.696980793698</v>
      </c>
    </row>
    <row r="4971" spans="1:7" x14ac:dyDescent="0.2">
      <c r="A4971" s="344">
        <v>15</v>
      </c>
      <c r="B4971" s="344">
        <v>2</v>
      </c>
      <c r="C4971" s="344">
        <v>3083.787109375</v>
      </c>
      <c r="D4971" s="344">
        <v>24882.904296875</v>
      </c>
      <c r="E4971" s="344">
        <v>1.5811641933396501</v>
      </c>
      <c r="F4971" s="344">
        <v>2.41748383268714</v>
      </c>
      <c r="G4971" s="262">
        <f t="shared" si="100"/>
        <v>34542.260506075021</v>
      </c>
    </row>
    <row r="4972" spans="1:7" x14ac:dyDescent="0.2">
      <c r="A4972" s="344">
        <v>15</v>
      </c>
      <c r="B4972" s="344">
        <v>2</v>
      </c>
      <c r="C4972" s="344">
        <v>3084.1943359375</v>
      </c>
      <c r="D4972" s="344">
        <v>24782.255859375</v>
      </c>
      <c r="E4972" s="344">
        <v>1.57939514610916</v>
      </c>
      <c r="F4972" s="344">
        <v>2.41490895859897</v>
      </c>
      <c r="G4972" s="262">
        <f t="shared" si="100"/>
        <v>34498.330499061893</v>
      </c>
    </row>
    <row r="4973" spans="1:7" x14ac:dyDescent="0.2">
      <c r="A4973" s="344">
        <v>15</v>
      </c>
      <c r="B4973" s="344">
        <v>2</v>
      </c>
      <c r="C4973" s="344">
        <v>3084.291015625</v>
      </c>
      <c r="D4973" s="344">
        <v>24761.6953125</v>
      </c>
      <c r="E4973" s="344">
        <v>1.57901097554713</v>
      </c>
      <c r="F4973" s="344">
        <v>2.413579961285</v>
      </c>
      <c r="G4973" s="262">
        <f t="shared" si="100"/>
        <v>34488.813835278452</v>
      </c>
    </row>
    <row r="4974" spans="1:7" x14ac:dyDescent="0.2">
      <c r="A4974" s="344">
        <v>15</v>
      </c>
      <c r="B4974" s="344">
        <v>2</v>
      </c>
      <c r="C4974" s="344">
        <v>3084.60546875</v>
      </c>
      <c r="D4974" s="344">
        <v>24681.9921875</v>
      </c>
      <c r="E4974" s="344">
        <v>1.57767476048321</v>
      </c>
      <c r="F4974" s="344">
        <v>2.4106979835778501</v>
      </c>
      <c r="G4974" s="262">
        <f t="shared" si="100"/>
        <v>34455.780135251822</v>
      </c>
    </row>
    <row r="4975" spans="1:7" x14ac:dyDescent="0.2">
      <c r="A4975" s="344">
        <v>15</v>
      </c>
      <c r="B4975" s="344">
        <v>2</v>
      </c>
      <c r="C4975" s="344">
        <v>3085</v>
      </c>
      <c r="D4975" s="344">
        <v>24581.078125</v>
      </c>
      <c r="E4975" s="344">
        <v>1.5760308597236901</v>
      </c>
      <c r="F4975" s="344">
        <v>2.40741367451847</v>
      </c>
      <c r="G4975" s="262">
        <f t="shared" si="100"/>
        <v>34415.288335900317</v>
      </c>
    </row>
    <row r="4976" spans="1:7" x14ac:dyDescent="0.2">
      <c r="A4976" s="344">
        <v>15</v>
      </c>
      <c r="B4976" s="344">
        <v>2</v>
      </c>
      <c r="C4976" s="344">
        <v>3085.4091796875</v>
      </c>
      <c r="D4976" s="344">
        <v>24480.455078125</v>
      </c>
      <c r="E4976" s="344">
        <v>1.5743480762466799</v>
      </c>
      <c r="F4976" s="344">
        <v>2.4019030388444702</v>
      </c>
      <c r="G4976" s="262">
        <f t="shared" si="100"/>
        <v>34374.008367184819</v>
      </c>
    </row>
    <row r="4977" spans="1:7" x14ac:dyDescent="0.2">
      <c r="A4977" s="344">
        <v>15</v>
      </c>
      <c r="B4977" s="344">
        <v>2</v>
      </c>
      <c r="C4977" s="344">
        <v>3085.806640625</v>
      </c>
      <c r="D4977" s="344">
        <v>24380.333984375</v>
      </c>
      <c r="E4977" s="344">
        <v>1.5726195415481901</v>
      </c>
      <c r="F4977" s="344">
        <v>2.3970485199242799</v>
      </c>
      <c r="G4977" s="262">
        <f t="shared" si="100"/>
        <v>34331.779582539755</v>
      </c>
    </row>
    <row r="4978" spans="1:7" x14ac:dyDescent="0.2">
      <c r="A4978" s="344">
        <v>15</v>
      </c>
      <c r="B4978" s="344">
        <v>2</v>
      </c>
      <c r="C4978" s="344">
        <v>3086.2021484375</v>
      </c>
      <c r="D4978" s="344">
        <v>24279.7109375</v>
      </c>
      <c r="E4978" s="344">
        <v>1.57090160064399</v>
      </c>
      <c r="F4978" s="344">
        <v>2.3939907550811799</v>
      </c>
      <c r="G4978" s="262">
        <f t="shared" si="100"/>
        <v>34289.982041754003</v>
      </c>
    </row>
    <row r="4979" spans="1:7" x14ac:dyDescent="0.2">
      <c r="A4979" s="344">
        <v>15</v>
      </c>
      <c r="B4979" s="344">
        <v>2</v>
      </c>
      <c r="C4979" s="344">
        <v>3086.619140625</v>
      </c>
      <c r="D4979" s="344">
        <v>24179.31640625</v>
      </c>
      <c r="E4979" s="344">
        <v>1.5691745793446901</v>
      </c>
      <c r="F4979" s="344">
        <v>2.3927183356136101</v>
      </c>
      <c r="G4979" s="262">
        <f t="shared" si="100"/>
        <v>34248.137155570999</v>
      </c>
    </row>
    <row r="4980" spans="1:7" x14ac:dyDescent="0.2">
      <c r="A4980" s="344">
        <v>15</v>
      </c>
      <c r="B4980" s="344">
        <v>2</v>
      </c>
      <c r="C4980" s="344">
        <v>3087.013671875</v>
      </c>
      <c r="D4980" s="344">
        <v>24078.025390625</v>
      </c>
      <c r="E4980" s="344">
        <v>1.56751624308527</v>
      </c>
      <c r="F4980" s="344">
        <v>2.3857087362557698</v>
      </c>
      <c r="G4980" s="262">
        <f t="shared" si="100"/>
        <v>34208.123705728511</v>
      </c>
    </row>
    <row r="4981" spans="1:7" x14ac:dyDescent="0.2">
      <c r="A4981" s="344">
        <v>15</v>
      </c>
      <c r="B4981" s="344">
        <v>2</v>
      </c>
      <c r="C4981" s="344">
        <v>3087.421875</v>
      </c>
      <c r="D4981" s="344">
        <v>23977.5078125</v>
      </c>
      <c r="E4981" s="344">
        <v>1.5656845644116399</v>
      </c>
      <c r="F4981" s="344">
        <v>2.3828002158552399</v>
      </c>
      <c r="G4981" s="262">
        <f t="shared" si="100"/>
        <v>34164.112558069464</v>
      </c>
    </row>
    <row r="4982" spans="1:7" x14ac:dyDescent="0.2">
      <c r="A4982" s="344">
        <v>15</v>
      </c>
      <c r="B4982" s="344">
        <v>2</v>
      </c>
      <c r="C4982" s="344">
        <v>3087.826171875</v>
      </c>
      <c r="D4982" s="344">
        <v>23876.546875</v>
      </c>
      <c r="E4982" s="344">
        <v>1.56400329433382</v>
      </c>
      <c r="F4982" s="344">
        <v>2.3773610591888401</v>
      </c>
      <c r="G4982" s="262">
        <f t="shared" si="100"/>
        <v>34123.884762945236</v>
      </c>
    </row>
    <row r="4983" spans="1:7" x14ac:dyDescent="0.2">
      <c r="A4983" s="344">
        <v>15</v>
      </c>
      <c r="B4983" s="344">
        <v>2</v>
      </c>
      <c r="C4983" s="344">
        <v>3088.2216796875</v>
      </c>
      <c r="D4983" s="344">
        <v>23775.0625</v>
      </c>
      <c r="E4983" s="344">
        <v>1.5622640494257201</v>
      </c>
      <c r="F4983" s="344">
        <v>2.3760467302054198</v>
      </c>
      <c r="G4983" s="262">
        <f t="shared" si="100"/>
        <v>34082.445853461119</v>
      </c>
    </row>
    <row r="4984" spans="1:7" x14ac:dyDescent="0.2">
      <c r="A4984" s="344">
        <v>15</v>
      </c>
      <c r="B4984" s="344">
        <v>2</v>
      </c>
      <c r="C4984" s="344">
        <v>3088.6396484375</v>
      </c>
      <c r="D4984" s="344">
        <v>23673.697265625</v>
      </c>
      <c r="E4984" s="344">
        <v>1.5605862718075501</v>
      </c>
      <c r="F4984" s="344">
        <v>2.3686857894063</v>
      </c>
      <c r="G4984" s="262">
        <f t="shared" si="100"/>
        <v>34042.641619888775</v>
      </c>
    </row>
    <row r="4985" spans="1:7" x14ac:dyDescent="0.2">
      <c r="A4985" s="344">
        <v>15</v>
      </c>
      <c r="B4985" s="344">
        <v>2</v>
      </c>
      <c r="C4985" s="344">
        <v>3088.99609375</v>
      </c>
      <c r="D4985" s="344">
        <v>23584.74609375</v>
      </c>
      <c r="E4985" s="344">
        <v>1.5590080292895401</v>
      </c>
      <c r="F4985" s="344">
        <v>2.3671209346503002</v>
      </c>
      <c r="G4985" s="262">
        <f t="shared" si="100"/>
        <v>34005.348977566406</v>
      </c>
    </row>
    <row r="4986" spans="1:7" x14ac:dyDescent="0.2">
      <c r="A4986" s="344">
        <v>15</v>
      </c>
      <c r="B4986" s="344">
        <v>2</v>
      </c>
      <c r="C4986" s="344">
        <v>3089.0419921875</v>
      </c>
      <c r="D4986" s="344">
        <v>23573.396484375</v>
      </c>
      <c r="E4986" s="344">
        <v>1.55880849342793</v>
      </c>
      <c r="F4986" s="344">
        <v>2.3661374580115102</v>
      </c>
      <c r="G4986" s="262">
        <f t="shared" si="100"/>
        <v>34000.644107260778</v>
      </c>
    </row>
    <row r="4987" spans="1:7" x14ac:dyDescent="0.2">
      <c r="A4987" s="344">
        <v>15</v>
      </c>
      <c r="B4987" s="344">
        <v>2</v>
      </c>
      <c r="C4987" s="344">
        <v>3089.4541015625</v>
      </c>
      <c r="D4987" s="344">
        <v>23470.140625</v>
      </c>
      <c r="E4987" s="344">
        <v>1.5570699470117699</v>
      </c>
      <c r="F4987" s="344">
        <v>2.3627639748156102</v>
      </c>
      <c r="G4987" s="262">
        <f t="shared" si="100"/>
        <v>33959.750420838282</v>
      </c>
    </row>
    <row r="4988" spans="1:7" x14ac:dyDescent="0.2">
      <c r="A4988" s="344">
        <v>15</v>
      </c>
      <c r="B4988" s="344">
        <v>2</v>
      </c>
      <c r="C4988" s="344">
        <v>3089.85546875</v>
      </c>
      <c r="D4988" s="344">
        <v>23370.04296875</v>
      </c>
      <c r="E4988" s="344">
        <v>1.55528611503541</v>
      </c>
      <c r="F4988" s="344">
        <v>2.3570328485220702</v>
      </c>
      <c r="G4988" s="262">
        <f t="shared" si="100"/>
        <v>33917.972912201731</v>
      </c>
    </row>
    <row r="4989" spans="1:7" x14ac:dyDescent="0.2">
      <c r="A4989" s="344">
        <v>15</v>
      </c>
      <c r="B4989" s="344">
        <v>2</v>
      </c>
      <c r="C4989" s="344">
        <v>3090.2509765625</v>
      </c>
      <c r="D4989" s="344">
        <v>23269.986328125</v>
      </c>
      <c r="E4989" s="344">
        <v>1.5535970451310299</v>
      </c>
      <c r="F4989" s="344">
        <v>2.3543743882328299</v>
      </c>
      <c r="G4989" s="262">
        <f t="shared" si="100"/>
        <v>33878.58377728935</v>
      </c>
    </row>
    <row r="4990" spans="1:7" x14ac:dyDescent="0.2">
      <c r="A4990" s="344">
        <v>15</v>
      </c>
      <c r="B4990" s="344">
        <v>2</v>
      </c>
      <c r="C4990" s="344">
        <v>3090.6474609375</v>
      </c>
      <c r="D4990" s="344">
        <v>23167.62109375</v>
      </c>
      <c r="E4990" s="344">
        <v>1.5519459266215601</v>
      </c>
      <c r="F4990" s="344">
        <v>2.3483932018279998</v>
      </c>
      <c r="G4990" s="262">
        <f t="shared" si="100"/>
        <v>33840.246780714471</v>
      </c>
    </row>
    <row r="4991" spans="1:7" x14ac:dyDescent="0.2">
      <c r="A4991" s="344">
        <v>15</v>
      </c>
      <c r="B4991" s="344">
        <v>2</v>
      </c>
      <c r="C4991" s="344">
        <v>3091.06640625</v>
      </c>
      <c r="D4991" s="344">
        <v>23064.376953125</v>
      </c>
      <c r="E4991" s="344">
        <v>1.55018747318536</v>
      </c>
      <c r="F4991" s="344">
        <v>2.3456453345716</v>
      </c>
      <c r="G4991" s="262">
        <f t="shared" si="100"/>
        <v>33799.598372800509</v>
      </c>
    </row>
    <row r="4992" spans="1:7" x14ac:dyDescent="0.2">
      <c r="A4992" s="344">
        <v>15</v>
      </c>
      <c r="B4992" s="344">
        <v>2</v>
      </c>
      <c r="C4992" s="344">
        <v>3091.478515625</v>
      </c>
      <c r="D4992" s="344">
        <v>22962.474609375</v>
      </c>
      <c r="E4992" s="344">
        <v>1.5484510222449901</v>
      </c>
      <c r="F4992" s="344">
        <v>2.3414611350744998</v>
      </c>
      <c r="G4992" s="262">
        <f t="shared" si="100"/>
        <v>33759.636687961523</v>
      </c>
    </row>
    <row r="4993" spans="1:7" x14ac:dyDescent="0.2">
      <c r="A4993" s="344">
        <v>15</v>
      </c>
      <c r="B4993" s="344">
        <v>2</v>
      </c>
      <c r="C4993" s="344">
        <v>3091.880859375</v>
      </c>
      <c r="D4993" s="344">
        <v>22861.724609375</v>
      </c>
      <c r="E4993" s="344">
        <v>1.5466286567971099</v>
      </c>
      <c r="F4993" s="344">
        <v>2.3366599343717098</v>
      </c>
      <c r="G4993" s="262">
        <f t="shared" si="100"/>
        <v>33717.882469295007</v>
      </c>
    </row>
    <row r="4994" spans="1:7" x14ac:dyDescent="0.2">
      <c r="A4994" s="344">
        <v>15</v>
      </c>
      <c r="B4994" s="344">
        <v>2</v>
      </c>
      <c r="C4994" s="344">
        <v>3092.2880859375</v>
      </c>
      <c r="D4994" s="344">
        <v>22761.12109375</v>
      </c>
      <c r="E4994" s="344">
        <v>1.5449443599209201</v>
      </c>
      <c r="F4994" s="344">
        <v>2.3347230162471502</v>
      </c>
      <c r="G4994" s="262">
        <f t="shared" si="100"/>
        <v>33679.461261044671</v>
      </c>
    </row>
    <row r="4995" spans="1:7" x14ac:dyDescent="0.2">
      <c r="A4995" s="344">
        <v>15</v>
      </c>
      <c r="B4995" s="344">
        <v>2</v>
      </c>
      <c r="C4995" s="344">
        <v>3092.697265625</v>
      </c>
      <c r="D4995" s="344">
        <v>22660.607421875</v>
      </c>
      <c r="E4995" s="344">
        <v>1.54309743084013</v>
      </c>
      <c r="F4995" s="344">
        <v>2.3286552168428898</v>
      </c>
      <c r="G4995" s="262">
        <f t="shared" si="100"/>
        <v>33637.515905397042</v>
      </c>
    </row>
    <row r="4996" spans="1:7" x14ac:dyDescent="0.2">
      <c r="A4996" s="344">
        <v>15</v>
      </c>
      <c r="B4996" s="344">
        <v>2</v>
      </c>
      <c r="C4996" s="344">
        <v>3093.0966796875</v>
      </c>
      <c r="D4996" s="344">
        <v>22559.4140625</v>
      </c>
      <c r="E4996" s="344">
        <v>1.5414090594276799</v>
      </c>
      <c r="F4996" s="344">
        <v>2.3258952423930199</v>
      </c>
      <c r="G4996" s="262">
        <f t="shared" si="100"/>
        <v>33599.341809624748</v>
      </c>
    </row>
    <row r="4997" spans="1:7" x14ac:dyDescent="0.2">
      <c r="A4997" s="344">
        <v>15</v>
      </c>
      <c r="B4997" s="344">
        <v>2</v>
      </c>
      <c r="C4997" s="344">
        <v>3093.4951171875</v>
      </c>
      <c r="D4997" s="344">
        <v>22456.150390625</v>
      </c>
      <c r="E4997" s="344">
        <v>1.5396598028019099</v>
      </c>
      <c r="F4997" s="344">
        <v>2.3203552700579202</v>
      </c>
      <c r="G4997" s="262">
        <f t="shared" si="100"/>
        <v>33559.969922433549</v>
      </c>
    </row>
    <row r="4998" spans="1:7" x14ac:dyDescent="0.2">
      <c r="A4998" s="344">
        <v>15</v>
      </c>
      <c r="B4998" s="344">
        <v>2</v>
      </c>
      <c r="C4998" s="344">
        <v>3093.6591796875</v>
      </c>
      <c r="D4998" s="344">
        <v>22423.8515625</v>
      </c>
      <c r="E4998" s="344">
        <v>1.53899204451591</v>
      </c>
      <c r="F4998" s="344">
        <v>2.3180695716291702</v>
      </c>
      <c r="G4998" s="262">
        <f t="shared" ref="G4998:G5061" si="101">G4997+(D4998+D4997)/2*(E4998-E4997)</f>
        <v>33544.985425843603</v>
      </c>
    </row>
    <row r="4999" spans="1:7" x14ac:dyDescent="0.2">
      <c r="A4999" s="344">
        <v>15</v>
      </c>
      <c r="B4999" s="344">
        <v>2</v>
      </c>
      <c r="C4999" s="344">
        <v>3093.9033203125</v>
      </c>
      <c r="D4999" s="344">
        <v>22353.857421875</v>
      </c>
      <c r="E4999" s="344">
        <v>1.5379813266918101</v>
      </c>
      <c r="F4999" s="344">
        <v>2.31699040159583</v>
      </c>
      <c r="G4999" s="262">
        <f t="shared" si="101"/>
        <v>33522.356611547169</v>
      </c>
    </row>
    <row r="5000" spans="1:7" x14ac:dyDescent="0.2">
      <c r="A5000" s="344">
        <v>15</v>
      </c>
      <c r="B5000" s="344">
        <v>2</v>
      </c>
      <c r="C5000" s="344">
        <v>3094.3232421875</v>
      </c>
      <c r="D5000" s="344">
        <v>22252.939453125</v>
      </c>
      <c r="E5000" s="344">
        <v>1.5360899269580801</v>
      </c>
      <c r="F5000" s="344">
        <v>2.3143200669437598</v>
      </c>
      <c r="G5000" s="262">
        <f t="shared" si="101"/>
        <v>33480.171969681207</v>
      </c>
    </row>
    <row r="5001" spans="1:7" x14ac:dyDescent="0.2">
      <c r="A5001" s="344">
        <v>15</v>
      </c>
      <c r="B5001" s="344">
        <v>2</v>
      </c>
      <c r="C5001" s="344">
        <v>3094.728515625</v>
      </c>
      <c r="D5001" s="344">
        <v>22152.87109375</v>
      </c>
      <c r="E5001" s="344">
        <v>1.5343326376751101</v>
      </c>
      <c r="F5001" s="344">
        <v>2.3102760314941402</v>
      </c>
      <c r="G5001" s="262">
        <f t="shared" si="101"/>
        <v>33441.155042193393</v>
      </c>
    </row>
    <row r="5002" spans="1:7" x14ac:dyDescent="0.2">
      <c r="A5002" s="344">
        <v>15</v>
      </c>
      <c r="B5002" s="344">
        <v>2</v>
      </c>
      <c r="C5002" s="344">
        <v>3095.1298828125</v>
      </c>
      <c r="D5002" s="344">
        <v>22051.19140625</v>
      </c>
      <c r="E5002" s="344">
        <v>1.53261318337172</v>
      </c>
      <c r="F5002" s="344">
        <v>2.3038296494632999</v>
      </c>
      <c r="G5002" s="262">
        <f t="shared" si="101"/>
        <v>33403.151609446919</v>
      </c>
    </row>
    <row r="5003" spans="1:7" x14ac:dyDescent="0.2">
      <c r="A5003" s="344">
        <v>15</v>
      </c>
      <c r="B5003" s="344">
        <v>2</v>
      </c>
      <c r="C5003" s="344">
        <v>3095.529296875</v>
      </c>
      <c r="D5003" s="344">
        <v>21950.7890625</v>
      </c>
      <c r="E5003" s="344">
        <v>1.53082807082683</v>
      </c>
      <c r="F5003" s="344">
        <v>2.3006943520158498</v>
      </c>
      <c r="G5003" s="262">
        <f t="shared" si="101"/>
        <v>33363.877365779532</v>
      </c>
    </row>
    <row r="5004" spans="1:7" x14ac:dyDescent="0.2">
      <c r="A5004" s="344">
        <v>16</v>
      </c>
      <c r="B5004" s="344">
        <v>2</v>
      </c>
      <c r="C5004" s="344">
        <v>3095.9296875</v>
      </c>
      <c r="D5004" s="344">
        <v>21849.08203125</v>
      </c>
      <c r="E5004" s="344">
        <v>1.5290125738829401</v>
      </c>
      <c r="F5004" s="344">
        <v>2.2969155106693502</v>
      </c>
      <c r="G5004" s="262">
        <f t="shared" si="101"/>
        <v>33324.118099722793</v>
      </c>
    </row>
    <row r="5005" spans="1:7" x14ac:dyDescent="0.2">
      <c r="A5005" s="344">
        <v>16</v>
      </c>
      <c r="B5005" s="344">
        <v>2</v>
      </c>
      <c r="C5005" s="344">
        <v>3096.3369140625</v>
      </c>
      <c r="D5005" s="344">
        <v>21748.84765625</v>
      </c>
      <c r="E5005" s="344">
        <v>1.5273024328053</v>
      </c>
      <c r="F5005" s="344">
        <v>2.2940398193895799</v>
      </c>
      <c r="G5005" s="262">
        <f t="shared" si="101"/>
        <v>33286.838794493466</v>
      </c>
    </row>
    <row r="5006" spans="1:7" x14ac:dyDescent="0.2">
      <c r="A5006" s="344">
        <v>16</v>
      </c>
      <c r="B5006" s="344">
        <v>2</v>
      </c>
      <c r="C5006" s="344">
        <v>3096.736328125</v>
      </c>
      <c r="D5006" s="344">
        <v>21645.87109375</v>
      </c>
      <c r="E5006" s="344">
        <v>1.5255972975865</v>
      </c>
      <c r="F5006" s="344">
        <v>2.2895841393619798</v>
      </c>
      <c r="G5006" s="262">
        <f t="shared" si="101"/>
        <v>33249.84186286819</v>
      </c>
    </row>
    <row r="5007" spans="1:7" x14ac:dyDescent="0.2">
      <c r="A5007" s="344">
        <v>16</v>
      </c>
      <c r="B5007" s="344">
        <v>2</v>
      </c>
      <c r="C5007" s="344">
        <v>3097.1572265625</v>
      </c>
      <c r="D5007" s="344">
        <v>21544.634765625</v>
      </c>
      <c r="E5007" s="344">
        <v>1.5238244086504</v>
      </c>
      <c r="F5007" s="344">
        <v>2.2859841119498001</v>
      </c>
      <c r="G5007" s="262">
        <f t="shared" si="101"/>
        <v>33211.555877876868</v>
      </c>
    </row>
    <row r="5008" spans="1:7" x14ac:dyDescent="0.2">
      <c r="A5008" s="344">
        <v>16</v>
      </c>
      <c r="B5008" s="344">
        <v>2</v>
      </c>
      <c r="C5008" s="344">
        <v>3097.564453125</v>
      </c>
      <c r="D5008" s="344">
        <v>21443.888671875</v>
      </c>
      <c r="E5008" s="344">
        <v>1.5220339410007</v>
      </c>
      <c r="F5008" s="344">
        <v>2.2811354137957101</v>
      </c>
      <c r="G5008" s="262">
        <f t="shared" si="101"/>
        <v>33173.071097615262</v>
      </c>
    </row>
    <row r="5009" spans="1:7" x14ac:dyDescent="0.2">
      <c r="A5009" s="344">
        <v>16</v>
      </c>
      <c r="B5009" s="344">
        <v>2</v>
      </c>
      <c r="C5009" s="344">
        <v>3097.958984375</v>
      </c>
      <c r="D5009" s="344">
        <v>21341.958984375</v>
      </c>
      <c r="E5009" s="344">
        <v>1.52029353193939</v>
      </c>
      <c r="F5009" s="344">
        <v>2.2758007980883099</v>
      </c>
      <c r="G5009" s="262">
        <f t="shared" si="101"/>
        <v>33135.838659136876</v>
      </c>
    </row>
    <row r="5010" spans="1:7" x14ac:dyDescent="0.2">
      <c r="A5010" s="344">
        <v>16</v>
      </c>
      <c r="B5010" s="344">
        <v>2</v>
      </c>
      <c r="C5010" s="344">
        <v>3098.2548828125</v>
      </c>
      <c r="D5010" s="344">
        <v>21269.607421875</v>
      </c>
      <c r="E5010" s="344">
        <v>1.5189859550446301</v>
      </c>
      <c r="F5010" s="344">
        <v>2.2730736527591899</v>
      </c>
      <c r="G5010" s="262">
        <f t="shared" si="101"/>
        <v>33107.979709295709</v>
      </c>
    </row>
    <row r="5011" spans="1:7" x14ac:dyDescent="0.2">
      <c r="A5011" s="344">
        <v>16</v>
      </c>
      <c r="B5011" s="344">
        <v>2</v>
      </c>
      <c r="C5011" s="344">
        <v>3098.3759765625</v>
      </c>
      <c r="D5011" s="344">
        <v>21240.998046875</v>
      </c>
      <c r="E5011" s="344">
        <v>1.5184624353423699</v>
      </c>
      <c r="F5011" s="344">
        <v>2.2710533812642102</v>
      </c>
      <c r="G5011" s="262">
        <f t="shared" si="101"/>
        <v>33096.852139536757</v>
      </c>
    </row>
    <row r="5012" spans="1:7" x14ac:dyDescent="0.2">
      <c r="A5012" s="344">
        <v>16</v>
      </c>
      <c r="B5012" s="344">
        <v>2</v>
      </c>
      <c r="C5012" s="344">
        <v>3098.7685546875</v>
      </c>
      <c r="D5012" s="344">
        <v>21139.9921875</v>
      </c>
      <c r="E5012" s="344">
        <v>1.5167477540671801</v>
      </c>
      <c r="F5012" s="344">
        <v>2.2685260046273501</v>
      </c>
      <c r="G5012" s="262">
        <f t="shared" si="101"/>
        <v>33060.517194347318</v>
      </c>
    </row>
    <row r="5013" spans="1:7" x14ac:dyDescent="0.2">
      <c r="A5013" s="344">
        <v>16</v>
      </c>
      <c r="B5013" s="344">
        <v>2</v>
      </c>
      <c r="C5013" s="344">
        <v>3099.1787109375</v>
      </c>
      <c r="D5013" s="344">
        <v>21039.779296875</v>
      </c>
      <c r="E5013" s="344">
        <v>1.5149611281230999</v>
      </c>
      <c r="F5013" s="344">
        <v>2.2624849807471001</v>
      </c>
      <c r="G5013" s="262">
        <f t="shared" si="101"/>
        <v>33022.837457322639</v>
      </c>
    </row>
    <row r="5014" spans="1:7" x14ac:dyDescent="0.2">
      <c r="A5014" s="344">
        <v>16</v>
      </c>
      <c r="B5014" s="344">
        <v>2</v>
      </c>
      <c r="C5014" s="344">
        <v>3099.5732421875</v>
      </c>
      <c r="D5014" s="344">
        <v>20938.59765625</v>
      </c>
      <c r="E5014" s="344">
        <v>1.51326879858971</v>
      </c>
      <c r="F5014" s="344">
        <v>2.26016947999597</v>
      </c>
      <c r="G5014" s="262">
        <f t="shared" si="101"/>
        <v>32987.316833781864</v>
      </c>
    </row>
    <row r="5015" spans="1:7" x14ac:dyDescent="0.2">
      <c r="A5015" s="344">
        <v>16</v>
      </c>
      <c r="B5015" s="344">
        <v>2</v>
      </c>
      <c r="C5015" s="344">
        <v>3099.9921875</v>
      </c>
      <c r="D5015" s="344">
        <v>20838.033203125</v>
      </c>
      <c r="E5015" s="344">
        <v>1.5114033594727501</v>
      </c>
      <c r="F5015" s="344">
        <v>2.2541643120348498</v>
      </c>
      <c r="G5015" s="262">
        <f t="shared" si="101"/>
        <v>32948.350953091925</v>
      </c>
    </row>
    <row r="5016" spans="1:7" x14ac:dyDescent="0.2">
      <c r="A5016" s="344">
        <v>16</v>
      </c>
      <c r="B5016" s="344">
        <v>2.5</v>
      </c>
      <c r="C5016" s="344">
        <v>3100.7412109375</v>
      </c>
      <c r="D5016" s="344">
        <v>20940.365234375</v>
      </c>
      <c r="E5016" s="344">
        <v>1.5130314277485</v>
      </c>
      <c r="F5016" s="344">
        <v>2.2594719193875799</v>
      </c>
      <c r="G5016" s="262">
        <f t="shared" si="101"/>
        <v>32982.359995645791</v>
      </c>
    </row>
    <row r="5017" spans="1:7" x14ac:dyDescent="0.2">
      <c r="A5017" s="344">
        <v>16</v>
      </c>
      <c r="B5017" s="344">
        <v>2.5</v>
      </c>
      <c r="C5017" s="344">
        <v>3101.158203125</v>
      </c>
      <c r="D5017" s="344">
        <v>21040.916015625</v>
      </c>
      <c r="E5017" s="344">
        <v>1.5147355152294</v>
      </c>
      <c r="F5017" s="344">
        <v>2.2639778908342101</v>
      </c>
      <c r="G5017" s="262">
        <f t="shared" si="101"/>
        <v>33018.129883550922</v>
      </c>
    </row>
    <row r="5018" spans="1:7" x14ac:dyDescent="0.2">
      <c r="A5018" s="344">
        <v>16</v>
      </c>
      <c r="B5018" s="344">
        <v>2.5</v>
      </c>
      <c r="C5018" s="344">
        <v>3101.5478515625</v>
      </c>
      <c r="D5018" s="344">
        <v>21144.767578125</v>
      </c>
      <c r="E5018" s="344">
        <v>1.5164471697062301</v>
      </c>
      <c r="F5018" s="344">
        <v>2.2676587104797399</v>
      </c>
      <c r="G5018" s="262">
        <f t="shared" si="101"/>
        <v>33054.23354064161</v>
      </c>
    </row>
    <row r="5019" spans="1:7" x14ac:dyDescent="0.2">
      <c r="A5019" s="344">
        <v>16</v>
      </c>
      <c r="B5019" s="344">
        <v>2.5</v>
      </c>
      <c r="C5019" s="344">
        <v>3101.982421875</v>
      </c>
      <c r="D5019" s="344">
        <v>21245.896484375</v>
      </c>
      <c r="E5019" s="344">
        <v>1.5182284405455</v>
      </c>
      <c r="F5019" s="344">
        <v>2.2739144042134298</v>
      </c>
      <c r="G5019" s="262">
        <f t="shared" si="101"/>
        <v>33091.98816751752</v>
      </c>
    </row>
    <row r="5020" spans="1:7" x14ac:dyDescent="0.2">
      <c r="A5020" s="344">
        <v>16</v>
      </c>
      <c r="B5020" s="344">
        <v>2.5</v>
      </c>
      <c r="C5020" s="344">
        <v>3102.3740234375</v>
      </c>
      <c r="D5020" s="344">
        <v>21348.4140625</v>
      </c>
      <c r="E5020" s="344">
        <v>1.5199449844658399</v>
      </c>
      <c r="F5020" s="344">
        <v>2.2752853110432598</v>
      </c>
      <c r="G5020" s="262">
        <f t="shared" si="101"/>
        <v>33128.545669922678</v>
      </c>
    </row>
    <row r="5021" spans="1:7" x14ac:dyDescent="0.2">
      <c r="A5021" s="344">
        <v>16</v>
      </c>
      <c r="B5021" s="344">
        <v>2.5</v>
      </c>
      <c r="C5021" s="344">
        <v>3102.7890625</v>
      </c>
      <c r="D5021" s="344">
        <v>21449.37890625</v>
      </c>
      <c r="E5021" s="344">
        <v>1.5217043692246099</v>
      </c>
      <c r="F5021" s="344">
        <v>2.2785305045545101</v>
      </c>
      <c r="G5021" s="262">
        <f t="shared" si="101"/>
        <v>33166.194562251781</v>
      </c>
    </row>
    <row r="5022" spans="1:7" x14ac:dyDescent="0.2">
      <c r="A5022" s="344">
        <v>16</v>
      </c>
      <c r="B5022" s="344">
        <v>2.5</v>
      </c>
      <c r="C5022" s="344">
        <v>3103.185546875</v>
      </c>
      <c r="D5022" s="344">
        <v>21549.99609375</v>
      </c>
      <c r="E5022" s="344">
        <v>1.52336759492755</v>
      </c>
      <c r="F5022" s="344">
        <v>2.2860288154333799</v>
      </c>
      <c r="G5022" s="262">
        <f t="shared" si="101"/>
        <v>33201.953395106961</v>
      </c>
    </row>
    <row r="5023" spans="1:7" x14ac:dyDescent="0.2">
      <c r="A5023" s="344">
        <v>16</v>
      </c>
      <c r="B5023" s="344">
        <v>2.5</v>
      </c>
      <c r="C5023" s="344">
        <v>3103.5830078125</v>
      </c>
      <c r="D5023" s="344">
        <v>21651.8515625</v>
      </c>
      <c r="E5023" s="344">
        <v>1.5250409487634899</v>
      </c>
      <c r="F5023" s="344">
        <v>2.2888302337378299</v>
      </c>
      <c r="G5023" s="262">
        <f t="shared" si="101"/>
        <v>33238.099383854598</v>
      </c>
    </row>
    <row r="5024" spans="1:7" x14ac:dyDescent="0.2">
      <c r="A5024" s="344">
        <v>16</v>
      </c>
      <c r="B5024" s="344">
        <v>2.5</v>
      </c>
      <c r="C5024" s="344">
        <v>3103.98828125</v>
      </c>
      <c r="D5024" s="344">
        <v>21752.064453125</v>
      </c>
      <c r="E5024" s="344">
        <v>1.5268097631633299</v>
      </c>
      <c r="F5024" s="344">
        <v>2.2922130301594699</v>
      </c>
      <c r="G5024" s="262">
        <f t="shared" si="101"/>
        <v>33276.486119683541</v>
      </c>
    </row>
    <row r="5025" spans="1:7" x14ac:dyDescent="0.2">
      <c r="A5025" s="344">
        <v>16</v>
      </c>
      <c r="B5025" s="344">
        <v>2.5</v>
      </c>
      <c r="C5025" s="344">
        <v>3104.408203125</v>
      </c>
      <c r="D5025" s="344">
        <v>21856.63671875</v>
      </c>
      <c r="E5025" s="344">
        <v>1.5285658882930899</v>
      </c>
      <c r="F5025" s="344">
        <v>2.2960396017879199</v>
      </c>
      <c r="G5025" s="262">
        <f t="shared" si="101"/>
        <v>33314.777287685603</v>
      </c>
    </row>
    <row r="5026" spans="1:7" x14ac:dyDescent="0.2">
      <c r="A5026" s="344">
        <v>16</v>
      </c>
      <c r="B5026" s="344">
        <v>2.5</v>
      </c>
      <c r="C5026" s="344">
        <v>3104.8212890625</v>
      </c>
      <c r="D5026" s="344">
        <v>21957.4375</v>
      </c>
      <c r="E5026" s="344">
        <v>1.5303146792575699</v>
      </c>
      <c r="F5026" s="344">
        <v>2.3005902767181401</v>
      </c>
      <c r="G5026" s="262">
        <f t="shared" si="101"/>
        <v>33353.088116241008</v>
      </c>
    </row>
    <row r="5027" spans="1:7" x14ac:dyDescent="0.2">
      <c r="A5027" s="344">
        <v>16</v>
      </c>
      <c r="B5027" s="344">
        <v>2.5</v>
      </c>
      <c r="C5027" s="344">
        <v>3105.228515625</v>
      </c>
      <c r="D5027" s="344">
        <v>22057.712890625</v>
      </c>
      <c r="E5027" s="344">
        <v>1.53211050201207</v>
      </c>
      <c r="F5027" s="344">
        <v>2.3041220847517301</v>
      </c>
      <c r="G5027" s="262">
        <f t="shared" si="101"/>
        <v>33392.609820548125</v>
      </c>
    </row>
    <row r="5028" spans="1:7" x14ac:dyDescent="0.2">
      <c r="A5028" s="344">
        <v>16</v>
      </c>
      <c r="B5028" s="344">
        <v>2.5</v>
      </c>
      <c r="C5028" s="344">
        <v>3105.626953125</v>
      </c>
      <c r="D5028" s="344">
        <v>22157.845703125</v>
      </c>
      <c r="E5028" s="344">
        <v>1.53382355347276</v>
      </c>
      <c r="F5028" s="344">
        <v>2.3085295688360898</v>
      </c>
      <c r="G5028" s="262">
        <f t="shared" si="101"/>
        <v>33430.481584165245</v>
      </c>
    </row>
    <row r="5029" spans="1:7" x14ac:dyDescent="0.2">
      <c r="A5029" s="344">
        <v>16</v>
      </c>
      <c r="B5029" s="344">
        <v>2.5</v>
      </c>
      <c r="C5029" s="344">
        <v>3106.0224609375</v>
      </c>
      <c r="D5029" s="344">
        <v>22259.126953125</v>
      </c>
      <c r="E5029" s="344">
        <v>1.5354537172242999</v>
      </c>
      <c r="F5029" s="344">
        <v>2.3134828079491898</v>
      </c>
      <c r="G5029" s="262">
        <f t="shared" si="101"/>
        <v>33466.685053553927</v>
      </c>
    </row>
    <row r="5030" spans="1:7" x14ac:dyDescent="0.2">
      <c r="A5030" s="344">
        <v>16</v>
      </c>
      <c r="B5030" s="344">
        <v>2.5</v>
      </c>
      <c r="C5030" s="344">
        <v>3106.435546875</v>
      </c>
      <c r="D5030" s="344">
        <v>22361.548828125</v>
      </c>
      <c r="E5030" s="344">
        <v>1.5372186899185201</v>
      </c>
      <c r="F5030" s="344">
        <v>2.31659132987261</v>
      </c>
      <c r="G5030" s="262">
        <f t="shared" si="101"/>
        <v>33506.062190729703</v>
      </c>
    </row>
    <row r="5031" spans="1:7" x14ac:dyDescent="0.2">
      <c r="A5031" s="344">
        <v>16</v>
      </c>
      <c r="B5031" s="344">
        <v>2.5</v>
      </c>
      <c r="C5031" s="344">
        <v>3106.841796875</v>
      </c>
      <c r="D5031" s="344">
        <v>22462.43359375</v>
      </c>
      <c r="E5031" s="344">
        <v>1.5389086911454799</v>
      </c>
      <c r="F5031" s="344">
        <v>2.3215711116790798</v>
      </c>
      <c r="G5031" s="262">
        <f t="shared" si="101"/>
        <v>33543.938483374797</v>
      </c>
    </row>
    <row r="5032" spans="1:7" x14ac:dyDescent="0.2">
      <c r="A5032" s="344">
        <v>16</v>
      </c>
      <c r="B5032" s="344">
        <v>2.5</v>
      </c>
      <c r="C5032" s="344">
        <v>3106.86328125</v>
      </c>
      <c r="D5032" s="344">
        <v>22467.2265625</v>
      </c>
      <c r="E5032" s="344">
        <v>1.5390224289148999</v>
      </c>
      <c r="F5032" s="344">
        <v>2.3213624954223602</v>
      </c>
      <c r="G5032" s="262">
        <f t="shared" si="101"/>
        <v>33546.493583038282</v>
      </c>
    </row>
    <row r="5033" spans="1:7" x14ac:dyDescent="0.2">
      <c r="A5033" s="344">
        <v>16</v>
      </c>
      <c r="B5033" s="344">
        <v>2.5</v>
      </c>
      <c r="C5033" s="344">
        <v>3107.2314453125</v>
      </c>
      <c r="D5033" s="344">
        <v>22562.673828125</v>
      </c>
      <c r="E5033" s="344">
        <v>1.54063187073916</v>
      </c>
      <c r="F5033" s="344">
        <v>2.3258000146597602</v>
      </c>
      <c r="G5033" s="262">
        <f t="shared" si="101"/>
        <v>33582.730085553747</v>
      </c>
    </row>
    <row r="5034" spans="1:7" x14ac:dyDescent="0.2">
      <c r="A5034" s="344">
        <v>16</v>
      </c>
      <c r="B5034" s="344">
        <v>2.5</v>
      </c>
      <c r="C5034" s="344">
        <v>3107.6484375</v>
      </c>
      <c r="D5034" s="344">
        <v>22663.515625</v>
      </c>
      <c r="E5034" s="344">
        <v>1.54243397992104</v>
      </c>
      <c r="F5034" s="344">
        <v>2.3295222781598599</v>
      </c>
      <c r="G5034" s="262">
        <f t="shared" si="101"/>
        <v>33623.481351191207</v>
      </c>
    </row>
    <row r="5035" spans="1:7" x14ac:dyDescent="0.2">
      <c r="A5035" s="344">
        <v>16</v>
      </c>
      <c r="B5035" s="344">
        <v>2.5</v>
      </c>
      <c r="C5035" s="344">
        <v>3108.0546875</v>
      </c>
      <c r="D5035" s="344">
        <v>22763.892578125</v>
      </c>
      <c r="E5035" s="344">
        <v>1.5441670548170801</v>
      </c>
      <c r="F5035" s="344">
        <v>2.3291320540010898</v>
      </c>
      <c r="G5035" s="262">
        <f t="shared" si="101"/>
        <v>33662.845901565706</v>
      </c>
    </row>
    <row r="5036" spans="1:7" x14ac:dyDescent="0.2">
      <c r="A5036" s="344">
        <v>16</v>
      </c>
      <c r="B5036" s="344">
        <v>2.5</v>
      </c>
      <c r="C5036" s="344">
        <v>3108.44140625</v>
      </c>
      <c r="D5036" s="344">
        <v>22866.86328125</v>
      </c>
      <c r="E5036" s="344">
        <v>1.5458607813343399</v>
      </c>
      <c r="F5036" s="344">
        <v>2.3381412029266402</v>
      </c>
      <c r="G5036" s="262">
        <f t="shared" si="101"/>
        <v>33701.488912166526</v>
      </c>
    </row>
    <row r="5037" spans="1:7" x14ac:dyDescent="0.2">
      <c r="A5037" s="344">
        <v>16</v>
      </c>
      <c r="B5037" s="344">
        <v>2.5</v>
      </c>
      <c r="C5037" s="344">
        <v>3108.869140625</v>
      </c>
      <c r="D5037" s="344">
        <v>22967.716796875</v>
      </c>
      <c r="E5037" s="344">
        <v>1.54765974730253</v>
      </c>
      <c r="F5037" s="344">
        <v>2.3415684700012198</v>
      </c>
      <c r="G5037" s="262">
        <f t="shared" si="101"/>
        <v>33742.716337029939</v>
      </c>
    </row>
    <row r="5038" spans="1:7" x14ac:dyDescent="0.2">
      <c r="A5038" s="344">
        <v>16</v>
      </c>
      <c r="B5038" s="344">
        <v>2.5</v>
      </c>
      <c r="C5038" s="344">
        <v>3109.2763671875</v>
      </c>
      <c r="D5038" s="344">
        <v>23068.6953125</v>
      </c>
      <c r="E5038" s="344">
        <v>1.5493945684284001</v>
      </c>
      <c r="F5038" s="344">
        <v>2.3426918778568502</v>
      </c>
      <c r="G5038" s="262">
        <f t="shared" si="101"/>
        <v>33782.648807173238</v>
      </c>
    </row>
    <row r="5039" spans="1:7" x14ac:dyDescent="0.2">
      <c r="A5039" s="344">
        <v>16</v>
      </c>
      <c r="B5039" s="344">
        <v>2.5</v>
      </c>
      <c r="C5039" s="344">
        <v>3109.6630859375</v>
      </c>
      <c r="D5039" s="344">
        <v>23169.765625</v>
      </c>
      <c r="E5039" s="344">
        <v>1.5510887606069399</v>
      </c>
      <c r="F5039" s="344">
        <v>2.3482858669012798</v>
      </c>
      <c r="G5039" s="262">
        <f t="shared" si="101"/>
        <v>33821.817226607258</v>
      </c>
    </row>
    <row r="5040" spans="1:7" x14ac:dyDescent="0.2">
      <c r="A5040" s="344">
        <v>16</v>
      </c>
      <c r="B5040" s="344">
        <v>2.5</v>
      </c>
      <c r="C5040" s="344">
        <v>3110.0673828125</v>
      </c>
      <c r="D5040" s="344">
        <v>23270.3828125</v>
      </c>
      <c r="E5040" s="344">
        <v>1.55284791253507</v>
      </c>
      <c r="F5040" s="344">
        <v>2.35267588868737</v>
      </c>
      <c r="G5040" s="262">
        <f t="shared" si="101"/>
        <v>33862.664864940496</v>
      </c>
    </row>
    <row r="5041" spans="1:7" x14ac:dyDescent="0.2">
      <c r="A5041" s="344">
        <v>16</v>
      </c>
      <c r="B5041" s="344">
        <v>2.5</v>
      </c>
      <c r="C5041" s="344">
        <v>3110.4677734375</v>
      </c>
      <c r="D5041" s="344">
        <v>23370.818359375</v>
      </c>
      <c r="E5041" s="344">
        <v>1.55451917089522</v>
      </c>
      <c r="F5041" s="344">
        <v>2.35687778331339</v>
      </c>
      <c r="G5041" s="262">
        <f t="shared" si="101"/>
        <v>33901.639613633459</v>
      </c>
    </row>
    <row r="5042" spans="1:7" x14ac:dyDescent="0.2">
      <c r="A5042" s="344">
        <v>16</v>
      </c>
      <c r="B5042" s="344">
        <v>2.5</v>
      </c>
      <c r="C5042" s="344">
        <v>3110.884765625</v>
      </c>
      <c r="D5042" s="344">
        <v>23470.876953125</v>
      </c>
      <c r="E5042" s="344">
        <v>1.55625015031546</v>
      </c>
      <c r="F5042" s="344">
        <v>2.3615420795977098</v>
      </c>
      <c r="G5042" s="262">
        <f t="shared" si="101"/>
        <v>33942.180618931001</v>
      </c>
    </row>
    <row r="5043" spans="1:7" x14ac:dyDescent="0.2">
      <c r="A5043" s="344">
        <v>16</v>
      </c>
      <c r="B5043" s="344">
        <v>2.5</v>
      </c>
      <c r="C5043" s="344">
        <v>3111.2861328125</v>
      </c>
      <c r="D5043" s="344">
        <v>23571.912109375</v>
      </c>
      <c r="E5043" s="344">
        <v>1.55809591524303</v>
      </c>
      <c r="F5043" s="344">
        <v>2.36741011030972</v>
      </c>
      <c r="G5043" s="262">
        <f t="shared" si="101"/>
        <v>33985.595584004317</v>
      </c>
    </row>
    <row r="5044" spans="1:7" x14ac:dyDescent="0.2">
      <c r="A5044" s="344">
        <v>16</v>
      </c>
      <c r="B5044" s="344">
        <v>2.5</v>
      </c>
      <c r="C5044" s="344">
        <v>3111.5126953125</v>
      </c>
      <c r="D5044" s="344">
        <v>23629.755859375</v>
      </c>
      <c r="E5044" s="344">
        <v>1.5590396942570801</v>
      </c>
      <c r="F5044" s="344">
        <v>2.3672012612223599</v>
      </c>
      <c r="G5044" s="262">
        <f t="shared" si="101"/>
        <v>34007.869555832847</v>
      </c>
    </row>
    <row r="5045" spans="1:7" x14ac:dyDescent="0.2">
      <c r="A5045" s="344">
        <v>16</v>
      </c>
      <c r="B5045" s="344">
        <v>2.5</v>
      </c>
      <c r="C5045" s="344">
        <v>3111.6875</v>
      </c>
      <c r="D5045" s="344">
        <v>23672.09375</v>
      </c>
      <c r="E5045" s="344">
        <v>1.5597323654219499</v>
      </c>
      <c r="F5045" s="344">
        <v>2.3705423809588</v>
      </c>
      <c r="G5045" s="262">
        <f t="shared" si="101"/>
        <v>34024.25186946756</v>
      </c>
    </row>
    <row r="5046" spans="1:7" x14ac:dyDescent="0.2">
      <c r="A5046" s="344">
        <v>16</v>
      </c>
      <c r="B5046" s="344">
        <v>2.5</v>
      </c>
      <c r="C5046" s="344">
        <v>3112.095703125</v>
      </c>
      <c r="D5046" s="344">
        <v>23772.5</v>
      </c>
      <c r="E5046" s="344">
        <v>1.5614910516887901</v>
      </c>
      <c r="F5046" s="344">
        <v>2.37404112704098</v>
      </c>
      <c r="G5046" s="262">
        <f t="shared" si="101"/>
        <v>34065.971947199527</v>
      </c>
    </row>
    <row r="5047" spans="1:7" x14ac:dyDescent="0.2">
      <c r="A5047" s="344">
        <v>16</v>
      </c>
      <c r="B5047" s="344">
        <v>2.5</v>
      </c>
      <c r="C5047" s="344">
        <v>3112.4853515625</v>
      </c>
      <c r="D5047" s="344">
        <v>23873.626953125</v>
      </c>
      <c r="E5047" s="344">
        <v>1.56322855036706</v>
      </c>
      <c r="F5047" s="344">
        <v>2.3770781699568002</v>
      </c>
      <c r="G5047" s="262">
        <f t="shared" si="101"/>
        <v>34107.364488502397</v>
      </c>
    </row>
    <row r="5048" spans="1:7" x14ac:dyDescent="0.2">
      <c r="A5048" s="344">
        <v>16</v>
      </c>
      <c r="B5048" s="344">
        <v>2.5</v>
      </c>
      <c r="C5048" s="344">
        <v>3112.896484375</v>
      </c>
      <c r="D5048" s="344">
        <v>23974.162109375</v>
      </c>
      <c r="E5048" s="344">
        <v>1.5649334527552099</v>
      </c>
      <c r="F5048" s="344">
        <v>2.3839115165173999</v>
      </c>
      <c r="G5048" s="262">
        <f t="shared" si="101"/>
        <v>34148.15239342257</v>
      </c>
    </row>
    <row r="5049" spans="1:7" x14ac:dyDescent="0.2">
      <c r="A5049" s="344">
        <v>16</v>
      </c>
      <c r="B5049" s="344">
        <v>2.5</v>
      </c>
      <c r="C5049" s="344">
        <v>3113.2978515625</v>
      </c>
      <c r="D5049" s="344">
        <v>24074.888671875</v>
      </c>
      <c r="E5049" s="344">
        <v>1.5667169354856001</v>
      </c>
      <c r="F5049" s="344">
        <v>2.3848267737776001</v>
      </c>
      <c r="G5049" s="262">
        <f t="shared" si="101"/>
        <v>34190.999719562569</v>
      </c>
    </row>
    <row r="5050" spans="1:7" x14ac:dyDescent="0.2">
      <c r="A5050" s="344">
        <v>16</v>
      </c>
      <c r="B5050" s="344">
        <v>2.5</v>
      </c>
      <c r="C5050" s="344">
        <v>3113.6875</v>
      </c>
      <c r="D5050" s="344">
        <v>24175.123046875</v>
      </c>
      <c r="E5050" s="344">
        <v>1.56840088311583</v>
      </c>
      <c r="F5050" s="344">
        <v>2.3885548580437899</v>
      </c>
      <c r="G5050" s="262">
        <f t="shared" si="101"/>
        <v>34231.624966008749</v>
      </c>
    </row>
    <row r="5051" spans="1:7" x14ac:dyDescent="0.2">
      <c r="A5051" s="344">
        <v>16</v>
      </c>
      <c r="B5051" s="344">
        <v>2.5</v>
      </c>
      <c r="C5051" s="344">
        <v>3114.1005859375</v>
      </c>
      <c r="D5051" s="344">
        <v>24277.748046875</v>
      </c>
      <c r="E5051" s="344">
        <v>1.57014653086662</v>
      </c>
      <c r="F5051" s="344">
        <v>2.39366572350264</v>
      </c>
      <c r="G5051" s="262">
        <f t="shared" si="101"/>
        <v>34273.91578873081</v>
      </c>
    </row>
    <row r="5052" spans="1:7" x14ac:dyDescent="0.2">
      <c r="A5052" s="344">
        <v>16</v>
      </c>
      <c r="B5052" s="344">
        <v>2.5</v>
      </c>
      <c r="C5052" s="344">
        <v>3114.513671875</v>
      </c>
      <c r="D5052" s="344">
        <v>24377.748046875</v>
      </c>
      <c r="E5052" s="344">
        <v>1.5719545772299199</v>
      </c>
      <c r="F5052" s="344">
        <v>2.39986786618829</v>
      </c>
      <c r="G5052" s="262">
        <f t="shared" si="101"/>
        <v>34317.901485114242</v>
      </c>
    </row>
    <row r="5053" spans="1:7" x14ac:dyDescent="0.2">
      <c r="A5053" s="344">
        <v>16</v>
      </c>
      <c r="B5053" s="344">
        <v>2.5</v>
      </c>
      <c r="C5053" s="344">
        <v>3114.9208984375</v>
      </c>
      <c r="D5053" s="344">
        <v>24478.28125</v>
      </c>
      <c r="E5053" s="344">
        <v>1.57369184307754</v>
      </c>
      <c r="F5053" s="344">
        <v>2.4029759224504201</v>
      </c>
      <c r="G5053" s="262">
        <f t="shared" si="101"/>
        <v>34360.339440688134</v>
      </c>
    </row>
    <row r="5054" spans="1:7" x14ac:dyDescent="0.2">
      <c r="A5054" s="344">
        <v>16</v>
      </c>
      <c r="B5054" s="344">
        <v>2.5</v>
      </c>
      <c r="C5054" s="344">
        <v>3115.310546875</v>
      </c>
      <c r="D5054" s="344">
        <v>24578.97265625</v>
      </c>
      <c r="E5054" s="344">
        <v>1.57540873624384</v>
      </c>
      <c r="F5054" s="344">
        <v>2.4057745467871401</v>
      </c>
      <c r="G5054" s="262">
        <f t="shared" si="101"/>
        <v>34402.452472682678</v>
      </c>
    </row>
    <row r="5055" spans="1:7" x14ac:dyDescent="0.2">
      <c r="A5055" s="344">
        <v>16</v>
      </c>
      <c r="B5055" s="344">
        <v>2.5</v>
      </c>
      <c r="C5055" s="344">
        <v>3115.7236328125</v>
      </c>
      <c r="D5055" s="344">
        <v>24681.107421875</v>
      </c>
      <c r="E5055" s="344">
        <v>1.57713913358748</v>
      </c>
      <c r="F5055" s="344">
        <v>2.4098900612443699</v>
      </c>
      <c r="G5055" s="262">
        <f t="shared" si="101"/>
        <v>34445.072228540019</v>
      </c>
    </row>
    <row r="5056" spans="1:7" x14ac:dyDescent="0.2">
      <c r="A5056" s="344">
        <v>16</v>
      </c>
      <c r="B5056" s="344">
        <v>2.5</v>
      </c>
      <c r="C5056" s="344">
        <v>3116.123046875</v>
      </c>
      <c r="D5056" s="344">
        <v>24782.59375</v>
      </c>
      <c r="E5056" s="344">
        <v>1.57890515401959</v>
      </c>
      <c r="F5056" s="344">
        <v>2.41282279603183</v>
      </c>
      <c r="G5056" s="262">
        <f t="shared" si="101"/>
        <v>34488.749181998675</v>
      </c>
    </row>
    <row r="5057" spans="1:7" x14ac:dyDescent="0.2">
      <c r="A5057" s="344">
        <v>16</v>
      </c>
      <c r="B5057" s="344">
        <v>2.5</v>
      </c>
      <c r="C5057" s="344">
        <v>3116.16015625</v>
      </c>
      <c r="D5057" s="344">
        <v>24785.896484375</v>
      </c>
      <c r="E5057" s="344">
        <v>1.57907628454268</v>
      </c>
      <c r="F5057" s="344">
        <v>2.4138779845088698</v>
      </c>
      <c r="G5057" s="262">
        <f t="shared" si="101"/>
        <v>34492.990522829969</v>
      </c>
    </row>
    <row r="5058" spans="1:7" x14ac:dyDescent="0.2">
      <c r="A5058" s="344">
        <v>16</v>
      </c>
      <c r="B5058" s="344">
        <v>2.5</v>
      </c>
      <c r="C5058" s="344">
        <v>3116.5234375</v>
      </c>
      <c r="D5058" s="344">
        <v>24882.736328125</v>
      </c>
      <c r="E5058" s="344">
        <v>1.5806305455043901</v>
      </c>
      <c r="F5058" s="344">
        <v>2.4183420464396499</v>
      </c>
      <c r="G5058" s="262">
        <f t="shared" si="101"/>
        <v>34531.589531330959</v>
      </c>
    </row>
    <row r="5059" spans="1:7" x14ac:dyDescent="0.2">
      <c r="A5059" s="344">
        <v>16</v>
      </c>
      <c r="B5059" s="344">
        <v>2.5</v>
      </c>
      <c r="C5059" s="344">
        <v>3116.9296875</v>
      </c>
      <c r="D5059" s="344">
        <v>24982.76171875</v>
      </c>
      <c r="E5059" s="344">
        <v>1.5824289293959699</v>
      </c>
      <c r="F5059" s="344">
        <v>2.4228275287896399</v>
      </c>
      <c r="G5059" s="262">
        <f t="shared" si="101"/>
        <v>34576.428185547513</v>
      </c>
    </row>
    <row r="5060" spans="1:7" x14ac:dyDescent="0.2">
      <c r="A5060" s="344">
        <v>16</v>
      </c>
      <c r="B5060" s="344">
        <v>2.5</v>
      </c>
      <c r="C5060" s="344">
        <v>3117.3388671875</v>
      </c>
      <c r="D5060" s="344">
        <v>25084.98828125</v>
      </c>
      <c r="E5060" s="344">
        <v>1.5842070570215601</v>
      </c>
      <c r="F5060" s="344">
        <v>2.4269819259643599</v>
      </c>
      <c r="G5060" s="262">
        <f t="shared" si="101"/>
        <v>34620.941610260583</v>
      </c>
    </row>
    <row r="5061" spans="1:7" x14ac:dyDescent="0.2">
      <c r="A5061" s="344">
        <v>16</v>
      </c>
      <c r="B5061" s="344">
        <v>2.5</v>
      </c>
      <c r="C5061" s="344">
        <v>3117.7412109375</v>
      </c>
      <c r="D5061" s="344">
        <v>25187.78125</v>
      </c>
      <c r="E5061" s="344">
        <v>1.5859786653891199</v>
      </c>
      <c r="F5061" s="344">
        <v>2.4293423630297202</v>
      </c>
      <c r="G5061" s="262">
        <f t="shared" si="101"/>
        <v>34665.473439841568</v>
      </c>
    </row>
    <row r="5062" spans="1:7" x14ac:dyDescent="0.2">
      <c r="A5062" s="344">
        <v>16</v>
      </c>
      <c r="B5062" s="344">
        <v>2.5</v>
      </c>
      <c r="C5062" s="344">
        <v>3118.158203125</v>
      </c>
      <c r="D5062" s="344">
        <v>25288.77734375</v>
      </c>
      <c r="E5062" s="344">
        <v>1.58774096053094</v>
      </c>
      <c r="F5062" s="344">
        <v>2.432846929878</v>
      </c>
      <c r="G5062" s="262">
        <f t="shared" ref="G5062:G5125" si="102">G5061+(D5062+D5061)/2*(E5062-E5061)</f>
        <v>34709.950736834347</v>
      </c>
    </row>
    <row r="5063" spans="1:7" x14ac:dyDescent="0.2">
      <c r="A5063" s="344">
        <v>16</v>
      </c>
      <c r="B5063" s="344">
        <v>2.5</v>
      </c>
      <c r="C5063" s="344">
        <v>3118.556640625</v>
      </c>
      <c r="D5063" s="344">
        <v>25390.35546875</v>
      </c>
      <c r="E5063" s="344">
        <v>1.5895297983661301</v>
      </c>
      <c r="F5063" s="344">
        <v>2.43895058520138</v>
      </c>
      <c r="G5063" s="262">
        <f t="shared" si="102"/>
        <v>34755.279111949159</v>
      </c>
    </row>
    <row r="5064" spans="1:7" x14ac:dyDescent="0.2">
      <c r="A5064" s="344">
        <v>16</v>
      </c>
      <c r="B5064" s="344">
        <v>2.5</v>
      </c>
      <c r="C5064" s="344">
        <v>3118.9677734375</v>
      </c>
      <c r="D5064" s="344">
        <v>25493.201171875</v>
      </c>
      <c r="E5064" s="344">
        <v>1.5913606621325</v>
      </c>
      <c r="F5064" s="344">
        <v>2.4451045319437998</v>
      </c>
      <c r="G5064" s="262">
        <f t="shared" si="102"/>
        <v>34801.859542027836</v>
      </c>
    </row>
    <row r="5065" spans="1:7" x14ac:dyDescent="0.2">
      <c r="A5065" s="344">
        <v>16</v>
      </c>
      <c r="B5065" s="344">
        <v>2.5</v>
      </c>
      <c r="C5065" s="344">
        <v>3119.3798828125</v>
      </c>
      <c r="D5065" s="344">
        <v>25593.24609375</v>
      </c>
      <c r="E5065" s="344">
        <v>1.59315089695156</v>
      </c>
      <c r="F5065" s="344">
        <v>2.4475364480167601</v>
      </c>
      <c r="G5065" s="262">
        <f t="shared" si="102"/>
        <v>34847.587910366332</v>
      </c>
    </row>
    <row r="5066" spans="1:7" x14ac:dyDescent="0.2">
      <c r="A5066" s="344">
        <v>16</v>
      </c>
      <c r="B5066" s="344">
        <v>2.5</v>
      </c>
      <c r="C5066" s="344">
        <v>3119.767578125</v>
      </c>
      <c r="D5066" s="344">
        <v>25693.509765625</v>
      </c>
      <c r="E5066" s="344">
        <v>1.59485300537199</v>
      </c>
      <c r="F5066" s="344">
        <v>2.4517506826669</v>
      </c>
      <c r="G5066" s="262">
        <f t="shared" si="102"/>
        <v>34891.235719868724</v>
      </c>
    </row>
    <row r="5067" spans="1:7" x14ac:dyDescent="0.2">
      <c r="A5067" s="344">
        <v>16</v>
      </c>
      <c r="B5067" s="344">
        <v>2.5</v>
      </c>
      <c r="C5067" s="344">
        <v>3120.177734375</v>
      </c>
      <c r="D5067" s="344">
        <v>25794.169921875</v>
      </c>
      <c r="E5067" s="344">
        <v>1.5967307845130601</v>
      </c>
      <c r="F5067" s="344">
        <v>2.45593511499465</v>
      </c>
      <c r="G5067" s="262">
        <f t="shared" si="102"/>
        <v>34939.576965338361</v>
      </c>
    </row>
    <row r="5068" spans="1:7" x14ac:dyDescent="0.2">
      <c r="A5068" s="344">
        <v>16</v>
      </c>
      <c r="B5068" s="344">
        <v>2.5</v>
      </c>
      <c r="C5068" s="344">
        <v>3120.56640625</v>
      </c>
      <c r="D5068" s="344">
        <v>25895.044921875</v>
      </c>
      <c r="E5068" s="344">
        <v>1.5985659556463401</v>
      </c>
      <c r="F5068" s="344">
        <v>2.4599910248071</v>
      </c>
      <c r="G5068" s="262">
        <f t="shared" si="102"/>
        <v>34987.006242829942</v>
      </c>
    </row>
    <row r="5069" spans="1:7" x14ac:dyDescent="0.2">
      <c r="A5069" s="344">
        <v>16</v>
      </c>
      <c r="B5069" s="344">
        <v>2.5</v>
      </c>
      <c r="C5069" s="344">
        <v>3120.6884765625</v>
      </c>
      <c r="D5069" s="344">
        <v>25918.466796875</v>
      </c>
      <c r="E5069" s="344">
        <v>1.59908144269139</v>
      </c>
      <c r="F5069" s="344">
        <v>2.45904643088579</v>
      </c>
      <c r="G5069" s="262">
        <f t="shared" si="102"/>
        <v>35000.360839854722</v>
      </c>
    </row>
    <row r="5070" spans="1:7" x14ac:dyDescent="0.2">
      <c r="A5070" s="344">
        <v>16</v>
      </c>
      <c r="B5070" s="344">
        <v>3.5</v>
      </c>
      <c r="C5070" s="344">
        <v>3121.763671875</v>
      </c>
      <c r="D5070" s="344">
        <v>25996.779296875</v>
      </c>
      <c r="E5070" s="344">
        <v>1.6006764490157399</v>
      </c>
      <c r="F5070" s="344">
        <v>2.4608520325273302</v>
      </c>
      <c r="G5070" s="262">
        <f t="shared" si="102"/>
        <v>35041.763412779583</v>
      </c>
    </row>
    <row r="5071" spans="1:7" x14ac:dyDescent="0.2">
      <c r="A5071" s="344">
        <v>16</v>
      </c>
      <c r="B5071" s="344">
        <v>3.5</v>
      </c>
      <c r="C5071" s="344">
        <v>3122.1640625</v>
      </c>
      <c r="D5071" s="344">
        <v>26097.134765625</v>
      </c>
      <c r="E5071" s="344">
        <v>1.60265644080937</v>
      </c>
      <c r="F5071" s="344">
        <v>2.46831472031772</v>
      </c>
      <c r="G5071" s="262">
        <f t="shared" si="102"/>
        <v>35093.336173950491</v>
      </c>
    </row>
    <row r="5072" spans="1:7" x14ac:dyDescent="0.2">
      <c r="A5072" s="344">
        <v>16</v>
      </c>
      <c r="B5072" s="344">
        <v>3.5</v>
      </c>
      <c r="C5072" s="344">
        <v>3122.5986328125</v>
      </c>
      <c r="D5072" s="344">
        <v>26200.380859375</v>
      </c>
      <c r="E5072" s="344">
        <v>1.6048706602305201</v>
      </c>
      <c r="F5072" s="344">
        <v>2.4725259281694898</v>
      </c>
      <c r="G5072" s="262">
        <f t="shared" si="102"/>
        <v>35151.235261337875</v>
      </c>
    </row>
    <row r="5073" spans="1:7" x14ac:dyDescent="0.2">
      <c r="A5073" s="344">
        <v>16</v>
      </c>
      <c r="B5073" s="344">
        <v>3.5</v>
      </c>
      <c r="C5073" s="344">
        <v>3123.060546875</v>
      </c>
      <c r="D5073" s="344">
        <v>26301.1875</v>
      </c>
      <c r="E5073" s="344">
        <v>1.6071937279775701</v>
      </c>
      <c r="F5073" s="344">
        <v>2.4771392345428498</v>
      </c>
      <c r="G5073" s="262">
        <f t="shared" si="102"/>
        <v>35212.217611400476</v>
      </c>
    </row>
    <row r="5074" spans="1:7" x14ac:dyDescent="0.2">
      <c r="A5074" s="344">
        <v>16</v>
      </c>
      <c r="B5074" s="344">
        <v>3.5</v>
      </c>
      <c r="C5074" s="344">
        <v>3123.611328125</v>
      </c>
      <c r="D5074" s="344">
        <v>26402.607421875</v>
      </c>
      <c r="E5074" s="344">
        <v>1.6099568456411399</v>
      </c>
      <c r="F5074" s="344">
        <v>2.4819732643663901</v>
      </c>
      <c r="G5074" s="262">
        <f t="shared" si="102"/>
        <v>35285.031004743374</v>
      </c>
    </row>
    <row r="5075" spans="1:7" x14ac:dyDescent="0.2">
      <c r="A5075" s="344">
        <v>16</v>
      </c>
      <c r="B5075" s="344">
        <v>3.5</v>
      </c>
      <c r="C5075" s="344">
        <v>3124.255859375</v>
      </c>
      <c r="D5075" s="344">
        <v>26505.169921875</v>
      </c>
      <c r="E5075" s="344">
        <v>1.6131605952978101</v>
      </c>
      <c r="F5075" s="344">
        <v>2.48727202415466</v>
      </c>
      <c r="G5075" s="262">
        <f t="shared" si="102"/>
        <v>35369.782641493483</v>
      </c>
    </row>
    <row r="5076" spans="1:7" x14ac:dyDescent="0.2">
      <c r="A5076" s="344">
        <v>16</v>
      </c>
      <c r="B5076" s="344">
        <v>3.5</v>
      </c>
      <c r="C5076" s="344">
        <v>3125.0263671875</v>
      </c>
      <c r="D5076" s="344">
        <v>26606.92578125</v>
      </c>
      <c r="E5076" s="344">
        <v>1.6170721501112</v>
      </c>
      <c r="F5076" s="344">
        <v>2.4959980510175201</v>
      </c>
      <c r="G5076" s="262">
        <f t="shared" si="102"/>
        <v>35473.658078291875</v>
      </c>
    </row>
    <row r="5077" spans="1:7" x14ac:dyDescent="0.2">
      <c r="A5077" s="344">
        <v>16</v>
      </c>
      <c r="B5077" s="344">
        <v>3.5</v>
      </c>
      <c r="C5077" s="344">
        <v>3125.431640625</v>
      </c>
      <c r="D5077" s="344">
        <v>26641.041015625</v>
      </c>
      <c r="E5077" s="344">
        <v>1.6191096510738101</v>
      </c>
      <c r="F5077" s="344">
        <v>2.4978308938443701</v>
      </c>
      <c r="G5077" s="262">
        <f t="shared" si="102"/>
        <v>35527.904470094705</v>
      </c>
    </row>
    <row r="5078" spans="1:7" x14ac:dyDescent="0.2">
      <c r="A5078" s="344">
        <v>16</v>
      </c>
      <c r="B5078" s="344">
        <v>3.5</v>
      </c>
      <c r="C5078" s="344">
        <v>3126.509765625</v>
      </c>
      <c r="D5078" s="344">
        <v>26708.7734375</v>
      </c>
      <c r="E5078" s="344">
        <v>1.6244882717728599</v>
      </c>
      <c r="F5078" s="344">
        <v>2.50287656672299</v>
      </c>
      <c r="G5078" s="262">
        <f t="shared" si="102"/>
        <v>35671.37867824873</v>
      </c>
    </row>
    <row r="5079" spans="1:7" x14ac:dyDescent="0.2">
      <c r="A5079" s="344">
        <v>16</v>
      </c>
      <c r="B5079" s="344">
        <v>3.5</v>
      </c>
      <c r="C5079" s="344">
        <v>3129.427734375</v>
      </c>
      <c r="D5079" s="344">
        <v>26746.45703125</v>
      </c>
      <c r="E5079" s="344">
        <v>1.63911422714591</v>
      </c>
      <c r="F5079" s="344">
        <v>2.5188983418047401</v>
      </c>
      <c r="G5079" s="262">
        <f t="shared" si="102"/>
        <v>36062.295585894753</v>
      </c>
    </row>
    <row r="5080" spans="1:7" x14ac:dyDescent="0.2">
      <c r="A5080" s="344">
        <v>16</v>
      </c>
      <c r="B5080" s="344">
        <v>3.5</v>
      </c>
      <c r="C5080" s="344">
        <v>3133.4287109375</v>
      </c>
      <c r="D5080" s="344">
        <v>26728.419921875</v>
      </c>
      <c r="E5080" s="344">
        <v>1.65912474039942</v>
      </c>
      <c r="F5080" s="344">
        <v>2.5384335312992299</v>
      </c>
      <c r="G5080" s="262">
        <f t="shared" si="102"/>
        <v>36597.325452894918</v>
      </c>
    </row>
    <row r="5081" spans="1:7" x14ac:dyDescent="0.2">
      <c r="A5081" s="344">
        <v>16</v>
      </c>
      <c r="B5081" s="344">
        <v>3.5</v>
      </c>
      <c r="C5081" s="344">
        <v>3137.431640625</v>
      </c>
      <c r="D5081" s="344">
        <v>26691.68359375</v>
      </c>
      <c r="E5081" s="344">
        <v>1.6791275702416899</v>
      </c>
      <c r="F5081" s="344">
        <v>2.5590776931494501</v>
      </c>
      <c r="G5081" s="262">
        <f t="shared" si="102"/>
        <v>37131.602073284666</v>
      </c>
    </row>
    <row r="5082" spans="1:7" x14ac:dyDescent="0.2">
      <c r="A5082" s="344">
        <v>16</v>
      </c>
      <c r="B5082" s="344">
        <v>4</v>
      </c>
      <c r="C5082" s="344">
        <v>3141.4638671875</v>
      </c>
      <c r="D5082" s="344">
        <v>26608.142578125</v>
      </c>
      <c r="E5082" s="344">
        <v>1.6982887173071499</v>
      </c>
      <c r="F5082" s="344">
        <v>2.5735350791364899</v>
      </c>
      <c r="G5082" s="262">
        <f t="shared" si="102"/>
        <v>37642.244977206043</v>
      </c>
    </row>
    <row r="5083" spans="1:7" x14ac:dyDescent="0.2">
      <c r="A5083" s="344">
        <v>16</v>
      </c>
      <c r="B5083" s="344">
        <v>4</v>
      </c>
      <c r="C5083" s="344">
        <v>3142.0595703125</v>
      </c>
      <c r="D5083" s="344">
        <v>26506.736328125</v>
      </c>
      <c r="E5083" s="344">
        <v>1.6981787048280199</v>
      </c>
      <c r="F5083" s="344">
        <v>2.5690733455121499</v>
      </c>
      <c r="G5083" s="262">
        <f t="shared" si="102"/>
        <v>37639.323327452461</v>
      </c>
    </row>
    <row r="5084" spans="1:7" x14ac:dyDescent="0.2">
      <c r="A5084" s="344">
        <v>16</v>
      </c>
      <c r="B5084" s="344">
        <v>4</v>
      </c>
      <c r="C5084" s="344">
        <v>3143.07421875</v>
      </c>
      <c r="D5084" s="344">
        <v>26406.6328125</v>
      </c>
      <c r="E5084" s="344">
        <v>1.6981923254206801</v>
      </c>
      <c r="F5084" s="344">
        <v>2.5694994255900401</v>
      </c>
      <c r="G5084" s="262">
        <f t="shared" si="102"/>
        <v>37639.683683176132</v>
      </c>
    </row>
    <row r="5085" spans="1:7" x14ac:dyDescent="0.2">
      <c r="A5085" s="344">
        <v>16</v>
      </c>
      <c r="B5085" s="344">
        <v>4</v>
      </c>
      <c r="C5085" s="344">
        <v>3144.814453125</v>
      </c>
      <c r="D5085" s="344">
        <v>26306.142578125</v>
      </c>
      <c r="E5085" s="344">
        <v>1.69817206915468</v>
      </c>
      <c r="F5085" s="344">
        <v>2.5671215262264</v>
      </c>
      <c r="G5085" s="262">
        <f t="shared" si="102"/>
        <v>37639.149801176172</v>
      </c>
    </row>
    <row r="5086" spans="1:7" x14ac:dyDescent="0.2">
      <c r="A5086" s="344">
        <v>16</v>
      </c>
      <c r="B5086" s="344">
        <v>4</v>
      </c>
      <c r="C5086" s="344">
        <v>3147.4970703125</v>
      </c>
      <c r="D5086" s="344">
        <v>26203.3203125</v>
      </c>
      <c r="E5086" s="344">
        <v>1.69810105580837</v>
      </c>
      <c r="F5086" s="344">
        <v>2.56445701234043</v>
      </c>
      <c r="G5086" s="262">
        <f t="shared" si="102"/>
        <v>37637.285364839772</v>
      </c>
    </row>
    <row r="5087" spans="1:7" x14ac:dyDescent="0.2">
      <c r="A5087" s="344">
        <v>16</v>
      </c>
      <c r="B5087" s="344">
        <v>4</v>
      </c>
      <c r="C5087" s="344">
        <v>3152.6318359375</v>
      </c>
      <c r="D5087" s="344">
        <v>26103.18359375</v>
      </c>
      <c r="E5087" s="344">
        <v>1.69817160349339</v>
      </c>
      <c r="F5087" s="344">
        <v>2.5617897044867299</v>
      </c>
      <c r="G5087" s="262">
        <f t="shared" si="102"/>
        <v>37639.130416220811</v>
      </c>
    </row>
    <row r="5088" spans="1:7" x14ac:dyDescent="0.2">
      <c r="A5088" s="344">
        <v>16</v>
      </c>
      <c r="B5088" s="344">
        <v>4</v>
      </c>
      <c r="C5088" s="344">
        <v>3161.4697265625</v>
      </c>
      <c r="D5088" s="344">
        <v>26003.111328125</v>
      </c>
      <c r="E5088" s="344">
        <v>1.69812422245741</v>
      </c>
      <c r="F5088" s="344">
        <v>2.5601654779166001</v>
      </c>
      <c r="G5088" s="262">
        <f t="shared" si="102"/>
        <v>37637.895991103571</v>
      </c>
    </row>
    <row r="5089" spans="1:7" x14ac:dyDescent="0.2">
      <c r="A5089" s="344">
        <v>16</v>
      </c>
      <c r="B5089" s="344">
        <v>4</v>
      </c>
      <c r="C5089" s="344">
        <v>3177.533203125</v>
      </c>
      <c r="D5089" s="344">
        <v>25901.607421875</v>
      </c>
      <c r="E5089" s="344">
        <v>1.69823586475104</v>
      </c>
      <c r="F5089" s="344">
        <v>2.55715241655707</v>
      </c>
      <c r="G5089" s="262">
        <f t="shared" si="102"/>
        <v>37640.793372029308</v>
      </c>
    </row>
    <row r="5090" spans="1:7" x14ac:dyDescent="0.2">
      <c r="A5090" s="344">
        <v>16</v>
      </c>
      <c r="B5090" s="344">
        <v>0</v>
      </c>
      <c r="C5090" s="344">
        <v>3201.3515625</v>
      </c>
      <c r="D5090" s="344">
        <v>25801.0078125</v>
      </c>
      <c r="E5090" s="344">
        <v>1.6979428473860001</v>
      </c>
      <c r="F5090" s="344">
        <v>2.5545179378241301</v>
      </c>
      <c r="G5090" s="262">
        <f t="shared" si="102"/>
        <v>37633.218489988481</v>
      </c>
    </row>
    <row r="5091" spans="1:7" x14ac:dyDescent="0.2">
      <c r="A5091" s="344">
        <v>16</v>
      </c>
      <c r="B5091" s="344">
        <v>0</v>
      </c>
      <c r="C5091" s="344">
        <v>3201.751953125</v>
      </c>
      <c r="D5091" s="344">
        <v>25699.19921875</v>
      </c>
      <c r="E5091" s="344">
        <v>1.69626052957028</v>
      </c>
      <c r="F5091" s="344">
        <v>2.5514722801744898</v>
      </c>
      <c r="G5091" s="262">
        <f t="shared" si="102"/>
        <v>37589.898632087505</v>
      </c>
    </row>
    <row r="5092" spans="1:7" x14ac:dyDescent="0.2">
      <c r="A5092" s="344">
        <v>16</v>
      </c>
      <c r="B5092" s="344">
        <v>0</v>
      </c>
      <c r="C5092" s="344">
        <v>3202.1533203125</v>
      </c>
      <c r="D5092" s="344">
        <v>25597.962890625</v>
      </c>
      <c r="E5092" s="344">
        <v>1.69450405519456</v>
      </c>
      <c r="F5092" s="344">
        <v>2.54567270167172</v>
      </c>
      <c r="G5092" s="262">
        <f t="shared" si="102"/>
        <v>37544.847556691369</v>
      </c>
    </row>
    <row r="5093" spans="1:7" x14ac:dyDescent="0.2">
      <c r="A5093" s="344">
        <v>16</v>
      </c>
      <c r="B5093" s="344">
        <v>0</v>
      </c>
      <c r="C5093" s="344">
        <v>3202.5615234375</v>
      </c>
      <c r="D5093" s="344">
        <v>25494.5546875</v>
      </c>
      <c r="E5093" s="344">
        <v>1.6927837859839201</v>
      </c>
      <c r="F5093" s="344">
        <v>2.5434640701860198</v>
      </c>
      <c r="G5093" s="262">
        <f t="shared" si="102"/>
        <v>37500.901114249507</v>
      </c>
    </row>
    <row r="5094" spans="1:7" x14ac:dyDescent="0.2">
      <c r="A5094" s="344">
        <v>16</v>
      </c>
      <c r="B5094" s="344">
        <v>0</v>
      </c>
      <c r="C5094" s="344">
        <v>3202.98046875</v>
      </c>
      <c r="D5094" s="344">
        <v>25393</v>
      </c>
      <c r="E5094" s="344">
        <v>1.6909656114876299</v>
      </c>
      <c r="F5094" s="344">
        <v>2.54142889752984</v>
      </c>
      <c r="G5094" s="262">
        <f t="shared" si="102"/>
        <v>37454.639887193815</v>
      </c>
    </row>
    <row r="5095" spans="1:7" x14ac:dyDescent="0.2">
      <c r="A5095" s="344">
        <v>16</v>
      </c>
      <c r="B5095" s="344">
        <v>0</v>
      </c>
      <c r="C5095" s="344">
        <v>3203.3896484375</v>
      </c>
      <c r="D5095" s="344">
        <v>25291.9765625</v>
      </c>
      <c r="E5095" s="344">
        <v>1.6892373096197799</v>
      </c>
      <c r="F5095" s="344">
        <v>2.5342316366732098</v>
      </c>
      <c r="G5095" s="262">
        <f t="shared" si="102"/>
        <v>37410.84041736136</v>
      </c>
    </row>
    <row r="5096" spans="1:7" x14ac:dyDescent="0.2">
      <c r="A5096" s="344">
        <v>16</v>
      </c>
      <c r="B5096" s="344">
        <v>0</v>
      </c>
      <c r="C5096" s="344">
        <v>3203.796875</v>
      </c>
      <c r="D5096" s="344">
        <v>25190.333984375</v>
      </c>
      <c r="E5096" s="344">
        <v>1.6875152941793199</v>
      </c>
      <c r="F5096" s="344">
        <v>2.5299163535237299</v>
      </c>
      <c r="G5096" s="262">
        <f t="shared" si="102"/>
        <v>37367.374758245453</v>
      </c>
    </row>
    <row r="5097" spans="1:7" x14ac:dyDescent="0.2">
      <c r="A5097" s="344">
        <v>16</v>
      </c>
      <c r="B5097" s="344">
        <v>0</v>
      </c>
      <c r="C5097" s="344">
        <v>3204.1875</v>
      </c>
      <c r="D5097" s="344">
        <v>25088.546875</v>
      </c>
      <c r="E5097" s="344">
        <v>1.6858159797266099</v>
      </c>
      <c r="F5097" s="344">
        <v>2.5277971290051902</v>
      </c>
      <c r="G5097" s="262">
        <f t="shared" si="102"/>
        <v>37324.654943790243</v>
      </c>
    </row>
    <row r="5098" spans="1:7" x14ac:dyDescent="0.2">
      <c r="A5098" s="344">
        <v>16</v>
      </c>
      <c r="B5098" s="344">
        <v>0</v>
      </c>
      <c r="C5098" s="344">
        <v>3204.59765625</v>
      </c>
      <c r="D5098" s="344">
        <v>24987.296875</v>
      </c>
      <c r="E5098" s="344">
        <v>1.68398697860539</v>
      </c>
      <c r="F5098" s="344">
        <v>2.5229870807379502</v>
      </c>
      <c r="G5098" s="262">
        <f t="shared" si="102"/>
        <v>37278.860556607855</v>
      </c>
    </row>
    <row r="5099" spans="1:7" x14ac:dyDescent="0.2">
      <c r="A5099" s="344">
        <v>16</v>
      </c>
      <c r="B5099" s="344">
        <v>0</v>
      </c>
      <c r="C5099" s="344">
        <v>3205.0048828125</v>
      </c>
      <c r="D5099" s="344">
        <v>24886.28125</v>
      </c>
      <c r="E5099" s="344">
        <v>1.68230501003563</v>
      </c>
      <c r="F5099" s="344">
        <v>2.5204182602465202</v>
      </c>
      <c r="G5099" s="262">
        <f t="shared" si="102"/>
        <v>37236.917661173997</v>
      </c>
    </row>
    <row r="5100" spans="1:7" x14ac:dyDescent="0.2">
      <c r="A5100" s="344">
        <v>16</v>
      </c>
      <c r="B5100" s="344">
        <v>0</v>
      </c>
      <c r="C5100" s="344">
        <v>3205.4150390625</v>
      </c>
      <c r="D5100" s="344">
        <v>24784.552734375</v>
      </c>
      <c r="E5100" s="344">
        <v>1.68050127103925</v>
      </c>
      <c r="F5100" s="344">
        <v>2.5161863304674599</v>
      </c>
      <c r="G5100" s="262">
        <f t="shared" si="102"/>
        <v>37192.121051053829</v>
      </c>
    </row>
    <row r="5101" spans="1:7" x14ac:dyDescent="0.2">
      <c r="A5101" s="344">
        <v>16</v>
      </c>
      <c r="B5101" s="344">
        <v>0</v>
      </c>
      <c r="C5101" s="344">
        <v>3205.818359375</v>
      </c>
      <c r="D5101" s="344">
        <v>24683.009765625</v>
      </c>
      <c r="E5101" s="344">
        <v>1.6787555068731299</v>
      </c>
      <c r="F5101" s="344">
        <v>2.5114833842962998</v>
      </c>
      <c r="G5101" s="262">
        <f t="shared" si="102"/>
        <v>37148.94170205493</v>
      </c>
    </row>
    <row r="5102" spans="1:7" x14ac:dyDescent="0.2">
      <c r="A5102" s="344">
        <v>16</v>
      </c>
      <c r="B5102" s="344">
        <v>0</v>
      </c>
      <c r="C5102" s="344">
        <v>3206.2099609375</v>
      </c>
      <c r="D5102" s="344">
        <v>24581.841796875</v>
      </c>
      <c r="E5102" s="344">
        <v>1.6770014772191599</v>
      </c>
      <c r="F5102" s="344">
        <v>2.5071115233004102</v>
      </c>
      <c r="G5102" s="262">
        <f t="shared" si="102"/>
        <v>37105.735696785399</v>
      </c>
    </row>
    <row r="5103" spans="1:7" x14ac:dyDescent="0.2">
      <c r="A5103" s="344">
        <v>16</v>
      </c>
      <c r="B5103" s="344">
        <v>0</v>
      </c>
      <c r="C5103" s="344">
        <v>3206.6162109375</v>
      </c>
      <c r="D5103" s="344">
        <v>24481.236328125</v>
      </c>
      <c r="E5103" s="344">
        <v>1.6752929659560301</v>
      </c>
      <c r="F5103" s="344">
        <v>2.5038032326847302</v>
      </c>
      <c r="G5103" s="262">
        <f t="shared" si="102"/>
        <v>37063.823285995204</v>
      </c>
    </row>
    <row r="5104" spans="1:7" x14ac:dyDescent="0.2">
      <c r="A5104" s="344">
        <v>16</v>
      </c>
      <c r="B5104" s="344">
        <v>0</v>
      </c>
      <c r="C5104" s="344">
        <v>3207.0283203125</v>
      </c>
      <c r="D5104" s="344">
        <v>24379.6796875</v>
      </c>
      <c r="E5104" s="344">
        <v>1.6734480159357199</v>
      </c>
      <c r="F5104" s="344">
        <v>2.4986239150166498</v>
      </c>
      <c r="G5104" s="262">
        <f t="shared" si="102"/>
        <v>37018.750311997501</v>
      </c>
    </row>
    <row r="5105" spans="1:7" x14ac:dyDescent="0.2">
      <c r="A5105" s="344">
        <v>16</v>
      </c>
      <c r="B5105" s="344">
        <v>0</v>
      </c>
      <c r="C5105" s="344">
        <v>3207.4345703125</v>
      </c>
      <c r="D5105" s="344">
        <v>24277.462890625</v>
      </c>
      <c r="E5105" s="344">
        <v>1.67172669898719</v>
      </c>
      <c r="F5105" s="344">
        <v>2.4955333210527901</v>
      </c>
      <c r="G5105" s="262">
        <f t="shared" si="102"/>
        <v>36976.873129904117</v>
      </c>
    </row>
    <row r="5106" spans="1:7" x14ac:dyDescent="0.2">
      <c r="A5106" s="344">
        <v>16</v>
      </c>
      <c r="B5106" s="344">
        <v>0</v>
      </c>
      <c r="C5106" s="344">
        <v>3207.8603515625</v>
      </c>
      <c r="D5106" s="344">
        <v>24175.369140625</v>
      </c>
      <c r="E5106" s="344">
        <v>1.6699177213013201</v>
      </c>
      <c r="F5106" s="344">
        <v>2.4923444725573098</v>
      </c>
      <c r="G5106" s="262">
        <f t="shared" si="102"/>
        <v>36933.048083923255</v>
      </c>
    </row>
    <row r="5107" spans="1:7" x14ac:dyDescent="0.2">
      <c r="A5107" s="344">
        <v>16</v>
      </c>
      <c r="B5107" s="344">
        <v>0</v>
      </c>
      <c r="C5107" s="344">
        <v>3208.2587890625</v>
      </c>
      <c r="D5107" s="344">
        <v>24075.267578125</v>
      </c>
      <c r="E5107" s="344">
        <v>1.6681998968124401</v>
      </c>
      <c r="F5107" s="344">
        <v>2.4873137008398798</v>
      </c>
      <c r="G5107" s="262">
        <f t="shared" si="102"/>
        <v>36891.605021243493</v>
      </c>
    </row>
    <row r="5108" spans="1:7" x14ac:dyDescent="0.2">
      <c r="A5108" s="344">
        <v>16</v>
      </c>
      <c r="B5108" s="344">
        <v>0</v>
      </c>
      <c r="C5108" s="344">
        <v>3208.66015625</v>
      </c>
      <c r="D5108" s="344">
        <v>23973.728515625</v>
      </c>
      <c r="E5108" s="344">
        <v>1.66639732196927</v>
      </c>
      <c r="F5108" s="344">
        <v>2.4834303185343698</v>
      </c>
      <c r="G5108" s="262">
        <f t="shared" si="102"/>
        <v>36848.299065444407</v>
      </c>
    </row>
    <row r="5109" spans="1:7" x14ac:dyDescent="0.2">
      <c r="A5109" s="344">
        <v>16</v>
      </c>
      <c r="B5109" s="344">
        <v>0</v>
      </c>
      <c r="C5109" s="344">
        <v>3209.05859375</v>
      </c>
      <c r="D5109" s="344">
        <v>23872.091796875</v>
      </c>
      <c r="E5109" s="344">
        <v>1.6646422445774101</v>
      </c>
      <c r="F5109" s="344">
        <v>2.4782686959952098</v>
      </c>
      <c r="G5109" s="262">
        <f t="shared" si="102"/>
        <v>36806.312506681672</v>
      </c>
    </row>
    <row r="5110" spans="1:7" x14ac:dyDescent="0.2">
      <c r="A5110" s="344">
        <v>16</v>
      </c>
      <c r="B5110" s="344">
        <v>0</v>
      </c>
      <c r="C5110" s="344">
        <v>3209.46875</v>
      </c>
      <c r="D5110" s="344">
        <v>23770.755859375</v>
      </c>
      <c r="E5110" s="344">
        <v>1.66279869154096</v>
      </c>
      <c r="F5110" s="344">
        <v>2.4732204619795102</v>
      </c>
      <c r="G5110" s="262">
        <f t="shared" si="102"/>
        <v>36762.396448450767</v>
      </c>
    </row>
    <row r="5111" spans="1:7" x14ac:dyDescent="0.2">
      <c r="A5111" s="344">
        <v>16</v>
      </c>
      <c r="B5111" s="344">
        <v>0</v>
      </c>
      <c r="C5111" s="344">
        <v>3209.873046875</v>
      </c>
      <c r="D5111" s="344">
        <v>23669.96484375</v>
      </c>
      <c r="E5111" s="344">
        <v>1.6610878519713901</v>
      </c>
      <c r="F5111" s="344">
        <v>2.4694085586816099</v>
      </c>
      <c r="G5111" s="262">
        <f t="shared" si="102"/>
        <v>36721.814717356858</v>
      </c>
    </row>
    <row r="5112" spans="1:7" x14ac:dyDescent="0.2">
      <c r="A5112" s="344">
        <v>16</v>
      </c>
      <c r="B5112" s="344">
        <v>0</v>
      </c>
      <c r="C5112" s="344">
        <v>3210.2763671875</v>
      </c>
      <c r="D5112" s="344">
        <v>23569.662109375</v>
      </c>
      <c r="E5112" s="344">
        <v>1.65936781559139</v>
      </c>
      <c r="F5112" s="344">
        <v>2.4656057357788099</v>
      </c>
      <c r="G5112" s="262">
        <f t="shared" si="102"/>
        <v>36681.187778888358</v>
      </c>
    </row>
    <row r="5113" spans="1:7" x14ac:dyDescent="0.2">
      <c r="A5113" s="344">
        <v>16</v>
      </c>
      <c r="B5113" s="344">
        <v>0</v>
      </c>
      <c r="C5113" s="344">
        <v>3210.33203125</v>
      </c>
      <c r="D5113" s="344">
        <v>23559.8515625</v>
      </c>
      <c r="E5113" s="344">
        <v>1.65911042131484</v>
      </c>
      <c r="F5113" s="344">
        <v>2.4643449578434198</v>
      </c>
      <c r="G5113" s="262">
        <f t="shared" si="102"/>
        <v>36675.122345350494</v>
      </c>
    </row>
    <row r="5114" spans="1:7" x14ac:dyDescent="0.2">
      <c r="A5114" s="344">
        <v>16</v>
      </c>
      <c r="B5114" s="344">
        <v>0</v>
      </c>
      <c r="C5114" s="344">
        <v>3210.6728515625</v>
      </c>
      <c r="D5114" s="344">
        <v>23469.205078125</v>
      </c>
      <c r="E5114" s="344">
        <v>1.65760470554233</v>
      </c>
      <c r="F5114" s="344">
        <v>2.4613975547254099</v>
      </c>
      <c r="G5114" s="262">
        <f t="shared" si="102"/>
        <v>36639.716149175467</v>
      </c>
    </row>
    <row r="5115" spans="1:7" x14ac:dyDescent="0.2">
      <c r="A5115" s="344">
        <v>16</v>
      </c>
      <c r="B5115" s="344">
        <v>0</v>
      </c>
      <c r="C5115" s="344">
        <v>3211.068359375</v>
      </c>
      <c r="D5115" s="344">
        <v>23368.603515625</v>
      </c>
      <c r="E5115" s="344">
        <v>1.6559335635975001</v>
      </c>
      <c r="F5115" s="344">
        <v>2.45822384022176</v>
      </c>
      <c r="G5115" s="262">
        <f t="shared" si="102"/>
        <v>36600.579835903001</v>
      </c>
    </row>
    <row r="5116" spans="1:7" x14ac:dyDescent="0.2">
      <c r="A5116" s="344">
        <v>16</v>
      </c>
      <c r="B5116" s="344">
        <v>0</v>
      </c>
      <c r="C5116" s="344">
        <v>3211.4912109375</v>
      </c>
      <c r="D5116" s="344">
        <v>23267.390625</v>
      </c>
      <c r="E5116" s="344">
        <v>1.6541010700166201</v>
      </c>
      <c r="F5116" s="344">
        <v>2.4531960953027001</v>
      </c>
      <c r="G5116" s="262">
        <f t="shared" si="102"/>
        <v>36557.849755952673</v>
      </c>
    </row>
    <row r="5117" spans="1:7" x14ac:dyDescent="0.2">
      <c r="A5117" s="344">
        <v>16</v>
      </c>
      <c r="B5117" s="344">
        <v>0</v>
      </c>
      <c r="C5117" s="344">
        <v>3211.8837890625</v>
      </c>
      <c r="D5117" s="344">
        <v>23166.37109375</v>
      </c>
      <c r="E5117" s="344">
        <v>1.6523171216249499</v>
      </c>
      <c r="F5117" s="344">
        <v>2.45223334059119</v>
      </c>
      <c r="G5117" s="262">
        <f t="shared" si="102"/>
        <v>36516.43203868399</v>
      </c>
    </row>
    <row r="5118" spans="1:7" x14ac:dyDescent="0.2">
      <c r="A5118" s="344">
        <v>16</v>
      </c>
      <c r="B5118" s="344">
        <v>0</v>
      </c>
      <c r="C5118" s="344">
        <v>3212.287109375</v>
      </c>
      <c r="D5118" s="344">
        <v>23065.728515625</v>
      </c>
      <c r="E5118" s="344">
        <v>1.6506087267771401</v>
      </c>
      <c r="F5118" s="344">
        <v>2.4447769392281802</v>
      </c>
      <c r="G5118" s="262">
        <f t="shared" si="102"/>
        <v>36476.940698295948</v>
      </c>
    </row>
    <row r="5119" spans="1:7" x14ac:dyDescent="0.2">
      <c r="A5119" s="344">
        <v>16</v>
      </c>
      <c r="B5119" s="344">
        <v>0</v>
      </c>
      <c r="C5119" s="344">
        <v>3212.697265625</v>
      </c>
      <c r="D5119" s="344">
        <v>22961.14453125</v>
      </c>
      <c r="E5119" s="344">
        <v>1.6487330431118601</v>
      </c>
      <c r="F5119" s="344">
        <v>2.4409440811723502</v>
      </c>
      <c r="G5119" s="262">
        <f t="shared" si="102"/>
        <v>36433.774771326978</v>
      </c>
    </row>
    <row r="5120" spans="1:7" x14ac:dyDescent="0.2">
      <c r="A5120" s="344">
        <v>16</v>
      </c>
      <c r="B5120" s="344">
        <v>0</v>
      </c>
      <c r="C5120" s="344">
        <v>3213.115234375</v>
      </c>
      <c r="D5120" s="344">
        <v>22859.73046875</v>
      </c>
      <c r="E5120" s="344">
        <v>1.64696248248219</v>
      </c>
      <c r="F5120" s="344">
        <v>2.4371596518904002</v>
      </c>
      <c r="G5120" s="262">
        <f t="shared" si="102"/>
        <v>36393.210452680963</v>
      </c>
    </row>
    <row r="5121" spans="1:7" x14ac:dyDescent="0.2">
      <c r="A5121" s="344">
        <v>16</v>
      </c>
      <c r="B5121" s="344">
        <v>0</v>
      </c>
      <c r="C5121" s="344">
        <v>3213.5244140625</v>
      </c>
      <c r="D5121" s="344">
        <v>22758.8671875</v>
      </c>
      <c r="E5121" s="344">
        <v>1.6451720148325</v>
      </c>
      <c r="F5121" s="344">
        <v>2.4327575229108298</v>
      </c>
      <c r="G5121" s="262">
        <f t="shared" si="102"/>
        <v>36352.371141017094</v>
      </c>
    </row>
    <row r="5122" spans="1:7" x14ac:dyDescent="0.2">
      <c r="A5122" s="344">
        <v>16</v>
      </c>
      <c r="B5122" s="344">
        <v>0</v>
      </c>
      <c r="C5122" s="344">
        <v>3213.9248046875</v>
      </c>
      <c r="D5122" s="344">
        <v>22658.4140625</v>
      </c>
      <c r="E5122" s="344">
        <v>1.64343125652522</v>
      </c>
      <c r="F5122" s="344">
        <v>2.4294347967952499</v>
      </c>
      <c r="G5122" s="262">
        <f t="shared" si="102"/>
        <v>36312.840886202088</v>
      </c>
    </row>
    <row r="5123" spans="1:7" x14ac:dyDescent="0.2">
      <c r="A5123" s="344">
        <v>16</v>
      </c>
      <c r="B5123" s="344">
        <v>0</v>
      </c>
      <c r="C5123" s="344">
        <v>3214.3310546875</v>
      </c>
      <c r="D5123" s="344">
        <v>22557.83203125</v>
      </c>
      <c r="E5123" s="344">
        <v>1.6415574355050899</v>
      </c>
      <c r="F5123" s="344">
        <v>2.42390343919396</v>
      </c>
      <c r="G5123" s="262">
        <f t="shared" si="102"/>
        <v>36270.477310011163</v>
      </c>
    </row>
    <row r="5124" spans="1:7" x14ac:dyDescent="0.2">
      <c r="A5124" s="344">
        <v>16</v>
      </c>
      <c r="B5124" s="344">
        <v>0</v>
      </c>
      <c r="C5124" s="344">
        <v>3214.724609375</v>
      </c>
      <c r="D5124" s="344">
        <v>22457.720703125</v>
      </c>
      <c r="E5124" s="344">
        <v>1.6398800071328901</v>
      </c>
      <c r="F5124" s="344">
        <v>2.4212212301790701</v>
      </c>
      <c r="G5124" s="262">
        <f t="shared" si="102"/>
        <v>36232.722127337714</v>
      </c>
    </row>
    <row r="5125" spans="1:7" x14ac:dyDescent="0.2">
      <c r="A5125" s="344">
        <v>16</v>
      </c>
      <c r="B5125" s="344">
        <v>0</v>
      </c>
      <c r="C5125" s="344">
        <v>3214.89453125</v>
      </c>
      <c r="D5125" s="344">
        <v>22415.748046875</v>
      </c>
      <c r="E5125" s="344">
        <v>1.6391049139201599</v>
      </c>
      <c r="F5125" s="344">
        <v>2.4192186538130001</v>
      </c>
      <c r="G5125" s="262">
        <f t="shared" si="102"/>
        <v>36215.331566807821</v>
      </c>
    </row>
    <row r="5126" spans="1:7" x14ac:dyDescent="0.2">
      <c r="A5126" s="344">
        <v>16</v>
      </c>
      <c r="B5126" s="344">
        <v>0</v>
      </c>
      <c r="C5126" s="344">
        <v>3215.1171875</v>
      </c>
      <c r="D5126" s="344">
        <v>22357.08984375</v>
      </c>
      <c r="E5126" s="344">
        <v>1.63811526726931</v>
      </c>
      <c r="F5126" s="344">
        <v>2.4158717133104801</v>
      </c>
      <c r="G5126" s="262">
        <f t="shared" ref="G5126:G5189" si="103">G5125+(D5126+D5125)/2*(E5126-E5125)</f>
        <v>36193.17692227407</v>
      </c>
    </row>
    <row r="5127" spans="1:7" x14ac:dyDescent="0.2">
      <c r="A5127" s="344">
        <v>16</v>
      </c>
      <c r="B5127" s="344">
        <v>0</v>
      </c>
      <c r="C5127" s="344">
        <v>3215.5205078125</v>
      </c>
      <c r="D5127" s="344">
        <v>22256.81640625</v>
      </c>
      <c r="E5127" s="344">
        <v>1.63637055084109</v>
      </c>
      <c r="F5127" s="344">
        <v>2.41285283118486</v>
      </c>
      <c r="G5127" s="262">
        <f t="shared" si="103"/>
        <v>36154.25761469335</v>
      </c>
    </row>
    <row r="5128" spans="1:7" x14ac:dyDescent="0.2">
      <c r="A5128" s="344">
        <v>16</v>
      </c>
      <c r="B5128" s="344">
        <v>0</v>
      </c>
      <c r="C5128" s="344">
        <v>3215.93359375</v>
      </c>
      <c r="D5128" s="344">
        <v>22156.763671875</v>
      </c>
      <c r="E5128" s="344">
        <v>1.6345505136996501</v>
      </c>
      <c r="F5128" s="344">
        <v>2.4087575729936401</v>
      </c>
      <c r="G5128" s="262">
        <f t="shared" si="103"/>
        <v>36113.840432030098</v>
      </c>
    </row>
    <row r="5129" spans="1:7" x14ac:dyDescent="0.2">
      <c r="A5129" s="344">
        <v>16</v>
      </c>
      <c r="B5129" s="344">
        <v>0</v>
      </c>
      <c r="C5129" s="344">
        <v>3216.3408203125</v>
      </c>
      <c r="D5129" s="344">
        <v>22055.046875</v>
      </c>
      <c r="E5129" s="344">
        <v>1.63268728647381</v>
      </c>
      <c r="F5129" s="344">
        <v>2.4039864074438801</v>
      </c>
      <c r="G5129" s="262">
        <f t="shared" si="103"/>
        <v>36072.652107472786</v>
      </c>
    </row>
    <row r="5130" spans="1:7" x14ac:dyDescent="0.2">
      <c r="A5130" s="344">
        <v>16</v>
      </c>
      <c r="B5130" s="344">
        <v>0</v>
      </c>
      <c r="C5130" s="344">
        <v>3216.7431640625</v>
      </c>
      <c r="D5130" s="344">
        <v>21954.369140625</v>
      </c>
      <c r="E5130" s="344">
        <v>1.6308734193444301</v>
      </c>
      <c r="F5130" s="344">
        <v>2.3999451659619799</v>
      </c>
      <c r="G5130" s="262">
        <f t="shared" si="103"/>
        <v>36032.738490925811</v>
      </c>
    </row>
    <row r="5131" spans="1:7" x14ac:dyDescent="0.2">
      <c r="A5131" s="344">
        <v>16</v>
      </c>
      <c r="B5131" s="344">
        <v>0</v>
      </c>
      <c r="C5131" s="344">
        <v>3217.1513671875</v>
      </c>
      <c r="D5131" s="344">
        <v>21853.427734375</v>
      </c>
      <c r="E5131" s="344">
        <v>1.62908446509391</v>
      </c>
      <c r="F5131" s="344">
        <v>2.3961158003658101</v>
      </c>
      <c r="G5131" s="262">
        <f t="shared" si="103"/>
        <v>35993.553418713083</v>
      </c>
    </row>
    <row r="5132" spans="1:7" x14ac:dyDescent="0.2">
      <c r="A5132" s="344">
        <v>16</v>
      </c>
      <c r="B5132" s="344">
        <v>0</v>
      </c>
      <c r="C5132" s="344">
        <v>3217.544921875</v>
      </c>
      <c r="D5132" s="344">
        <v>21751.060546875</v>
      </c>
      <c r="E5132" s="344">
        <v>1.62733194883913</v>
      </c>
      <c r="F5132" s="344">
        <v>2.3921518586575998</v>
      </c>
      <c r="G5132" s="262">
        <f t="shared" si="103"/>
        <v>35955.344631465952</v>
      </c>
    </row>
    <row r="5133" spans="1:7" x14ac:dyDescent="0.2">
      <c r="A5133" s="344">
        <v>16</v>
      </c>
      <c r="B5133" s="344">
        <v>0</v>
      </c>
      <c r="C5133" s="344">
        <v>3217.9521484375</v>
      </c>
      <c r="D5133" s="344">
        <v>21649.4921875</v>
      </c>
      <c r="E5133" s="344">
        <v>1.6255375230684901</v>
      </c>
      <c r="F5133" s="344">
        <v>2.3867697454989001</v>
      </c>
      <c r="G5133" s="262">
        <f t="shared" si="103"/>
        <v>35916.405096322662</v>
      </c>
    </row>
    <row r="5134" spans="1:7" x14ac:dyDescent="0.2">
      <c r="A5134" s="344">
        <v>16</v>
      </c>
      <c r="B5134" s="344">
        <v>0</v>
      </c>
      <c r="C5134" s="344">
        <v>3218.35546875</v>
      </c>
      <c r="D5134" s="344">
        <v>21549.060546875</v>
      </c>
      <c r="E5134" s="344">
        <v>1.6236618394032101</v>
      </c>
      <c r="F5134" s="344">
        <v>2.3833366576582198</v>
      </c>
      <c r="G5134" s="262">
        <f t="shared" si="103"/>
        <v>35875.891686458861</v>
      </c>
    </row>
    <row r="5135" spans="1:7" x14ac:dyDescent="0.2">
      <c r="A5135" s="344">
        <v>16</v>
      </c>
      <c r="B5135" s="344">
        <v>0</v>
      </c>
      <c r="C5135" s="344">
        <v>3218.7666015625</v>
      </c>
      <c r="D5135" s="344">
        <v>21446.5703125</v>
      </c>
      <c r="E5135" s="344">
        <v>1.62191188428551</v>
      </c>
      <c r="F5135" s="344">
        <v>2.3794383741915199</v>
      </c>
      <c r="G5135" s="262">
        <f t="shared" si="103"/>
        <v>35838.271474328307</v>
      </c>
    </row>
    <row r="5136" spans="1:7" x14ac:dyDescent="0.2">
      <c r="A5136" s="344">
        <v>16</v>
      </c>
      <c r="B5136" s="344">
        <v>0</v>
      </c>
      <c r="C5136" s="344">
        <v>3219.1806640625</v>
      </c>
      <c r="D5136" s="344">
        <v>21343.953125</v>
      </c>
      <c r="E5136" s="344">
        <v>1.6200479585677401</v>
      </c>
      <c r="F5136" s="344">
        <v>2.37576360814273</v>
      </c>
      <c r="G5136" s="262">
        <f t="shared" si="103"/>
        <v>35798.392295772312</v>
      </c>
    </row>
    <row r="5137" spans="1:7" x14ac:dyDescent="0.2">
      <c r="A5137" s="344">
        <v>16</v>
      </c>
      <c r="B5137" s="344">
        <v>0</v>
      </c>
      <c r="C5137" s="344">
        <v>3219.39453125</v>
      </c>
      <c r="D5137" s="344">
        <v>21289.9609375</v>
      </c>
      <c r="E5137" s="344">
        <v>1.61906669382006</v>
      </c>
      <c r="F5137" s="344">
        <v>2.3717344738542998</v>
      </c>
      <c r="G5137" s="262">
        <f t="shared" si="103"/>
        <v>35777.474717309735</v>
      </c>
    </row>
    <row r="5138" spans="1:7" x14ac:dyDescent="0.2">
      <c r="A5138" s="344">
        <v>16</v>
      </c>
      <c r="B5138" s="344">
        <v>0</v>
      </c>
      <c r="C5138" s="344">
        <v>3219.5869140625</v>
      </c>
      <c r="D5138" s="344">
        <v>21240.6640625</v>
      </c>
      <c r="E5138" s="344">
        <v>1.6182175604626501</v>
      </c>
      <c r="F5138" s="344">
        <v>2.37023830413818</v>
      </c>
      <c r="G5138" s="262">
        <f t="shared" si="103"/>
        <v>35759.417631110242</v>
      </c>
    </row>
    <row r="5139" spans="1:7" x14ac:dyDescent="0.2">
      <c r="A5139" s="344">
        <v>16</v>
      </c>
      <c r="B5139" s="344">
        <v>0</v>
      </c>
      <c r="C5139" s="344">
        <v>3219.998046875</v>
      </c>
      <c r="D5139" s="344">
        <v>21140.056640625</v>
      </c>
      <c r="E5139" s="344">
        <v>1.61637493874878</v>
      </c>
      <c r="F5139" s="344">
        <v>2.3663968313485402</v>
      </c>
      <c r="G5139" s="262">
        <f t="shared" si="103"/>
        <v>35720.371813001722</v>
      </c>
    </row>
    <row r="5140" spans="1:7" x14ac:dyDescent="0.2">
      <c r="A5140" s="344">
        <v>16</v>
      </c>
      <c r="B5140" s="344">
        <v>0</v>
      </c>
      <c r="C5140" s="344">
        <v>3220.412109375</v>
      </c>
      <c r="D5140" s="344">
        <v>21039.2265625</v>
      </c>
      <c r="E5140" s="344">
        <v>1.6146011184900999</v>
      </c>
      <c r="F5140" s="344">
        <v>2.3617295082658498</v>
      </c>
      <c r="G5140" s="262">
        <f t="shared" si="103"/>
        <v>35682.962579480569</v>
      </c>
    </row>
    <row r="5141" spans="1:7" x14ac:dyDescent="0.2">
      <c r="A5141" s="344">
        <v>16</v>
      </c>
      <c r="B5141" s="344">
        <v>0</v>
      </c>
      <c r="C5141" s="344">
        <v>3220.7998046875</v>
      </c>
      <c r="D5141" s="344">
        <v>20936.138671875</v>
      </c>
      <c r="E5141" s="344">
        <v>1.6127470880746799</v>
      </c>
      <c r="F5141" s="344">
        <v>2.3588209878653301</v>
      </c>
      <c r="G5141" s="262">
        <f t="shared" si="103"/>
        <v>35644.050777559125</v>
      </c>
    </row>
    <row r="5142" spans="1:7" x14ac:dyDescent="0.2">
      <c r="A5142" s="344">
        <v>16</v>
      </c>
      <c r="B5142" s="344">
        <v>0</v>
      </c>
      <c r="C5142" s="344">
        <v>3221.2265625</v>
      </c>
      <c r="D5142" s="344">
        <v>20835.572265625</v>
      </c>
      <c r="E5142" s="344">
        <v>1.6108518466353401</v>
      </c>
      <c r="F5142" s="344">
        <v>2.3548274766653798</v>
      </c>
      <c r="G5142" s="262">
        <f t="shared" si="103"/>
        <v>35604.46703877869</v>
      </c>
    </row>
    <row r="5143" spans="1:7" x14ac:dyDescent="0.2">
      <c r="A5143" s="344">
        <v>16</v>
      </c>
      <c r="B5143" s="344">
        <v>0</v>
      </c>
      <c r="C5143" s="344">
        <v>3221.603515625</v>
      </c>
      <c r="D5143" s="344">
        <v>20734.361328125</v>
      </c>
      <c r="E5143" s="344">
        <v>1.6091539291665</v>
      </c>
      <c r="F5143" s="344">
        <v>2.3505748249590401</v>
      </c>
      <c r="G5143" s="262">
        <f t="shared" si="103"/>
        <v>35569.175880565017</v>
      </c>
    </row>
    <row r="5144" spans="1:7" x14ac:dyDescent="0.2">
      <c r="A5144" s="344">
        <v>16</v>
      </c>
      <c r="B5144" s="344">
        <v>0.5</v>
      </c>
      <c r="C5144" s="344">
        <v>3222.6533203125</v>
      </c>
      <c r="D5144" s="344">
        <v>20837.052734375</v>
      </c>
      <c r="E5144" s="344">
        <v>1.6106078401207899</v>
      </c>
      <c r="F5144" s="344">
        <v>2.35362048260868</v>
      </c>
      <c r="G5144" s="262">
        <f t="shared" si="103"/>
        <v>35599.396447710409</v>
      </c>
    </row>
    <row r="5145" spans="1:7" x14ac:dyDescent="0.2">
      <c r="A5145" s="344">
        <v>16</v>
      </c>
      <c r="B5145" s="344">
        <v>0.5</v>
      </c>
      <c r="C5145" s="344">
        <v>3223.0576171875</v>
      </c>
      <c r="D5145" s="344">
        <v>20938.486328125</v>
      </c>
      <c r="E5145" s="344">
        <v>1.61239772569388</v>
      </c>
      <c r="F5145" s="344">
        <v>2.3576258681714499</v>
      </c>
      <c r="G5145" s="262">
        <f t="shared" si="103"/>
        <v>35636.783165048422</v>
      </c>
    </row>
    <row r="5146" spans="1:7" x14ac:dyDescent="0.2">
      <c r="A5146" s="344">
        <v>16</v>
      </c>
      <c r="B5146" s="344">
        <v>0.5</v>
      </c>
      <c r="C5146" s="344">
        <v>3223.486328125</v>
      </c>
      <c r="D5146" s="344">
        <v>21039.814453125</v>
      </c>
      <c r="E5146" s="344">
        <v>1.61411089356989</v>
      </c>
      <c r="F5146" s="344">
        <v>2.3636193946003901</v>
      </c>
      <c r="G5146" s="262">
        <f t="shared" si="103"/>
        <v>35672.741103242384</v>
      </c>
    </row>
    <row r="5147" spans="1:7" x14ac:dyDescent="0.2">
      <c r="A5147" s="344">
        <v>16</v>
      </c>
      <c r="B5147" s="344">
        <v>0.5</v>
      </c>
      <c r="C5147" s="344">
        <v>3223.876953125</v>
      </c>
      <c r="D5147" s="344">
        <v>21140.2109375</v>
      </c>
      <c r="E5147" s="344">
        <v>1.61583116278052</v>
      </c>
      <c r="F5147" s="344">
        <v>2.3653269745409502</v>
      </c>
      <c r="G5147" s="262">
        <f t="shared" si="103"/>
        <v>35709.021602733927</v>
      </c>
    </row>
    <row r="5148" spans="1:7" x14ac:dyDescent="0.2">
      <c r="A5148" s="344">
        <v>16</v>
      </c>
      <c r="B5148" s="344">
        <v>0.5</v>
      </c>
      <c r="C5148" s="344">
        <v>3224.2880859375</v>
      </c>
      <c r="D5148" s="344">
        <v>21240.771484375</v>
      </c>
      <c r="E5148" s="344">
        <v>1.6175786731764701</v>
      </c>
      <c r="F5148" s="344">
        <v>2.3696483112871598</v>
      </c>
      <c r="G5148" s="262">
        <f t="shared" si="103"/>
        <v>35746.052206420332</v>
      </c>
    </row>
    <row r="5149" spans="1:7" x14ac:dyDescent="0.2">
      <c r="A5149" s="344">
        <v>16</v>
      </c>
      <c r="B5149" s="344">
        <v>0.5</v>
      </c>
      <c r="C5149" s="344">
        <v>3224.681640625</v>
      </c>
      <c r="D5149" s="344">
        <v>21342.39453125</v>
      </c>
      <c r="E5149" s="344">
        <v>1.6192955663427699</v>
      </c>
      <c r="F5149" s="344">
        <v>2.37382366321981</v>
      </c>
      <c r="G5149" s="262">
        <f t="shared" si="103"/>
        <v>35782.607579786149</v>
      </c>
    </row>
    <row r="5150" spans="1:7" x14ac:dyDescent="0.2">
      <c r="A5150" s="344">
        <v>16</v>
      </c>
      <c r="B5150" s="344">
        <v>0.5</v>
      </c>
      <c r="C5150" s="344">
        <v>3225.091796875</v>
      </c>
      <c r="D5150" s="344">
        <v>21444.279296875</v>
      </c>
      <c r="E5150" s="344">
        <v>1.62107718642801</v>
      </c>
      <c r="F5150" s="344">
        <v>2.3775964509695799</v>
      </c>
      <c r="G5150" s="262">
        <f t="shared" si="103"/>
        <v>35820.722378522551</v>
      </c>
    </row>
    <row r="5151" spans="1:7" x14ac:dyDescent="0.2">
      <c r="A5151" s="344">
        <v>16</v>
      </c>
      <c r="B5151" s="344">
        <v>0.5</v>
      </c>
      <c r="C5151" s="344">
        <v>3225.505859375</v>
      </c>
      <c r="D5151" s="344">
        <v>21545.064453125</v>
      </c>
      <c r="E5151" s="344">
        <v>1.6228230670094499</v>
      </c>
      <c r="F5151" s="344">
        <v>2.38142302259803</v>
      </c>
      <c r="G5151" s="262">
        <f t="shared" si="103"/>
        <v>35858.249508753535</v>
      </c>
    </row>
    <row r="5152" spans="1:7" x14ac:dyDescent="0.2">
      <c r="A5152" s="344">
        <v>16</v>
      </c>
      <c r="B5152" s="344">
        <v>0.5</v>
      </c>
      <c r="C5152" s="344">
        <v>3225.9033203125</v>
      </c>
      <c r="D5152" s="344">
        <v>21649.39453125</v>
      </c>
      <c r="E5152" s="344">
        <v>1.6245279693976</v>
      </c>
      <c r="F5152" s="344">
        <v>2.3854465689510098</v>
      </c>
      <c r="G5152" s="262">
        <f t="shared" si="103"/>
        <v>35895.070676892195</v>
      </c>
    </row>
    <row r="5153" spans="1:7" x14ac:dyDescent="0.2">
      <c r="A5153" s="344">
        <v>16</v>
      </c>
      <c r="B5153" s="344">
        <v>0.5</v>
      </c>
      <c r="C5153" s="344">
        <v>3226.3203125</v>
      </c>
      <c r="D5153" s="344">
        <v>21752.03515625</v>
      </c>
      <c r="E5153" s="344">
        <v>1.62640772759914</v>
      </c>
      <c r="F5153" s="344">
        <v>2.3895888589322598</v>
      </c>
      <c r="G5153" s="262">
        <f t="shared" si="103"/>
        <v>35935.862773599016</v>
      </c>
    </row>
    <row r="5154" spans="1:7" x14ac:dyDescent="0.2">
      <c r="A5154" s="344">
        <v>16</v>
      </c>
      <c r="B5154" s="344">
        <v>0.5</v>
      </c>
      <c r="C5154" s="344">
        <v>3226.7236328125</v>
      </c>
      <c r="D5154" s="344">
        <v>21852.3046875</v>
      </c>
      <c r="E5154" s="344">
        <v>1.6281604766845701</v>
      </c>
      <c r="F5154" s="344">
        <v>2.39526620134711</v>
      </c>
      <c r="G5154" s="262">
        <f t="shared" si="103"/>
        <v>35974.076506989972</v>
      </c>
    </row>
    <row r="5155" spans="1:7" x14ac:dyDescent="0.2">
      <c r="A5155" s="344">
        <v>16</v>
      </c>
      <c r="B5155" s="344">
        <v>0.5</v>
      </c>
      <c r="C5155" s="344">
        <v>3227.126953125</v>
      </c>
      <c r="D5155" s="344">
        <v>21952.515625</v>
      </c>
      <c r="E5155" s="344">
        <v>1.62989750970155</v>
      </c>
      <c r="F5155" s="344">
        <v>2.39945645444095</v>
      </c>
      <c r="G5155" s="262">
        <f t="shared" si="103"/>
        <v>36012.121716582813</v>
      </c>
    </row>
    <row r="5156" spans="1:7" x14ac:dyDescent="0.2">
      <c r="A5156" s="344">
        <v>16</v>
      </c>
      <c r="B5156" s="344">
        <v>0.5</v>
      </c>
      <c r="C5156" s="344">
        <v>3227.5302734375</v>
      </c>
      <c r="D5156" s="344">
        <v>22052.59375</v>
      </c>
      <c r="E5156" s="344">
        <v>1.63161638192832</v>
      </c>
      <c r="F5156" s="344">
        <v>2.4029344785958502</v>
      </c>
      <c r="G5156" s="262">
        <f t="shared" si="103"/>
        <v>36049.941296753146</v>
      </c>
    </row>
    <row r="5157" spans="1:7" x14ac:dyDescent="0.2">
      <c r="A5157" s="344">
        <v>16</v>
      </c>
      <c r="B5157" s="344">
        <v>0.5</v>
      </c>
      <c r="C5157" s="344">
        <v>3227.935546875</v>
      </c>
      <c r="D5157" s="344">
        <v>22153.099609375</v>
      </c>
      <c r="E5157" s="344">
        <v>1.6334295505657801</v>
      </c>
      <c r="F5157" s="344">
        <v>2.4073270615190299</v>
      </c>
      <c r="G5157" s="262">
        <f t="shared" si="103"/>
        <v>36090.017485151344</v>
      </c>
    </row>
    <row r="5158" spans="1:7" x14ac:dyDescent="0.2">
      <c r="A5158" s="344">
        <v>16</v>
      </c>
      <c r="B5158" s="344">
        <v>0.5</v>
      </c>
      <c r="C5158" s="344">
        <v>3228.3330078125</v>
      </c>
      <c r="D5158" s="344">
        <v>22253.693359375</v>
      </c>
      <c r="E5158" s="344">
        <v>1.63513550069183</v>
      </c>
      <c r="F5158" s="344">
        <v>2.4093866813927902</v>
      </c>
      <c r="G5158" s="262">
        <f t="shared" si="103"/>
        <v>36127.895372182596</v>
      </c>
    </row>
    <row r="5159" spans="1:7" x14ac:dyDescent="0.2">
      <c r="A5159" s="344">
        <v>16</v>
      </c>
      <c r="B5159" s="344">
        <v>0.5</v>
      </c>
      <c r="C5159" s="344">
        <v>3228.7197265625</v>
      </c>
      <c r="D5159" s="344">
        <v>22355.1484375</v>
      </c>
      <c r="E5159" s="344">
        <v>1.6368810320273</v>
      </c>
      <c r="F5159" s="344">
        <v>2.41462583653629</v>
      </c>
      <c r="G5159" s="262">
        <f t="shared" si="103"/>
        <v>36166.828437780328</v>
      </c>
    </row>
    <row r="5160" spans="1:7" x14ac:dyDescent="0.2">
      <c r="A5160" s="344">
        <v>16</v>
      </c>
      <c r="B5160" s="344">
        <v>0.5</v>
      </c>
      <c r="C5160" s="344">
        <v>3229.1435546875</v>
      </c>
      <c r="D5160" s="344">
        <v>22456.47265625</v>
      </c>
      <c r="E5160" s="344">
        <v>1.6386391362175301</v>
      </c>
      <c r="F5160" s="344">
        <v>2.4192838463932298</v>
      </c>
      <c r="G5160" s="262">
        <f t="shared" si="103"/>
        <v>36206.220187188293</v>
      </c>
    </row>
    <row r="5161" spans="1:7" x14ac:dyDescent="0.2">
      <c r="A5161" s="344">
        <v>16</v>
      </c>
      <c r="B5161" s="344">
        <v>0.5</v>
      </c>
      <c r="C5161" s="344">
        <v>3229.236328125</v>
      </c>
      <c r="D5161" s="344">
        <v>22475.447265625</v>
      </c>
      <c r="E5161" s="344">
        <v>1.6390715027228</v>
      </c>
      <c r="F5161" s="344">
        <v>2.4206729140132701</v>
      </c>
      <c r="G5161" s="262">
        <f t="shared" si="103"/>
        <v>36215.933715784136</v>
      </c>
    </row>
    <row r="5162" spans="1:7" x14ac:dyDescent="0.2">
      <c r="A5162" s="344">
        <v>16</v>
      </c>
      <c r="B5162" s="344">
        <v>0.5</v>
      </c>
      <c r="C5162" s="344">
        <v>3229.5439453125</v>
      </c>
      <c r="D5162" s="344">
        <v>22558.203125</v>
      </c>
      <c r="E5162" s="344">
        <v>1.64042448159307</v>
      </c>
      <c r="F5162" s="344">
        <v>2.4215758312493598</v>
      </c>
      <c r="G5162" s="262">
        <f t="shared" si="103"/>
        <v>36246.39850449896</v>
      </c>
    </row>
    <row r="5163" spans="1:7" x14ac:dyDescent="0.2">
      <c r="A5163" s="344">
        <v>16</v>
      </c>
      <c r="B5163" s="344">
        <v>0.5</v>
      </c>
      <c r="C5163" s="344">
        <v>3229.951171875</v>
      </c>
      <c r="D5163" s="344">
        <v>22659.296875</v>
      </c>
      <c r="E5163" s="344">
        <v>1.6421966720372401</v>
      </c>
      <c r="F5163" s="344">
        <v>2.4283945094793999</v>
      </c>
      <c r="G5163" s="262">
        <f t="shared" si="103"/>
        <v>36286.465515203592</v>
      </c>
    </row>
    <row r="5164" spans="1:7" x14ac:dyDescent="0.2">
      <c r="A5164" s="344">
        <v>16</v>
      </c>
      <c r="B5164" s="344">
        <v>0.5</v>
      </c>
      <c r="C5164" s="344">
        <v>3230.3388671875</v>
      </c>
      <c r="D5164" s="344">
        <v>22760.439453125</v>
      </c>
      <c r="E5164" s="344">
        <v>1.6439512837678201</v>
      </c>
      <c r="F5164" s="344">
        <v>2.4316578637808601</v>
      </c>
      <c r="G5164" s="262">
        <f t="shared" si="103"/>
        <v>36326.312516284182</v>
      </c>
    </row>
    <row r="5165" spans="1:7" x14ac:dyDescent="0.2">
      <c r="A5165" s="344">
        <v>16</v>
      </c>
      <c r="B5165" s="344">
        <v>0.5</v>
      </c>
      <c r="C5165" s="344">
        <v>3230.7587890625</v>
      </c>
      <c r="D5165" s="344">
        <v>22861.01171875</v>
      </c>
      <c r="E5165" s="344">
        <v>1.6457187011837999</v>
      </c>
      <c r="F5165" s="344">
        <v>2.4356273934245101</v>
      </c>
      <c r="G5165" s="262">
        <f t="shared" si="103"/>
        <v>36366.628589955908</v>
      </c>
    </row>
    <row r="5166" spans="1:7" x14ac:dyDescent="0.2">
      <c r="A5166" s="344">
        <v>16</v>
      </c>
      <c r="B5166" s="344">
        <v>0.5</v>
      </c>
      <c r="C5166" s="344">
        <v>3231.1748046875</v>
      </c>
      <c r="D5166" s="344">
        <v>22964.55859375</v>
      </c>
      <c r="E5166" s="344">
        <v>1.6475243028253299</v>
      </c>
      <c r="F5166" s="344">
        <v>2.4403901770710901</v>
      </c>
      <c r="G5166" s="262">
        <f t="shared" si="103"/>
        <v>36407.999952446058</v>
      </c>
    </row>
    <row r="5167" spans="1:7" x14ac:dyDescent="0.2">
      <c r="A5167" s="344">
        <v>16</v>
      </c>
      <c r="B5167" s="344">
        <v>0.5</v>
      </c>
      <c r="C5167" s="344">
        <v>3231.5869140625</v>
      </c>
      <c r="D5167" s="344">
        <v>23068.6640625</v>
      </c>
      <c r="E5167" s="344">
        <v>1.6493613366037601</v>
      </c>
      <c r="F5167" s="344">
        <v>2.44319718331099</v>
      </c>
      <c r="G5167" s="262">
        <f t="shared" si="103"/>
        <v>36450.282244920825</v>
      </c>
    </row>
    <row r="5168" spans="1:7" x14ac:dyDescent="0.2">
      <c r="A5168" s="344">
        <v>16</v>
      </c>
      <c r="B5168" s="344">
        <v>0.5</v>
      </c>
      <c r="C5168" s="344">
        <v>3231.98828125</v>
      </c>
      <c r="D5168" s="344">
        <v>23171.171875</v>
      </c>
      <c r="E5168" s="344">
        <v>1.65110477246344</v>
      </c>
      <c r="F5168" s="344">
        <v>2.4475753307342498</v>
      </c>
      <c r="G5168" s="262">
        <f t="shared" si="103"/>
        <v>36490.590338980401</v>
      </c>
    </row>
    <row r="5169" spans="1:7" x14ac:dyDescent="0.2">
      <c r="A5169" s="344">
        <v>16</v>
      </c>
      <c r="B5169" s="344">
        <v>0.5</v>
      </c>
      <c r="C5169" s="344">
        <v>3232.416015625</v>
      </c>
      <c r="D5169" s="344">
        <v>23273.15234375</v>
      </c>
      <c r="E5169" s="344">
        <v>1.65294192265719</v>
      </c>
      <c r="F5169" s="344">
        <v>2.4521828163415198</v>
      </c>
      <c r="G5169" s="262">
        <f t="shared" si="103"/>
        <v>36533.252938598933</v>
      </c>
    </row>
    <row r="5170" spans="1:7" x14ac:dyDescent="0.2">
      <c r="A5170" s="344">
        <v>16</v>
      </c>
      <c r="B5170" s="344">
        <v>0.5</v>
      </c>
      <c r="C5170" s="344">
        <v>3232.7978515625</v>
      </c>
      <c r="D5170" s="344">
        <v>23375.2578125</v>
      </c>
      <c r="E5170" s="344">
        <v>1.654640189372</v>
      </c>
      <c r="F5170" s="344">
        <v>2.4569006636738799</v>
      </c>
      <c r="G5170" s="262">
        <f t="shared" si="103"/>
        <v>36572.863659732517</v>
      </c>
    </row>
    <row r="5171" spans="1:7" x14ac:dyDescent="0.2">
      <c r="A5171" s="344">
        <v>16</v>
      </c>
      <c r="B5171" s="344">
        <v>0.5</v>
      </c>
      <c r="C5171" s="344">
        <v>3233.2255859375</v>
      </c>
      <c r="D5171" s="344">
        <v>23478.2421875</v>
      </c>
      <c r="E5171" s="344">
        <v>1.65644276421517</v>
      </c>
      <c r="F5171" s="344">
        <v>2.4596333969384401</v>
      </c>
      <c r="G5171" s="262">
        <f t="shared" si="103"/>
        <v>36615.092129939752</v>
      </c>
    </row>
    <row r="5172" spans="1:7" x14ac:dyDescent="0.2">
      <c r="A5172" s="344">
        <v>16</v>
      </c>
      <c r="B5172" s="344">
        <v>0.5</v>
      </c>
      <c r="C5172" s="344">
        <v>3233.62890625</v>
      </c>
      <c r="D5172" s="344">
        <v>23578.91796875</v>
      </c>
      <c r="E5172" s="344">
        <v>1.65821786504239</v>
      </c>
      <c r="F5172" s="344">
        <v>2.4672360159456699</v>
      </c>
      <c r="G5172" s="262">
        <f t="shared" si="103"/>
        <v>36656.857731899741</v>
      </c>
    </row>
    <row r="5173" spans="1:7" x14ac:dyDescent="0.2">
      <c r="A5173" s="344">
        <v>16</v>
      </c>
      <c r="B5173" s="344">
        <v>0.5</v>
      </c>
      <c r="C5173" s="344">
        <v>3233.8193359375</v>
      </c>
      <c r="D5173" s="344">
        <v>23617.5625</v>
      </c>
      <c r="E5173" s="344">
        <v>1.6590727027505601</v>
      </c>
      <c r="F5173" s="344">
        <v>2.4658769834786698</v>
      </c>
      <c r="G5173" s="262">
        <f t="shared" si="103"/>
        <v>36677.030397498544</v>
      </c>
    </row>
    <row r="5174" spans="1:7" x14ac:dyDescent="0.2">
      <c r="A5174" s="344">
        <v>16</v>
      </c>
      <c r="B5174" s="344">
        <v>0.5</v>
      </c>
      <c r="C5174" s="344">
        <v>3234.0322265625</v>
      </c>
      <c r="D5174" s="344">
        <v>23682.9765625</v>
      </c>
      <c r="E5174" s="344">
        <v>1.6599417431279999</v>
      </c>
      <c r="F5174" s="344">
        <v>2.4678050540387599</v>
      </c>
      <c r="G5174" s="262">
        <f t="shared" si="103"/>
        <v>36697.583436658533</v>
      </c>
    </row>
    <row r="5175" spans="1:7" x14ac:dyDescent="0.2">
      <c r="A5175" s="344">
        <v>16</v>
      </c>
      <c r="B5175" s="344">
        <v>0.5</v>
      </c>
      <c r="C5175" s="344">
        <v>3234.4365234375</v>
      </c>
      <c r="D5175" s="344">
        <v>23784.62890625</v>
      </c>
      <c r="E5175" s="344">
        <v>1.66178750805557</v>
      </c>
      <c r="F5175" s="344">
        <v>2.4728954304009698</v>
      </c>
      <c r="G5175" s="262">
        <f t="shared" si="103"/>
        <v>36741.390457343507</v>
      </c>
    </row>
    <row r="5176" spans="1:7" x14ac:dyDescent="0.2">
      <c r="A5176" s="344">
        <v>16</v>
      </c>
      <c r="B5176" s="344">
        <v>0.5</v>
      </c>
      <c r="C5176" s="344">
        <v>3234.8369140625</v>
      </c>
      <c r="D5176" s="344">
        <v>23884.732421875</v>
      </c>
      <c r="E5176" s="344">
        <v>1.6635551583021899</v>
      </c>
      <c r="F5176" s="344">
        <v>2.4763345718383798</v>
      </c>
      <c r="G5176" s="262">
        <f t="shared" si="103"/>
        <v>36783.521836497443</v>
      </c>
    </row>
    <row r="5177" spans="1:7" x14ac:dyDescent="0.2">
      <c r="A5177" s="344">
        <v>16</v>
      </c>
      <c r="B5177" s="344">
        <v>0.5</v>
      </c>
      <c r="C5177" s="344">
        <v>3235.267578125</v>
      </c>
      <c r="D5177" s="344">
        <v>23985.009765625</v>
      </c>
      <c r="E5177" s="344">
        <v>1.6653323546051999</v>
      </c>
      <c r="F5177" s="344">
        <v>2.4801313411444399</v>
      </c>
      <c r="G5177" s="262">
        <f t="shared" si="103"/>
        <v>36826.058800918276</v>
      </c>
    </row>
    <row r="5178" spans="1:7" x14ac:dyDescent="0.2">
      <c r="A5178" s="344">
        <v>16</v>
      </c>
      <c r="B5178" s="344">
        <v>0.5</v>
      </c>
      <c r="C5178" s="344">
        <v>3235.65625</v>
      </c>
      <c r="D5178" s="344">
        <v>24086.970703125</v>
      </c>
      <c r="E5178" s="344">
        <v>1.66717078536749</v>
      </c>
      <c r="F5178" s="344">
        <v>2.4847956374287601</v>
      </c>
      <c r="G5178" s="262">
        <f t="shared" si="103"/>
        <v>36870.247304767254</v>
      </c>
    </row>
    <row r="5179" spans="1:7" x14ac:dyDescent="0.2">
      <c r="A5179" s="344">
        <v>16</v>
      </c>
      <c r="B5179" s="344">
        <v>0.5</v>
      </c>
      <c r="C5179" s="344">
        <v>3236.087890625</v>
      </c>
      <c r="D5179" s="344">
        <v>24192.51171875</v>
      </c>
      <c r="E5179" s="344">
        <v>1.6690352931618699</v>
      </c>
      <c r="F5179" s="344">
        <v>2.4903833400458102</v>
      </c>
      <c r="G5179" s="262">
        <f t="shared" si="103"/>
        <v>36915.25604040936</v>
      </c>
    </row>
    <row r="5180" spans="1:7" x14ac:dyDescent="0.2">
      <c r="A5180" s="344">
        <v>16</v>
      </c>
      <c r="B5180" s="344">
        <v>0.5</v>
      </c>
      <c r="C5180" s="344">
        <v>3236.4951171875</v>
      </c>
      <c r="D5180" s="344">
        <v>24292.73046875</v>
      </c>
      <c r="E5180" s="344">
        <v>1.67080538813025</v>
      </c>
      <c r="F5180" s="344">
        <v>2.49250209890306</v>
      </c>
      <c r="G5180" s="262">
        <f t="shared" si="103"/>
        <v>36958.167782027755</v>
      </c>
    </row>
    <row r="5181" spans="1:7" x14ac:dyDescent="0.2">
      <c r="A5181" s="344">
        <v>16</v>
      </c>
      <c r="B5181" s="344">
        <v>0.5</v>
      </c>
      <c r="C5181" s="344">
        <v>3236.900390625</v>
      </c>
      <c r="D5181" s="344">
        <v>24395.029296875</v>
      </c>
      <c r="E5181" s="344">
        <v>1.67253683321178</v>
      </c>
      <c r="F5181" s="344">
        <v>2.49783392064273</v>
      </c>
      <c r="G5181" s="262">
        <f t="shared" si="103"/>
        <v>37000.317873116204</v>
      </c>
    </row>
    <row r="5182" spans="1:7" x14ac:dyDescent="0.2">
      <c r="A5182" s="344">
        <v>16</v>
      </c>
      <c r="B5182" s="344">
        <v>0.5</v>
      </c>
      <c r="C5182" s="344">
        <v>3237.3046875</v>
      </c>
      <c r="D5182" s="344">
        <v>24497.71875</v>
      </c>
      <c r="E5182" s="344">
        <v>1.6743805026635501</v>
      </c>
      <c r="F5182" s="344">
        <v>2.49807233922184</v>
      </c>
      <c r="G5182" s="262">
        <f t="shared" si="103"/>
        <v>37045.388906109758</v>
      </c>
    </row>
    <row r="5183" spans="1:7" x14ac:dyDescent="0.2">
      <c r="A5183" s="344">
        <v>16</v>
      </c>
      <c r="B5183" s="344">
        <v>0.5</v>
      </c>
      <c r="C5183" s="344">
        <v>3237.70703125</v>
      </c>
      <c r="D5183" s="344">
        <v>24598.3125</v>
      </c>
      <c r="E5183" s="344">
        <v>1.67617748957127</v>
      </c>
      <c r="F5183" s="344">
        <v>2.5045573711395299</v>
      </c>
      <c r="G5183" s="262">
        <f t="shared" si="103"/>
        <v>37089.501368798388</v>
      </c>
    </row>
    <row r="5184" spans="1:7" x14ac:dyDescent="0.2">
      <c r="A5184" s="344">
        <v>16</v>
      </c>
      <c r="B5184" s="344">
        <v>0.5</v>
      </c>
      <c r="C5184" s="344">
        <v>3238.1171875</v>
      </c>
      <c r="D5184" s="344">
        <v>24698.734375</v>
      </c>
      <c r="E5184" s="344">
        <v>1.67803361546248</v>
      </c>
      <c r="F5184" s="344">
        <v>2.5101331993937501</v>
      </c>
      <c r="G5184" s="262">
        <f t="shared" si="103"/>
        <v>37135.252131330832</v>
      </c>
    </row>
    <row r="5185" spans="1:7" x14ac:dyDescent="0.2">
      <c r="A5185" s="344">
        <v>16</v>
      </c>
      <c r="B5185" s="344">
        <v>0.5</v>
      </c>
      <c r="C5185" s="344">
        <v>3238.3525390625</v>
      </c>
      <c r="D5185" s="344">
        <v>24751.767578125</v>
      </c>
      <c r="E5185" s="344">
        <v>1.6790744848549399</v>
      </c>
      <c r="F5185" s="344">
        <v>2.5135546457022402</v>
      </c>
      <c r="G5185" s="262">
        <f t="shared" si="103"/>
        <v>37160.987888293224</v>
      </c>
    </row>
    <row r="5186" spans="1:7" x14ac:dyDescent="0.2">
      <c r="A5186" s="344">
        <v>16</v>
      </c>
      <c r="B5186" s="344">
        <v>0.5</v>
      </c>
      <c r="C5186" s="344">
        <v>3238.515625</v>
      </c>
      <c r="D5186" s="344">
        <v>24799.056640625</v>
      </c>
      <c r="E5186" s="344">
        <v>1.6798353753984001</v>
      </c>
      <c r="F5186" s="344">
        <v>2.5135488249361502</v>
      </c>
      <c r="G5186" s="262">
        <f t="shared" si="103"/>
        <v>37179.839265077579</v>
      </c>
    </row>
    <row r="5187" spans="1:7" x14ac:dyDescent="0.2">
      <c r="A5187" s="344">
        <v>16</v>
      </c>
      <c r="B5187" s="344">
        <v>0.5</v>
      </c>
      <c r="C5187" s="344">
        <v>3238.9208984375</v>
      </c>
      <c r="D5187" s="344">
        <v>24899.181640625</v>
      </c>
      <c r="E5187" s="344">
        <v>1.6815927810967</v>
      </c>
      <c r="F5187" s="344">
        <v>2.5181742385029802</v>
      </c>
      <c r="G5187" s="262">
        <f t="shared" si="103"/>
        <v>37223.509248653048</v>
      </c>
    </row>
    <row r="5188" spans="1:7" x14ac:dyDescent="0.2">
      <c r="A5188" s="344">
        <v>16</v>
      </c>
      <c r="B5188" s="344">
        <v>0.5</v>
      </c>
      <c r="C5188" s="344">
        <v>3239.3232421875</v>
      </c>
      <c r="D5188" s="344">
        <v>24999.505859375</v>
      </c>
      <c r="E5188" s="344">
        <v>1.6833578702062399</v>
      </c>
      <c r="F5188" s="344">
        <v>2.5212974287569501</v>
      </c>
      <c r="G5188" s="262">
        <f t="shared" si="103"/>
        <v>37267.547063596343</v>
      </c>
    </row>
    <row r="5189" spans="1:7" x14ac:dyDescent="0.2">
      <c r="A5189" s="344">
        <v>16</v>
      </c>
      <c r="B5189" s="344">
        <v>0.5</v>
      </c>
      <c r="C5189" s="344">
        <v>3239.7373046875</v>
      </c>
      <c r="D5189" s="344">
        <v>25100.095703125</v>
      </c>
      <c r="E5189" s="344">
        <v>1.6851945547386999</v>
      </c>
      <c r="F5189" s="344">
        <v>2.52677476964891</v>
      </c>
      <c r="G5189" s="262">
        <f t="shared" si="103"/>
        <v>37313.555645232467</v>
      </c>
    </row>
    <row r="5190" spans="1:7" x14ac:dyDescent="0.2">
      <c r="A5190" s="344">
        <v>16</v>
      </c>
      <c r="B5190" s="344">
        <v>0.5</v>
      </c>
      <c r="C5190" s="344">
        <v>3240.1318359375</v>
      </c>
      <c r="D5190" s="344">
        <v>25201.712890625</v>
      </c>
      <c r="E5190" s="344">
        <v>1.6870305407792301</v>
      </c>
      <c r="F5190" s="344">
        <v>2.5295435916632401</v>
      </c>
      <c r="G5190" s="262">
        <f t="shared" ref="G5190:G5253" si="104">G5189+(D5190+D5189)/2*(E5190-E5189)</f>
        <v>37359.732354428241</v>
      </c>
    </row>
    <row r="5191" spans="1:7" x14ac:dyDescent="0.2">
      <c r="A5191" s="344">
        <v>16</v>
      </c>
      <c r="B5191" s="344">
        <v>0.5</v>
      </c>
      <c r="C5191" s="344">
        <v>3240.529296875</v>
      </c>
      <c r="D5191" s="344">
        <v>25305.046875</v>
      </c>
      <c r="E5191" s="344">
        <v>1.6888326499611099</v>
      </c>
      <c r="F5191" s="344">
        <v>2.5340199936181298</v>
      </c>
      <c r="G5191" s="262">
        <f t="shared" si="104"/>
        <v>37405.241702188556</v>
      </c>
    </row>
    <row r="5192" spans="1:7" x14ac:dyDescent="0.2">
      <c r="A5192" s="344">
        <v>16</v>
      </c>
      <c r="B5192" s="344">
        <v>0.5</v>
      </c>
      <c r="C5192" s="344">
        <v>3240.9404296875</v>
      </c>
      <c r="D5192" s="344">
        <v>25405.2734375</v>
      </c>
      <c r="E5192" s="344">
        <v>1.6907128738239401</v>
      </c>
      <c r="F5192" s="344">
        <v>2.5382188614457801</v>
      </c>
      <c r="G5192" s="262">
        <f t="shared" si="104"/>
        <v>37452.915079360217</v>
      </c>
    </row>
    <row r="5193" spans="1:7" x14ac:dyDescent="0.2">
      <c r="A5193" s="344">
        <v>16</v>
      </c>
      <c r="B5193" s="344">
        <v>0.5</v>
      </c>
      <c r="C5193" s="344">
        <v>3241.3369140625</v>
      </c>
      <c r="D5193" s="344">
        <v>25505.513671875</v>
      </c>
      <c r="E5193" s="344">
        <v>1.69256411027163</v>
      </c>
      <c r="F5193" s="344">
        <v>2.5423555634915802</v>
      </c>
      <c r="G5193" s="262">
        <f t="shared" si="104"/>
        <v>37500.039031698943</v>
      </c>
    </row>
    <row r="5194" spans="1:7" x14ac:dyDescent="0.2">
      <c r="A5194" s="344">
        <v>16</v>
      </c>
      <c r="B5194" s="344">
        <v>0.5</v>
      </c>
      <c r="C5194" s="344">
        <v>3241.7470703125</v>
      </c>
      <c r="D5194" s="344">
        <v>25607.578125</v>
      </c>
      <c r="E5194" s="344">
        <v>1.69448857195675</v>
      </c>
      <c r="F5194" s="344">
        <v>2.5468766689300502</v>
      </c>
      <c r="G5194" s="262">
        <f t="shared" si="104"/>
        <v>37549.221625084494</v>
      </c>
    </row>
    <row r="5195" spans="1:7" x14ac:dyDescent="0.2">
      <c r="A5195" s="344">
        <v>16</v>
      </c>
      <c r="B5195" s="344">
        <v>0.5</v>
      </c>
      <c r="C5195" s="344">
        <v>3242.14453125</v>
      </c>
      <c r="D5195" s="344">
        <v>25709.201171875</v>
      </c>
      <c r="E5195" s="344">
        <v>1.69650802854449</v>
      </c>
      <c r="F5195" s="344">
        <v>2.55213701166213</v>
      </c>
      <c r="G5195" s="262">
        <f t="shared" si="104"/>
        <v>37601.037629090832</v>
      </c>
    </row>
    <row r="5196" spans="1:7" x14ac:dyDescent="0.2">
      <c r="A5196" s="344">
        <v>16</v>
      </c>
      <c r="B5196" s="344">
        <v>0.5</v>
      </c>
      <c r="C5196" s="344">
        <v>3242.54296875</v>
      </c>
      <c r="D5196" s="344">
        <v>25809.24609375</v>
      </c>
      <c r="E5196" s="344">
        <v>1.6983913956209999</v>
      </c>
      <c r="F5196" s="344">
        <v>2.5557903572916998</v>
      </c>
      <c r="G5196" s="262">
        <f t="shared" si="104"/>
        <v>37649.551702797326</v>
      </c>
    </row>
    <row r="5197" spans="1:7" x14ac:dyDescent="0.2">
      <c r="A5197" s="344">
        <v>16</v>
      </c>
      <c r="B5197" s="344">
        <v>1</v>
      </c>
      <c r="C5197" s="344">
        <v>3243.037109375</v>
      </c>
      <c r="D5197" s="344">
        <v>25709.12890625</v>
      </c>
      <c r="E5197" s="344">
        <v>1.69706204906106</v>
      </c>
      <c r="F5197" s="344">
        <v>2.5520920753478999</v>
      </c>
      <c r="G5197" s="262">
        <f t="shared" si="104"/>
        <v>37615.308815507349</v>
      </c>
    </row>
    <row r="5198" spans="1:7" x14ac:dyDescent="0.2">
      <c r="A5198" s="344">
        <v>16</v>
      </c>
      <c r="B5198" s="344">
        <v>1</v>
      </c>
      <c r="C5198" s="344">
        <v>3243.4345703125</v>
      </c>
      <c r="D5198" s="344">
        <v>25608.451171875</v>
      </c>
      <c r="E5198" s="344">
        <v>1.69533339794725</v>
      </c>
      <c r="F5198" s="344">
        <v>2.5469481479376599</v>
      </c>
      <c r="G5198" s="262">
        <f t="shared" si="104"/>
        <v>37570.953719527308</v>
      </c>
    </row>
    <row r="5199" spans="1:7" x14ac:dyDescent="0.2">
      <c r="A5199" s="344">
        <v>16</v>
      </c>
      <c r="B5199" s="344">
        <v>1</v>
      </c>
      <c r="C5199" s="344">
        <v>3243.833984375</v>
      </c>
      <c r="D5199" s="344">
        <v>25506.849609375</v>
      </c>
      <c r="E5199" s="344">
        <v>1.69360812287778</v>
      </c>
      <c r="F5199" s="344">
        <v>2.5440393947064899</v>
      </c>
      <c r="G5199" s="262">
        <f t="shared" si="104"/>
        <v>37526.859742474131</v>
      </c>
    </row>
    <row r="5200" spans="1:7" x14ac:dyDescent="0.2">
      <c r="A5200" s="344">
        <v>16</v>
      </c>
      <c r="B5200" s="344">
        <v>1</v>
      </c>
      <c r="C5200" s="344">
        <v>3244.244140625</v>
      </c>
      <c r="D5200" s="344">
        <v>25405.087890625</v>
      </c>
      <c r="E5200" s="344">
        <v>1.6918916953727601</v>
      </c>
      <c r="F5200" s="344">
        <v>2.5399059522897001</v>
      </c>
      <c r="G5200" s="262">
        <f t="shared" si="104"/>
        <v>37483.166417544708</v>
      </c>
    </row>
    <row r="5201" spans="1:7" x14ac:dyDescent="0.2">
      <c r="A5201" s="344">
        <v>16</v>
      </c>
      <c r="B5201" s="344">
        <v>1</v>
      </c>
      <c r="C5201" s="344">
        <v>3244.66015625</v>
      </c>
      <c r="D5201" s="344">
        <v>25304.951171875</v>
      </c>
      <c r="E5201" s="344">
        <v>1.69013533741236</v>
      </c>
      <c r="F5201" s="344">
        <v>2.5358796119689901</v>
      </c>
      <c r="G5201" s="262">
        <f t="shared" si="104"/>
        <v>37438.6339271549</v>
      </c>
    </row>
    <row r="5202" spans="1:7" x14ac:dyDescent="0.2">
      <c r="A5202" s="344">
        <v>16</v>
      </c>
      <c r="B5202" s="344">
        <v>1</v>
      </c>
      <c r="C5202" s="344">
        <v>3245.0595703125</v>
      </c>
      <c r="D5202" s="344">
        <v>25204.90234375</v>
      </c>
      <c r="E5202" s="344">
        <v>1.6883682692423501</v>
      </c>
      <c r="F5202" s="344">
        <v>2.53252382390201</v>
      </c>
      <c r="G5202" s="262">
        <f t="shared" si="104"/>
        <v>37394.006749945234</v>
      </c>
    </row>
    <row r="5203" spans="1:7" x14ac:dyDescent="0.2">
      <c r="A5203" s="344">
        <v>16</v>
      </c>
      <c r="B5203" s="344">
        <v>1</v>
      </c>
      <c r="C5203" s="344">
        <v>3245.453125</v>
      </c>
      <c r="D5203" s="344">
        <v>25104.4453125</v>
      </c>
      <c r="E5203" s="344">
        <v>1.68669666163623</v>
      </c>
      <c r="F5203" s="344">
        <v>2.52675102092326</v>
      </c>
      <c r="G5203" s="262">
        <f t="shared" si="104"/>
        <v>37351.958005844674</v>
      </c>
    </row>
    <row r="5204" spans="1:7" x14ac:dyDescent="0.2">
      <c r="A5204" s="344">
        <v>16</v>
      </c>
      <c r="B5204" s="344">
        <v>1</v>
      </c>
      <c r="C5204" s="344">
        <v>3245.8583984375</v>
      </c>
      <c r="D5204" s="344">
        <v>25004.1015625</v>
      </c>
      <c r="E5204" s="344">
        <v>1.68493669480085</v>
      </c>
      <c r="F5204" s="344">
        <v>2.52298405393958</v>
      </c>
      <c r="G5204" s="262">
        <f t="shared" si="104"/>
        <v>37307.863315510127</v>
      </c>
    </row>
    <row r="5205" spans="1:7" x14ac:dyDescent="0.2">
      <c r="A5205" s="344">
        <v>16</v>
      </c>
      <c r="B5205" s="344">
        <v>1</v>
      </c>
      <c r="C5205" s="344">
        <v>3246.25390625</v>
      </c>
      <c r="D5205" s="344">
        <v>24901.00390625</v>
      </c>
      <c r="E5205" s="344">
        <v>1.6832114197313801</v>
      </c>
      <c r="F5205" s="344">
        <v>2.5179027579724802</v>
      </c>
      <c r="G5205" s="262">
        <f t="shared" si="104"/>
        <v>37264.813298357876</v>
      </c>
    </row>
    <row r="5206" spans="1:7" x14ac:dyDescent="0.2">
      <c r="A5206" s="344">
        <v>16</v>
      </c>
      <c r="B5206" s="344">
        <v>1</v>
      </c>
      <c r="C5206" s="344">
        <v>3246.6669921875</v>
      </c>
      <c r="D5206" s="344">
        <v>24799.6015625</v>
      </c>
      <c r="E5206" s="344">
        <v>1.6815031412988899</v>
      </c>
      <c r="F5206" s="344">
        <v>2.5160221848636901</v>
      </c>
      <c r="G5206" s="262">
        <f t="shared" si="104"/>
        <v>37222.362062155888</v>
      </c>
    </row>
    <row r="5207" spans="1:7" x14ac:dyDescent="0.2">
      <c r="A5207" s="344">
        <v>16</v>
      </c>
      <c r="B5207" s="344">
        <v>1</v>
      </c>
      <c r="C5207" s="344">
        <v>3247.0927734375</v>
      </c>
      <c r="D5207" s="344">
        <v>24695.1171875</v>
      </c>
      <c r="E5207" s="344">
        <v>1.6796538839116699</v>
      </c>
      <c r="F5207" s="344">
        <v>2.5105208624154298</v>
      </c>
      <c r="G5207" s="262">
        <f t="shared" si="104"/>
        <v>37176.597825017481</v>
      </c>
    </row>
    <row r="5208" spans="1:7" x14ac:dyDescent="0.2">
      <c r="A5208" s="344">
        <v>16</v>
      </c>
      <c r="B5208" s="344">
        <v>1</v>
      </c>
      <c r="C5208" s="344">
        <v>3247.48828125</v>
      </c>
      <c r="D5208" s="344">
        <v>24593.740234375</v>
      </c>
      <c r="E5208" s="344">
        <v>1.67790323030204</v>
      </c>
      <c r="F5208" s="344">
        <v>2.5091976858675502</v>
      </c>
      <c r="G5208" s="262">
        <f t="shared" si="104"/>
        <v>37133.453966937413</v>
      </c>
    </row>
    <row r="5209" spans="1:7" x14ac:dyDescent="0.2">
      <c r="A5209" s="344">
        <v>16</v>
      </c>
      <c r="B5209" s="344">
        <v>1</v>
      </c>
      <c r="C5209" s="344">
        <v>3247.8994140625</v>
      </c>
      <c r="D5209" s="344">
        <v>24492.98046875</v>
      </c>
      <c r="E5209" s="344">
        <v>1.6761473380029199</v>
      </c>
      <c r="F5209" s="344">
        <v>2.5039883330464399</v>
      </c>
      <c r="G5209" s="262">
        <f t="shared" si="104"/>
        <v>37090.358469501574</v>
      </c>
    </row>
    <row r="5210" spans="1:7" x14ac:dyDescent="0.2">
      <c r="A5210" s="344">
        <v>16</v>
      </c>
      <c r="B5210" s="344">
        <v>1</v>
      </c>
      <c r="C5210" s="344">
        <v>3248.2958984375</v>
      </c>
      <c r="D5210" s="344">
        <v>24392.857421875</v>
      </c>
      <c r="E5210" s="344">
        <v>1.6744341701269201</v>
      </c>
      <c r="F5210" s="344">
        <v>2.4987009819597001</v>
      </c>
      <c r="G5210" s="262">
        <f t="shared" si="104"/>
        <v>37048.483645968794</v>
      </c>
    </row>
    <row r="5211" spans="1:7" x14ac:dyDescent="0.2">
      <c r="A5211" s="344">
        <v>16</v>
      </c>
      <c r="B5211" s="344">
        <v>1</v>
      </c>
      <c r="C5211" s="344">
        <v>3248.6962890625</v>
      </c>
      <c r="D5211" s="344">
        <v>24292.083984375</v>
      </c>
      <c r="E5211" s="344">
        <v>1.6726995818316901</v>
      </c>
      <c r="F5211" s="344">
        <v>2.4956436827778798</v>
      </c>
      <c r="G5211" s="262">
        <f t="shared" si="104"/>
        <v>37006.259481210174</v>
      </c>
    </row>
    <row r="5212" spans="1:7" x14ac:dyDescent="0.2">
      <c r="A5212" s="344">
        <v>16</v>
      </c>
      <c r="B5212" s="344">
        <v>1</v>
      </c>
      <c r="C5212" s="344">
        <v>3249.119140625</v>
      </c>
      <c r="D5212" s="344">
        <v>24189.9375</v>
      </c>
      <c r="E5212" s="344">
        <v>1.6709051560610499</v>
      </c>
      <c r="F5212" s="344">
        <v>2.4918704293668301</v>
      </c>
      <c r="G5212" s="262">
        <f t="shared" si="104"/>
        <v>36962.760786828025</v>
      </c>
    </row>
    <row r="5213" spans="1:7" x14ac:dyDescent="0.2">
      <c r="A5213" s="344">
        <v>16</v>
      </c>
      <c r="B5213" s="344">
        <v>1</v>
      </c>
      <c r="C5213" s="344">
        <v>3249.505859375</v>
      </c>
      <c r="D5213" s="344">
        <v>24088.333984375</v>
      </c>
      <c r="E5213" s="344">
        <v>1.6691919881850501</v>
      </c>
      <c r="F5213" s="344">
        <v>2.4885267484933098</v>
      </c>
      <c r="G5213" s="262">
        <f t="shared" si="104"/>
        <v>36921.406394920108</v>
      </c>
    </row>
    <row r="5214" spans="1:7" x14ac:dyDescent="0.2">
      <c r="A5214" s="344">
        <v>16</v>
      </c>
      <c r="B5214" s="344">
        <v>1</v>
      </c>
      <c r="C5214" s="344">
        <v>3249.9208984375</v>
      </c>
      <c r="D5214" s="344">
        <v>23987.861328125</v>
      </c>
      <c r="E5214" s="344">
        <v>1.6673584468662701</v>
      </c>
      <c r="F5214" s="344">
        <v>2.4835586082190302</v>
      </c>
      <c r="G5214" s="262">
        <f t="shared" si="104"/>
        <v>36877.331549642506</v>
      </c>
    </row>
    <row r="5215" spans="1:7" x14ac:dyDescent="0.2">
      <c r="A5215" s="344">
        <v>16</v>
      </c>
      <c r="B5215" s="344">
        <v>1</v>
      </c>
      <c r="C5215" s="344">
        <v>3250.310546875</v>
      </c>
      <c r="D5215" s="344">
        <v>23887.712890625</v>
      </c>
      <c r="E5215" s="344">
        <v>1.66571151930839</v>
      </c>
      <c r="F5215" s="344">
        <v>2.4801464751362801</v>
      </c>
      <c r="G5215" s="262">
        <f t="shared" si="104"/>
        <v>36837.907748377409</v>
      </c>
    </row>
    <row r="5216" spans="1:7" x14ac:dyDescent="0.2">
      <c r="A5216" s="344">
        <v>16</v>
      </c>
      <c r="B5216" s="344">
        <v>1</v>
      </c>
      <c r="C5216" s="344">
        <v>3250.72265625</v>
      </c>
      <c r="D5216" s="344">
        <v>23787.337890625</v>
      </c>
      <c r="E5216" s="344">
        <v>1.66393839754164</v>
      </c>
      <c r="F5216" s="344">
        <v>2.4749517906457199</v>
      </c>
      <c r="G5216" s="262">
        <f t="shared" si="104"/>
        <v>36795.640913241834</v>
      </c>
    </row>
    <row r="5217" spans="1:7" x14ac:dyDescent="0.2">
      <c r="A5217" s="344">
        <v>16</v>
      </c>
      <c r="B5217" s="344">
        <v>1</v>
      </c>
      <c r="C5217" s="344">
        <v>3251.123046875</v>
      </c>
      <c r="D5217" s="344">
        <v>23687.33203125</v>
      </c>
      <c r="E5217" s="344">
        <v>1.6621967079117901</v>
      </c>
      <c r="F5217" s="344">
        <v>2.4708448909223102</v>
      </c>
      <c r="G5217" s="262">
        <f t="shared" si="104"/>
        <v>36754.297843100096</v>
      </c>
    </row>
    <row r="5218" spans="1:7" x14ac:dyDescent="0.2">
      <c r="A5218" s="344">
        <v>16</v>
      </c>
      <c r="B5218" s="344">
        <v>1</v>
      </c>
      <c r="C5218" s="344">
        <v>3251.53125</v>
      </c>
      <c r="D5218" s="344">
        <v>23583.927734375</v>
      </c>
      <c r="E5218" s="344">
        <v>1.6604426782578201</v>
      </c>
      <c r="F5218" s="344">
        <v>2.4673433508724001</v>
      </c>
      <c r="G5218" s="262">
        <f t="shared" si="104"/>
        <v>36712.840247395383</v>
      </c>
    </row>
    <row r="5219" spans="1:7" x14ac:dyDescent="0.2">
      <c r="A5219" s="344">
        <v>16</v>
      </c>
      <c r="B5219" s="344">
        <v>1</v>
      </c>
      <c r="C5219" s="344">
        <v>3251.8447265625</v>
      </c>
      <c r="D5219" s="344">
        <v>23508.951171875</v>
      </c>
      <c r="E5219" s="344">
        <v>1.6590496525168399</v>
      </c>
      <c r="F5219" s="344">
        <v>2.4645952507853499</v>
      </c>
      <c r="G5219" s="262">
        <f t="shared" si="104"/>
        <v>36680.039451128745</v>
      </c>
    </row>
    <row r="5220" spans="1:7" x14ac:dyDescent="0.2">
      <c r="A5220" s="344">
        <v>16</v>
      </c>
      <c r="B5220" s="344">
        <v>1</v>
      </c>
      <c r="C5220" s="344">
        <v>3251.9384765625</v>
      </c>
      <c r="D5220" s="344">
        <v>23479.298828125</v>
      </c>
      <c r="E5220" s="344">
        <v>1.65865267626941</v>
      </c>
      <c r="F5220" s="344">
        <v>2.4619400501251198</v>
      </c>
      <c r="G5220" s="262">
        <f t="shared" si="104"/>
        <v>36670.712841549597</v>
      </c>
    </row>
    <row r="5221" spans="1:7" x14ac:dyDescent="0.2">
      <c r="A5221" s="344">
        <v>16</v>
      </c>
      <c r="B5221" s="344">
        <v>1</v>
      </c>
      <c r="C5221" s="344">
        <v>3252.3583984375</v>
      </c>
      <c r="D5221" s="344">
        <v>23377.71875</v>
      </c>
      <c r="E5221" s="344">
        <v>1.65682856459171</v>
      </c>
      <c r="F5221" s="344">
        <v>2.45839962735772</v>
      </c>
      <c r="G5221" s="262">
        <f t="shared" si="104"/>
        <v>36627.976625076371</v>
      </c>
    </row>
    <row r="5222" spans="1:7" x14ac:dyDescent="0.2">
      <c r="A5222" s="344">
        <v>16</v>
      </c>
      <c r="B5222" s="344">
        <v>1</v>
      </c>
      <c r="C5222" s="344">
        <v>3252.771484375</v>
      </c>
      <c r="D5222" s="344">
        <v>23276.841796875</v>
      </c>
      <c r="E5222" s="344">
        <v>1.65506172925234</v>
      </c>
      <c r="F5222" s="344">
        <v>2.45465035550296</v>
      </c>
      <c r="G5222" s="262">
        <f t="shared" si="104"/>
        <v>36586.761161917872</v>
      </c>
    </row>
    <row r="5223" spans="1:7" x14ac:dyDescent="0.2">
      <c r="A5223" s="344">
        <v>16</v>
      </c>
      <c r="B5223" s="344">
        <v>1</v>
      </c>
      <c r="C5223" s="344">
        <v>3253.158203125</v>
      </c>
      <c r="D5223" s="344">
        <v>23174.42578125</v>
      </c>
      <c r="E5223" s="344">
        <v>1.6533175949007299</v>
      </c>
      <c r="F5223" s="344">
        <v>2.4482191074639599</v>
      </c>
      <c r="G5223" s="262">
        <f t="shared" si="104"/>
        <v>36546.252536188455</v>
      </c>
    </row>
    <row r="5224" spans="1:7" x14ac:dyDescent="0.2">
      <c r="A5224" s="344">
        <v>16</v>
      </c>
      <c r="B5224" s="344">
        <v>1</v>
      </c>
      <c r="C5224" s="344">
        <v>3253.5712890625</v>
      </c>
      <c r="D5224" s="344">
        <v>23071.744140625</v>
      </c>
      <c r="E5224" s="344">
        <v>1.6515769530087701</v>
      </c>
      <c r="F5224" s="344">
        <v>2.44511966593564</v>
      </c>
      <c r="G5224" s="262">
        <f t="shared" si="104"/>
        <v>36506.003525834101</v>
      </c>
    </row>
    <row r="5225" spans="1:7" x14ac:dyDescent="0.2">
      <c r="A5225" s="344">
        <v>16</v>
      </c>
      <c r="B5225" s="344">
        <v>1</v>
      </c>
      <c r="C5225" s="344">
        <v>3253.9931640625</v>
      </c>
      <c r="D5225" s="344">
        <v>22971.443359375</v>
      </c>
      <c r="E5225" s="344">
        <v>1.6497698379680501</v>
      </c>
      <c r="F5225" s="344">
        <v>2.4391352199018002</v>
      </c>
      <c r="G5225" s="262">
        <f t="shared" si="104"/>
        <v>36464.400857507135</v>
      </c>
    </row>
    <row r="5226" spans="1:7" x14ac:dyDescent="0.2">
      <c r="A5226" s="344">
        <v>16</v>
      </c>
      <c r="B5226" s="344">
        <v>1</v>
      </c>
      <c r="C5226" s="344">
        <v>3254.4013671875</v>
      </c>
      <c r="D5226" s="344">
        <v>22869.548828125</v>
      </c>
      <c r="E5226" s="344">
        <v>1.6479315236210801</v>
      </c>
      <c r="F5226" s="344">
        <v>2.43812799453735</v>
      </c>
      <c r="G5226" s="262">
        <f t="shared" si="104"/>
        <v>36422.265780698326</v>
      </c>
    </row>
    <row r="5227" spans="1:7" x14ac:dyDescent="0.2">
      <c r="A5227" s="344">
        <v>16</v>
      </c>
      <c r="B5227" s="344">
        <v>1</v>
      </c>
      <c r="C5227" s="344">
        <v>3254.8017578125</v>
      </c>
      <c r="D5227" s="344">
        <v>22768.357421875</v>
      </c>
      <c r="E5227" s="344">
        <v>1.64621998555958</v>
      </c>
      <c r="F5227" s="344">
        <v>2.4350495077669598</v>
      </c>
      <c r="G5227" s="262">
        <f t="shared" si="104"/>
        <v>36383.210273901306</v>
      </c>
    </row>
    <row r="5228" spans="1:7" x14ac:dyDescent="0.2">
      <c r="A5228" s="344">
        <v>16</v>
      </c>
      <c r="B5228" s="344">
        <v>1</v>
      </c>
      <c r="C5228" s="344">
        <v>3255.2080078125</v>
      </c>
      <c r="D5228" s="344">
        <v>22667.7265625</v>
      </c>
      <c r="E5228" s="344">
        <v>1.64443219546229</v>
      </c>
      <c r="F5228" s="344">
        <v>2.42986087687314</v>
      </c>
      <c r="G5228" s="262">
        <f t="shared" si="104"/>
        <v>36342.595183397854</v>
      </c>
    </row>
    <row r="5229" spans="1:7" x14ac:dyDescent="0.2">
      <c r="A5229" s="344">
        <v>16</v>
      </c>
      <c r="B5229" s="344">
        <v>1</v>
      </c>
      <c r="C5229" s="344">
        <v>3255.603515625</v>
      </c>
      <c r="D5229" s="344">
        <v>22566.876953125</v>
      </c>
      <c r="E5229" s="344">
        <v>1.64265849161893</v>
      </c>
      <c r="F5229" s="344">
        <v>2.4257719051092899</v>
      </c>
      <c r="G5229" s="262">
        <f t="shared" si="104"/>
        <v>36302.478788343586</v>
      </c>
    </row>
    <row r="5230" spans="1:7" x14ac:dyDescent="0.2">
      <c r="A5230" s="344">
        <v>16</v>
      </c>
      <c r="B5230" s="344">
        <v>1</v>
      </c>
      <c r="C5230" s="344">
        <v>3256.0166015625</v>
      </c>
      <c r="D5230" s="344">
        <v>22462.228515625</v>
      </c>
      <c r="E5230" s="344">
        <v>1.6408404335379601</v>
      </c>
      <c r="F5230" s="344">
        <v>2.4225772358477098</v>
      </c>
      <c r="G5230" s="262">
        <f t="shared" si="104"/>
        <v>36261.546023805429</v>
      </c>
    </row>
    <row r="5231" spans="1:7" x14ac:dyDescent="0.2">
      <c r="A5231" s="344">
        <v>16</v>
      </c>
      <c r="B5231" s="344">
        <v>1</v>
      </c>
      <c r="C5231" s="344">
        <v>3256.421875</v>
      </c>
      <c r="D5231" s="344">
        <v>22360.1953125</v>
      </c>
      <c r="E5231" s="344">
        <v>1.63910246919841</v>
      </c>
      <c r="F5231" s="344">
        <v>2.4173795245587799</v>
      </c>
      <c r="G5231" s="262">
        <f t="shared" si="104"/>
        <v>36222.596136692686</v>
      </c>
    </row>
    <row r="5232" spans="1:7" x14ac:dyDescent="0.2">
      <c r="A5232" s="344">
        <v>16</v>
      </c>
      <c r="B5232" s="344">
        <v>1</v>
      </c>
      <c r="C5232" s="344">
        <v>3256.427734375</v>
      </c>
      <c r="D5232" s="344">
        <v>22365.3515625</v>
      </c>
      <c r="E5232" s="344">
        <v>1.6390475211665001</v>
      </c>
      <c r="F5232" s="344">
        <v>2.4178000167012201</v>
      </c>
      <c r="G5232" s="262">
        <f t="shared" si="104"/>
        <v>36221.367346304251</v>
      </c>
    </row>
    <row r="5233" spans="1:7" x14ac:dyDescent="0.2">
      <c r="A5233" s="344">
        <v>16</v>
      </c>
      <c r="B5233" s="344">
        <v>1</v>
      </c>
      <c r="C5233" s="344">
        <v>3256.8251953125</v>
      </c>
      <c r="D5233" s="344">
        <v>22259.822265625</v>
      </c>
      <c r="E5233" s="344">
        <v>1.6373002436012001</v>
      </c>
      <c r="F5233" s="344">
        <v>2.4123997427523101</v>
      </c>
      <c r="G5233" s="262">
        <f t="shared" si="104"/>
        <v>36182.381063765504</v>
      </c>
    </row>
    <row r="5234" spans="1:7" x14ac:dyDescent="0.2">
      <c r="A5234" s="344">
        <v>16</v>
      </c>
      <c r="B5234" s="344">
        <v>1</v>
      </c>
      <c r="C5234" s="344">
        <v>3257.2421875</v>
      </c>
      <c r="D5234" s="344">
        <v>22157.78515625</v>
      </c>
      <c r="E5234" s="344">
        <v>1.6355400439351799</v>
      </c>
      <c r="F5234" s="344">
        <v>2.4088171776384102</v>
      </c>
      <c r="G5234" s="262">
        <f t="shared" si="104"/>
        <v>36143.289134890802</v>
      </c>
    </row>
    <row r="5235" spans="1:7" x14ac:dyDescent="0.2">
      <c r="A5235" s="344">
        <v>16</v>
      </c>
      <c r="B5235" s="344">
        <v>1</v>
      </c>
      <c r="C5235" s="344">
        <v>3257.6435546875</v>
      </c>
      <c r="D5235" s="344">
        <v>22055.943359375</v>
      </c>
      <c r="E5235" s="344">
        <v>1.6337300185114101</v>
      </c>
      <c r="F5235" s="344">
        <v>2.4035156238824098</v>
      </c>
      <c r="G5235" s="262">
        <f t="shared" si="104"/>
        <v>36103.27514854433</v>
      </c>
    </row>
    <row r="5236" spans="1:7" x14ac:dyDescent="0.2">
      <c r="A5236" s="344">
        <v>16</v>
      </c>
      <c r="B5236" s="344">
        <v>1</v>
      </c>
      <c r="C5236" s="344">
        <v>3258.0546875</v>
      </c>
      <c r="D5236" s="344">
        <v>21955.3203125</v>
      </c>
      <c r="E5236" s="344">
        <v>1.63192464970052</v>
      </c>
      <c r="F5236" s="344">
        <v>2.4016527459025401</v>
      </c>
      <c r="G5236" s="262">
        <f t="shared" si="104"/>
        <v>36063.546867163801</v>
      </c>
    </row>
    <row r="5237" spans="1:7" x14ac:dyDescent="0.2">
      <c r="A5237" s="344">
        <v>16</v>
      </c>
      <c r="B5237" s="344">
        <v>1</v>
      </c>
      <c r="C5237" s="344">
        <v>3258.4560546875</v>
      </c>
      <c r="D5237" s="344">
        <v>21852.6484375</v>
      </c>
      <c r="E5237" s="344">
        <v>1.63009914103895</v>
      </c>
      <c r="F5237" s="344">
        <v>2.3963956627994798</v>
      </c>
      <c r="G5237" s="262">
        <f t="shared" si="104"/>
        <v>36023.560953964348</v>
      </c>
    </row>
    <row r="5238" spans="1:7" x14ac:dyDescent="0.2">
      <c r="A5238" s="344">
        <v>16</v>
      </c>
      <c r="B5238" s="344">
        <v>1</v>
      </c>
      <c r="C5238" s="344">
        <v>3258.86328125</v>
      </c>
      <c r="D5238" s="344">
        <v>21750.298828125</v>
      </c>
      <c r="E5238" s="344">
        <v>1.6283522127196199</v>
      </c>
      <c r="F5238" s="344">
        <v>2.39275698550045</v>
      </c>
      <c r="G5238" s="262">
        <f t="shared" si="104"/>
        <v>35985.475342272061</v>
      </c>
    </row>
    <row r="5239" spans="1:7" x14ac:dyDescent="0.2">
      <c r="A5239" s="344">
        <v>16</v>
      </c>
      <c r="B5239" s="344">
        <v>1</v>
      </c>
      <c r="C5239" s="344">
        <v>3259.2802734375</v>
      </c>
      <c r="D5239" s="344">
        <v>21644.341796875</v>
      </c>
      <c r="E5239" s="344">
        <v>1.62644032388926</v>
      </c>
      <c r="F5239" s="344">
        <v>2.3895830381661698</v>
      </c>
      <c r="G5239" s="262">
        <f t="shared" si="104"/>
        <v>35943.992477917847</v>
      </c>
    </row>
    <row r="5240" spans="1:7" x14ac:dyDescent="0.2">
      <c r="A5240" s="344">
        <v>16</v>
      </c>
      <c r="B5240" s="344">
        <v>1</v>
      </c>
      <c r="C5240" s="344">
        <v>3259.7001953125</v>
      </c>
      <c r="D5240" s="344">
        <v>21541.16015625</v>
      </c>
      <c r="E5240" s="344">
        <v>1.6246682498604099</v>
      </c>
      <c r="F5240" s="344">
        <v>2.3842274677008399</v>
      </c>
      <c r="G5240" s="262">
        <f t="shared" si="104"/>
        <v>35905.728524700855</v>
      </c>
    </row>
    <row r="5241" spans="1:7" x14ac:dyDescent="0.2">
      <c r="A5241" s="344">
        <v>16</v>
      </c>
      <c r="B5241" s="344">
        <v>1</v>
      </c>
      <c r="C5241" s="344">
        <v>3260.1025390625</v>
      </c>
      <c r="D5241" s="344">
        <v>21440.365234375</v>
      </c>
      <c r="E5241" s="344">
        <v>1.6228652093559499</v>
      </c>
      <c r="F5241" s="344">
        <v>2.37902114167809</v>
      </c>
      <c r="G5241" s="262">
        <f t="shared" si="104"/>
        <v>35866.979809089469</v>
      </c>
    </row>
    <row r="5242" spans="1:7" x14ac:dyDescent="0.2">
      <c r="A5242" s="344">
        <v>16</v>
      </c>
      <c r="B5242" s="344">
        <v>1</v>
      </c>
      <c r="C5242" s="344">
        <v>3260.5263671875</v>
      </c>
      <c r="D5242" s="344">
        <v>21339.33203125</v>
      </c>
      <c r="E5242" s="344">
        <v>1.6210408648476</v>
      </c>
      <c r="F5242" s="344">
        <v>2.37645511515439</v>
      </c>
      <c r="G5242" s="262">
        <f t="shared" si="104"/>
        <v>35827.957356201761</v>
      </c>
    </row>
    <row r="5243" spans="1:7" x14ac:dyDescent="0.2">
      <c r="A5243" s="344">
        <v>16</v>
      </c>
      <c r="B5243" s="344">
        <v>1</v>
      </c>
      <c r="C5243" s="344">
        <v>3260.9072265625</v>
      </c>
      <c r="D5243" s="344">
        <v>21238.9609375</v>
      </c>
      <c r="E5243" s="344">
        <v>1.6193169867619901</v>
      </c>
      <c r="F5243" s="344">
        <v>2.3720888420939401</v>
      </c>
      <c r="G5243" s="262">
        <f t="shared" si="104"/>
        <v>35791.25746311601</v>
      </c>
    </row>
    <row r="5244" spans="1:7" x14ac:dyDescent="0.2">
      <c r="A5244" s="344">
        <v>16</v>
      </c>
      <c r="B5244" s="344">
        <v>1</v>
      </c>
      <c r="C5244" s="344">
        <v>3260.97265625</v>
      </c>
      <c r="D5244" s="344">
        <v>21229.09375</v>
      </c>
      <c r="E5244" s="344">
        <v>1.6190443420782701</v>
      </c>
      <c r="F5244" s="344">
        <v>2.3703307379037102</v>
      </c>
      <c r="G5244" s="262">
        <f t="shared" si="104"/>
        <v>35785.46811844677</v>
      </c>
    </row>
    <row r="5245" spans="1:7" x14ac:dyDescent="0.2">
      <c r="A5245" s="344">
        <v>16</v>
      </c>
      <c r="B5245" s="344">
        <v>1</v>
      </c>
      <c r="C5245" s="344">
        <v>3261.3232421875</v>
      </c>
      <c r="D5245" s="344">
        <v>21135.4375</v>
      </c>
      <c r="E5245" s="344">
        <v>1.6174289630726</v>
      </c>
      <c r="F5245" s="344">
        <v>2.3660091683268498</v>
      </c>
      <c r="G5245" s="262">
        <f t="shared" si="104"/>
        <v>35751.250731263615</v>
      </c>
    </row>
    <row r="5246" spans="1:7" x14ac:dyDescent="0.2">
      <c r="A5246" s="344">
        <v>16</v>
      </c>
      <c r="B5246" s="344">
        <v>1</v>
      </c>
      <c r="C5246" s="344">
        <v>3261.7392578125</v>
      </c>
      <c r="D5246" s="344">
        <v>21033.40625</v>
      </c>
      <c r="E5246" s="344">
        <v>1.61566701717675</v>
      </c>
      <c r="F5246" s="344">
        <v>2.3637386038899399</v>
      </c>
      <c r="G5246" s="262">
        <f t="shared" si="104"/>
        <v>35714.10112067459</v>
      </c>
    </row>
    <row r="5247" spans="1:7" x14ac:dyDescent="0.2">
      <c r="A5247" s="344">
        <v>16</v>
      </c>
      <c r="B5247" s="344">
        <v>1</v>
      </c>
      <c r="C5247" s="344">
        <v>3262.1455078125</v>
      </c>
      <c r="D5247" s="344">
        <v>20929.728515625</v>
      </c>
      <c r="E5247" s="344">
        <v>1.6138452338054801</v>
      </c>
      <c r="F5247" s="344">
        <v>2.3571611382067199</v>
      </c>
      <c r="G5247" s="262">
        <f t="shared" si="104"/>
        <v>35675.877250113401</v>
      </c>
    </row>
    <row r="5248" spans="1:7" x14ac:dyDescent="0.2">
      <c r="A5248" s="344">
        <v>16</v>
      </c>
      <c r="B5248" s="344">
        <v>1</v>
      </c>
      <c r="C5248" s="344">
        <v>3262.5576171875</v>
      </c>
      <c r="D5248" s="344">
        <v>20829.04296875</v>
      </c>
      <c r="E5248" s="344">
        <v>1.6119659412652301</v>
      </c>
      <c r="F5248" s="344">
        <v>2.3553848732262899</v>
      </c>
      <c r="G5248" s="262">
        <f t="shared" si="104"/>
        <v>35636.638776243104</v>
      </c>
    </row>
    <row r="5249" spans="1:7" x14ac:dyDescent="0.2">
      <c r="A5249" s="344">
        <v>16</v>
      </c>
      <c r="B5249" s="344">
        <v>1</v>
      </c>
      <c r="C5249" s="344">
        <v>3262.958984375</v>
      </c>
      <c r="D5249" s="344">
        <v>20728.755859375</v>
      </c>
      <c r="E5249" s="344">
        <v>1.6101840883493399</v>
      </c>
      <c r="F5249" s="344">
        <v>2.3478805087506802</v>
      </c>
      <c r="G5249" s="262">
        <f t="shared" si="104"/>
        <v>35599.613833733165</v>
      </c>
    </row>
    <row r="5250" spans="1:7" x14ac:dyDescent="0.2">
      <c r="A5250" s="344">
        <v>16</v>
      </c>
      <c r="B5250" s="344">
        <v>1.5</v>
      </c>
      <c r="C5250" s="344">
        <v>3263.9453125</v>
      </c>
      <c r="D5250" s="344">
        <v>20828.828125</v>
      </c>
      <c r="E5250" s="344">
        <v>1.6118033090606301</v>
      </c>
      <c r="F5250" s="344">
        <v>2.3546128068119301</v>
      </c>
      <c r="G5250" s="262">
        <f t="shared" si="104"/>
        <v>35633.259284082502</v>
      </c>
    </row>
    <row r="5251" spans="1:7" x14ac:dyDescent="0.2">
      <c r="A5251" s="344">
        <v>16</v>
      </c>
      <c r="B5251" s="344">
        <v>1.5</v>
      </c>
      <c r="C5251" s="344">
        <v>3264.3466796875</v>
      </c>
      <c r="D5251" s="344">
        <v>20933.076171875</v>
      </c>
      <c r="E5251" s="344">
        <v>1.6135141486302</v>
      </c>
      <c r="F5251" s="344">
        <v>2.3575066588819</v>
      </c>
      <c r="G5251" s="262">
        <f t="shared" si="104"/>
        <v>35668.983243268347</v>
      </c>
    </row>
    <row r="5252" spans="1:7" x14ac:dyDescent="0.2">
      <c r="A5252" s="344">
        <v>16</v>
      </c>
      <c r="B5252" s="344">
        <v>1.5</v>
      </c>
      <c r="C5252" s="344">
        <v>3264.76171875</v>
      </c>
      <c r="D5252" s="344">
        <v>21033.62890625</v>
      </c>
      <c r="E5252" s="344">
        <v>1.61530345212668</v>
      </c>
      <c r="F5252" s="344">
        <v>2.3619027342647301</v>
      </c>
      <c r="G5252" s="262">
        <f t="shared" si="104"/>
        <v>35706.528829334362</v>
      </c>
    </row>
    <row r="5253" spans="1:7" x14ac:dyDescent="0.2">
      <c r="A5253" s="344">
        <v>16</v>
      </c>
      <c r="B5253" s="344">
        <v>1.5</v>
      </c>
      <c r="C5253" s="344">
        <v>3265.16796875</v>
      </c>
      <c r="D5253" s="344">
        <v>21134.58984375</v>
      </c>
      <c r="E5253" s="344">
        <v>1.61706539802253</v>
      </c>
      <c r="F5253" s="344">
        <v>2.3660273291170602</v>
      </c>
      <c r="G5253" s="262">
        <f t="shared" si="104"/>
        <v>35743.677889315295</v>
      </c>
    </row>
    <row r="5254" spans="1:7" x14ac:dyDescent="0.2">
      <c r="A5254" s="344">
        <v>16</v>
      </c>
      <c r="B5254" s="344">
        <v>1.5</v>
      </c>
      <c r="C5254" s="344">
        <v>3265.5693359375</v>
      </c>
      <c r="D5254" s="344">
        <v>21235.255859375</v>
      </c>
      <c r="E5254" s="344">
        <v>1.6187543515116001</v>
      </c>
      <c r="F5254" s="344">
        <v>2.3731498513370801</v>
      </c>
      <c r="G5254" s="262">
        <f t="shared" ref="G5254:G5317" si="105">G5253+(D5254+D5253)/2*(E5254-E5253)</f>
        <v>35779.458238681123</v>
      </c>
    </row>
    <row r="5255" spans="1:7" x14ac:dyDescent="0.2">
      <c r="A5255" s="344">
        <v>16</v>
      </c>
      <c r="B5255" s="344">
        <v>1.5</v>
      </c>
      <c r="C5255" s="344">
        <v>3265.9755859375</v>
      </c>
      <c r="D5255" s="344">
        <v>21336.439453125</v>
      </c>
      <c r="E5255" s="344">
        <v>1.62053876556456</v>
      </c>
      <c r="F5255" s="344">
        <v>2.3755847942084101</v>
      </c>
      <c r="G5255" s="262">
        <f t="shared" si="105"/>
        <v>35817.441004368098</v>
      </c>
    </row>
    <row r="5256" spans="1:7" x14ac:dyDescent="0.2">
      <c r="A5256" s="344">
        <v>16</v>
      </c>
      <c r="B5256" s="344">
        <v>1.5</v>
      </c>
      <c r="C5256" s="344">
        <v>3266.3759765625</v>
      </c>
      <c r="D5256" s="344">
        <v>21436.4609375</v>
      </c>
      <c r="E5256" s="344">
        <v>1.6222756821662201</v>
      </c>
      <c r="F5256" s="344">
        <v>2.3781566414982098</v>
      </c>
      <c r="G5256" s="262">
        <f t="shared" si="105"/>
        <v>35854.587484762917</v>
      </c>
    </row>
    <row r="5257" spans="1:7" x14ac:dyDescent="0.2">
      <c r="A5257" s="344">
        <v>16</v>
      </c>
      <c r="B5257" s="344">
        <v>1.5</v>
      </c>
      <c r="C5257" s="344">
        <v>3266.767578125</v>
      </c>
      <c r="D5257" s="344">
        <v>21540.48046875</v>
      </c>
      <c r="E5257" s="344">
        <v>1.62399595137686</v>
      </c>
      <c r="F5257" s="344">
        <v>2.3831515572965101</v>
      </c>
      <c r="G5257" s="262">
        <f t="shared" si="105"/>
        <v>35891.55343929724</v>
      </c>
    </row>
    <row r="5258" spans="1:7" x14ac:dyDescent="0.2">
      <c r="A5258" s="344">
        <v>16</v>
      </c>
      <c r="B5258" s="344">
        <v>1.5</v>
      </c>
      <c r="C5258" s="344">
        <v>3267.2021484375</v>
      </c>
      <c r="D5258" s="344">
        <v>21640.994140625</v>
      </c>
      <c r="E5258" s="344">
        <v>1.6258709365502</v>
      </c>
      <c r="F5258" s="344">
        <v>2.3865909315645699</v>
      </c>
      <c r="G5258" s="262">
        <f t="shared" si="105"/>
        <v>35932.035751625008</v>
      </c>
    </row>
    <row r="5259" spans="1:7" x14ac:dyDescent="0.2">
      <c r="A5259" s="344">
        <v>16</v>
      </c>
      <c r="B5259" s="344">
        <v>1.5</v>
      </c>
      <c r="C5259" s="344">
        <v>3267.6015625</v>
      </c>
      <c r="D5259" s="344">
        <v>21741.62890625</v>
      </c>
      <c r="E5259" s="344">
        <v>1.6275974921882199</v>
      </c>
      <c r="F5259" s="344">
        <v>2.3901821114122899</v>
      </c>
      <c r="G5259" s="262">
        <f t="shared" si="105"/>
        <v>35969.487007831849</v>
      </c>
    </row>
    <row r="5260" spans="1:7" x14ac:dyDescent="0.2">
      <c r="A5260" s="344">
        <v>16</v>
      </c>
      <c r="B5260" s="344">
        <v>1.5</v>
      </c>
      <c r="C5260" s="344">
        <v>3267.9873046875</v>
      </c>
      <c r="D5260" s="344">
        <v>21841.90234375</v>
      </c>
      <c r="E5260" s="344">
        <v>1.6292504733428399</v>
      </c>
      <c r="F5260" s="344">
        <v>2.39420845173299</v>
      </c>
      <c r="G5260" s="262">
        <f t="shared" si="105"/>
        <v>36005.50838573587</v>
      </c>
    </row>
    <row r="5261" spans="1:7" x14ac:dyDescent="0.2">
      <c r="A5261" s="344">
        <v>16</v>
      </c>
      <c r="B5261" s="344">
        <v>1.5</v>
      </c>
      <c r="C5261" s="344">
        <v>3268.4091796875</v>
      </c>
      <c r="D5261" s="344">
        <v>21943.05859375</v>
      </c>
      <c r="E5261" s="344">
        <v>1.6310692299157401</v>
      </c>
      <c r="F5261" s="344">
        <v>2.4001835845410802</v>
      </c>
      <c r="G5261" s="262">
        <f t="shared" si="105"/>
        <v>36045.325478485494</v>
      </c>
    </row>
    <row r="5262" spans="1:7" x14ac:dyDescent="0.2">
      <c r="A5262" s="344">
        <v>16</v>
      </c>
      <c r="B5262" s="344">
        <v>1.5</v>
      </c>
      <c r="C5262" s="344">
        <v>3268.796875</v>
      </c>
      <c r="D5262" s="344">
        <v>22043.744140625</v>
      </c>
      <c r="E5262" s="344">
        <v>1.63283082656562</v>
      </c>
      <c r="F5262" s="344">
        <v>2.4032264482229899</v>
      </c>
      <c r="G5262" s="262">
        <f t="shared" si="105"/>
        <v>36084.068980653392</v>
      </c>
    </row>
    <row r="5263" spans="1:7" x14ac:dyDescent="0.2">
      <c r="A5263" s="344">
        <v>16</v>
      </c>
      <c r="B5263" s="344">
        <v>1.5</v>
      </c>
      <c r="C5263" s="344">
        <v>3269.2041015625</v>
      </c>
      <c r="D5263" s="344">
        <v>22144.533203125</v>
      </c>
      <c r="E5263" s="344">
        <v>1.63460231851786</v>
      </c>
      <c r="F5263" s="344">
        <v>2.4069845676422101</v>
      </c>
      <c r="G5263" s="262">
        <f t="shared" si="105"/>
        <v>36123.208569502291</v>
      </c>
    </row>
    <row r="5264" spans="1:7" x14ac:dyDescent="0.2">
      <c r="A5264" s="344">
        <v>16</v>
      </c>
      <c r="B5264" s="344">
        <v>1.5</v>
      </c>
      <c r="C5264" s="344">
        <v>3269.607421875</v>
      </c>
      <c r="D5264" s="344">
        <v>22244.583984375</v>
      </c>
      <c r="E5264" s="344">
        <v>1.6363399336114499</v>
      </c>
      <c r="F5264" s="344">
        <v>2.40973243489861</v>
      </c>
      <c r="G5264" s="262">
        <f t="shared" si="105"/>
        <v>36161.774169510354</v>
      </c>
    </row>
    <row r="5265" spans="1:7" x14ac:dyDescent="0.2">
      <c r="A5265" s="344">
        <v>16</v>
      </c>
      <c r="B5265" s="344">
        <v>1.5</v>
      </c>
      <c r="C5265" s="344">
        <v>3270.00390625</v>
      </c>
      <c r="D5265" s="344">
        <v>22346.22265625</v>
      </c>
      <c r="E5265" s="344">
        <v>1.6380933811888101</v>
      </c>
      <c r="F5265" s="344">
        <v>2.41397903300822</v>
      </c>
      <c r="G5265" s="262">
        <f t="shared" si="105"/>
        <v>36200.867990448627</v>
      </c>
    </row>
    <row r="5266" spans="1:7" x14ac:dyDescent="0.2">
      <c r="A5266" s="344">
        <v>16</v>
      </c>
      <c r="B5266" s="344">
        <v>1.5</v>
      </c>
      <c r="C5266" s="344">
        <v>3270.2236328125</v>
      </c>
      <c r="D5266" s="344">
        <v>22394.630859375</v>
      </c>
      <c r="E5266" s="344">
        <v>1.6390491509810099</v>
      </c>
      <c r="F5266" s="344">
        <v>2.41798767820001</v>
      </c>
      <c r="G5266" s="262">
        <f t="shared" si="105"/>
        <v>36222.24896858236</v>
      </c>
    </row>
    <row r="5267" spans="1:7" x14ac:dyDescent="0.2">
      <c r="A5267" s="344">
        <v>16</v>
      </c>
      <c r="B5267" s="344">
        <v>1.5</v>
      </c>
      <c r="C5267" s="344">
        <v>3270.416015625</v>
      </c>
      <c r="D5267" s="344">
        <v>22449.046875</v>
      </c>
      <c r="E5267" s="344">
        <v>1.6399360029026899</v>
      </c>
      <c r="F5267" s="344">
        <v>2.4187236558645999</v>
      </c>
      <c r="G5267" s="262">
        <f t="shared" si="105"/>
        <v>36242.133819469323</v>
      </c>
    </row>
    <row r="5268" spans="1:7" x14ac:dyDescent="0.2">
      <c r="A5268" s="344">
        <v>16</v>
      </c>
      <c r="B5268" s="344">
        <v>1.5</v>
      </c>
      <c r="C5268" s="344">
        <v>3270.830078125</v>
      </c>
      <c r="D5268" s="344">
        <v>22551.80859375</v>
      </c>
      <c r="E5268" s="344">
        <v>1.6416504513472301</v>
      </c>
      <c r="F5268" s="344">
        <v>2.42369179613888</v>
      </c>
      <c r="G5268" s="262">
        <f t="shared" si="105"/>
        <v>36280.709642800008</v>
      </c>
    </row>
    <row r="5269" spans="1:7" x14ac:dyDescent="0.2">
      <c r="A5269" s="344">
        <v>16</v>
      </c>
      <c r="B5269" s="344">
        <v>1.5</v>
      </c>
      <c r="C5269" s="344">
        <v>3271.23046875</v>
      </c>
      <c r="D5269" s="344">
        <v>22652.22265625</v>
      </c>
      <c r="E5269" s="344">
        <v>1.64342683274299</v>
      </c>
      <c r="F5269" s="344">
        <v>2.4285197723656902</v>
      </c>
      <c r="G5269" s="262">
        <f t="shared" si="105"/>
        <v>36320.859442862929</v>
      </c>
    </row>
    <row r="5270" spans="1:7" x14ac:dyDescent="0.2">
      <c r="A5270" s="344">
        <v>16</v>
      </c>
      <c r="B5270" s="344">
        <v>1.5</v>
      </c>
      <c r="C5270" s="344">
        <v>3271.615234375</v>
      </c>
      <c r="D5270" s="344">
        <v>22752.4609375</v>
      </c>
      <c r="E5270" s="344">
        <v>1.6451134579256199</v>
      </c>
      <c r="F5270" s="344">
        <v>2.4323998950421801</v>
      </c>
      <c r="G5270" s="262">
        <f t="shared" si="105"/>
        <v>36359.14978424221</v>
      </c>
    </row>
    <row r="5271" spans="1:7" x14ac:dyDescent="0.2">
      <c r="A5271" s="344">
        <v>16</v>
      </c>
      <c r="B5271" s="344">
        <v>1.5</v>
      </c>
      <c r="C5271" s="344">
        <v>3272.037109375</v>
      </c>
      <c r="D5271" s="344">
        <v>22852.904296875</v>
      </c>
      <c r="E5271" s="344">
        <v>1.6468901885673399</v>
      </c>
      <c r="F5271" s="344">
        <v>2.4343491531908499</v>
      </c>
      <c r="G5271" s="262">
        <f t="shared" si="105"/>
        <v>36399.664009161585</v>
      </c>
    </row>
    <row r="5272" spans="1:7" x14ac:dyDescent="0.2">
      <c r="A5272" s="344">
        <v>16</v>
      </c>
      <c r="B5272" s="344">
        <v>1.5</v>
      </c>
      <c r="C5272" s="344">
        <v>3272.4404296875</v>
      </c>
      <c r="D5272" s="344">
        <v>22952.921875</v>
      </c>
      <c r="E5272" s="344">
        <v>1.64862384553999</v>
      </c>
      <c r="F5272" s="344">
        <v>2.4400413967669001</v>
      </c>
      <c r="G5272" s="262">
        <f t="shared" si="105"/>
        <v>36439.369804127018</v>
      </c>
    </row>
    <row r="5273" spans="1:7" x14ac:dyDescent="0.2">
      <c r="A5273" s="344">
        <v>16</v>
      </c>
      <c r="B5273" s="344">
        <v>1.5</v>
      </c>
      <c r="C5273" s="344">
        <v>3272.8447265625</v>
      </c>
      <c r="D5273" s="344">
        <v>23056.56640625</v>
      </c>
      <c r="E5273" s="344">
        <v>1.6504286322742701</v>
      </c>
      <c r="F5273" s="344">
        <v>2.4457005783915502</v>
      </c>
      <c r="G5273" s="262">
        <f t="shared" si="105"/>
        <v>36480.888461177528</v>
      </c>
    </row>
    <row r="5274" spans="1:7" x14ac:dyDescent="0.2">
      <c r="A5274" s="344">
        <v>16</v>
      </c>
      <c r="B5274" s="344">
        <v>1.5</v>
      </c>
      <c r="C5274" s="344">
        <v>3273.265625</v>
      </c>
      <c r="D5274" s="344">
        <v>23161.48828125</v>
      </c>
      <c r="E5274" s="344">
        <v>1.65228568948805</v>
      </c>
      <c r="F5274" s="344">
        <v>2.44684214703739</v>
      </c>
      <c r="G5274" s="262">
        <f t="shared" si="105"/>
        <v>36523.803247109674</v>
      </c>
    </row>
    <row r="5275" spans="1:7" x14ac:dyDescent="0.2">
      <c r="A5275" s="344">
        <v>16</v>
      </c>
      <c r="B5275" s="344">
        <v>1.5</v>
      </c>
      <c r="C5275" s="344">
        <v>3273.6806640625</v>
      </c>
      <c r="D5275" s="344">
        <v>23263.044921875</v>
      </c>
      <c r="E5275" s="344">
        <v>1.65408395696431</v>
      </c>
      <c r="F5275" s="344">
        <v>2.4533630348741999</v>
      </c>
      <c r="G5275" s="262">
        <f t="shared" si="105"/>
        <v>36565.545111189538</v>
      </c>
    </row>
    <row r="5276" spans="1:7" x14ac:dyDescent="0.2">
      <c r="A5276" s="344">
        <v>16</v>
      </c>
      <c r="B5276" s="344">
        <v>1.5</v>
      </c>
      <c r="C5276" s="344">
        <v>3274.076171875</v>
      </c>
      <c r="D5276" s="344">
        <v>23363.41796875</v>
      </c>
      <c r="E5276" s="344">
        <v>1.65581912733614</v>
      </c>
      <c r="F5276" s="344">
        <v>2.4580538738519002</v>
      </c>
      <c r="G5276" s="262">
        <f t="shared" si="105"/>
        <v>36605.997539665063</v>
      </c>
    </row>
    <row r="5277" spans="1:7" x14ac:dyDescent="0.2">
      <c r="A5277" s="344">
        <v>16</v>
      </c>
      <c r="B5277" s="344">
        <v>1.5</v>
      </c>
      <c r="C5277" s="344">
        <v>3274.4814453125</v>
      </c>
      <c r="D5277" s="344">
        <v>23464.171875</v>
      </c>
      <c r="E5277" s="344">
        <v>1.6575378831476</v>
      </c>
      <c r="F5277" s="344">
        <v>2.4618147872388398</v>
      </c>
      <c r="G5277" s="262">
        <f t="shared" si="105"/>
        <v>36646.240135755368</v>
      </c>
    </row>
    <row r="5278" spans="1:7" x14ac:dyDescent="0.2">
      <c r="A5278" s="344">
        <v>16</v>
      </c>
      <c r="B5278" s="344">
        <v>1.5</v>
      </c>
      <c r="C5278" s="344">
        <v>3274.826171875</v>
      </c>
      <c r="D5278" s="344">
        <v>23546.345703125</v>
      </c>
      <c r="E5278" s="344">
        <v>1.6590507002547401</v>
      </c>
      <c r="F5278" s="344">
        <v>2.4642138741910502</v>
      </c>
      <c r="G5278" s="262">
        <f t="shared" si="105"/>
        <v>36681.799293359218</v>
      </c>
    </row>
    <row r="5279" spans="1:7" x14ac:dyDescent="0.2">
      <c r="A5279" s="344">
        <v>16</v>
      </c>
      <c r="B5279" s="344">
        <v>1.5</v>
      </c>
      <c r="C5279" s="344">
        <v>3274.88671875</v>
      </c>
      <c r="D5279" s="344">
        <v>23566.232421875</v>
      </c>
      <c r="E5279" s="344">
        <v>1.6592874890193301</v>
      </c>
      <c r="F5279" s="344">
        <v>2.46436591260135</v>
      </c>
      <c r="G5279" s="262">
        <f t="shared" si="105"/>
        <v>36687.377157944655</v>
      </c>
    </row>
    <row r="5280" spans="1:7" x14ac:dyDescent="0.2">
      <c r="A5280" s="344">
        <v>16</v>
      </c>
      <c r="B5280" s="344">
        <v>1.5</v>
      </c>
      <c r="C5280" s="344">
        <v>3275.2939453125</v>
      </c>
      <c r="D5280" s="344">
        <v>23667.83984375</v>
      </c>
      <c r="E5280" s="344">
        <v>1.6611010069027501</v>
      </c>
      <c r="F5280" s="344">
        <v>2.4709284771233802</v>
      </c>
      <c r="G5280" s="262">
        <f t="shared" si="105"/>
        <v>36730.207075324884</v>
      </c>
    </row>
    <row r="5281" spans="1:7" x14ac:dyDescent="0.2">
      <c r="A5281" s="344">
        <v>16</v>
      </c>
      <c r="B5281" s="344">
        <v>1.5</v>
      </c>
      <c r="C5281" s="344">
        <v>3275.693359375</v>
      </c>
      <c r="D5281" s="344">
        <v>23772.771484375</v>
      </c>
      <c r="E5281" s="344">
        <v>1.6628882149234401</v>
      </c>
      <c r="F5281" s="344">
        <v>2.47170636430383</v>
      </c>
      <c r="G5281" s="262">
        <f t="shared" si="105"/>
        <v>36772.600195860912</v>
      </c>
    </row>
    <row r="5282" spans="1:7" x14ac:dyDescent="0.2">
      <c r="A5282" s="344">
        <v>16</v>
      </c>
      <c r="B5282" s="344">
        <v>1.5</v>
      </c>
      <c r="C5282" s="344">
        <v>3276.1123046875</v>
      </c>
      <c r="D5282" s="344">
        <v>23874.13671875</v>
      </c>
      <c r="E5282" s="344">
        <v>1.6646625008434099</v>
      </c>
      <c r="F5282" s="344">
        <v>2.4745136033743602</v>
      </c>
      <c r="G5282" s="262">
        <f t="shared" si="105"/>
        <v>36814.869815038364</v>
      </c>
    </row>
    <row r="5283" spans="1:7" x14ac:dyDescent="0.2">
      <c r="A5283" s="344">
        <v>16</v>
      </c>
      <c r="B5283" s="344">
        <v>1.5</v>
      </c>
      <c r="C5283" s="344">
        <v>3276.5234375</v>
      </c>
      <c r="D5283" s="344">
        <v>23974.32421875</v>
      </c>
      <c r="E5283" s="344">
        <v>1.66645238641649</v>
      </c>
      <c r="F5283" s="344">
        <v>2.4812312331050599</v>
      </c>
      <c r="G5283" s="262">
        <f t="shared" si="105"/>
        <v>36857.691450001425</v>
      </c>
    </row>
    <row r="5284" spans="1:7" x14ac:dyDescent="0.2">
      <c r="A5284" s="344">
        <v>16</v>
      </c>
      <c r="B5284" s="344">
        <v>1.5</v>
      </c>
      <c r="C5284" s="344">
        <v>3276.9326171875</v>
      </c>
      <c r="D5284" s="344">
        <v>24074.70703125</v>
      </c>
      <c r="E5284" s="344">
        <v>1.6682962886989099</v>
      </c>
      <c r="F5284" s="344">
        <v>2.48409225605428</v>
      </c>
      <c r="G5284" s="262">
        <f t="shared" si="105"/>
        <v>36901.990309196393</v>
      </c>
    </row>
    <row r="5285" spans="1:7" x14ac:dyDescent="0.2">
      <c r="A5285" s="344">
        <v>16</v>
      </c>
      <c r="B5285" s="344">
        <v>1.5</v>
      </c>
      <c r="C5285" s="344">
        <v>3277.3310546875</v>
      </c>
      <c r="D5285" s="344">
        <v>24176.09765625</v>
      </c>
      <c r="E5285" s="344">
        <v>1.6699586994946001</v>
      </c>
      <c r="F5285" s="344">
        <v>2.48945667408407</v>
      </c>
      <c r="G5285" s="262">
        <f t="shared" si="105"/>
        <v>36942.096638503011</v>
      </c>
    </row>
    <row r="5286" spans="1:7" x14ac:dyDescent="0.2">
      <c r="A5286" s="344">
        <v>16</v>
      </c>
      <c r="B5286" s="344">
        <v>1.5</v>
      </c>
      <c r="C5286" s="344">
        <v>3277.744140625</v>
      </c>
      <c r="D5286" s="344">
        <v>24276.263671875</v>
      </c>
      <c r="E5286" s="344">
        <v>1.67182576842606</v>
      </c>
      <c r="F5286" s="344">
        <v>2.4914920795708899</v>
      </c>
      <c r="G5286" s="262">
        <f t="shared" si="105"/>
        <v>36987.328587748816</v>
      </c>
    </row>
    <row r="5287" spans="1:7" x14ac:dyDescent="0.2">
      <c r="A5287" s="344">
        <v>16</v>
      </c>
      <c r="B5287" s="344">
        <v>1.5</v>
      </c>
      <c r="C5287" s="344">
        <v>3278.1298828125</v>
      </c>
      <c r="D5287" s="344">
        <v>24376.28515625</v>
      </c>
      <c r="E5287" s="344">
        <v>1.67350971605629</v>
      </c>
      <c r="F5287" s="344">
        <v>2.4977088905870901</v>
      </c>
      <c r="G5287" s="262">
        <f t="shared" si="105"/>
        <v>37028.292759900702</v>
      </c>
    </row>
    <row r="5288" spans="1:7" x14ac:dyDescent="0.2">
      <c r="A5288" s="344">
        <v>16</v>
      </c>
      <c r="B5288" s="344">
        <v>1.5</v>
      </c>
      <c r="C5288" s="344">
        <v>3278.537109375</v>
      </c>
      <c r="D5288" s="344">
        <v>24477.564453125</v>
      </c>
      <c r="E5288" s="344">
        <v>1.6752746887505101</v>
      </c>
      <c r="F5288" s="344">
        <v>2.50188400968909</v>
      </c>
      <c r="G5288" s="262">
        <f t="shared" si="105"/>
        <v>37071.405615184747</v>
      </c>
    </row>
    <row r="5289" spans="1:7" x14ac:dyDescent="0.2">
      <c r="A5289" s="344">
        <v>16</v>
      </c>
      <c r="B5289" s="344">
        <v>1.5</v>
      </c>
      <c r="C5289" s="344">
        <v>3278.94140625</v>
      </c>
      <c r="D5289" s="344">
        <v>24579.77734375</v>
      </c>
      <c r="E5289" s="344">
        <v>1.6770308138802601</v>
      </c>
      <c r="F5289" s="344">
        <v>2.5048584211617699</v>
      </c>
      <c r="G5289" s="262">
        <f t="shared" si="105"/>
        <v>37114.481030548857</v>
      </c>
    </row>
    <row r="5290" spans="1:7" x14ac:dyDescent="0.2">
      <c r="A5290" s="344">
        <v>16</v>
      </c>
      <c r="B5290" s="344">
        <v>1.5</v>
      </c>
      <c r="C5290" s="344">
        <v>3279.3486328125</v>
      </c>
      <c r="D5290" s="344">
        <v>24680.390625</v>
      </c>
      <c r="E5290" s="344">
        <v>1.6788259381428401</v>
      </c>
      <c r="F5290" s="344">
        <v>2.5094151496887198</v>
      </c>
      <c r="G5290" s="262">
        <f t="shared" si="105"/>
        <v>37158.695091898589</v>
      </c>
    </row>
    <row r="5291" spans="1:7" x14ac:dyDescent="0.2">
      <c r="A5291" s="344">
        <v>16</v>
      </c>
      <c r="B5291" s="344">
        <v>1.5</v>
      </c>
      <c r="C5291" s="344">
        <v>3279.3916015625</v>
      </c>
      <c r="D5291" s="344">
        <v>24687.224609375</v>
      </c>
      <c r="E5291" s="344">
        <v>1.6790633089840401</v>
      </c>
      <c r="F5291" s="344">
        <v>2.5090873241424601</v>
      </c>
      <c r="G5291" s="262">
        <f t="shared" si="105"/>
        <v>37164.554308076702</v>
      </c>
    </row>
    <row r="5292" spans="1:7" x14ac:dyDescent="0.2">
      <c r="A5292" s="344">
        <v>16</v>
      </c>
      <c r="B5292" s="344">
        <v>1.5</v>
      </c>
      <c r="C5292" s="344">
        <v>3279.755859375</v>
      </c>
      <c r="D5292" s="344">
        <v>24782.115234375</v>
      </c>
      <c r="E5292" s="344">
        <v>1.68062408920377</v>
      </c>
      <c r="F5292" s="344">
        <v>2.51350412145257</v>
      </c>
      <c r="G5292" s="262">
        <f t="shared" si="105"/>
        <v>37203.159691632311</v>
      </c>
    </row>
    <row r="5293" spans="1:7" x14ac:dyDescent="0.2">
      <c r="A5293" s="344">
        <v>16</v>
      </c>
      <c r="B5293" s="344">
        <v>1.5</v>
      </c>
      <c r="C5293" s="344">
        <v>3280.162109375</v>
      </c>
      <c r="D5293" s="344">
        <v>24882.53125</v>
      </c>
      <c r="E5293" s="344">
        <v>1.6824557678773999</v>
      </c>
      <c r="F5293" s="344">
        <v>2.5175004266202499</v>
      </c>
      <c r="G5293" s="262">
        <f t="shared" si="105"/>
        <v>37248.64452853171</v>
      </c>
    </row>
    <row r="5294" spans="1:7" x14ac:dyDescent="0.2">
      <c r="A5294" s="344">
        <v>16</v>
      </c>
      <c r="B5294" s="344">
        <v>1.5</v>
      </c>
      <c r="C5294" s="344">
        <v>3280.56640625</v>
      </c>
      <c r="D5294" s="344">
        <v>24983.39453125</v>
      </c>
      <c r="E5294" s="344">
        <v>1.68418209068477</v>
      </c>
      <c r="F5294" s="344">
        <v>2.52175610512495</v>
      </c>
      <c r="G5294" s="262">
        <f t="shared" si="105"/>
        <v>37291.686871025107</v>
      </c>
    </row>
    <row r="5295" spans="1:7" x14ac:dyDescent="0.2">
      <c r="A5295" s="344">
        <v>16</v>
      </c>
      <c r="B5295" s="344">
        <v>1.5</v>
      </c>
      <c r="C5295" s="344">
        <v>3280.9638671875</v>
      </c>
      <c r="D5295" s="344">
        <v>25084.80859375</v>
      </c>
      <c r="E5295" s="344">
        <v>1.6859737224876901</v>
      </c>
      <c r="F5295" s="344">
        <v>2.5249866303056501</v>
      </c>
      <c r="G5295" s="262">
        <f t="shared" si="105"/>
        <v>37336.538763542012</v>
      </c>
    </row>
    <row r="5296" spans="1:7" x14ac:dyDescent="0.2">
      <c r="A5296" s="344">
        <v>16</v>
      </c>
      <c r="B5296" s="344">
        <v>1.5</v>
      </c>
      <c r="C5296" s="344">
        <v>3281.380859375</v>
      </c>
      <c r="D5296" s="344">
        <v>25188.861328125</v>
      </c>
      <c r="E5296" s="344">
        <v>1.68783857952803</v>
      </c>
      <c r="F5296" s="344">
        <v>2.5307773612439601</v>
      </c>
      <c r="G5296" s="262">
        <f t="shared" si="105"/>
        <v>37383.415367190777</v>
      </c>
    </row>
    <row r="5297" spans="1:7" x14ac:dyDescent="0.2">
      <c r="A5297" s="344">
        <v>16</v>
      </c>
      <c r="B5297" s="344">
        <v>1.5</v>
      </c>
      <c r="C5297" s="344">
        <v>3281.7880859375</v>
      </c>
      <c r="D5297" s="344">
        <v>25290.41015625</v>
      </c>
      <c r="E5297" s="344">
        <v>1.68966792989522</v>
      </c>
      <c r="F5297" s="344">
        <v>2.5356113910675</v>
      </c>
      <c r="G5297" s="262">
        <f t="shared" si="105"/>
        <v>37429.587504103489</v>
      </c>
    </row>
    <row r="5298" spans="1:7" x14ac:dyDescent="0.2">
      <c r="A5298" s="344">
        <v>16</v>
      </c>
      <c r="B5298" s="344">
        <v>1.5</v>
      </c>
      <c r="C5298" s="344">
        <v>3282.1826171875</v>
      </c>
      <c r="D5298" s="344">
        <v>25390.439453125</v>
      </c>
      <c r="E5298" s="344">
        <v>1.69149623252451</v>
      </c>
      <c r="F5298" s="344">
        <v>2.5390624068677399</v>
      </c>
      <c r="G5298" s="262">
        <f t="shared" si="105"/>
        <v>37475.917469401225</v>
      </c>
    </row>
    <row r="5299" spans="1:7" x14ac:dyDescent="0.2">
      <c r="A5299" s="344">
        <v>16</v>
      </c>
      <c r="B5299" s="344">
        <v>1.5</v>
      </c>
      <c r="C5299" s="344">
        <v>3282.6005859375</v>
      </c>
      <c r="D5299" s="344">
        <v>25491.90625</v>
      </c>
      <c r="E5299" s="344">
        <v>1.6933252336457401</v>
      </c>
      <c r="F5299" s="344">
        <v>2.5424838531762401</v>
      </c>
      <c r="G5299" s="262">
        <f t="shared" si="105"/>
        <v>37522.44940307214</v>
      </c>
    </row>
    <row r="5300" spans="1:7" x14ac:dyDescent="0.2">
      <c r="A5300" s="344">
        <v>16</v>
      </c>
      <c r="B5300" s="344">
        <v>1.5</v>
      </c>
      <c r="C5300" s="344">
        <v>3282.984375</v>
      </c>
      <c r="D5300" s="344">
        <v>25592.20703125</v>
      </c>
      <c r="E5300" s="344">
        <v>1.69512291904539</v>
      </c>
      <c r="F5300" s="344">
        <v>2.5474100839346598</v>
      </c>
      <c r="G5300" s="262">
        <f t="shared" si="105"/>
        <v>37568.365985372024</v>
      </c>
    </row>
    <row r="5301" spans="1:7" x14ac:dyDescent="0.2">
      <c r="A5301" s="344">
        <v>16</v>
      </c>
      <c r="B5301" s="344">
        <v>1.5</v>
      </c>
      <c r="C5301" s="344">
        <v>3283.4072265625</v>
      </c>
      <c r="D5301" s="344">
        <v>25693.142578125</v>
      </c>
      <c r="E5301" s="344">
        <v>1.69707473833114</v>
      </c>
      <c r="F5301" s="344">
        <v>2.5508136022836001</v>
      </c>
      <c r="G5301" s="262">
        <f t="shared" si="105"/>
        <v>37618.415852594029</v>
      </c>
    </row>
    <row r="5302" spans="1:7" x14ac:dyDescent="0.2">
      <c r="A5302" s="344">
        <v>16</v>
      </c>
      <c r="B5302" s="344">
        <v>1.5</v>
      </c>
      <c r="C5302" s="344">
        <v>3283.8154296875</v>
      </c>
      <c r="D5302" s="344">
        <v>25791.828125</v>
      </c>
      <c r="E5302" s="344">
        <v>1.69906683731824</v>
      </c>
      <c r="F5302" s="344">
        <v>2.5560469366610099</v>
      </c>
      <c r="G5302" s="262">
        <f t="shared" si="105"/>
        <v>37669.697431588313</v>
      </c>
    </row>
    <row r="5303" spans="1:7" x14ac:dyDescent="0.2">
      <c r="A5303" s="344">
        <v>16</v>
      </c>
      <c r="B5303" s="344">
        <v>1.5</v>
      </c>
      <c r="C5303" s="344">
        <v>3283.81640625</v>
      </c>
      <c r="D5303" s="344">
        <v>25793.578125</v>
      </c>
      <c r="E5303" s="344">
        <v>1.6990790609270301</v>
      </c>
      <c r="F5303" s="344">
        <v>2.5560974609106801</v>
      </c>
      <c r="G5303" s="262">
        <f t="shared" si="105"/>
        <v>37670.012711500953</v>
      </c>
    </row>
    <row r="5304" spans="1:7" x14ac:dyDescent="0.2">
      <c r="A5304" s="344">
        <v>16</v>
      </c>
      <c r="B5304" s="344">
        <v>2</v>
      </c>
      <c r="C5304" s="344">
        <v>3284.4052734375</v>
      </c>
      <c r="D5304" s="344">
        <v>25692.82421875</v>
      </c>
      <c r="E5304" s="344">
        <v>1.69761362485588</v>
      </c>
      <c r="F5304" s="344">
        <v>2.5503933429718</v>
      </c>
      <c r="G5304" s="262">
        <f t="shared" si="105"/>
        <v>37632.287695916813</v>
      </c>
    </row>
    <row r="5305" spans="1:7" x14ac:dyDescent="0.2">
      <c r="A5305" s="344">
        <v>16</v>
      </c>
      <c r="B5305" s="344">
        <v>2</v>
      </c>
      <c r="C5305" s="344">
        <v>3284.8046875</v>
      </c>
      <c r="D5305" s="344">
        <v>25589.970703125</v>
      </c>
      <c r="E5305" s="344">
        <v>1.6958819469437001</v>
      </c>
      <c r="F5305" s="344">
        <v>2.5474997237324701</v>
      </c>
      <c r="G5305" s="262">
        <f t="shared" si="105"/>
        <v>37587.885054296283</v>
      </c>
    </row>
    <row r="5306" spans="1:7" x14ac:dyDescent="0.2">
      <c r="A5306" s="344">
        <v>16</v>
      </c>
      <c r="B5306" s="344">
        <v>2</v>
      </c>
      <c r="C5306" s="344">
        <v>3285.2041015625</v>
      </c>
      <c r="D5306" s="344">
        <v>25489.7734375</v>
      </c>
      <c r="E5306" s="344">
        <v>1.69422768522054</v>
      </c>
      <c r="F5306" s="344">
        <v>2.54378607496619</v>
      </c>
      <c r="G5306" s="262">
        <f t="shared" si="105"/>
        <v>37545.635421515959</v>
      </c>
    </row>
    <row r="5307" spans="1:7" x14ac:dyDescent="0.2">
      <c r="A5307" s="344">
        <v>16</v>
      </c>
      <c r="B5307" s="344">
        <v>2</v>
      </c>
      <c r="C5307" s="344">
        <v>3285.611328125</v>
      </c>
      <c r="D5307" s="344">
        <v>25387.982421875</v>
      </c>
      <c r="E5307" s="344">
        <v>1.6925339587032799</v>
      </c>
      <c r="F5307" s="344">
        <v>2.53843073733151</v>
      </c>
      <c r="G5307" s="262">
        <f t="shared" si="105"/>
        <v>37502.548919397108</v>
      </c>
    </row>
    <row r="5308" spans="1:7" x14ac:dyDescent="0.2">
      <c r="A5308" s="344">
        <v>16</v>
      </c>
      <c r="B5308" s="344">
        <v>2</v>
      </c>
      <c r="C5308" s="344">
        <v>3286.0322265625</v>
      </c>
      <c r="D5308" s="344">
        <v>25287.4765625</v>
      </c>
      <c r="E5308" s="344">
        <v>1.69072789140046</v>
      </c>
      <c r="F5308" s="344">
        <v>2.5350034702569202</v>
      </c>
      <c r="G5308" s="262">
        <f t="shared" si="105"/>
        <v>37456.787274633571</v>
      </c>
    </row>
    <row r="5309" spans="1:7" x14ac:dyDescent="0.2">
      <c r="A5309" s="344">
        <v>16</v>
      </c>
      <c r="B5309" s="344">
        <v>2</v>
      </c>
      <c r="C5309" s="344">
        <v>3286.4326171875</v>
      </c>
      <c r="D5309" s="344">
        <v>25185.310546875</v>
      </c>
      <c r="E5309" s="344">
        <v>1.68898236006498</v>
      </c>
      <c r="F5309" s="344">
        <v>2.5317787658423199</v>
      </c>
      <c r="G5309" s="262">
        <f t="shared" si="105"/>
        <v>37412.736358889357</v>
      </c>
    </row>
    <row r="5310" spans="1:7" x14ac:dyDescent="0.2">
      <c r="A5310" s="344">
        <v>16</v>
      </c>
      <c r="B5310" s="344">
        <v>2</v>
      </c>
      <c r="C5310" s="344">
        <v>3286.849609375</v>
      </c>
      <c r="D5310" s="344">
        <v>25084.568359375</v>
      </c>
      <c r="E5310" s="344">
        <v>1.68719550129026</v>
      </c>
      <c r="F5310" s="344">
        <v>2.5283365976065402</v>
      </c>
      <c r="G5310" s="262">
        <f t="shared" si="105"/>
        <v>37367.823771775482</v>
      </c>
    </row>
    <row r="5311" spans="1:7" x14ac:dyDescent="0.2">
      <c r="A5311" s="344">
        <v>16</v>
      </c>
      <c r="B5311" s="344">
        <v>2</v>
      </c>
      <c r="C5311" s="344">
        <v>3287.232421875</v>
      </c>
      <c r="D5311" s="344">
        <v>24984.09765625</v>
      </c>
      <c r="E5311" s="344">
        <v>1.6855470603331899</v>
      </c>
      <c r="F5311" s="344">
        <v>2.5211600586772001</v>
      </c>
      <c r="G5311" s="262">
        <f t="shared" si="105"/>
        <v>37326.556151912475</v>
      </c>
    </row>
    <row r="5312" spans="1:7" x14ac:dyDescent="0.2">
      <c r="A5312" s="344">
        <v>16</v>
      </c>
      <c r="B5312" s="344">
        <v>2</v>
      </c>
      <c r="C5312" s="344">
        <v>3287.6376953125</v>
      </c>
      <c r="D5312" s="344">
        <v>24883.69921875</v>
      </c>
      <c r="E5312" s="344">
        <v>1.6838103765621799</v>
      </c>
      <c r="F5312" s="344">
        <v>2.5194792542606601</v>
      </c>
      <c r="G5312" s="262">
        <f t="shared" si="105"/>
        <v>37283.253855148054</v>
      </c>
    </row>
    <row r="5313" spans="1:7" x14ac:dyDescent="0.2">
      <c r="A5313" s="344">
        <v>16</v>
      </c>
      <c r="B5313" s="344">
        <v>2</v>
      </c>
      <c r="C5313" s="344">
        <v>3288.0546875</v>
      </c>
      <c r="D5313" s="344">
        <v>24783.37890625</v>
      </c>
      <c r="E5313" s="344">
        <v>1.6820440068841001</v>
      </c>
      <c r="F5313" s="344">
        <v>2.5153013411909302</v>
      </c>
      <c r="G5313" s="262">
        <f t="shared" si="105"/>
        <v>37239.388644748644</v>
      </c>
    </row>
    <row r="5314" spans="1:7" x14ac:dyDescent="0.2">
      <c r="A5314" s="344">
        <v>16</v>
      </c>
      <c r="B5314" s="344">
        <v>2</v>
      </c>
      <c r="C5314" s="344">
        <v>3288.4423828125</v>
      </c>
      <c r="D5314" s="344">
        <v>24682.87890625</v>
      </c>
      <c r="E5314" s="344">
        <v>1.68032187502831</v>
      </c>
      <c r="F5314" s="344">
        <v>2.51033017411828</v>
      </c>
      <c r="G5314" s="262">
        <f t="shared" si="105"/>
        <v>37196.794935565827</v>
      </c>
    </row>
    <row r="5315" spans="1:7" x14ac:dyDescent="0.2">
      <c r="A5315" s="344">
        <v>16</v>
      </c>
      <c r="B5315" s="344">
        <v>2</v>
      </c>
      <c r="C5315" s="344">
        <v>3288.7373046875</v>
      </c>
      <c r="D5315" s="344">
        <v>24609.525390625</v>
      </c>
      <c r="E5315" s="344">
        <v>1.6790633089840401</v>
      </c>
      <c r="F5315" s="344">
        <v>2.5094270240515502</v>
      </c>
      <c r="G5315" s="262">
        <f t="shared" si="105"/>
        <v>37165.776062421595</v>
      </c>
    </row>
    <row r="5316" spans="1:7" x14ac:dyDescent="0.2">
      <c r="A5316" s="344">
        <v>16</v>
      </c>
      <c r="B5316" s="344">
        <v>2</v>
      </c>
      <c r="C5316" s="344">
        <v>3288.853515625</v>
      </c>
      <c r="D5316" s="344">
        <v>24582.814453125</v>
      </c>
      <c r="E5316" s="344">
        <v>1.67857995256782</v>
      </c>
      <c r="F5316" s="344">
        <v>2.5081157218664898</v>
      </c>
      <c r="G5316" s="262">
        <f t="shared" si="105"/>
        <v>37153.887345875417</v>
      </c>
    </row>
    <row r="5317" spans="1:7" x14ac:dyDescent="0.2">
      <c r="A5317" s="344">
        <v>16</v>
      </c>
      <c r="B5317" s="344">
        <v>2</v>
      </c>
      <c r="C5317" s="344">
        <v>3289.25</v>
      </c>
      <c r="D5317" s="344">
        <v>24481.173828125</v>
      </c>
      <c r="E5317" s="344">
        <v>1.67689588852227</v>
      </c>
      <c r="F5317" s="344">
        <v>2.5032905396074101</v>
      </c>
      <c r="G5317" s="262">
        <f t="shared" si="105"/>
        <v>37112.573896577545</v>
      </c>
    </row>
    <row r="5318" spans="1:7" x14ac:dyDescent="0.2">
      <c r="A5318" s="344">
        <v>16</v>
      </c>
      <c r="B5318" s="344">
        <v>2</v>
      </c>
      <c r="C5318" s="344">
        <v>3289.6552734375</v>
      </c>
      <c r="D5318" s="344">
        <v>24380.712890625</v>
      </c>
      <c r="E5318" s="344">
        <v>1.6751372022554301</v>
      </c>
      <c r="F5318" s="344">
        <v>2.5003047194331902</v>
      </c>
      <c r="G5318" s="262">
        <f t="shared" ref="G5318:G5381" si="106">G5317+(D5318+D5317)/2*(E5318-E5317)</f>
        <v>37069.607532005466</v>
      </c>
    </row>
    <row r="5319" spans="1:7" x14ac:dyDescent="0.2">
      <c r="A5319" s="344">
        <v>16</v>
      </c>
      <c r="B5319" s="344">
        <v>2</v>
      </c>
      <c r="C5319" s="344">
        <v>3290.0546875</v>
      </c>
      <c r="D5319" s="344">
        <v>24280.671875</v>
      </c>
      <c r="E5319" s="344">
        <v>1.67337094899267</v>
      </c>
      <c r="F5319" s="344">
        <v>2.4958015419542798</v>
      </c>
      <c r="G5319" s="262">
        <f t="shared" si="106"/>
        <v>37026.633367199116</v>
      </c>
    </row>
    <row r="5320" spans="1:7" x14ac:dyDescent="0.2">
      <c r="A5320" s="344">
        <v>16</v>
      </c>
      <c r="B5320" s="344">
        <v>2</v>
      </c>
      <c r="C5320" s="344">
        <v>3290.45703125</v>
      </c>
      <c r="D5320" s="344">
        <v>24179.431640625</v>
      </c>
      <c r="E5320" s="344">
        <v>1.67167896870524</v>
      </c>
      <c r="F5320" s="344">
        <v>2.49256798997521</v>
      </c>
      <c r="G5320" s="262">
        <f t="shared" si="106"/>
        <v>36985.636597261488</v>
      </c>
    </row>
    <row r="5321" spans="1:7" x14ac:dyDescent="0.2">
      <c r="A5321" s="344">
        <v>16</v>
      </c>
      <c r="B5321" s="344">
        <v>2</v>
      </c>
      <c r="C5321" s="344">
        <v>3290.86328125</v>
      </c>
      <c r="D5321" s="344">
        <v>24079.265625</v>
      </c>
      <c r="E5321" s="344">
        <v>1.6699208645150101</v>
      </c>
      <c r="F5321" s="344">
        <v>2.4864941369742199</v>
      </c>
      <c r="G5321" s="262">
        <f t="shared" si="106"/>
        <v>36943.214688322623</v>
      </c>
    </row>
    <row r="5322" spans="1:7" x14ac:dyDescent="0.2">
      <c r="A5322" s="344">
        <v>16</v>
      </c>
      <c r="B5322" s="344">
        <v>2</v>
      </c>
      <c r="C5322" s="344">
        <v>3291.271484375</v>
      </c>
      <c r="D5322" s="344">
        <v>23975.630859375</v>
      </c>
      <c r="E5322" s="344">
        <v>1.6681337729096399</v>
      </c>
      <c r="F5322" s="344">
        <v>2.4832547642290601</v>
      </c>
      <c r="G5322" s="262">
        <f t="shared" si="106"/>
        <v>36900.275437270546</v>
      </c>
    </row>
    <row r="5323" spans="1:7" x14ac:dyDescent="0.2">
      <c r="A5323" s="344">
        <v>16</v>
      </c>
      <c r="B5323" s="344">
        <v>2</v>
      </c>
      <c r="C5323" s="344">
        <v>3291.68359375</v>
      </c>
      <c r="D5323" s="344">
        <v>23875.3359375</v>
      </c>
      <c r="E5323" s="344">
        <v>1.6663627466186901</v>
      </c>
      <c r="F5323" s="344">
        <v>2.4793238844722501</v>
      </c>
      <c r="G5323" s="262">
        <f t="shared" si="106"/>
        <v>36857.902777148229</v>
      </c>
    </row>
    <row r="5324" spans="1:7" x14ac:dyDescent="0.2">
      <c r="A5324" s="344">
        <v>16</v>
      </c>
      <c r="B5324" s="344">
        <v>2</v>
      </c>
      <c r="C5324" s="344">
        <v>3292.0791015625</v>
      </c>
      <c r="D5324" s="344">
        <v>23775.265625</v>
      </c>
      <c r="E5324" s="344">
        <v>1.66465947404504</v>
      </c>
      <c r="F5324" s="344">
        <v>2.4767012801021302</v>
      </c>
      <c r="G5324" s="262">
        <f t="shared" si="106"/>
        <v>36817.321795768563</v>
      </c>
    </row>
    <row r="5325" spans="1:7" x14ac:dyDescent="0.2">
      <c r="A5325" s="344">
        <v>16</v>
      </c>
      <c r="B5325" s="344">
        <v>2</v>
      </c>
      <c r="C5325" s="344">
        <v>3292.48828125</v>
      </c>
      <c r="D5325" s="344">
        <v>23674.599609375</v>
      </c>
      <c r="E5325" s="344">
        <v>1.6628688899800199</v>
      </c>
      <c r="F5325" s="344">
        <v>2.4714351166039701</v>
      </c>
      <c r="G5325" s="262">
        <f t="shared" si="106"/>
        <v>36774.840309480554</v>
      </c>
    </row>
    <row r="5326" spans="1:7" x14ac:dyDescent="0.2">
      <c r="A5326" s="344">
        <v>16</v>
      </c>
      <c r="B5326" s="344">
        <v>2</v>
      </c>
      <c r="C5326" s="344">
        <v>3292.8857421875</v>
      </c>
      <c r="D5326" s="344">
        <v>23574.423828125</v>
      </c>
      <c r="E5326" s="344">
        <v>1.6611232422292199</v>
      </c>
      <c r="F5326" s="344">
        <v>2.4667887482792099</v>
      </c>
      <c r="G5326" s="262">
        <f t="shared" si="106"/>
        <v>36733.600233734971</v>
      </c>
    </row>
    <row r="5327" spans="1:7" x14ac:dyDescent="0.2">
      <c r="A5327" s="344">
        <v>16</v>
      </c>
      <c r="B5327" s="344">
        <v>2</v>
      </c>
      <c r="C5327" s="344">
        <v>3293.2890625</v>
      </c>
      <c r="D5327" s="344">
        <v>23470.318359375</v>
      </c>
      <c r="E5327" s="344">
        <v>1.65935209952295</v>
      </c>
      <c r="F5327" s="344">
        <v>2.4617046583443898</v>
      </c>
      <c r="G5327" s="262">
        <f t="shared" si="106"/>
        <v>36691.938757738106</v>
      </c>
    </row>
    <row r="5328" spans="1:7" x14ac:dyDescent="0.2">
      <c r="A5328" s="344">
        <v>16</v>
      </c>
      <c r="B5328" s="344">
        <v>2</v>
      </c>
      <c r="C5328" s="344">
        <v>3293.353515625</v>
      </c>
      <c r="D5328" s="344">
        <v>23455.017578125</v>
      </c>
      <c r="E5328" s="344">
        <v>1.6590590821579101</v>
      </c>
      <c r="F5328" s="344">
        <v>2.4623512290418099</v>
      </c>
      <c r="G5328" s="262">
        <f t="shared" si="106"/>
        <v>36685.063788593092</v>
      </c>
    </row>
    <row r="5329" spans="1:7" x14ac:dyDescent="0.2">
      <c r="A5329" s="344">
        <v>16</v>
      </c>
      <c r="B5329" s="344">
        <v>2</v>
      </c>
      <c r="C5329" s="344">
        <v>3293.7099609375</v>
      </c>
      <c r="D5329" s="344">
        <v>23370.041015625</v>
      </c>
      <c r="E5329" s="344">
        <v>1.6575502231717101</v>
      </c>
      <c r="F5329" s="344">
        <v>2.45886435732245</v>
      </c>
      <c r="G5329" s="262">
        <f t="shared" si="106"/>
        <v>36649.737583373833</v>
      </c>
    </row>
    <row r="5330" spans="1:7" x14ac:dyDescent="0.2">
      <c r="A5330" s="344">
        <v>16</v>
      </c>
      <c r="B5330" s="344">
        <v>2</v>
      </c>
      <c r="C5330" s="344">
        <v>3294.109375</v>
      </c>
      <c r="D5330" s="344">
        <v>23269.849609375</v>
      </c>
      <c r="E5330" s="344">
        <v>1.65580655448139</v>
      </c>
      <c r="F5330" s="344">
        <v>2.4566918145865202</v>
      </c>
      <c r="G5330" s="262">
        <f t="shared" si="106"/>
        <v>36609.07532487245</v>
      </c>
    </row>
    <row r="5331" spans="1:7" x14ac:dyDescent="0.2">
      <c r="A5331" s="344">
        <v>16</v>
      </c>
      <c r="B5331" s="344">
        <v>2</v>
      </c>
      <c r="C5331" s="344">
        <v>3294.5</v>
      </c>
      <c r="D5331" s="344">
        <v>23167.763671875</v>
      </c>
      <c r="E5331" s="344">
        <v>1.6540732467547099</v>
      </c>
      <c r="F5331" s="344">
        <v>2.4509609211236199</v>
      </c>
      <c r="G5331" s="262">
        <f t="shared" si="106"/>
        <v>36568.829987917961</v>
      </c>
    </row>
    <row r="5332" spans="1:7" x14ac:dyDescent="0.2">
      <c r="A5332" s="344">
        <v>16</v>
      </c>
      <c r="B5332" s="344">
        <v>2</v>
      </c>
      <c r="C5332" s="344">
        <v>3294.9072265625</v>
      </c>
      <c r="D5332" s="344">
        <v>23067.6640625</v>
      </c>
      <c r="E5332" s="344">
        <v>1.6523618251085299</v>
      </c>
      <c r="F5332" s="344">
        <v>2.44687800295651</v>
      </c>
      <c r="G5332" s="262">
        <f t="shared" si="106"/>
        <v>36529.265831995464</v>
      </c>
    </row>
    <row r="5333" spans="1:7" x14ac:dyDescent="0.2">
      <c r="A5333" s="344">
        <v>16</v>
      </c>
      <c r="B5333" s="344">
        <v>2</v>
      </c>
      <c r="C5333" s="344">
        <v>3295.3125</v>
      </c>
      <c r="D5333" s="344">
        <v>22967.3671875</v>
      </c>
      <c r="E5333" s="344">
        <v>1.65053841192275</v>
      </c>
      <c r="F5333" s="344">
        <v>2.44295876473188</v>
      </c>
      <c r="G5333" s="262">
        <f t="shared" si="106"/>
        <v>36487.295390500942</v>
      </c>
    </row>
    <row r="5334" spans="1:7" x14ac:dyDescent="0.2">
      <c r="A5334" s="344">
        <v>16</v>
      </c>
      <c r="B5334" s="344">
        <v>2</v>
      </c>
      <c r="C5334" s="344">
        <v>3295.71484375</v>
      </c>
      <c r="D5334" s="344">
        <v>22864.767578125</v>
      </c>
      <c r="E5334" s="344">
        <v>1.64874608162791</v>
      </c>
      <c r="F5334" s="344">
        <v>2.43849749676883</v>
      </c>
      <c r="G5334" s="262">
        <f t="shared" si="106"/>
        <v>36446.222228692131</v>
      </c>
    </row>
    <row r="5335" spans="1:7" x14ac:dyDescent="0.2">
      <c r="A5335" s="344">
        <v>16</v>
      </c>
      <c r="B5335" s="344">
        <v>2</v>
      </c>
      <c r="C5335" s="344">
        <v>3296.1220703125</v>
      </c>
      <c r="D5335" s="344">
        <v>22763.611328125</v>
      </c>
      <c r="E5335" s="344">
        <v>1.64706457871944</v>
      </c>
      <c r="F5335" s="344">
        <v>2.4342327378690198</v>
      </c>
      <c r="G5335" s="262">
        <f t="shared" si="106"/>
        <v>36407.860102772313</v>
      </c>
    </row>
    <row r="5336" spans="1:7" x14ac:dyDescent="0.2">
      <c r="A5336" s="344">
        <v>16</v>
      </c>
      <c r="B5336" s="344">
        <v>2</v>
      </c>
      <c r="C5336" s="344">
        <v>3296.5263671875</v>
      </c>
      <c r="D5336" s="344">
        <v>22659.18359375</v>
      </c>
      <c r="E5336" s="344">
        <v>1.6452269628644001</v>
      </c>
      <c r="F5336" s="344">
        <v>2.4296343326568599</v>
      </c>
      <c r="G5336" s="262">
        <f t="shared" si="106"/>
        <v>36366.125278707979</v>
      </c>
    </row>
    <row r="5337" spans="1:7" x14ac:dyDescent="0.2">
      <c r="A5337" s="344">
        <v>16</v>
      </c>
      <c r="B5337" s="344">
        <v>2</v>
      </c>
      <c r="C5337" s="344">
        <v>3296.958984375</v>
      </c>
      <c r="D5337" s="344">
        <v>22559.17578125</v>
      </c>
      <c r="E5337" s="344">
        <v>1.6433615237474399</v>
      </c>
      <c r="F5337" s="344">
        <v>2.4252266157418498</v>
      </c>
      <c r="G5337" s="262">
        <f t="shared" si="106"/>
        <v>36323.949230516533</v>
      </c>
    </row>
    <row r="5338" spans="1:7" x14ac:dyDescent="0.2">
      <c r="A5338" s="344">
        <v>16</v>
      </c>
      <c r="B5338" s="344">
        <v>2</v>
      </c>
      <c r="C5338" s="344">
        <v>3297.3486328125</v>
      </c>
      <c r="D5338" s="344">
        <v>22458.943359375</v>
      </c>
      <c r="E5338" s="344">
        <v>1.6416410217061601</v>
      </c>
      <c r="F5338" s="344">
        <v>2.4220526684075598</v>
      </c>
      <c r="G5338" s="262">
        <f t="shared" si="106"/>
        <v>36285.222347578521</v>
      </c>
    </row>
    <row r="5339" spans="1:7" x14ac:dyDescent="0.2">
      <c r="A5339" s="344">
        <v>16</v>
      </c>
      <c r="B5339" s="344">
        <v>2</v>
      </c>
      <c r="C5339" s="344">
        <v>3297.751953125</v>
      </c>
      <c r="D5339" s="344">
        <v>22358.7109375</v>
      </c>
      <c r="E5339" s="344">
        <v>1.6399280866607999</v>
      </c>
      <c r="F5339" s="344">
        <v>2.4178295861929699</v>
      </c>
      <c r="G5339" s="262">
        <f t="shared" si="106"/>
        <v>36246.837482230541</v>
      </c>
    </row>
    <row r="5340" spans="1:7" x14ac:dyDescent="0.2">
      <c r="A5340" s="344">
        <v>16</v>
      </c>
      <c r="B5340" s="344">
        <v>2</v>
      </c>
      <c r="C5340" s="344">
        <v>3297.943359375</v>
      </c>
      <c r="D5340" s="344">
        <v>22312.6796875</v>
      </c>
      <c r="E5340" s="344">
        <v>1.6390542732551701</v>
      </c>
      <c r="F5340" s="344">
        <v>2.4148968514055</v>
      </c>
      <c r="G5340" s="262">
        <f t="shared" si="106"/>
        <v>36227.320252242418</v>
      </c>
    </row>
    <row r="5341" spans="1:7" x14ac:dyDescent="0.2">
      <c r="A5341" s="344">
        <v>16</v>
      </c>
      <c r="B5341" s="344">
        <v>2</v>
      </c>
      <c r="C5341" s="344">
        <v>3298.146484375</v>
      </c>
      <c r="D5341" s="344">
        <v>22257.328125</v>
      </c>
      <c r="E5341" s="344">
        <v>1.6381781315431001</v>
      </c>
      <c r="F5341" s="344">
        <v>2.4152516853064299</v>
      </c>
      <c r="G5341" s="262">
        <f t="shared" si="106"/>
        <v>36207.795430766513</v>
      </c>
    </row>
    <row r="5342" spans="1:7" x14ac:dyDescent="0.2">
      <c r="A5342" s="344">
        <v>16</v>
      </c>
      <c r="B5342" s="344">
        <v>2</v>
      </c>
      <c r="C5342" s="344">
        <v>3298.5654296875</v>
      </c>
      <c r="D5342" s="344">
        <v>22156.794921875</v>
      </c>
      <c r="E5342" s="344">
        <v>1.63636647630483</v>
      </c>
      <c r="F5342" s="344">
        <v>2.4112283717840901</v>
      </c>
      <c r="G5342" s="262">
        <f t="shared" si="106"/>
        <v>36167.563891430989</v>
      </c>
    </row>
    <row r="5343" spans="1:7" x14ac:dyDescent="0.2">
      <c r="A5343" s="344">
        <v>16</v>
      </c>
      <c r="B5343" s="344">
        <v>2</v>
      </c>
      <c r="C5343" s="344">
        <v>3298.9560546875</v>
      </c>
      <c r="D5343" s="344">
        <v>22055.255859375</v>
      </c>
      <c r="E5343" s="344">
        <v>1.63456494919956</v>
      </c>
      <c r="F5343" s="344">
        <v>2.40314286202192</v>
      </c>
      <c r="G5343" s="262">
        <f t="shared" si="106"/>
        <v>36127.739287499993</v>
      </c>
    </row>
    <row r="5344" spans="1:7" x14ac:dyDescent="0.2">
      <c r="A5344" s="344">
        <v>16</v>
      </c>
      <c r="B5344" s="344">
        <v>2</v>
      </c>
      <c r="C5344" s="344">
        <v>3299.365234375</v>
      </c>
      <c r="D5344" s="344">
        <v>21955.2421875</v>
      </c>
      <c r="E5344" s="344">
        <v>1.6327807679772399</v>
      </c>
      <c r="F5344" s="344">
        <v>2.40282411687076</v>
      </c>
      <c r="G5344" s="262">
        <f t="shared" si="106"/>
        <v>36088.477935399897</v>
      </c>
    </row>
    <row r="5345" spans="1:7" x14ac:dyDescent="0.2">
      <c r="A5345" s="344">
        <v>16</v>
      </c>
      <c r="B5345" s="344">
        <v>2</v>
      </c>
      <c r="C5345" s="344">
        <v>3299.7646484375</v>
      </c>
      <c r="D5345" s="344">
        <v>21855.12890625</v>
      </c>
      <c r="E5345" s="344">
        <v>1.63099379278719</v>
      </c>
      <c r="F5345" s="344">
        <v>2.3959784302860498</v>
      </c>
      <c r="G5345" s="262">
        <f t="shared" si="106"/>
        <v>36049.333912294191</v>
      </c>
    </row>
    <row r="5346" spans="1:7" x14ac:dyDescent="0.2">
      <c r="A5346" s="344">
        <v>16</v>
      </c>
      <c r="B5346" s="344">
        <v>2</v>
      </c>
      <c r="C5346" s="344">
        <v>3300.1650390625</v>
      </c>
      <c r="D5346" s="344">
        <v>21755.001953125</v>
      </c>
      <c r="E5346" s="344">
        <v>1.6293014632538001</v>
      </c>
      <c r="F5346" s="344">
        <v>2.3956866934895502</v>
      </c>
      <c r="G5346" s="262">
        <f t="shared" si="106"/>
        <v>36012.432556090032</v>
      </c>
    </row>
    <row r="5347" spans="1:7" x14ac:dyDescent="0.2">
      <c r="A5347" s="344">
        <v>16</v>
      </c>
      <c r="B5347" s="344">
        <v>2</v>
      </c>
      <c r="C5347" s="344">
        <v>3300.5634765625</v>
      </c>
      <c r="D5347" s="344">
        <v>21654.923828125</v>
      </c>
      <c r="E5347" s="344">
        <v>1.62747607100755</v>
      </c>
      <c r="F5347" s="344">
        <v>2.38915672525764</v>
      </c>
      <c r="G5347" s="262">
        <f t="shared" si="106"/>
        <v>35972.812485124341</v>
      </c>
    </row>
    <row r="5348" spans="1:7" x14ac:dyDescent="0.2">
      <c r="A5348" s="344">
        <v>16</v>
      </c>
      <c r="B5348" s="344">
        <v>2</v>
      </c>
      <c r="C5348" s="344">
        <v>3300.962890625</v>
      </c>
      <c r="D5348" s="344">
        <v>21554.599609375</v>
      </c>
      <c r="E5348" s="344">
        <v>1.6257138922810599</v>
      </c>
      <c r="F5348" s="344">
        <v>2.3849904537200901</v>
      </c>
      <c r="G5348" s="262">
        <f t="shared" si="106"/>
        <v>35934.741033632672</v>
      </c>
    </row>
    <row r="5349" spans="1:7" x14ac:dyDescent="0.2">
      <c r="A5349" s="344">
        <v>16</v>
      </c>
      <c r="B5349" s="344">
        <v>2</v>
      </c>
      <c r="C5349" s="344">
        <v>3301.3671875</v>
      </c>
      <c r="D5349" s="344">
        <v>21454.443359375</v>
      </c>
      <c r="E5349" s="344">
        <v>1.6239709220826599</v>
      </c>
      <c r="F5349" s="344">
        <v>2.380934311077</v>
      </c>
      <c r="G5349" s="262">
        <f t="shared" si="106"/>
        <v>35897.259293554554</v>
      </c>
    </row>
    <row r="5350" spans="1:7" x14ac:dyDescent="0.2">
      <c r="A5350" s="344">
        <v>16</v>
      </c>
      <c r="B5350" s="344">
        <v>2</v>
      </c>
      <c r="C5350" s="344">
        <v>3301.7666015625</v>
      </c>
      <c r="D5350" s="344">
        <v>21353.650390625</v>
      </c>
      <c r="E5350" s="344">
        <v>1.6221867408603401</v>
      </c>
      <c r="F5350" s="344">
        <v>2.3787855170667198</v>
      </c>
      <c r="G5350" s="262">
        <f t="shared" si="106"/>
        <v>35859.070595038524</v>
      </c>
    </row>
    <row r="5351" spans="1:7" x14ac:dyDescent="0.2">
      <c r="A5351" s="344">
        <v>16</v>
      </c>
      <c r="B5351" s="344">
        <v>2</v>
      </c>
      <c r="C5351" s="344">
        <v>3302.166015625</v>
      </c>
      <c r="D5351" s="344">
        <v>21253.396484375</v>
      </c>
      <c r="E5351" s="344">
        <v>1.62039243150502</v>
      </c>
      <c r="F5351" s="344">
        <v>2.3723812773823698</v>
      </c>
      <c r="G5351" s="262">
        <f t="shared" si="106"/>
        <v>35820.845483633333</v>
      </c>
    </row>
    <row r="5352" spans="1:7" x14ac:dyDescent="0.2">
      <c r="A5352" s="344">
        <v>16</v>
      </c>
      <c r="B5352" s="344">
        <v>2</v>
      </c>
      <c r="C5352" s="344">
        <v>3302.4658203125</v>
      </c>
      <c r="D5352" s="344">
        <v>21177.30078125</v>
      </c>
      <c r="E5352" s="344">
        <v>1.61905109416693</v>
      </c>
      <c r="F5352" s="344">
        <v>2.3693770635873102</v>
      </c>
      <c r="G5352" s="262">
        <f t="shared" si="106"/>
        <v>35792.388544371548</v>
      </c>
    </row>
    <row r="5353" spans="1:7" x14ac:dyDescent="0.2">
      <c r="A5353" s="344">
        <v>16</v>
      </c>
      <c r="B5353" s="344">
        <v>2</v>
      </c>
      <c r="C5353" s="344">
        <v>3302.5703125</v>
      </c>
      <c r="D5353" s="344">
        <v>21153.025390625</v>
      </c>
      <c r="E5353" s="344">
        <v>1.6186202410608499</v>
      </c>
      <c r="F5353" s="344">
        <v>2.3676217533648001</v>
      </c>
      <c r="G5353" s="262">
        <f t="shared" si="106"/>
        <v>35783.269468115279</v>
      </c>
    </row>
    <row r="5354" spans="1:7" x14ac:dyDescent="0.2">
      <c r="A5354" s="344">
        <v>16</v>
      </c>
      <c r="B5354" s="344">
        <v>2</v>
      </c>
      <c r="C5354" s="344">
        <v>3302.970703125</v>
      </c>
      <c r="D5354" s="344">
        <v>21051.41796875</v>
      </c>
      <c r="E5354" s="344">
        <v>1.6168325673788799</v>
      </c>
      <c r="F5354" s="344">
        <v>2.3631600197404601</v>
      </c>
      <c r="G5354" s="262">
        <f t="shared" si="106"/>
        <v>35745.545581787403</v>
      </c>
    </row>
    <row r="5355" spans="1:7" x14ac:dyDescent="0.2">
      <c r="A5355" s="344">
        <v>16</v>
      </c>
      <c r="B5355" s="344">
        <v>2</v>
      </c>
      <c r="C5355" s="344">
        <v>3303.37890625</v>
      </c>
      <c r="D5355" s="344">
        <v>20949.125</v>
      </c>
      <c r="E5355" s="344">
        <v>1.61506654694676</v>
      </c>
      <c r="F5355" s="344">
        <v>2.3590235505253099</v>
      </c>
      <c r="G5355" s="262">
        <f t="shared" si="106"/>
        <v>35708.45867326593</v>
      </c>
    </row>
    <row r="5356" spans="1:7" x14ac:dyDescent="0.2">
      <c r="A5356" s="344">
        <v>16</v>
      </c>
      <c r="B5356" s="344">
        <v>2</v>
      </c>
      <c r="C5356" s="344">
        <v>3303.802734375</v>
      </c>
      <c r="D5356" s="344">
        <v>20844.873046875</v>
      </c>
      <c r="E5356" s="344">
        <v>1.61315978039056</v>
      </c>
      <c r="F5356" s="344">
        <v>2.3551224730908902</v>
      </c>
      <c r="G5356" s="262">
        <f t="shared" si="106"/>
        <v>35668.612974403091</v>
      </c>
    </row>
    <row r="5357" spans="1:7" x14ac:dyDescent="0.2">
      <c r="A5357" s="344">
        <v>16</v>
      </c>
      <c r="B5357" s="344">
        <v>2</v>
      </c>
      <c r="C5357" s="344">
        <v>3304.2021484375</v>
      </c>
      <c r="D5357" s="344">
        <v>20743.9140625</v>
      </c>
      <c r="E5357" s="344">
        <v>1.6113560413941701</v>
      </c>
      <c r="F5357" s="344">
        <v>2.3528786841779898</v>
      </c>
      <c r="G5357" s="262">
        <f t="shared" si="106"/>
        <v>35631.105315842222</v>
      </c>
    </row>
    <row r="5358" spans="1:7" x14ac:dyDescent="0.2">
      <c r="A5358" s="344">
        <v>16</v>
      </c>
      <c r="B5358" s="344">
        <v>2.5</v>
      </c>
      <c r="C5358" s="344">
        <v>3305.32421875</v>
      </c>
      <c r="D5358" s="344">
        <v>20845.859375</v>
      </c>
      <c r="E5358" s="344">
        <v>1.61297933664173</v>
      </c>
      <c r="F5358" s="344">
        <v>2.3541091941297099</v>
      </c>
      <c r="G5358" s="262">
        <f t="shared" si="106"/>
        <v>35664.861556626318</v>
      </c>
    </row>
    <row r="5359" spans="1:7" x14ac:dyDescent="0.2">
      <c r="A5359" s="344">
        <v>16</v>
      </c>
      <c r="B5359" s="344">
        <v>2.5</v>
      </c>
      <c r="C5359" s="344">
        <v>3305.70703125</v>
      </c>
      <c r="D5359" s="344">
        <v>20945.98828125</v>
      </c>
      <c r="E5359" s="344">
        <v>1.61464919801801</v>
      </c>
      <c r="F5359" s="344">
        <v>2.3612440563738302</v>
      </c>
      <c r="G5359" s="262">
        <f t="shared" si="106"/>
        <v>35699.754852748592</v>
      </c>
    </row>
    <row r="5360" spans="1:7" x14ac:dyDescent="0.2">
      <c r="A5360" s="344">
        <v>16</v>
      </c>
      <c r="B5360" s="344">
        <v>2.5</v>
      </c>
      <c r="C5360" s="344">
        <v>3306.1123046875</v>
      </c>
      <c r="D5360" s="344">
        <v>21049.947265625</v>
      </c>
      <c r="E5360" s="344">
        <v>1.6164088156074301</v>
      </c>
      <c r="F5360" s="344">
        <v>2.36430764198303</v>
      </c>
      <c r="G5360" s="262">
        <f t="shared" si="106"/>
        <v>35736.703246184807</v>
      </c>
    </row>
    <row r="5361" spans="1:7" x14ac:dyDescent="0.2">
      <c r="A5361" s="344">
        <v>16</v>
      </c>
      <c r="B5361" s="344">
        <v>2.5</v>
      </c>
      <c r="C5361" s="344">
        <v>3306.5390625</v>
      </c>
      <c r="D5361" s="344">
        <v>21150.462890625</v>
      </c>
      <c r="E5361" s="344">
        <v>1.6181756509467999</v>
      </c>
      <c r="F5361" s="344">
        <v>2.3686825297772902</v>
      </c>
      <c r="G5361" s="262">
        <f t="shared" si="106"/>
        <v>35773.983834184786</v>
      </c>
    </row>
    <row r="5362" spans="1:7" x14ac:dyDescent="0.2">
      <c r="A5362" s="344">
        <v>16</v>
      </c>
      <c r="B5362" s="344">
        <v>2.5</v>
      </c>
      <c r="C5362" s="344">
        <v>3306.9453125</v>
      </c>
      <c r="D5362" s="344">
        <v>21250.611328125</v>
      </c>
      <c r="E5362" s="344">
        <v>1.6198870725929699</v>
      </c>
      <c r="F5362" s="344">
        <v>2.3725656792521499</v>
      </c>
      <c r="G5362" s="262">
        <f t="shared" si="106"/>
        <v>35810.2668923042</v>
      </c>
    </row>
    <row r="5363" spans="1:7" x14ac:dyDescent="0.2">
      <c r="A5363" s="344">
        <v>16</v>
      </c>
      <c r="B5363" s="344">
        <v>2.5</v>
      </c>
      <c r="C5363" s="344">
        <v>3307.34765625</v>
      </c>
      <c r="D5363" s="344">
        <v>21351.150390625</v>
      </c>
      <c r="E5363" s="344">
        <v>1.6216837102547299</v>
      </c>
      <c r="F5363" s="344">
        <v>2.3746343795210101</v>
      </c>
      <c r="G5363" s="262">
        <f t="shared" si="106"/>
        <v>35848.536857084815</v>
      </c>
    </row>
    <row r="5364" spans="1:7" x14ac:dyDescent="0.2">
      <c r="A5364" s="344">
        <v>16</v>
      </c>
      <c r="B5364" s="344">
        <v>2.5</v>
      </c>
      <c r="C5364" s="344">
        <v>3307.7568359375</v>
      </c>
      <c r="D5364" s="344">
        <v>21453.81640625</v>
      </c>
      <c r="E5364" s="344">
        <v>1.6234559006989</v>
      </c>
      <c r="F5364" s="344">
        <v>2.38073780201375</v>
      </c>
      <c r="G5364" s="262">
        <f t="shared" si="106"/>
        <v>35886.466133645037</v>
      </c>
    </row>
    <row r="5365" spans="1:7" x14ac:dyDescent="0.2">
      <c r="A5365" s="344">
        <v>16</v>
      </c>
      <c r="B5365" s="344">
        <v>2.5</v>
      </c>
      <c r="C5365" s="344">
        <v>3308.146484375</v>
      </c>
      <c r="D5365" s="344">
        <v>21554.40234375</v>
      </c>
      <c r="E5365" s="344">
        <v>1.6251561464741799</v>
      </c>
      <c r="F5365" s="344">
        <v>2.38229311071336</v>
      </c>
      <c r="G5365" s="262">
        <f t="shared" si="106"/>
        <v>35923.02840476104</v>
      </c>
    </row>
    <row r="5366" spans="1:7" x14ac:dyDescent="0.2">
      <c r="A5366" s="344">
        <v>16</v>
      </c>
      <c r="B5366" s="344">
        <v>2.5</v>
      </c>
      <c r="C5366" s="344">
        <v>3308.5556640625</v>
      </c>
      <c r="D5366" s="344">
        <v>21654.728515625</v>
      </c>
      <c r="E5366" s="344">
        <v>1.6269022598862599</v>
      </c>
      <c r="F5366" s="344">
        <v>2.3881464730948201</v>
      </c>
      <c r="G5366" s="262">
        <f t="shared" si="106"/>
        <v>35960.75242621998</v>
      </c>
    </row>
    <row r="5367" spans="1:7" x14ac:dyDescent="0.2">
      <c r="A5367" s="344">
        <v>16</v>
      </c>
      <c r="B5367" s="344">
        <v>2.5</v>
      </c>
      <c r="C5367" s="344">
        <v>3308.9560546875</v>
      </c>
      <c r="D5367" s="344">
        <v>21754.748046875</v>
      </c>
      <c r="E5367" s="344">
        <v>1.6286779427900899</v>
      </c>
      <c r="F5367" s="344">
        <v>2.3927956353873001</v>
      </c>
      <c r="G5367" s="262">
        <f t="shared" si="106"/>
        <v>35999.293158918103</v>
      </c>
    </row>
    <row r="5368" spans="1:7" x14ac:dyDescent="0.2">
      <c r="A5368" s="344">
        <v>16</v>
      </c>
      <c r="B5368" s="344">
        <v>2.5</v>
      </c>
      <c r="C5368" s="344">
        <v>3309.369140625</v>
      </c>
      <c r="D5368" s="344">
        <v>21856.517578125</v>
      </c>
      <c r="E5368" s="344">
        <v>1.6304369783029</v>
      </c>
      <c r="F5368" s="344">
        <v>2.3954510688781698</v>
      </c>
      <c r="G5368" s="262">
        <f t="shared" si="106"/>
        <v>36037.650041414585</v>
      </c>
    </row>
    <row r="5369" spans="1:7" x14ac:dyDescent="0.2">
      <c r="A5369" s="344">
        <v>16</v>
      </c>
      <c r="B5369" s="344">
        <v>2.5</v>
      </c>
      <c r="C5369" s="344">
        <v>3309.767578125</v>
      </c>
      <c r="D5369" s="344">
        <v>21957.009765625</v>
      </c>
      <c r="E5369" s="344">
        <v>1.6321402508765499</v>
      </c>
      <c r="F5369" s="344">
        <v>2.4001777637749901</v>
      </c>
      <c r="G5369" s="262">
        <f t="shared" si="106"/>
        <v>36074.963231154317</v>
      </c>
    </row>
    <row r="5370" spans="1:7" x14ac:dyDescent="0.2">
      <c r="A5370" s="344">
        <v>16</v>
      </c>
      <c r="B5370" s="344">
        <v>2.5</v>
      </c>
      <c r="C5370" s="344">
        <v>3310.1708984375</v>
      </c>
      <c r="D5370" s="344">
        <v>22058.552734375</v>
      </c>
      <c r="E5370" s="344">
        <v>1.6339173307642301</v>
      </c>
      <c r="F5370" s="344">
        <v>2.4031132925301799</v>
      </c>
      <c r="G5370" s="262">
        <f t="shared" si="106"/>
        <v>36114.072816586158</v>
      </c>
    </row>
    <row r="5371" spans="1:7" x14ac:dyDescent="0.2">
      <c r="A5371" s="344">
        <v>16</v>
      </c>
      <c r="B5371" s="344">
        <v>2.5</v>
      </c>
      <c r="C5371" s="344">
        <v>3310.57421875</v>
      </c>
      <c r="D5371" s="344">
        <v>22158.65625</v>
      </c>
      <c r="E5371" s="344">
        <v>1.6356678679585499</v>
      </c>
      <c r="F5371" s="344">
        <v>2.4094968102872398</v>
      </c>
      <c r="G5371" s="262">
        <f t="shared" si="106"/>
        <v>36152.774751064237</v>
      </c>
    </row>
    <row r="5372" spans="1:7" x14ac:dyDescent="0.2">
      <c r="A5372" s="344">
        <v>16</v>
      </c>
      <c r="B5372" s="344">
        <v>2.5</v>
      </c>
      <c r="C5372" s="344">
        <v>3310.970703125</v>
      </c>
      <c r="D5372" s="344">
        <v>22260.8671875</v>
      </c>
      <c r="E5372" s="344">
        <v>1.6374781262129501</v>
      </c>
      <c r="F5372" s="344">
        <v>2.4134966079145701</v>
      </c>
      <c r="G5372" s="262">
        <f t="shared" si="106"/>
        <v>36192.980155543868</v>
      </c>
    </row>
    <row r="5373" spans="1:7" x14ac:dyDescent="0.2">
      <c r="A5373" s="344">
        <v>16</v>
      </c>
      <c r="B5373" s="344">
        <v>2.5</v>
      </c>
      <c r="C5373" s="344">
        <v>3311.341796875</v>
      </c>
      <c r="D5373" s="344">
        <v>22346.521484375</v>
      </c>
      <c r="E5373" s="344">
        <v>1.63906044326723</v>
      </c>
      <c r="F5373" s="344">
        <v>2.41669127717614</v>
      </c>
      <c r="G5373" s="262">
        <f t="shared" si="106"/>
        <v>36228.271671465067</v>
      </c>
    </row>
    <row r="5374" spans="1:7" x14ac:dyDescent="0.2">
      <c r="A5374" s="344">
        <v>16</v>
      </c>
      <c r="B5374" s="344">
        <v>2.5</v>
      </c>
      <c r="C5374" s="344">
        <v>3311.3798828125</v>
      </c>
      <c r="D5374" s="344">
        <v>22360.908203125</v>
      </c>
      <c r="E5374" s="344">
        <v>1.63921841885895</v>
      </c>
      <c r="F5374" s="344">
        <v>2.4187087547033999</v>
      </c>
      <c r="G5374" s="262">
        <f t="shared" si="106"/>
        <v>36231.803012794648</v>
      </c>
    </row>
    <row r="5375" spans="1:7" x14ac:dyDescent="0.2">
      <c r="A5375" s="344">
        <v>16</v>
      </c>
      <c r="B5375" s="344">
        <v>2.5</v>
      </c>
      <c r="C5375" s="344">
        <v>3311.798828125</v>
      </c>
      <c r="D5375" s="344">
        <v>22461.89453125</v>
      </c>
      <c r="E5375" s="344">
        <v>1.6409556847065701</v>
      </c>
      <c r="F5375" s="344">
        <v>2.4207562673836902</v>
      </c>
      <c r="G5375" s="262">
        <f t="shared" si="106"/>
        <v>36270.737574987164</v>
      </c>
    </row>
    <row r="5376" spans="1:7" x14ac:dyDescent="0.2">
      <c r="A5376" s="344">
        <v>16</v>
      </c>
      <c r="B5376" s="344">
        <v>2.5</v>
      </c>
      <c r="C5376" s="344">
        <v>3312.1826171875</v>
      </c>
      <c r="D5376" s="344">
        <v>22563.259765625</v>
      </c>
      <c r="E5376" s="344">
        <v>1.64265115745366</v>
      </c>
      <c r="F5376" s="344">
        <v>2.4229078553617001</v>
      </c>
      <c r="G5376" s="262">
        <f t="shared" si="106"/>
        <v>36308.907036009099</v>
      </c>
    </row>
    <row r="5377" spans="1:7" x14ac:dyDescent="0.2">
      <c r="A5377" s="344">
        <v>16</v>
      </c>
      <c r="B5377" s="344">
        <v>2.5</v>
      </c>
      <c r="C5377" s="344">
        <v>3312.59765625</v>
      </c>
      <c r="D5377" s="344">
        <v>22666.021484375</v>
      </c>
      <c r="E5377" s="344">
        <v>1.6444603679701699</v>
      </c>
      <c r="F5377" s="344">
        <v>2.4289428256452101</v>
      </c>
      <c r="G5377" s="262">
        <f t="shared" si="106"/>
        <v>36349.821681654939</v>
      </c>
    </row>
    <row r="5378" spans="1:7" x14ac:dyDescent="0.2">
      <c r="A5378" s="344">
        <v>16</v>
      </c>
      <c r="B5378" s="344">
        <v>2.5</v>
      </c>
      <c r="C5378" s="344">
        <v>3313.0048828125</v>
      </c>
      <c r="D5378" s="344">
        <v>22766.837890625</v>
      </c>
      <c r="E5378" s="344">
        <v>1.6462907660752499</v>
      </c>
      <c r="F5378" s="344">
        <v>2.43306439369917</v>
      </c>
      <c r="G5378" s="262">
        <f t="shared" si="106"/>
        <v>36391.401791509124</v>
      </c>
    </row>
    <row r="5379" spans="1:7" x14ac:dyDescent="0.2">
      <c r="A5379" s="344">
        <v>16</v>
      </c>
      <c r="B5379" s="344">
        <v>2.5</v>
      </c>
      <c r="C5379" s="344">
        <v>3313.4169921875</v>
      </c>
      <c r="D5379" s="344">
        <v>22867.990234375</v>
      </c>
      <c r="E5379" s="344">
        <v>1.6480711055919499</v>
      </c>
      <c r="F5379" s="344">
        <v>2.4380655959248498</v>
      </c>
      <c r="G5379" s="262">
        <f t="shared" si="106"/>
        <v>36432.024535433498</v>
      </c>
    </row>
    <row r="5380" spans="1:7" x14ac:dyDescent="0.2">
      <c r="A5380" s="344">
        <v>16</v>
      </c>
      <c r="B5380" s="344">
        <v>2.5</v>
      </c>
      <c r="C5380" s="344">
        <v>3313.814453125</v>
      </c>
      <c r="D5380" s="344">
        <v>22971.119140625</v>
      </c>
      <c r="E5380" s="344">
        <v>1.6498415498062999</v>
      </c>
      <c r="F5380" s="344">
        <v>2.44244048371911</v>
      </c>
      <c r="G5380" s="262">
        <f t="shared" si="106"/>
        <v>36472.602328425462</v>
      </c>
    </row>
    <row r="5381" spans="1:7" x14ac:dyDescent="0.2">
      <c r="A5381" s="344">
        <v>16</v>
      </c>
      <c r="B5381" s="344">
        <v>2.5</v>
      </c>
      <c r="C5381" s="344">
        <v>3314.2158203125</v>
      </c>
      <c r="D5381" s="344">
        <v>23072.423828125</v>
      </c>
      <c r="E5381" s="344">
        <v>1.6515824245288999</v>
      </c>
      <c r="F5381" s="344">
        <v>2.4451641365885699</v>
      </c>
      <c r="G5381" s="262">
        <f t="shared" si="106"/>
        <v>36512.680348472088</v>
      </c>
    </row>
    <row r="5382" spans="1:7" x14ac:dyDescent="0.2">
      <c r="A5382" s="344">
        <v>16</v>
      </c>
      <c r="B5382" s="344">
        <v>2.5</v>
      </c>
      <c r="C5382" s="344">
        <v>3314.6279296875</v>
      </c>
      <c r="D5382" s="344">
        <v>23173.935546875</v>
      </c>
      <c r="E5382" s="344">
        <v>1.6533738235011699</v>
      </c>
      <c r="F5382" s="344">
        <v>2.45038559660316</v>
      </c>
      <c r="G5382" s="262">
        <f t="shared" ref="G5382:G5445" si="107">G5381+(D5382+D5381)/2*(E5382-E5381)</f>
        <v>36554.103188799891</v>
      </c>
    </row>
    <row r="5383" spans="1:7" x14ac:dyDescent="0.2">
      <c r="A5383" s="344">
        <v>16</v>
      </c>
      <c r="B5383" s="344">
        <v>2.5</v>
      </c>
      <c r="C5383" s="344">
        <v>3315.0478515625</v>
      </c>
      <c r="D5383" s="344">
        <v>23274.041015625</v>
      </c>
      <c r="E5383" s="344">
        <v>1.6551461303606601</v>
      </c>
      <c r="F5383" s="344">
        <v>2.4553327821195099</v>
      </c>
      <c r="G5383" s="262">
        <f t="shared" si="107"/>
        <v>36595.263222535468</v>
      </c>
    </row>
    <row r="5384" spans="1:7" x14ac:dyDescent="0.2">
      <c r="A5384" s="344">
        <v>16</v>
      </c>
      <c r="B5384" s="344">
        <v>2.5</v>
      </c>
      <c r="C5384" s="344">
        <v>3315.443359375</v>
      </c>
      <c r="D5384" s="344">
        <v>23374.59375</v>
      </c>
      <c r="E5384" s="344">
        <v>1.65686174295843</v>
      </c>
      <c r="F5384" s="344">
        <v>2.4606676306575501</v>
      </c>
      <c r="G5384" s="262">
        <f t="shared" si="107"/>
        <v>36635.278715271808</v>
      </c>
    </row>
    <row r="5385" spans="1:7" x14ac:dyDescent="0.2">
      <c r="A5385" s="344">
        <v>16</v>
      </c>
      <c r="B5385" s="344">
        <v>2.5</v>
      </c>
      <c r="C5385" s="344">
        <v>3315.82421875</v>
      </c>
      <c r="D5385" s="344">
        <v>23475.66015625</v>
      </c>
      <c r="E5385" s="344">
        <v>1.65852310601622</v>
      </c>
      <c r="F5385" s="344">
        <v>2.46184156276286</v>
      </c>
      <c r="G5385" s="262">
        <f t="shared" si="107"/>
        <v>36674.196355815773</v>
      </c>
    </row>
    <row r="5386" spans="1:7" x14ac:dyDescent="0.2">
      <c r="A5386" s="344">
        <v>16</v>
      </c>
      <c r="B5386" s="344">
        <v>2.5</v>
      </c>
      <c r="C5386" s="344">
        <v>3315.94921875</v>
      </c>
      <c r="D5386" s="344">
        <v>23500.427734375</v>
      </c>
      <c r="E5386" s="344">
        <v>1.6590617597103099</v>
      </c>
      <c r="F5386" s="344">
        <v>2.4619637988507699</v>
      </c>
      <c r="G5386" s="262">
        <f t="shared" si="107"/>
        <v>36686.848277453864</v>
      </c>
    </row>
    <row r="5387" spans="1:7" x14ac:dyDescent="0.2">
      <c r="A5387" s="344">
        <v>16</v>
      </c>
      <c r="B5387" s="344">
        <v>2.5</v>
      </c>
      <c r="C5387" s="344">
        <v>3316.2431640625</v>
      </c>
      <c r="D5387" s="344">
        <v>23576.05859375</v>
      </c>
      <c r="E5387" s="344">
        <v>1.6603105468675501</v>
      </c>
      <c r="F5387" s="344">
        <v>2.4643719661980898</v>
      </c>
      <c r="G5387" s="262">
        <f t="shared" si="107"/>
        <v>36716.242533221142</v>
      </c>
    </row>
    <row r="5388" spans="1:7" x14ac:dyDescent="0.2">
      <c r="A5388" s="344">
        <v>16</v>
      </c>
      <c r="B5388" s="344">
        <v>2.5</v>
      </c>
      <c r="C5388" s="344">
        <v>3316.634765625</v>
      </c>
      <c r="D5388" s="344">
        <v>23676.84375</v>
      </c>
      <c r="E5388" s="344">
        <v>1.66206958238035</v>
      </c>
      <c r="F5388" s="344">
        <v>2.4698048364371101</v>
      </c>
      <c r="G5388" s="262">
        <f t="shared" si="107"/>
        <v>36757.802299873903</v>
      </c>
    </row>
    <row r="5389" spans="1:7" x14ac:dyDescent="0.2">
      <c r="A5389" s="344">
        <v>16</v>
      </c>
      <c r="B5389" s="344">
        <v>2.5</v>
      </c>
      <c r="C5389" s="344">
        <v>3317.05859375</v>
      </c>
      <c r="D5389" s="344">
        <v>23777.43359375</v>
      </c>
      <c r="E5389" s="344">
        <v>1.66387797798961</v>
      </c>
      <c r="F5389" s="344">
        <v>2.4737895000725998</v>
      </c>
      <c r="G5389" s="262">
        <f t="shared" si="107"/>
        <v>36800.710353268427</v>
      </c>
    </row>
    <row r="5390" spans="1:7" x14ac:dyDescent="0.2">
      <c r="A5390" s="344">
        <v>16</v>
      </c>
      <c r="B5390" s="344">
        <v>2.5</v>
      </c>
      <c r="C5390" s="344">
        <v>3317.45703125</v>
      </c>
      <c r="D5390" s="344">
        <v>23882.556640625</v>
      </c>
      <c r="E5390" s="344">
        <v>1.66562420781702</v>
      </c>
      <c r="F5390" s="344">
        <v>2.4801553227007398</v>
      </c>
      <c r="G5390" s="262">
        <f t="shared" si="107"/>
        <v>36842.323001529097</v>
      </c>
    </row>
    <row r="5391" spans="1:7" x14ac:dyDescent="0.2">
      <c r="A5391" s="344">
        <v>16</v>
      </c>
      <c r="B5391" s="344">
        <v>2.5</v>
      </c>
      <c r="C5391" s="344">
        <v>3317.873046875</v>
      </c>
      <c r="D5391" s="344">
        <v>23985.861328125</v>
      </c>
      <c r="E5391" s="344">
        <v>1.66746659670025</v>
      </c>
      <c r="F5391" s="344">
        <v>2.4830312468111502</v>
      </c>
      <c r="G5391" s="262">
        <f t="shared" si="107"/>
        <v>36886.419122090811</v>
      </c>
    </row>
    <row r="5392" spans="1:7" x14ac:dyDescent="0.2">
      <c r="A5392" s="344">
        <v>16</v>
      </c>
      <c r="B5392" s="344">
        <v>2.5</v>
      </c>
      <c r="C5392" s="344">
        <v>3318.283203125</v>
      </c>
      <c r="D5392" s="344">
        <v>24087.306640625</v>
      </c>
      <c r="E5392" s="344">
        <v>1.6692730132490401</v>
      </c>
      <c r="F5392" s="344">
        <v>2.4863868020474902</v>
      </c>
      <c r="G5392" s="262">
        <f t="shared" si="107"/>
        <v>36929.83920517657</v>
      </c>
    </row>
    <row r="5393" spans="1:7" x14ac:dyDescent="0.2">
      <c r="A5393" s="344">
        <v>16</v>
      </c>
      <c r="B5393" s="344">
        <v>2.5</v>
      </c>
      <c r="C5393" s="344">
        <v>3318.7041015625</v>
      </c>
      <c r="D5393" s="344">
        <v>24189.634765625</v>
      </c>
      <c r="E5393" s="344">
        <v>1.6711059724912001</v>
      </c>
      <c r="F5393" s="344">
        <v>2.4918257258832499</v>
      </c>
      <c r="G5393" s="262">
        <f t="shared" si="107"/>
        <v>36974.084038143468</v>
      </c>
    </row>
    <row r="5394" spans="1:7" x14ac:dyDescent="0.2">
      <c r="A5394" s="344">
        <v>16</v>
      </c>
      <c r="B5394" s="344">
        <v>2.5</v>
      </c>
      <c r="C5394" s="344">
        <v>3319.1103515625</v>
      </c>
      <c r="D5394" s="344">
        <v>24291.029296875</v>
      </c>
      <c r="E5394" s="344">
        <v>1.67283299379051</v>
      </c>
      <c r="F5394" s="344">
        <v>2.4966597557067902</v>
      </c>
      <c r="G5394" s="262">
        <f t="shared" si="107"/>
        <v>37015.947607863782</v>
      </c>
    </row>
    <row r="5395" spans="1:7" x14ac:dyDescent="0.2">
      <c r="A5395" s="344">
        <v>16</v>
      </c>
      <c r="B5395" s="344">
        <v>2.5</v>
      </c>
      <c r="C5395" s="344">
        <v>3319.5009765625</v>
      </c>
      <c r="D5395" s="344">
        <v>24393.21875</v>
      </c>
      <c r="E5395" s="344">
        <v>1.6746069304645099</v>
      </c>
      <c r="F5395" s="344">
        <v>2.4981200695037802</v>
      </c>
      <c r="G5395" s="262">
        <f t="shared" si="107"/>
        <v>37059.128994392013</v>
      </c>
    </row>
    <row r="5396" spans="1:7" x14ac:dyDescent="0.2">
      <c r="A5396" s="344">
        <v>16</v>
      </c>
      <c r="B5396" s="344">
        <v>2.5</v>
      </c>
      <c r="C5396" s="344">
        <v>3319.9150390625</v>
      </c>
      <c r="D5396" s="344">
        <v>24494.662109375</v>
      </c>
      <c r="E5396" s="344">
        <v>1.6764088068157399</v>
      </c>
      <c r="F5396" s="344">
        <v>2.5037347804754999</v>
      </c>
      <c r="G5396" s="262">
        <f t="shared" si="107"/>
        <v>37103.173952583144</v>
      </c>
    </row>
    <row r="5397" spans="1:7" x14ac:dyDescent="0.2">
      <c r="A5397" s="344">
        <v>16</v>
      </c>
      <c r="B5397" s="344">
        <v>2.5</v>
      </c>
      <c r="C5397" s="344">
        <v>3320.3203125</v>
      </c>
      <c r="D5397" s="344">
        <v>24596.673828125</v>
      </c>
      <c r="E5397" s="344">
        <v>1.6781813465058799</v>
      </c>
      <c r="F5397" s="344">
        <v>2.5064735673367999</v>
      </c>
      <c r="G5397" s="262">
        <f t="shared" si="107"/>
        <v>37146.682123278748</v>
      </c>
    </row>
    <row r="5398" spans="1:7" x14ac:dyDescent="0.2">
      <c r="A5398" s="344">
        <v>16</v>
      </c>
      <c r="B5398" s="344">
        <v>2.5</v>
      </c>
      <c r="C5398" s="344">
        <v>3320.5146484375</v>
      </c>
      <c r="D5398" s="344">
        <v>24640.51953125</v>
      </c>
      <c r="E5398" s="344">
        <v>1.6790665686130499</v>
      </c>
      <c r="F5398" s="344">
        <v>2.5090693961828898</v>
      </c>
      <c r="G5398" s="262">
        <f t="shared" si="107"/>
        <v>37168.475049307111</v>
      </c>
    </row>
    <row r="5399" spans="1:7" x14ac:dyDescent="0.2">
      <c r="A5399" s="344">
        <v>16</v>
      </c>
      <c r="B5399" s="344">
        <v>2.5</v>
      </c>
      <c r="C5399" s="344">
        <v>3320.7099609375</v>
      </c>
      <c r="D5399" s="344">
        <v>24696.96484375</v>
      </c>
      <c r="E5399" s="344">
        <v>1.679896726273</v>
      </c>
      <c r="F5399" s="344">
        <v>2.51196906901896</v>
      </c>
      <c r="G5399" s="262">
        <f t="shared" si="107"/>
        <v>37188.953994595402</v>
      </c>
    </row>
    <row r="5400" spans="1:7" x14ac:dyDescent="0.2">
      <c r="A5400" s="344">
        <v>16</v>
      </c>
      <c r="B5400" s="344">
        <v>2.5</v>
      </c>
      <c r="C5400" s="344">
        <v>3321.126953125</v>
      </c>
      <c r="D5400" s="344">
        <v>24797.083984375</v>
      </c>
      <c r="E5400" s="344">
        <v>1.6817647265270399</v>
      </c>
      <c r="F5400" s="344">
        <v>2.51627876423299</v>
      </c>
      <c r="G5400" s="262">
        <f t="shared" si="107"/>
        <v>37235.181442487599</v>
      </c>
    </row>
    <row r="5401" spans="1:7" x14ac:dyDescent="0.2">
      <c r="A5401" s="344">
        <v>16</v>
      </c>
      <c r="B5401" s="344">
        <v>2.5</v>
      </c>
      <c r="C5401" s="344">
        <v>3321.529296875</v>
      </c>
      <c r="D5401" s="344">
        <v>24898.15234375</v>
      </c>
      <c r="E5401" s="344">
        <v>1.68353680055588</v>
      </c>
      <c r="F5401" s="344">
        <v>2.51985783688724</v>
      </c>
      <c r="G5401" s="262">
        <f t="shared" si="107"/>
        <v>37279.213261314668</v>
      </c>
    </row>
    <row r="5402" spans="1:7" x14ac:dyDescent="0.2">
      <c r="A5402" s="344">
        <v>16</v>
      </c>
      <c r="B5402" s="344">
        <v>2.5</v>
      </c>
      <c r="C5402" s="344">
        <v>3321.9345703125</v>
      </c>
      <c r="D5402" s="344">
        <v>24999.2265625</v>
      </c>
      <c r="E5402" s="344">
        <v>1.68532109819353</v>
      </c>
      <c r="F5402" s="344">
        <v>2.5240750983357398</v>
      </c>
      <c r="G5402" s="262">
        <f t="shared" si="107"/>
        <v>37323.729148968341</v>
      </c>
    </row>
    <row r="5403" spans="1:7" x14ac:dyDescent="0.2">
      <c r="A5403" s="344">
        <v>16</v>
      </c>
      <c r="B5403" s="344">
        <v>2.5</v>
      </c>
      <c r="C5403" s="344">
        <v>3322.333984375</v>
      </c>
      <c r="D5403" s="344">
        <v>25099.25</v>
      </c>
      <c r="E5403" s="344">
        <v>1.6870694234967201</v>
      </c>
      <c r="F5403" s="344">
        <v>2.5264560244977501</v>
      </c>
      <c r="G5403" s="262">
        <f t="shared" si="107"/>
        <v>37367.523366081085</v>
      </c>
    </row>
    <row r="5404" spans="1:7" x14ac:dyDescent="0.2">
      <c r="A5404" s="344">
        <v>17</v>
      </c>
      <c r="B5404" s="344">
        <v>2.5</v>
      </c>
      <c r="C5404" s="344">
        <v>3322.7314453125</v>
      </c>
      <c r="D5404" s="344">
        <v>25199.51171875</v>
      </c>
      <c r="E5404" s="344">
        <v>1.68884976301342</v>
      </c>
      <c r="F5404" s="344">
        <v>2.5318861007690399</v>
      </c>
      <c r="G5404" s="262">
        <f t="shared" si="107"/>
        <v>37412.297802645568</v>
      </c>
    </row>
    <row r="5405" spans="1:7" x14ac:dyDescent="0.2">
      <c r="A5405" s="344">
        <v>17</v>
      </c>
      <c r="B5405" s="344">
        <v>2.5</v>
      </c>
      <c r="C5405" s="344">
        <v>3323.146484375</v>
      </c>
      <c r="D5405" s="344">
        <v>25299.8515625</v>
      </c>
      <c r="E5405" s="344">
        <v>1.69071473646909</v>
      </c>
      <c r="F5405" s="344">
        <v>2.5355517864227299</v>
      </c>
      <c r="G5405" s="262">
        <f t="shared" si="107"/>
        <v>37459.387788669446</v>
      </c>
    </row>
    <row r="5406" spans="1:7" x14ac:dyDescent="0.2">
      <c r="A5406" s="344">
        <v>17</v>
      </c>
      <c r="B5406" s="344">
        <v>2.5</v>
      </c>
      <c r="C5406" s="344">
        <v>3323.5458984375</v>
      </c>
      <c r="D5406" s="344">
        <v>25400.6328125</v>
      </c>
      <c r="E5406" s="344">
        <v>1.69255619402975</v>
      </c>
      <c r="F5406" s="344">
        <v>2.5388598442077601</v>
      </c>
      <c r="G5406" s="262">
        <f t="shared" si="107"/>
        <v>37506.069183810177</v>
      </c>
    </row>
    <row r="5407" spans="1:7" x14ac:dyDescent="0.2">
      <c r="A5407" s="344">
        <v>17</v>
      </c>
      <c r="B5407" s="344">
        <v>2.5</v>
      </c>
      <c r="C5407" s="344">
        <v>3323.94140625</v>
      </c>
      <c r="D5407" s="344">
        <v>25500.78515625</v>
      </c>
      <c r="E5407" s="344">
        <v>1.69428554363549</v>
      </c>
      <c r="F5407" s="344">
        <v>2.5446831714361902</v>
      </c>
      <c r="G5407" s="262">
        <f t="shared" si="107"/>
        <v>37550.082357358107</v>
      </c>
    </row>
    <row r="5408" spans="1:7" x14ac:dyDescent="0.2">
      <c r="A5408" s="344">
        <v>17</v>
      </c>
      <c r="B5408" s="344">
        <v>2.5</v>
      </c>
      <c r="C5408" s="344">
        <v>3324.33984375</v>
      </c>
      <c r="D5408" s="344">
        <v>25602.666015625</v>
      </c>
      <c r="E5408" s="344">
        <v>1.6961672808974999</v>
      </c>
      <c r="F5408" s="344">
        <v>2.5482177734375</v>
      </c>
      <c r="G5408" s="262">
        <f t="shared" si="107"/>
        <v>37598.163991501817</v>
      </c>
    </row>
    <row r="5409" spans="1:7" x14ac:dyDescent="0.2">
      <c r="A5409" s="344">
        <v>17</v>
      </c>
      <c r="B5409" s="344">
        <v>2.5</v>
      </c>
      <c r="C5409" s="344">
        <v>3324.7412109375</v>
      </c>
      <c r="D5409" s="344">
        <v>25704.205078125</v>
      </c>
      <c r="E5409" s="344">
        <v>1.6980264335870701</v>
      </c>
      <c r="F5409" s="344">
        <v>2.5511356070637699</v>
      </c>
      <c r="G5409" s="262">
        <f t="shared" si="107"/>
        <v>37645.857645195501</v>
      </c>
    </row>
    <row r="5410" spans="1:7" x14ac:dyDescent="0.2">
      <c r="A5410" s="344">
        <v>17</v>
      </c>
      <c r="B5410" s="344">
        <v>2.5</v>
      </c>
      <c r="C5410" s="344">
        <v>3324.96484375</v>
      </c>
      <c r="D5410" s="344">
        <v>25753.587890625</v>
      </c>
      <c r="E5410" s="344">
        <v>1.6990749863907699</v>
      </c>
      <c r="F5410" s="344">
        <v>2.5533887092024101</v>
      </c>
      <c r="G5410" s="262">
        <f t="shared" si="107"/>
        <v>37672.835751740298</v>
      </c>
    </row>
    <row r="5411" spans="1:7" x14ac:dyDescent="0.2">
      <c r="A5411" s="344">
        <v>17</v>
      </c>
      <c r="B5411" s="344">
        <v>2.5</v>
      </c>
      <c r="C5411" s="344">
        <v>3325.158203125</v>
      </c>
      <c r="D5411" s="344">
        <v>25806.37109375</v>
      </c>
      <c r="E5411" s="344">
        <v>1.6999893123284</v>
      </c>
      <c r="F5411" s="344">
        <v>2.5567174889147299</v>
      </c>
      <c r="G5411" s="262">
        <f t="shared" si="107"/>
        <v>37696.407055661577</v>
      </c>
    </row>
    <row r="5412" spans="1:7" x14ac:dyDescent="0.2">
      <c r="A5412" s="344">
        <v>17</v>
      </c>
      <c r="B5412" s="344">
        <v>3.5</v>
      </c>
      <c r="C5412" s="344">
        <v>3326.2578125</v>
      </c>
      <c r="D5412" s="344">
        <v>25909.814453125</v>
      </c>
      <c r="E5412" s="344">
        <v>1.70222658198327</v>
      </c>
      <c r="F5412" s="344">
        <v>2.56107142195106</v>
      </c>
      <c r="G5412" s="262">
        <f t="shared" si="107"/>
        <v>37754.258581956405</v>
      </c>
    </row>
    <row r="5413" spans="1:7" x14ac:dyDescent="0.2">
      <c r="A5413" s="344">
        <v>17</v>
      </c>
      <c r="B5413" s="344">
        <v>3.5</v>
      </c>
      <c r="C5413" s="344">
        <v>3326.6904296875</v>
      </c>
      <c r="D5413" s="344">
        <v>26012.197265625</v>
      </c>
      <c r="E5413" s="344">
        <v>1.70436315238476</v>
      </c>
      <c r="F5413" s="344">
        <v>2.56654620170593</v>
      </c>
      <c r="G5413" s="262">
        <f t="shared" si="107"/>
        <v>37809.726098668456</v>
      </c>
    </row>
    <row r="5414" spans="1:7" x14ac:dyDescent="0.2">
      <c r="A5414" s="344">
        <v>17</v>
      </c>
      <c r="B5414" s="344">
        <v>3.5</v>
      </c>
      <c r="C5414" s="344">
        <v>3327.181640625</v>
      </c>
      <c r="D5414" s="344">
        <v>26113.837890625</v>
      </c>
      <c r="E5414" s="344">
        <v>1.7068354645743999</v>
      </c>
      <c r="F5414" s="344">
        <v>2.5712104979902501</v>
      </c>
      <c r="G5414" s="262">
        <f t="shared" si="107"/>
        <v>37874.162014725654</v>
      </c>
    </row>
    <row r="5415" spans="1:7" x14ac:dyDescent="0.2">
      <c r="A5415" s="344">
        <v>17</v>
      </c>
      <c r="B5415" s="344">
        <v>3.5</v>
      </c>
      <c r="C5415" s="344">
        <v>3327.7294921875</v>
      </c>
      <c r="D5415" s="344">
        <v>26216.0234375</v>
      </c>
      <c r="E5415" s="344">
        <v>1.70960533432662</v>
      </c>
      <c r="F5415" s="344">
        <v>2.57610669359565</v>
      </c>
      <c r="G5415" s="262">
        <f t="shared" si="107"/>
        <v>37946.635464740975</v>
      </c>
    </row>
    <row r="5416" spans="1:7" x14ac:dyDescent="0.2">
      <c r="A5416" s="344">
        <v>17</v>
      </c>
      <c r="B5416" s="344">
        <v>3.5</v>
      </c>
      <c r="C5416" s="344">
        <v>3328.365234375</v>
      </c>
      <c r="D5416" s="344">
        <v>26316.244140625</v>
      </c>
      <c r="E5416" s="344">
        <v>1.7128373729065101</v>
      </c>
      <c r="F5416" s="344">
        <v>2.5818466674536502</v>
      </c>
      <c r="G5416" s="262">
        <f t="shared" si="107"/>
        <v>38031.52862249178</v>
      </c>
    </row>
    <row r="5417" spans="1:7" x14ac:dyDescent="0.2">
      <c r="A5417" s="344">
        <v>17</v>
      </c>
      <c r="B5417" s="344">
        <v>3.5</v>
      </c>
      <c r="C5417" s="344">
        <v>3329.26953125</v>
      </c>
      <c r="D5417" s="344">
        <v>26418.759765625</v>
      </c>
      <c r="E5417" s="344">
        <v>1.7173149390146101</v>
      </c>
      <c r="F5417" s="344">
        <v>2.5882748886942899</v>
      </c>
      <c r="G5417" s="262">
        <f t="shared" si="107"/>
        <v>38149.590855592352</v>
      </c>
    </row>
    <row r="5418" spans="1:7" x14ac:dyDescent="0.2">
      <c r="A5418" s="344">
        <v>17</v>
      </c>
      <c r="B5418" s="344">
        <v>3.5</v>
      </c>
      <c r="C5418" s="344">
        <v>3329.625</v>
      </c>
      <c r="D5418" s="344">
        <v>26444.517578125</v>
      </c>
      <c r="E5418" s="344">
        <v>1.7191102961078299</v>
      </c>
      <c r="F5418" s="344">
        <v>2.59202439337969</v>
      </c>
      <c r="G5418" s="262">
        <f t="shared" si="107"/>
        <v>38197.045085567326</v>
      </c>
    </row>
    <row r="5419" spans="1:7" x14ac:dyDescent="0.2">
      <c r="A5419" s="344">
        <v>17</v>
      </c>
      <c r="B5419" s="344">
        <v>3.5</v>
      </c>
      <c r="C5419" s="344">
        <v>3330.7841796875</v>
      </c>
      <c r="D5419" s="344">
        <v>26519.603515625</v>
      </c>
      <c r="E5419" s="344">
        <v>1.72491406556219</v>
      </c>
      <c r="F5419" s="344">
        <v>2.5980235077440699</v>
      </c>
      <c r="G5419" s="262">
        <f t="shared" si="107"/>
        <v>38350.740859657788</v>
      </c>
    </row>
    <row r="5420" spans="1:7" x14ac:dyDescent="0.2">
      <c r="A5420" s="344">
        <v>17</v>
      </c>
      <c r="B5420" s="344">
        <v>3.5</v>
      </c>
      <c r="C5420" s="344">
        <v>3333.6240234375</v>
      </c>
      <c r="D5420" s="344">
        <v>26560.47265625</v>
      </c>
      <c r="E5420" s="344">
        <v>1.73913559410721</v>
      </c>
      <c r="F5420" s="344">
        <v>2.6126087177544801</v>
      </c>
      <c r="G5420" s="262">
        <f t="shared" si="107"/>
        <v>38728.180768882863</v>
      </c>
    </row>
    <row r="5421" spans="1:7" x14ac:dyDescent="0.2">
      <c r="A5421" s="344">
        <v>17</v>
      </c>
      <c r="B5421" s="344">
        <v>3.5</v>
      </c>
      <c r="C5421" s="344">
        <v>3337.6123046875</v>
      </c>
      <c r="D5421" s="344">
        <v>26537.341796875</v>
      </c>
      <c r="E5421" s="344">
        <v>1.75915251020342</v>
      </c>
      <c r="F5421" s="344">
        <v>2.6311546098440899</v>
      </c>
      <c r="G5421" s="262">
        <f t="shared" si="107"/>
        <v>39259.608017283026</v>
      </c>
    </row>
    <row r="5422" spans="1:7" x14ac:dyDescent="0.2">
      <c r="A5422" s="344">
        <v>17</v>
      </c>
      <c r="B5422" s="344">
        <v>3.5</v>
      </c>
      <c r="C5422" s="344">
        <v>3341.6181640625</v>
      </c>
      <c r="D5422" s="344">
        <v>26491.189453125</v>
      </c>
      <c r="E5422" s="344">
        <v>1.77915883250535</v>
      </c>
      <c r="F5422" s="344">
        <v>2.64903018251061</v>
      </c>
      <c r="G5422" s="262">
        <f t="shared" si="107"/>
        <v>39790.060960975759</v>
      </c>
    </row>
    <row r="5423" spans="1:7" x14ac:dyDescent="0.2">
      <c r="A5423" s="344">
        <v>17</v>
      </c>
      <c r="B5423" s="344">
        <v>3.5</v>
      </c>
      <c r="C5423" s="344">
        <v>3345.2041015625</v>
      </c>
      <c r="D5423" s="344">
        <v>26419.244140625</v>
      </c>
      <c r="E5423" s="344">
        <v>1.7970415065065</v>
      </c>
      <c r="F5423" s="344">
        <v>2.6676119305193402</v>
      </c>
      <c r="G5423" s="262">
        <f t="shared" si="107"/>
        <v>40263.150978584024</v>
      </c>
    </row>
    <row r="5424" spans="1:7" x14ac:dyDescent="0.2">
      <c r="A5424" s="344">
        <v>17</v>
      </c>
      <c r="B5424" s="344">
        <v>4</v>
      </c>
      <c r="C5424" s="344">
        <v>3345.9775390625</v>
      </c>
      <c r="D5424" s="344">
        <v>26319.0859375</v>
      </c>
      <c r="E5424" s="344">
        <v>1.7987220780924</v>
      </c>
      <c r="F5424" s="344">
        <v>2.6645541656762401</v>
      </c>
      <c r="G5424" s="262">
        <f t="shared" si="107"/>
        <v>40307.466248092584</v>
      </c>
    </row>
    <row r="5425" spans="1:7" x14ac:dyDescent="0.2">
      <c r="A5425" s="344">
        <v>17</v>
      </c>
      <c r="B5425" s="344">
        <v>4</v>
      </c>
      <c r="C5425" s="344">
        <v>3346.7177734375</v>
      </c>
      <c r="D5425" s="344">
        <v>26217.869140625</v>
      </c>
      <c r="E5425" s="344">
        <v>1.79861986543983</v>
      </c>
      <c r="F5425" s="344">
        <v>2.6647357735782902</v>
      </c>
      <c r="G5425" s="262">
        <f t="shared" si="107"/>
        <v>40304.781277324342</v>
      </c>
    </row>
    <row r="5426" spans="1:7" x14ac:dyDescent="0.2">
      <c r="A5426" s="344">
        <v>17</v>
      </c>
      <c r="B5426" s="344">
        <v>4</v>
      </c>
      <c r="C5426" s="344">
        <v>3347.9931640625</v>
      </c>
      <c r="D5426" s="344">
        <v>26117.591796875</v>
      </c>
      <c r="E5426" s="344">
        <v>1.79861369542778</v>
      </c>
      <c r="F5426" s="344">
        <v>2.6618898846209</v>
      </c>
      <c r="G5426" s="262">
        <f t="shared" si="107"/>
        <v>40304.619822112028</v>
      </c>
    </row>
    <row r="5427" spans="1:7" x14ac:dyDescent="0.2">
      <c r="A5427" s="344">
        <v>17</v>
      </c>
      <c r="B5427" s="344">
        <v>4</v>
      </c>
      <c r="C5427" s="344">
        <v>3350.1904296875</v>
      </c>
      <c r="D5427" s="344">
        <v>26016.146484375</v>
      </c>
      <c r="E5427" s="344">
        <v>1.79856724571437</v>
      </c>
      <c r="F5427" s="344">
        <v>2.65827472321689</v>
      </c>
      <c r="G5427" s="262">
        <f t="shared" si="107"/>
        <v>40303.409023510947</v>
      </c>
    </row>
    <row r="5428" spans="1:7" x14ac:dyDescent="0.2">
      <c r="A5428" s="344">
        <v>17</v>
      </c>
      <c r="B5428" s="344">
        <v>4</v>
      </c>
      <c r="C5428" s="344">
        <v>3353.8076171875</v>
      </c>
      <c r="D5428" s="344">
        <v>25915.494140625</v>
      </c>
      <c r="E5428" s="344">
        <v>1.7985290614888101</v>
      </c>
      <c r="F5428" s="344">
        <v>2.6578903198242201</v>
      </c>
      <c r="G5428" s="262">
        <f t="shared" si="107"/>
        <v>40302.417538771289</v>
      </c>
    </row>
    <row r="5429" spans="1:7" x14ac:dyDescent="0.2">
      <c r="A5429" s="344">
        <v>17</v>
      </c>
      <c r="B5429" s="344">
        <v>4</v>
      </c>
      <c r="C5429" s="344">
        <v>3359.84765625</v>
      </c>
      <c r="D5429" s="344">
        <v>25813.072265625</v>
      </c>
      <c r="E5429" s="344">
        <v>1.7985102022066699</v>
      </c>
      <c r="F5429" s="344">
        <v>2.6535927318036601</v>
      </c>
      <c r="G5429" s="262">
        <f t="shared" si="107"/>
        <v>40301.929756957012</v>
      </c>
    </row>
    <row r="5430" spans="1:7" x14ac:dyDescent="0.2">
      <c r="A5430" s="344">
        <v>17</v>
      </c>
      <c r="B5430" s="344">
        <v>4</v>
      </c>
      <c r="C5430" s="344">
        <v>3370.9384765625</v>
      </c>
      <c r="D5430" s="344">
        <v>25712.861328125</v>
      </c>
      <c r="E5430" s="344">
        <v>1.7984843580052301</v>
      </c>
      <c r="F5430" s="344">
        <v>2.6507468428462699</v>
      </c>
      <c r="G5430" s="262">
        <f t="shared" si="107"/>
        <v>40301.263933653427</v>
      </c>
    </row>
    <row r="5431" spans="1:7" x14ac:dyDescent="0.2">
      <c r="A5431" s="344">
        <v>17</v>
      </c>
      <c r="B5431" s="344">
        <v>4</v>
      </c>
      <c r="C5431" s="344">
        <v>3390.208984375</v>
      </c>
      <c r="D5431" s="344">
        <v>25612.751953125</v>
      </c>
      <c r="E5431" s="344">
        <v>1.7985897138714799</v>
      </c>
      <c r="F5431" s="344">
        <v>2.6491284370422399</v>
      </c>
      <c r="G5431" s="262">
        <f t="shared" si="107"/>
        <v>40303.967660877453</v>
      </c>
    </row>
    <row r="5432" spans="1:7" x14ac:dyDescent="0.2">
      <c r="A5432" s="344">
        <v>17</v>
      </c>
      <c r="B5432" s="344">
        <v>0</v>
      </c>
      <c r="C5432" s="344">
        <v>3405.734375</v>
      </c>
      <c r="D5432" s="344">
        <v>25512.560546875</v>
      </c>
      <c r="E5432" s="344">
        <v>1.79772090632468</v>
      </c>
      <c r="F5432" s="344">
        <v>2.6473761536181</v>
      </c>
      <c r="G5432" s="262">
        <f t="shared" si="107"/>
        <v>40281.758632211197</v>
      </c>
    </row>
    <row r="5433" spans="1:7" x14ac:dyDescent="0.2">
      <c r="A5433" s="344">
        <v>17</v>
      </c>
      <c r="B5433" s="344">
        <v>0</v>
      </c>
      <c r="C5433" s="344">
        <v>3406.142578125</v>
      </c>
      <c r="D5433" s="344">
        <v>25407.763671875</v>
      </c>
      <c r="E5433" s="344">
        <v>1.79595313966274</v>
      </c>
      <c r="F5433" s="344">
        <v>2.6429505087435201</v>
      </c>
      <c r="G5433" s="262">
        <f t="shared" si="107"/>
        <v>40236.751006426653</v>
      </c>
    </row>
    <row r="5434" spans="1:7" x14ac:dyDescent="0.2">
      <c r="A5434" s="344">
        <v>17</v>
      </c>
      <c r="B5434" s="344">
        <v>0</v>
      </c>
      <c r="C5434" s="344">
        <v>3406.568359375</v>
      </c>
      <c r="D5434" s="344">
        <v>25307.681640625</v>
      </c>
      <c r="E5434" s="344">
        <v>1.79408909752965</v>
      </c>
      <c r="F5434" s="344">
        <v>2.6379048358649002</v>
      </c>
      <c r="G5434" s="262">
        <f t="shared" si="107"/>
        <v>40189.483142996192</v>
      </c>
    </row>
    <row r="5435" spans="1:7" x14ac:dyDescent="0.2">
      <c r="A5435" s="344">
        <v>17</v>
      </c>
      <c r="B5435" s="344">
        <v>0</v>
      </c>
      <c r="C5435" s="344">
        <v>3406.9599609375</v>
      </c>
      <c r="D5435" s="344">
        <v>25204.916015625</v>
      </c>
      <c r="E5435" s="344">
        <v>1.79234507959336</v>
      </c>
      <c r="F5435" s="344">
        <v>2.6355027221143201</v>
      </c>
      <c r="G5435" s="262">
        <f t="shared" si="107"/>
        <v>40145.43570483564</v>
      </c>
    </row>
    <row r="5436" spans="1:7" x14ac:dyDescent="0.2">
      <c r="A5436" s="344">
        <v>17</v>
      </c>
      <c r="B5436" s="344">
        <v>0</v>
      </c>
      <c r="C5436" s="344">
        <v>3407.3642578125</v>
      </c>
      <c r="D5436" s="344">
        <v>25104.33984375</v>
      </c>
      <c r="E5436" s="344">
        <v>1.7905671847984199</v>
      </c>
      <c r="F5436" s="344">
        <v>2.6303979102522099</v>
      </c>
      <c r="G5436" s="262">
        <f t="shared" si="107"/>
        <v>40100.713422770794</v>
      </c>
    </row>
    <row r="5437" spans="1:7" x14ac:dyDescent="0.2">
      <c r="A5437" s="344">
        <v>17</v>
      </c>
      <c r="B5437" s="344">
        <v>0</v>
      </c>
      <c r="C5437" s="344">
        <v>3407.76953125</v>
      </c>
      <c r="D5437" s="344">
        <v>25001.67578125</v>
      </c>
      <c r="E5437" s="344">
        <v>1.7888740403577701</v>
      </c>
      <c r="F5437" s="344">
        <v>2.6271911337971701</v>
      </c>
      <c r="G5437" s="262">
        <f t="shared" si="107"/>
        <v>40058.295061871504</v>
      </c>
    </row>
    <row r="5438" spans="1:7" x14ac:dyDescent="0.2">
      <c r="A5438" s="344">
        <v>17</v>
      </c>
      <c r="B5438" s="344">
        <v>0</v>
      </c>
      <c r="C5438" s="344">
        <v>3408.181640625</v>
      </c>
      <c r="D5438" s="344">
        <v>24900.990234375</v>
      </c>
      <c r="E5438" s="344">
        <v>1.7870246665552301</v>
      </c>
      <c r="F5438" s="344">
        <v>2.6234923861920798</v>
      </c>
      <c r="G5438" s="262">
        <f t="shared" si="107"/>
        <v>40012.150720268401</v>
      </c>
    </row>
    <row r="5439" spans="1:7" x14ac:dyDescent="0.2">
      <c r="A5439" s="344">
        <v>17</v>
      </c>
      <c r="B5439" s="344">
        <v>0</v>
      </c>
      <c r="C5439" s="344">
        <v>3408.5751953125</v>
      </c>
      <c r="D5439" s="344">
        <v>24800.595703125</v>
      </c>
      <c r="E5439" s="344">
        <v>1.7852729652077</v>
      </c>
      <c r="F5439" s="344">
        <v>2.6181279681623</v>
      </c>
      <c r="G5439" s="262">
        <f t="shared" si="107"/>
        <v>39968.619552737851</v>
      </c>
    </row>
    <row r="5440" spans="1:7" x14ac:dyDescent="0.2">
      <c r="A5440" s="344">
        <v>17</v>
      </c>
      <c r="B5440" s="344">
        <v>0</v>
      </c>
      <c r="C5440" s="344">
        <v>3408.998046875</v>
      </c>
      <c r="D5440" s="344">
        <v>24700.2421875</v>
      </c>
      <c r="E5440" s="344">
        <v>1.7834481550380601</v>
      </c>
      <c r="F5440" s="344">
        <v>2.6124655269086401</v>
      </c>
      <c r="G5440" s="262">
        <f t="shared" si="107"/>
        <v>39923.454736543601</v>
      </c>
    </row>
    <row r="5441" spans="1:7" x14ac:dyDescent="0.2">
      <c r="A5441" s="344">
        <v>17</v>
      </c>
      <c r="B5441" s="344">
        <v>0</v>
      </c>
      <c r="C5441" s="344">
        <v>3409.380859375</v>
      </c>
      <c r="D5441" s="344">
        <v>24600.2109375</v>
      </c>
      <c r="E5441" s="344">
        <v>1.7817904008552401</v>
      </c>
      <c r="F5441" s="344">
        <v>2.6118278037756699</v>
      </c>
      <c r="G5441" s="262">
        <f t="shared" si="107"/>
        <v>39882.590720352156</v>
      </c>
    </row>
    <row r="5442" spans="1:7" x14ac:dyDescent="0.2">
      <c r="A5442" s="344">
        <v>17</v>
      </c>
      <c r="B5442" s="344">
        <v>0</v>
      </c>
      <c r="C5442" s="344">
        <v>3409.779296875</v>
      </c>
      <c r="D5442" s="344">
        <v>24499.5390625</v>
      </c>
      <c r="E5442" s="344">
        <v>1.7800142522901301</v>
      </c>
      <c r="F5442" s="344">
        <v>2.60697887279093</v>
      </c>
      <c r="G5442" s="262">
        <f t="shared" si="107"/>
        <v>39838.986495097277</v>
      </c>
    </row>
    <row r="5443" spans="1:7" x14ac:dyDescent="0.2">
      <c r="A5443" s="344">
        <v>17</v>
      </c>
      <c r="B5443" s="344">
        <v>0</v>
      </c>
      <c r="C5443" s="344">
        <v>3410.2001953125</v>
      </c>
      <c r="D5443" s="344">
        <v>24398.01953125</v>
      </c>
      <c r="E5443" s="344">
        <v>1.77823880221695</v>
      </c>
      <c r="F5443" s="344">
        <v>2.60294089093804</v>
      </c>
      <c r="G5443" s="262">
        <f t="shared" si="107"/>
        <v>39795.578908105475</v>
      </c>
    </row>
    <row r="5444" spans="1:7" x14ac:dyDescent="0.2">
      <c r="A5444" s="344">
        <v>17</v>
      </c>
      <c r="B5444" s="344">
        <v>0</v>
      </c>
      <c r="C5444" s="344">
        <v>3410.5927734375</v>
      </c>
      <c r="D5444" s="344">
        <v>24296.548828125</v>
      </c>
      <c r="E5444" s="344">
        <v>1.7763867508619999</v>
      </c>
      <c r="F5444" s="344">
        <v>2.5987804401665899</v>
      </c>
      <c r="G5444" s="262">
        <f t="shared" si="107"/>
        <v>39750.486487451133</v>
      </c>
    </row>
    <row r="5445" spans="1:7" x14ac:dyDescent="0.2">
      <c r="A5445" s="344">
        <v>17</v>
      </c>
      <c r="B5445" s="344">
        <v>0</v>
      </c>
      <c r="C5445" s="344">
        <v>3411.0107421875</v>
      </c>
      <c r="D5445" s="344">
        <v>24196.146484375</v>
      </c>
      <c r="E5445" s="344">
        <v>1.77465076558292</v>
      </c>
      <c r="F5445" s="344">
        <v>2.59280204772949</v>
      </c>
      <c r="G5445" s="262">
        <f t="shared" si="107"/>
        <v>39708.395184848428</v>
      </c>
    </row>
    <row r="5446" spans="1:7" x14ac:dyDescent="0.2">
      <c r="A5446" s="344">
        <v>17</v>
      </c>
      <c r="B5446" s="344">
        <v>0</v>
      </c>
      <c r="C5446" s="344">
        <v>3411.40625</v>
      </c>
      <c r="D5446" s="344">
        <v>24095.6953125</v>
      </c>
      <c r="E5446" s="344">
        <v>1.7728870734572399</v>
      </c>
      <c r="F5446" s="344">
        <v>2.5914520956575902</v>
      </c>
      <c r="G5446" s="262">
        <f t="shared" ref="G5446:G5509" si="108">G5445+(D5446+D5445)/2*(E5446-E5445)</f>
        <v>39665.80921429256</v>
      </c>
    </row>
    <row r="5447" spans="1:7" x14ac:dyDescent="0.2">
      <c r="A5447" s="344">
        <v>17</v>
      </c>
      <c r="B5447" s="344">
        <v>0</v>
      </c>
      <c r="C5447" s="344">
        <v>3411.7939453125</v>
      </c>
      <c r="D5447" s="344">
        <v>23994.13671875</v>
      </c>
      <c r="E5447" s="344">
        <v>1.77113630343229</v>
      </c>
      <c r="F5447" s="344">
        <v>2.5867910590022798</v>
      </c>
      <c r="G5447" s="262">
        <f t="shared" si="108"/>
        <v>39623.712096079966</v>
      </c>
    </row>
    <row r="5448" spans="1:7" x14ac:dyDescent="0.2">
      <c r="A5448" s="344">
        <v>17</v>
      </c>
      <c r="B5448" s="344">
        <v>0</v>
      </c>
      <c r="C5448" s="344">
        <v>3412.2109375</v>
      </c>
      <c r="D5448" s="344">
        <v>23892.9453125</v>
      </c>
      <c r="E5448" s="344">
        <v>1.7693551490083299</v>
      </c>
      <c r="F5448" s="344">
        <v>2.581387758255</v>
      </c>
      <c r="G5448" s="262">
        <f t="shared" si="108"/>
        <v>39581.064952074717</v>
      </c>
    </row>
    <row r="5449" spans="1:7" x14ac:dyDescent="0.2">
      <c r="A5449" s="344">
        <v>17</v>
      </c>
      <c r="B5449" s="344">
        <v>0</v>
      </c>
      <c r="C5449" s="344">
        <v>3412.619140625</v>
      </c>
      <c r="D5449" s="344">
        <v>23791.3671875</v>
      </c>
      <c r="E5449" s="344">
        <v>1.76749657839537</v>
      </c>
      <c r="F5449" s="344">
        <v>2.57708434946835</v>
      </c>
      <c r="G5449" s="262">
        <f t="shared" si="108"/>
        <v>39536.752621118867</v>
      </c>
    </row>
    <row r="5450" spans="1:7" x14ac:dyDescent="0.2">
      <c r="A5450" s="344">
        <v>17</v>
      </c>
      <c r="B5450" s="344">
        <v>0</v>
      </c>
      <c r="C5450" s="344">
        <v>3413.0244140625</v>
      </c>
      <c r="D5450" s="344">
        <v>23689.482421875</v>
      </c>
      <c r="E5450" s="344">
        <v>1.76569679751992</v>
      </c>
      <c r="F5450" s="344">
        <v>2.5732039939612199</v>
      </c>
      <c r="G5450" s="262">
        <f t="shared" si="108"/>
        <v>39494.02505858033</v>
      </c>
    </row>
    <row r="5451" spans="1:7" x14ac:dyDescent="0.2">
      <c r="A5451" s="344">
        <v>17</v>
      </c>
      <c r="B5451" s="344">
        <v>0</v>
      </c>
      <c r="C5451" s="344">
        <v>3413.427734375</v>
      </c>
      <c r="D5451" s="344">
        <v>23588.228515625</v>
      </c>
      <c r="E5451" s="344">
        <v>1.7639240249991399</v>
      </c>
      <c r="F5451" s="344">
        <v>2.5701106060296302</v>
      </c>
      <c r="G5451" s="262">
        <f t="shared" si="108"/>
        <v>39452.118745182634</v>
      </c>
    </row>
    <row r="5452" spans="1:7" x14ac:dyDescent="0.2">
      <c r="A5452" s="344">
        <v>17</v>
      </c>
      <c r="B5452" s="344">
        <v>0</v>
      </c>
      <c r="C5452" s="344">
        <v>3413.8505859375</v>
      </c>
      <c r="D5452" s="344">
        <v>23486.513671875</v>
      </c>
      <c r="E5452" s="344">
        <v>1.7621152801439199</v>
      </c>
      <c r="F5452" s="344">
        <v>2.5645704008638899</v>
      </c>
      <c r="G5452" s="262">
        <f t="shared" si="108"/>
        <v>39409.54564631141</v>
      </c>
    </row>
    <row r="5453" spans="1:7" x14ac:dyDescent="0.2">
      <c r="A5453" s="344">
        <v>17</v>
      </c>
      <c r="B5453" s="344">
        <v>0</v>
      </c>
      <c r="C5453" s="344">
        <v>3414.2490234375</v>
      </c>
      <c r="D5453" s="344">
        <v>23383.708984375</v>
      </c>
      <c r="E5453" s="344">
        <v>1.7603232990950299</v>
      </c>
      <c r="F5453" s="344">
        <v>2.56230821833014</v>
      </c>
      <c r="G5453" s="262">
        <f t="shared" si="108"/>
        <v>39367.550370932782</v>
      </c>
    </row>
    <row r="5454" spans="1:7" x14ac:dyDescent="0.2">
      <c r="A5454" s="344">
        <v>17</v>
      </c>
      <c r="B5454" s="344">
        <v>0</v>
      </c>
      <c r="C5454" s="344">
        <v>3414.515625</v>
      </c>
      <c r="D5454" s="344">
        <v>23320.837890625</v>
      </c>
      <c r="E5454" s="344">
        <v>1.7591328360140299</v>
      </c>
      <c r="F5454" s="344">
        <v>2.5587498676031801</v>
      </c>
      <c r="G5454" s="262">
        <f t="shared" si="108"/>
        <v>39339.75035154802</v>
      </c>
    </row>
    <row r="5455" spans="1:7" x14ac:dyDescent="0.2">
      <c r="A5455" s="344">
        <v>17</v>
      </c>
      <c r="B5455" s="344">
        <v>0</v>
      </c>
      <c r="C5455" s="344">
        <v>3414.6474609375</v>
      </c>
      <c r="D5455" s="344">
        <v>23282.361328125</v>
      </c>
      <c r="E5455" s="344">
        <v>1.7585076857358199</v>
      </c>
      <c r="F5455" s="344">
        <v>2.5585561525076601</v>
      </c>
      <c r="G5455" s="262">
        <f t="shared" si="108"/>
        <v>39325.183350069485</v>
      </c>
    </row>
    <row r="5456" spans="1:7" x14ac:dyDescent="0.2">
      <c r="A5456" s="344">
        <v>17</v>
      </c>
      <c r="B5456" s="344">
        <v>0</v>
      </c>
      <c r="C5456" s="344">
        <v>3415.0556640625</v>
      </c>
      <c r="D5456" s="344">
        <v>23181.318359375</v>
      </c>
      <c r="E5456" s="344">
        <v>1.7567417817190301</v>
      </c>
      <c r="F5456" s="344">
        <v>2.55251536145806</v>
      </c>
      <c r="G5456" s="262">
        <f t="shared" si="108"/>
        <v>39284.158150771989</v>
      </c>
    </row>
    <row r="5457" spans="1:7" x14ac:dyDescent="0.2">
      <c r="A5457" s="344">
        <v>17</v>
      </c>
      <c r="B5457" s="344">
        <v>0</v>
      </c>
      <c r="C5457" s="344">
        <v>3415.4794921875</v>
      </c>
      <c r="D5457" s="344">
        <v>23079.896484375</v>
      </c>
      <c r="E5457" s="344">
        <v>1.7548641189932801</v>
      </c>
      <c r="F5457" s="344">
        <v>2.54839938133955</v>
      </c>
      <c r="G5457" s="262">
        <f t="shared" si="108"/>
        <v>39240.726671391982</v>
      </c>
    </row>
    <row r="5458" spans="1:7" x14ac:dyDescent="0.2">
      <c r="A5458" s="344">
        <v>17</v>
      </c>
      <c r="B5458" s="344">
        <v>0</v>
      </c>
      <c r="C5458" s="344">
        <v>3415.8779296875</v>
      </c>
      <c r="D5458" s="344">
        <v>22978.5</v>
      </c>
      <c r="E5458" s="344">
        <v>1.7530894838273501</v>
      </c>
      <c r="F5458" s="344">
        <v>2.54609575495124</v>
      </c>
      <c r="G5458" s="262">
        <f t="shared" si="108"/>
        <v>39199.858246348223</v>
      </c>
    </row>
    <row r="5459" spans="1:7" x14ac:dyDescent="0.2">
      <c r="A5459" s="344">
        <v>17</v>
      </c>
      <c r="B5459" s="344">
        <v>0</v>
      </c>
      <c r="C5459" s="344">
        <v>3416.275390625</v>
      </c>
      <c r="D5459" s="344">
        <v>22878.21484375</v>
      </c>
      <c r="E5459" s="344">
        <v>1.7512654885649701</v>
      </c>
      <c r="F5459" s="344">
        <v>2.5413036346435498</v>
      </c>
      <c r="G5459" s="262">
        <f t="shared" si="108"/>
        <v>39158.037031036569</v>
      </c>
    </row>
    <row r="5460" spans="1:7" x14ac:dyDescent="0.2">
      <c r="A5460" s="344">
        <v>17</v>
      </c>
      <c r="B5460" s="344">
        <v>0</v>
      </c>
      <c r="C5460" s="344">
        <v>3416.6826171875</v>
      </c>
      <c r="D5460" s="344">
        <v>22778.11328125</v>
      </c>
      <c r="E5460" s="344">
        <v>1.74949690699577</v>
      </c>
      <c r="F5460" s="344">
        <v>2.5365857873111999</v>
      </c>
      <c r="G5460" s="262">
        <f t="shared" si="108"/>
        <v>39117.663560816953</v>
      </c>
    </row>
    <row r="5461" spans="1:7" x14ac:dyDescent="0.2">
      <c r="A5461" s="344">
        <v>17</v>
      </c>
      <c r="B5461" s="344">
        <v>0</v>
      </c>
      <c r="C5461" s="344">
        <v>3417.091796875</v>
      </c>
      <c r="D5461" s="344">
        <v>22677.70703125</v>
      </c>
      <c r="E5461" s="344">
        <v>1.7476767534390101</v>
      </c>
      <c r="F5461" s="344">
        <v>2.5318714324384901</v>
      </c>
      <c r="G5461" s="262">
        <f t="shared" si="108"/>
        <v>39076.295274308337</v>
      </c>
    </row>
    <row r="5462" spans="1:7" x14ac:dyDescent="0.2">
      <c r="A5462" s="344">
        <v>17</v>
      </c>
      <c r="B5462" s="344">
        <v>0</v>
      </c>
      <c r="C5462" s="344">
        <v>3417.4951171875</v>
      </c>
      <c r="D5462" s="344">
        <v>22577.126953125</v>
      </c>
      <c r="E5462" s="344">
        <v>1.7458485672250399</v>
      </c>
      <c r="F5462" s="344">
        <v>2.52726371400058</v>
      </c>
      <c r="G5462" s="262">
        <f t="shared" si="108"/>
        <v>39034.928142505465</v>
      </c>
    </row>
    <row r="5463" spans="1:7" x14ac:dyDescent="0.2">
      <c r="A5463" s="344">
        <v>17</v>
      </c>
      <c r="B5463" s="344">
        <v>0</v>
      </c>
      <c r="C5463" s="344">
        <v>3417.8955078125</v>
      </c>
      <c r="D5463" s="344">
        <v>22476.693359375</v>
      </c>
      <c r="E5463" s="344">
        <v>1.7440679948777</v>
      </c>
      <c r="F5463" s="344">
        <v>2.5252164341509298</v>
      </c>
      <c r="G5463" s="262">
        <f t="shared" si="108"/>
        <v>38994.817349210236</v>
      </c>
    </row>
    <row r="5464" spans="1:7" x14ac:dyDescent="0.2">
      <c r="A5464" s="344">
        <v>17</v>
      </c>
      <c r="B5464" s="344">
        <v>0</v>
      </c>
      <c r="C5464" s="344">
        <v>3418.291015625</v>
      </c>
      <c r="D5464" s="344">
        <v>22375.921875</v>
      </c>
      <c r="E5464" s="344">
        <v>1.74232176505029</v>
      </c>
      <c r="F5464" s="344">
        <v>2.5208233855664699</v>
      </c>
      <c r="G5464" s="262">
        <f t="shared" si="108"/>
        <v>38955.655861930434</v>
      </c>
    </row>
    <row r="5465" spans="1:7" x14ac:dyDescent="0.2">
      <c r="A5465" s="344">
        <v>17</v>
      </c>
      <c r="B5465" s="344">
        <v>0</v>
      </c>
      <c r="C5465" s="344">
        <v>3418.6923828125</v>
      </c>
      <c r="D5465" s="344">
        <v>22272.927734375</v>
      </c>
      <c r="E5465" s="344">
        <v>1.74052512738854</v>
      </c>
      <c r="F5465" s="344">
        <v>2.5162009987980101</v>
      </c>
      <c r="G5465" s="262">
        <f t="shared" si="108"/>
        <v>38915.546959549429</v>
      </c>
    </row>
    <row r="5466" spans="1:7" x14ac:dyDescent="0.2">
      <c r="A5466" s="344">
        <v>17</v>
      </c>
      <c r="B5466" s="344">
        <v>0</v>
      </c>
      <c r="C5466" s="344">
        <v>3419.0048828125</v>
      </c>
      <c r="D5466" s="344">
        <v>22200.97265625</v>
      </c>
      <c r="E5466" s="344">
        <v>1.73912884201854</v>
      </c>
      <c r="F5466" s="344">
        <v>2.5100680068135302</v>
      </c>
      <c r="G5466" s="262">
        <f t="shared" si="108"/>
        <v>38884.497831318295</v>
      </c>
    </row>
    <row r="5467" spans="1:7" x14ac:dyDescent="0.2">
      <c r="A5467" s="344">
        <v>17</v>
      </c>
      <c r="B5467" s="344">
        <v>0</v>
      </c>
      <c r="C5467" s="344">
        <v>3419.103515625</v>
      </c>
      <c r="D5467" s="344">
        <v>22172.21484375</v>
      </c>
      <c r="E5467" s="344">
        <v>1.73870578873903</v>
      </c>
      <c r="F5467" s="344">
        <v>2.5102705694735099</v>
      </c>
      <c r="G5467" s="262">
        <f t="shared" si="108"/>
        <v>38875.111720071203</v>
      </c>
    </row>
    <row r="5468" spans="1:7" x14ac:dyDescent="0.2">
      <c r="A5468" s="344">
        <v>17</v>
      </c>
      <c r="B5468" s="344">
        <v>0</v>
      </c>
      <c r="C5468" s="344">
        <v>3419.498046875</v>
      </c>
      <c r="D5468" s="344">
        <v>22071.177734375</v>
      </c>
      <c r="E5468" s="344">
        <v>1.7368346452712999</v>
      </c>
      <c r="F5468" s="344">
        <v>2.5077522732317399</v>
      </c>
      <c r="G5468" s="262">
        <f t="shared" si="108"/>
        <v>38833.718852564816</v>
      </c>
    </row>
    <row r="5469" spans="1:7" x14ac:dyDescent="0.2">
      <c r="A5469" s="344">
        <v>17</v>
      </c>
      <c r="B5469" s="344">
        <v>0</v>
      </c>
      <c r="C5469" s="344">
        <v>3419.916015625</v>
      </c>
      <c r="D5469" s="344">
        <v>21969.96484375</v>
      </c>
      <c r="E5469" s="344">
        <v>1.73495709896088</v>
      </c>
      <c r="F5469" s="344">
        <v>2.50140717253089</v>
      </c>
      <c r="G5469" s="262">
        <f t="shared" si="108"/>
        <v>38792.3742101877</v>
      </c>
    </row>
    <row r="5470" spans="1:7" x14ac:dyDescent="0.2">
      <c r="A5470" s="344">
        <v>17</v>
      </c>
      <c r="B5470" s="344">
        <v>0</v>
      </c>
      <c r="C5470" s="344">
        <v>3420.30078125</v>
      </c>
      <c r="D5470" s="344">
        <v>21867.724609375</v>
      </c>
      <c r="E5470" s="344">
        <v>1.7332007410004699</v>
      </c>
      <c r="F5470" s="344">
        <v>2.4983314797282201</v>
      </c>
      <c r="G5470" s="262">
        <f t="shared" si="108"/>
        <v>38753.876872769208</v>
      </c>
    </row>
    <row r="5471" spans="1:7" x14ac:dyDescent="0.2">
      <c r="A5471" s="344">
        <v>17</v>
      </c>
      <c r="B5471" s="344">
        <v>0</v>
      </c>
      <c r="C5471" s="344">
        <v>3420.7158203125</v>
      </c>
      <c r="D5471" s="344">
        <v>21766.767578125</v>
      </c>
      <c r="E5471" s="344">
        <v>1.73136428929865</v>
      </c>
      <c r="F5471" s="344">
        <v>2.4950595106929501</v>
      </c>
      <c r="G5471" s="262">
        <f t="shared" si="108"/>
        <v>38713.810554051321</v>
      </c>
    </row>
    <row r="5472" spans="1:7" x14ac:dyDescent="0.2">
      <c r="A5472" s="344">
        <v>17</v>
      </c>
      <c r="B5472" s="344">
        <v>0</v>
      </c>
      <c r="C5472" s="344">
        <v>3421.1337890625</v>
      </c>
      <c r="D5472" s="344">
        <v>21665.396484375</v>
      </c>
      <c r="E5472" s="344">
        <v>1.7294434364885101</v>
      </c>
      <c r="F5472" s="344">
        <v>2.4909763596952001</v>
      </c>
      <c r="G5472" s="262">
        <f t="shared" si="108"/>
        <v>38672.097156856362</v>
      </c>
    </row>
    <row r="5473" spans="1:7" x14ac:dyDescent="0.2">
      <c r="A5473" s="344">
        <v>17</v>
      </c>
      <c r="B5473" s="344">
        <v>0</v>
      </c>
      <c r="C5473" s="344">
        <v>3421.5263671875</v>
      </c>
      <c r="D5473" s="344">
        <v>21563.96484375</v>
      </c>
      <c r="E5473" s="344">
        <v>1.72767438925803</v>
      </c>
      <c r="F5473" s="344">
        <v>2.4849625770002599</v>
      </c>
      <c r="G5473" s="262">
        <f t="shared" si="108"/>
        <v>38633.859765889887</v>
      </c>
    </row>
    <row r="5474" spans="1:7" x14ac:dyDescent="0.2">
      <c r="A5474" s="344">
        <v>17</v>
      </c>
      <c r="B5474" s="344">
        <v>0</v>
      </c>
      <c r="C5474" s="344">
        <v>3421.9306640625</v>
      </c>
      <c r="D5474" s="344">
        <v>21463.580078125</v>
      </c>
      <c r="E5474" s="344">
        <v>1.7258679727092401</v>
      </c>
      <c r="F5474" s="344">
        <v>2.48383870348334</v>
      </c>
      <c r="G5474" s="262">
        <f t="shared" si="108"/>
        <v>38594.996931289548</v>
      </c>
    </row>
    <row r="5475" spans="1:7" x14ac:dyDescent="0.2">
      <c r="A5475" s="344">
        <v>17</v>
      </c>
      <c r="B5475" s="344">
        <v>0</v>
      </c>
      <c r="C5475" s="344">
        <v>3422.33203125</v>
      </c>
      <c r="D5475" s="344">
        <v>21361.44921875</v>
      </c>
      <c r="E5475" s="344">
        <v>1.7239818116650001</v>
      </c>
      <c r="F5475" s="344">
        <v>2.4770589079707901</v>
      </c>
      <c r="G5475" s="262">
        <f t="shared" si="108"/>
        <v>38554.609480300445</v>
      </c>
    </row>
    <row r="5476" spans="1:7" x14ac:dyDescent="0.2">
      <c r="A5476" s="344">
        <v>17</v>
      </c>
      <c r="B5476" s="344">
        <v>0</v>
      </c>
      <c r="C5476" s="344">
        <v>3422.744140625</v>
      </c>
      <c r="D5476" s="344">
        <v>21260.353515625</v>
      </c>
      <c r="E5476" s="344">
        <v>1.7221593298018001</v>
      </c>
      <c r="F5476" s="344">
        <v>2.4735988117754499</v>
      </c>
      <c r="G5476" s="262">
        <f t="shared" si="108"/>
        <v>38515.770749070303</v>
      </c>
    </row>
    <row r="5477" spans="1:7" x14ac:dyDescent="0.2">
      <c r="A5477" s="344">
        <v>17</v>
      </c>
      <c r="B5477" s="344">
        <v>0</v>
      </c>
      <c r="C5477" s="344">
        <v>3423.1552734375</v>
      </c>
      <c r="D5477" s="344">
        <v>21159.80078125</v>
      </c>
      <c r="E5477" s="344">
        <v>1.72025559004396</v>
      </c>
      <c r="F5477" s="344">
        <v>2.4694295134395401</v>
      </c>
      <c r="G5477" s="262">
        <f t="shared" si="108"/>
        <v>38475.392281935965</v>
      </c>
    </row>
    <row r="5478" spans="1:7" x14ac:dyDescent="0.2">
      <c r="A5478" s="344">
        <v>17</v>
      </c>
      <c r="B5478" s="344">
        <v>0</v>
      </c>
      <c r="C5478" s="344">
        <v>3423.392578125</v>
      </c>
      <c r="D5478" s="344">
        <v>21100.39453125</v>
      </c>
      <c r="E5478" s="344">
        <v>1.7191242659464501</v>
      </c>
      <c r="F5478" s="344">
        <v>2.4656057357788099</v>
      </c>
      <c r="G5478" s="262">
        <f t="shared" si="108"/>
        <v>38451.487293274709</v>
      </c>
    </row>
    <row r="5479" spans="1:7" x14ac:dyDescent="0.2">
      <c r="A5479" s="344">
        <v>17</v>
      </c>
      <c r="B5479" s="344">
        <v>0</v>
      </c>
      <c r="C5479" s="344">
        <v>3423.560546875</v>
      </c>
      <c r="D5479" s="344">
        <v>21058.794921875</v>
      </c>
      <c r="E5479" s="344">
        <v>1.7184296157211101</v>
      </c>
      <c r="F5479" s="344">
        <v>2.4651794228702801</v>
      </c>
      <c r="G5479" s="262">
        <f t="shared" si="108"/>
        <v>38436.844348047824</v>
      </c>
    </row>
    <row r="5480" spans="1:7" x14ac:dyDescent="0.2">
      <c r="A5480" s="344">
        <v>17</v>
      </c>
      <c r="B5480" s="344">
        <v>0</v>
      </c>
      <c r="C5480" s="344">
        <v>3423.9697265625</v>
      </c>
      <c r="D5480" s="344">
        <v>20958.353515625</v>
      </c>
      <c r="E5480" s="344">
        <v>1.7165929311886401</v>
      </c>
      <c r="F5480" s="344">
        <v>2.4621069896966201</v>
      </c>
      <c r="G5480" s="262">
        <f t="shared" si="108"/>
        <v>38398.258224730998</v>
      </c>
    </row>
    <row r="5481" spans="1:7" x14ac:dyDescent="0.2">
      <c r="A5481" s="344">
        <v>17</v>
      </c>
      <c r="B5481" s="344">
        <v>0</v>
      </c>
      <c r="C5481" s="344">
        <v>3424.3740234375</v>
      </c>
      <c r="D5481" s="344">
        <v>20857.970703125</v>
      </c>
      <c r="E5481" s="344">
        <v>1.7147330800071401</v>
      </c>
      <c r="F5481" s="344">
        <v>2.45523732155561</v>
      </c>
      <c r="G5481" s="262">
        <f t="shared" si="108"/>
        <v>38359.372154728881</v>
      </c>
    </row>
    <row r="5482" spans="1:7" x14ac:dyDescent="0.2">
      <c r="A5482" s="344">
        <v>17</v>
      </c>
      <c r="B5482" s="344">
        <v>0</v>
      </c>
      <c r="C5482" s="344">
        <v>3424.7646484375</v>
      </c>
      <c r="D5482" s="344">
        <v>20757.748046875</v>
      </c>
      <c r="E5482" s="344">
        <v>1.7129008192569</v>
      </c>
      <c r="F5482" s="344">
        <v>2.4526298511773299</v>
      </c>
      <c r="G5482" s="262">
        <f t="shared" si="108"/>
        <v>38321.246730699553</v>
      </c>
    </row>
    <row r="5483" spans="1:7" x14ac:dyDescent="0.2">
      <c r="A5483" s="344">
        <v>17</v>
      </c>
      <c r="B5483" s="344">
        <v>0</v>
      </c>
      <c r="C5483" s="344">
        <v>3425.162109375</v>
      </c>
      <c r="D5483" s="344">
        <v>20655.5234375</v>
      </c>
      <c r="E5483" s="344">
        <v>1.7110776389017699</v>
      </c>
      <c r="F5483" s="344">
        <v>2.44761421345174</v>
      </c>
      <c r="G5483" s="262">
        <f t="shared" si="108"/>
        <v>38283.494799193562</v>
      </c>
    </row>
    <row r="5484" spans="1:7" x14ac:dyDescent="0.2">
      <c r="A5484" s="344">
        <v>17</v>
      </c>
      <c r="B5484" s="344">
        <v>0</v>
      </c>
      <c r="C5484" s="344">
        <v>3425.5771484375</v>
      </c>
      <c r="D5484" s="344">
        <v>20554.7890625</v>
      </c>
      <c r="E5484" s="344">
        <v>1.7092751804739199</v>
      </c>
      <c r="F5484" s="344">
        <v>2.4440526030957699</v>
      </c>
      <c r="G5484" s="262">
        <f t="shared" si="108"/>
        <v>38246.354861653585</v>
      </c>
    </row>
    <row r="5485" spans="1:7" x14ac:dyDescent="0.2">
      <c r="A5485" s="344">
        <v>17</v>
      </c>
      <c r="B5485" s="344">
        <v>0.5</v>
      </c>
      <c r="C5485" s="344">
        <v>3425.98046875</v>
      </c>
      <c r="D5485" s="344">
        <v>20454.478515625</v>
      </c>
      <c r="E5485" s="344">
        <v>1.70738040469587</v>
      </c>
      <c r="F5485" s="344">
        <v>2.4403154384344798</v>
      </c>
      <c r="G5485" s="262">
        <f t="shared" si="108"/>
        <v>38207.50317821229</v>
      </c>
    </row>
    <row r="5486" spans="1:7" x14ac:dyDescent="0.2">
      <c r="A5486" s="344">
        <v>17</v>
      </c>
      <c r="B5486" s="344">
        <v>0.5</v>
      </c>
      <c r="C5486" s="344">
        <v>3426.3837890625</v>
      </c>
      <c r="D5486" s="344">
        <v>20556.33203125</v>
      </c>
      <c r="E5486" s="344">
        <v>1.70905340928584</v>
      </c>
      <c r="F5486" s="344">
        <v>2.4430302437394902</v>
      </c>
      <c r="G5486" s="262">
        <f t="shared" si="108"/>
        <v>38241.808815353943</v>
      </c>
    </row>
    <row r="5487" spans="1:7" x14ac:dyDescent="0.2">
      <c r="A5487" s="344">
        <v>17</v>
      </c>
      <c r="B5487" s="344">
        <v>0.5</v>
      </c>
      <c r="C5487" s="344">
        <v>3426.78515625</v>
      </c>
      <c r="D5487" s="344">
        <v>20656.54296875</v>
      </c>
      <c r="E5487" s="344">
        <v>1.71073211822659</v>
      </c>
      <c r="F5487" s="344">
        <v>2.44747684337199</v>
      </c>
      <c r="G5487" s="262">
        <f t="shared" si="108"/>
        <v>38276.4010262222</v>
      </c>
    </row>
    <row r="5488" spans="1:7" x14ac:dyDescent="0.2">
      <c r="A5488" s="344">
        <v>17</v>
      </c>
      <c r="B5488" s="344">
        <v>0.5</v>
      </c>
      <c r="C5488" s="344">
        <v>3427.1845703125</v>
      </c>
      <c r="D5488" s="344">
        <v>20756.580078125</v>
      </c>
      <c r="E5488" s="344">
        <v>1.7124857986345901</v>
      </c>
      <c r="F5488" s="344">
        <v>2.45096394792199</v>
      </c>
      <c r="G5488" s="262">
        <f t="shared" si="108"/>
        <v>38312.713717482897</v>
      </c>
    </row>
    <row r="5489" spans="1:7" x14ac:dyDescent="0.2">
      <c r="A5489" s="344">
        <v>17</v>
      </c>
      <c r="B5489" s="344">
        <v>0.5</v>
      </c>
      <c r="C5489" s="344">
        <v>3427.57421875</v>
      </c>
      <c r="D5489" s="344">
        <v>20857.466796875</v>
      </c>
      <c r="E5489" s="344">
        <v>1.71423912979662</v>
      </c>
      <c r="F5489" s="344">
        <v>2.4550107773393401</v>
      </c>
      <c r="G5489" s="262">
        <f t="shared" si="108"/>
        <v>38349.195320064951</v>
      </c>
    </row>
    <row r="5490" spans="1:7" x14ac:dyDescent="0.2">
      <c r="A5490" s="344">
        <v>17</v>
      </c>
      <c r="B5490" s="344">
        <v>0.5</v>
      </c>
      <c r="C5490" s="344">
        <v>3427.9873046875</v>
      </c>
      <c r="D5490" s="344">
        <v>20958.611328125</v>
      </c>
      <c r="E5490" s="344">
        <v>1.71605125069618</v>
      </c>
      <c r="F5490" s="344">
        <v>2.45966902002692</v>
      </c>
      <c r="G5490" s="262">
        <f t="shared" si="108"/>
        <v>38387.083214618928</v>
      </c>
    </row>
    <row r="5491" spans="1:7" x14ac:dyDescent="0.2">
      <c r="A5491" s="344">
        <v>17</v>
      </c>
      <c r="B5491" s="344">
        <v>0.5</v>
      </c>
      <c r="C5491" s="344">
        <v>3428.388671875</v>
      </c>
      <c r="D5491" s="344">
        <v>21062.841796875</v>
      </c>
      <c r="E5491" s="344">
        <v>1.71780062373728</v>
      </c>
      <c r="F5491" s="344">
        <v>2.4641898926347499</v>
      </c>
      <c r="G5491" s="262">
        <f t="shared" si="108"/>
        <v>38423.838813241287</v>
      </c>
    </row>
    <row r="5492" spans="1:7" x14ac:dyDescent="0.2">
      <c r="A5492" s="344">
        <v>17</v>
      </c>
      <c r="B5492" s="344">
        <v>0.5</v>
      </c>
      <c r="C5492" s="344">
        <v>3428.8134765625</v>
      </c>
      <c r="D5492" s="344">
        <v>21165.12890625</v>
      </c>
      <c r="E5492" s="344">
        <v>1.7196178669109901</v>
      </c>
      <c r="F5492" s="344">
        <v>2.4682402145117499</v>
      </c>
      <c r="G5492" s="262">
        <f t="shared" si="108"/>
        <v>38462.208058991229</v>
      </c>
    </row>
    <row r="5493" spans="1:7" x14ac:dyDescent="0.2">
      <c r="A5493" s="344">
        <v>17</v>
      </c>
      <c r="B5493" s="344">
        <v>0.5</v>
      </c>
      <c r="C5493" s="344">
        <v>3429.2177734375</v>
      </c>
      <c r="D5493" s="344">
        <v>21265.908203125</v>
      </c>
      <c r="E5493" s="344">
        <v>1.72142556402832</v>
      </c>
      <c r="F5493" s="344">
        <v>2.47036502696574</v>
      </c>
      <c r="G5493" s="262">
        <f t="shared" si="108"/>
        <v>38500.559290725199</v>
      </c>
    </row>
    <row r="5494" spans="1:7" x14ac:dyDescent="0.2">
      <c r="A5494" s="344">
        <v>17</v>
      </c>
      <c r="B5494" s="344">
        <v>0.5</v>
      </c>
      <c r="C5494" s="344">
        <v>3429.625</v>
      </c>
      <c r="D5494" s="344">
        <v>21366.724609375</v>
      </c>
      <c r="E5494" s="344">
        <v>1.7231592210009701</v>
      </c>
      <c r="F5494" s="344">
        <v>2.4759590160101701</v>
      </c>
      <c r="G5494" s="262">
        <f t="shared" si="108"/>
        <v>38537.514471294111</v>
      </c>
    </row>
    <row r="5495" spans="1:7" x14ac:dyDescent="0.2">
      <c r="A5495" s="344">
        <v>17</v>
      </c>
      <c r="B5495" s="344">
        <v>0.5</v>
      </c>
      <c r="C5495" s="344">
        <v>3430.021484375</v>
      </c>
      <c r="D5495" s="344">
        <v>21469.75390625</v>
      </c>
      <c r="E5495" s="344">
        <v>1.7249187221750599</v>
      </c>
      <c r="F5495" s="344">
        <v>2.48148152604699</v>
      </c>
      <c r="G5495" s="262">
        <f t="shared" si="108"/>
        <v>38575.199888415169</v>
      </c>
    </row>
    <row r="5496" spans="1:7" x14ac:dyDescent="0.2">
      <c r="A5496" s="344">
        <v>17</v>
      </c>
      <c r="B5496" s="344">
        <v>0.5</v>
      </c>
      <c r="C5496" s="344">
        <v>3430.4384765625</v>
      </c>
      <c r="D5496" s="344">
        <v>21571.248046875</v>
      </c>
      <c r="E5496" s="344">
        <v>1.7267033690586699</v>
      </c>
      <c r="F5496" s="344">
        <v>2.4855465162545398</v>
      </c>
      <c r="G5496" s="262">
        <f t="shared" si="108"/>
        <v>38613.606383416714</v>
      </c>
    </row>
    <row r="5497" spans="1:7" x14ac:dyDescent="0.2">
      <c r="A5497" s="344">
        <v>17</v>
      </c>
      <c r="B5497" s="344">
        <v>0.5</v>
      </c>
      <c r="C5497" s="344">
        <v>3430.8525390625</v>
      </c>
      <c r="D5497" s="344">
        <v>21672.279296875</v>
      </c>
      <c r="E5497" s="344">
        <v>1.72853865660727</v>
      </c>
      <c r="F5497" s="344">
        <v>2.4905563332140401</v>
      </c>
      <c r="G5497" s="262">
        <f t="shared" si="108"/>
        <v>38653.288537062479</v>
      </c>
    </row>
    <row r="5498" spans="1:7" x14ac:dyDescent="0.2">
      <c r="A5498" s="344">
        <v>17</v>
      </c>
      <c r="B5498" s="344">
        <v>0.5</v>
      </c>
      <c r="C5498" s="344">
        <v>3431.2373046875</v>
      </c>
      <c r="D5498" s="344">
        <v>21773.904296875</v>
      </c>
      <c r="E5498" s="344">
        <v>1.73031631857157</v>
      </c>
      <c r="F5498" s="344">
        <v>2.49325321055949</v>
      </c>
      <c r="G5498" s="262">
        <f t="shared" si="108"/>
        <v>38691.904851096777</v>
      </c>
    </row>
    <row r="5499" spans="1:7" x14ac:dyDescent="0.2">
      <c r="A5499" s="344">
        <v>17</v>
      </c>
      <c r="B5499" s="344">
        <v>0.5</v>
      </c>
      <c r="C5499" s="344">
        <v>3431.6484375</v>
      </c>
      <c r="D5499" s="344">
        <v>21874.18359375</v>
      </c>
      <c r="E5499" s="344">
        <v>1.7321011982858201</v>
      </c>
      <c r="F5499" s="344">
        <v>2.4973452091217001</v>
      </c>
      <c r="G5499" s="262">
        <f t="shared" si="108"/>
        <v>38730.858144417667</v>
      </c>
    </row>
    <row r="5500" spans="1:7" x14ac:dyDescent="0.2">
      <c r="A5500" s="344">
        <v>17</v>
      </c>
      <c r="B5500" s="344">
        <v>0.5</v>
      </c>
      <c r="C5500" s="344">
        <v>3432.06640625</v>
      </c>
      <c r="D5500" s="344">
        <v>21976.248046875</v>
      </c>
      <c r="E5500" s="344">
        <v>1.7339158803224599</v>
      </c>
      <c r="F5500" s="344">
        <v>2.5014220736920798</v>
      </c>
      <c r="G5500" s="262">
        <f t="shared" si="108"/>
        <v>38770.645439716238</v>
      </c>
    </row>
    <row r="5501" spans="1:7" x14ac:dyDescent="0.2">
      <c r="A5501" s="344">
        <v>17</v>
      </c>
      <c r="B5501" s="344">
        <v>0.5</v>
      </c>
      <c r="C5501" s="344">
        <v>3432.4736328125</v>
      </c>
      <c r="D5501" s="344">
        <v>22081.7265625</v>
      </c>
      <c r="E5501" s="344">
        <v>1.7357860924676101</v>
      </c>
      <c r="F5501" s="344">
        <v>2.5066197849810101</v>
      </c>
      <c r="G5501" s="262">
        <f t="shared" si="108"/>
        <v>38811.844319318821</v>
      </c>
    </row>
    <row r="5502" spans="1:7" x14ac:dyDescent="0.2">
      <c r="A5502" s="344">
        <v>17</v>
      </c>
      <c r="B5502" s="344">
        <v>0.5</v>
      </c>
      <c r="C5502" s="344">
        <v>3432.888671875</v>
      </c>
      <c r="D5502" s="344">
        <v>22181.900390625</v>
      </c>
      <c r="E5502" s="344">
        <v>1.7376281321048701</v>
      </c>
      <c r="F5502" s="344">
        <v>2.5092184077948301</v>
      </c>
      <c r="G5502" s="262">
        <f t="shared" si="108"/>
        <v>38852.611996987092</v>
      </c>
    </row>
    <row r="5503" spans="1:7" x14ac:dyDescent="0.2">
      <c r="A5503" s="344">
        <v>17</v>
      </c>
      <c r="B5503" s="344">
        <v>0.5</v>
      </c>
      <c r="C5503" s="344">
        <v>3433.21484375</v>
      </c>
      <c r="D5503" s="344">
        <v>22260.39453125</v>
      </c>
      <c r="E5503" s="344">
        <v>1.7391270957887199</v>
      </c>
      <c r="F5503" s="344">
        <v>2.5157064665108901</v>
      </c>
      <c r="G5503" s="262">
        <f t="shared" si="108"/>
        <v>38885.920690044506</v>
      </c>
    </row>
    <row r="5504" spans="1:7" x14ac:dyDescent="0.2">
      <c r="A5504" s="344">
        <v>17</v>
      </c>
      <c r="B5504" s="344">
        <v>0.5</v>
      </c>
      <c r="C5504" s="344">
        <v>3433.29296875</v>
      </c>
      <c r="D5504" s="344">
        <v>22282.486328125</v>
      </c>
      <c r="E5504" s="344">
        <v>1.7394555034115899</v>
      </c>
      <c r="F5504" s="344">
        <v>2.5127292610704899</v>
      </c>
      <c r="G5504" s="262">
        <f t="shared" si="108"/>
        <v>38893.234800853912</v>
      </c>
    </row>
    <row r="5505" spans="1:7" x14ac:dyDescent="0.2">
      <c r="A5505" s="344">
        <v>17</v>
      </c>
      <c r="B5505" s="344">
        <v>0.5</v>
      </c>
      <c r="C5505" s="344">
        <v>3433.6865234375</v>
      </c>
      <c r="D5505" s="344">
        <v>22384.4609375</v>
      </c>
      <c r="E5505" s="344">
        <v>1.7411669250577699</v>
      </c>
      <c r="F5505" s="344">
        <v>2.51788180321455</v>
      </c>
      <c r="G5505" s="262">
        <f t="shared" si="108"/>
        <v>38931.456791063494</v>
      </c>
    </row>
    <row r="5506" spans="1:7" x14ac:dyDescent="0.2">
      <c r="A5506" s="344">
        <v>17</v>
      </c>
      <c r="B5506" s="344">
        <v>0.5</v>
      </c>
      <c r="C5506" s="344">
        <v>3434.1025390625</v>
      </c>
      <c r="D5506" s="344">
        <v>22486.072265625</v>
      </c>
      <c r="E5506" s="344">
        <v>1.74299057107419</v>
      </c>
      <c r="F5506" s="344">
        <v>2.5234997738152698</v>
      </c>
      <c r="G5506" s="262">
        <f t="shared" si="108"/>
        <v>38972.370775628755</v>
      </c>
    </row>
    <row r="5507" spans="1:7" x14ac:dyDescent="0.2">
      <c r="A5507" s="344">
        <v>17</v>
      </c>
      <c r="B5507" s="344">
        <v>0.5</v>
      </c>
      <c r="C5507" s="344">
        <v>3434.505859375</v>
      </c>
      <c r="D5507" s="344">
        <v>22586.130859375</v>
      </c>
      <c r="E5507" s="344">
        <v>1.7448066500946899</v>
      </c>
      <c r="F5507" s="344">
        <v>2.5269209872931202</v>
      </c>
      <c r="G5507" s="262">
        <f t="shared" si="108"/>
        <v>39013.298116880265</v>
      </c>
    </row>
    <row r="5508" spans="1:7" x14ac:dyDescent="0.2">
      <c r="A5508" s="344">
        <v>17</v>
      </c>
      <c r="B5508" s="344">
        <v>0.5</v>
      </c>
      <c r="C5508" s="344">
        <v>3434.916015625</v>
      </c>
      <c r="D5508" s="344">
        <v>22687.955078125</v>
      </c>
      <c r="E5508" s="344">
        <v>1.74663926009089</v>
      </c>
      <c r="F5508" s="344">
        <v>2.5297375395894099</v>
      </c>
      <c r="G5508" s="262">
        <f t="shared" si="108"/>
        <v>39054.782988109204</v>
      </c>
    </row>
    <row r="5509" spans="1:7" x14ac:dyDescent="0.2">
      <c r="A5509" s="344">
        <v>17</v>
      </c>
      <c r="B5509" s="344">
        <v>0.5</v>
      </c>
      <c r="C5509" s="344">
        <v>3435.3134765625</v>
      </c>
      <c r="D5509" s="344">
        <v>22789.224609375</v>
      </c>
      <c r="E5509" s="344">
        <v>1.7484183190390501</v>
      </c>
      <c r="F5509" s="344">
        <v>2.5349140632897602</v>
      </c>
      <c r="G5509" s="262">
        <f t="shared" si="108"/>
        <v>39095.236279839271</v>
      </c>
    </row>
    <row r="5510" spans="1:7" x14ac:dyDescent="0.2">
      <c r="A5510" s="344">
        <v>17</v>
      </c>
      <c r="B5510" s="344">
        <v>0.5</v>
      </c>
      <c r="C5510" s="344">
        <v>3435.71875</v>
      </c>
      <c r="D5510" s="344">
        <v>22890.994140625</v>
      </c>
      <c r="E5510" s="344">
        <v>1.7502214759588199</v>
      </c>
      <c r="F5510" s="344">
        <v>2.53762607462704</v>
      </c>
      <c r="G5510" s="262">
        <f t="shared" ref="G5510:G5573" si="109">G5509+(D5510+D5509)/2*(E5510-E5509)</f>
        <v>39136.420581107101</v>
      </c>
    </row>
    <row r="5511" spans="1:7" x14ac:dyDescent="0.2">
      <c r="A5511" s="344">
        <v>17</v>
      </c>
      <c r="B5511" s="344">
        <v>0.5</v>
      </c>
      <c r="C5511" s="344">
        <v>3436.1337890625</v>
      </c>
      <c r="D5511" s="344">
        <v>22993.34765625</v>
      </c>
      <c r="E5511" s="344">
        <v>1.7520465189591099</v>
      </c>
      <c r="F5511" s="344">
        <v>2.54232878796756</v>
      </c>
      <c r="G5511" s="262">
        <f t="shared" si="109"/>
        <v>39178.291029516753</v>
      </c>
    </row>
    <row r="5512" spans="1:7" x14ac:dyDescent="0.2">
      <c r="A5512" s="344">
        <v>17</v>
      </c>
      <c r="B5512" s="344">
        <v>0.5</v>
      </c>
      <c r="C5512" s="344">
        <v>3436.533203125</v>
      </c>
      <c r="D5512" s="344">
        <v>23096.62890625</v>
      </c>
      <c r="E5512" s="344">
        <v>1.75381079316139</v>
      </c>
      <c r="F5512" s="344">
        <v>2.5473742280155398</v>
      </c>
      <c r="G5512" s="262">
        <f t="shared" si="109"/>
        <v>39218.948707833209</v>
      </c>
    </row>
    <row r="5513" spans="1:7" x14ac:dyDescent="0.2">
      <c r="A5513" s="344">
        <v>17</v>
      </c>
      <c r="B5513" s="344">
        <v>0.5</v>
      </c>
      <c r="C5513" s="344">
        <v>3436.9404296875</v>
      </c>
      <c r="D5513" s="344">
        <v>23196.970703125</v>
      </c>
      <c r="E5513" s="344">
        <v>1.75561069045216</v>
      </c>
      <c r="F5513" s="344">
        <v>2.5486799422651498</v>
      </c>
      <c r="G5513" s="262">
        <f t="shared" si="109"/>
        <v>39260.61057009166</v>
      </c>
    </row>
    <row r="5514" spans="1:7" x14ac:dyDescent="0.2">
      <c r="A5514" s="344">
        <v>17</v>
      </c>
      <c r="B5514" s="344">
        <v>0.5</v>
      </c>
      <c r="C5514" s="344">
        <v>3437.34375</v>
      </c>
      <c r="D5514" s="344">
        <v>23299.373046875</v>
      </c>
      <c r="E5514" s="344">
        <v>1.75740011036396</v>
      </c>
      <c r="F5514" s="344">
        <v>2.5537582114338901</v>
      </c>
      <c r="G5514" s="262">
        <f t="shared" si="109"/>
        <v>39302.211311757732</v>
      </c>
    </row>
    <row r="5515" spans="1:7" x14ac:dyDescent="0.2">
      <c r="A5515" s="344">
        <v>17</v>
      </c>
      <c r="B5515" s="344">
        <v>0.5</v>
      </c>
      <c r="C5515" s="344">
        <v>3437.7275390625</v>
      </c>
      <c r="D5515" s="344">
        <v>23391.814453125</v>
      </c>
      <c r="E5515" s="344">
        <v>1.75913562998176</v>
      </c>
      <c r="F5515" s="344">
        <v>2.5589943397790198</v>
      </c>
      <c r="G5515" s="262">
        <f t="shared" si="109"/>
        <v>39342.728047700046</v>
      </c>
    </row>
    <row r="5516" spans="1:7" x14ac:dyDescent="0.2">
      <c r="A5516" s="344">
        <v>17</v>
      </c>
      <c r="B5516" s="344">
        <v>0.5</v>
      </c>
      <c r="C5516" s="344">
        <v>3437.748046875</v>
      </c>
      <c r="D5516" s="344">
        <v>23399.431640625</v>
      </c>
      <c r="E5516" s="344">
        <v>1.7591868527233601</v>
      </c>
      <c r="F5516" s="344">
        <v>2.55946209654212</v>
      </c>
      <c r="G5516" s="262">
        <f t="shared" si="109"/>
        <v>39343.92643565395</v>
      </c>
    </row>
    <row r="5517" spans="1:7" x14ac:dyDescent="0.2">
      <c r="A5517" s="344">
        <v>17</v>
      </c>
      <c r="B5517" s="344">
        <v>0.5</v>
      </c>
      <c r="C5517" s="344">
        <v>3438.138671875</v>
      </c>
      <c r="D5517" s="344">
        <v>23501.017578125</v>
      </c>
      <c r="E5517" s="344">
        <v>1.7609641654416901</v>
      </c>
      <c r="F5517" s="344">
        <v>2.56420648656785</v>
      </c>
      <c r="G5517" s="262">
        <f t="shared" si="109"/>
        <v>39385.604818099891</v>
      </c>
    </row>
    <row r="5518" spans="1:7" x14ac:dyDescent="0.2">
      <c r="A5518" s="344">
        <v>17</v>
      </c>
      <c r="B5518" s="344">
        <v>0.5</v>
      </c>
      <c r="C5518" s="344">
        <v>3438.5693359375</v>
      </c>
      <c r="D5518" s="344">
        <v>23603.150390625</v>
      </c>
      <c r="E5518" s="344">
        <v>1.76290853414685</v>
      </c>
      <c r="F5518" s="344">
        <v>2.5672407355159499</v>
      </c>
      <c r="G5518" s="262">
        <f t="shared" si="109"/>
        <v>39431.398753140405</v>
      </c>
    </row>
    <row r="5519" spans="1:7" x14ac:dyDescent="0.2">
      <c r="A5519" s="344">
        <v>17</v>
      </c>
      <c r="B5519" s="344">
        <v>0.5</v>
      </c>
      <c r="C5519" s="344">
        <v>3438.9794921875</v>
      </c>
      <c r="D5519" s="344">
        <v>23703.1953125</v>
      </c>
      <c r="E5519" s="344">
        <v>1.7646603519096999</v>
      </c>
      <c r="F5519" s="344">
        <v>2.5720894336700399</v>
      </c>
      <c r="G5519" s="262">
        <f t="shared" si="109"/>
        <v>39472.834801489531</v>
      </c>
    </row>
    <row r="5520" spans="1:7" x14ac:dyDescent="0.2">
      <c r="A5520" s="344">
        <v>17</v>
      </c>
      <c r="B5520" s="344">
        <v>0.5</v>
      </c>
      <c r="C5520" s="344">
        <v>3439.3701171875</v>
      </c>
      <c r="D5520" s="344">
        <v>23803.5078125</v>
      </c>
      <c r="E5520" s="344">
        <v>1.7664101906120799</v>
      </c>
      <c r="F5520" s="344">
        <v>2.5770782958716199</v>
      </c>
      <c r="G5520" s="262">
        <f t="shared" si="109"/>
        <v>39514.399335364833</v>
      </c>
    </row>
    <row r="5521" spans="1:7" x14ac:dyDescent="0.2">
      <c r="A5521" s="344">
        <v>17</v>
      </c>
      <c r="B5521" s="344">
        <v>0.5</v>
      </c>
      <c r="C5521" s="344">
        <v>3439.7802734375</v>
      </c>
      <c r="D5521" s="344">
        <v>23903.72265625</v>
      </c>
      <c r="E5521" s="344">
        <v>1.7682351171970401</v>
      </c>
      <c r="F5521" s="344">
        <v>2.5793551467359102</v>
      </c>
      <c r="G5521" s="262">
        <f t="shared" si="109"/>
        <v>39557.930431953457</v>
      </c>
    </row>
    <row r="5522" spans="1:7" x14ac:dyDescent="0.2">
      <c r="A5522" s="344">
        <v>17</v>
      </c>
      <c r="B5522" s="344">
        <v>0.5</v>
      </c>
      <c r="C5522" s="344">
        <v>3440.173828125</v>
      </c>
      <c r="D5522" s="344">
        <v>24005.90234375</v>
      </c>
      <c r="E5522" s="344">
        <v>1.7699903110042201</v>
      </c>
      <c r="F5522" s="344">
        <v>2.5835183914750801</v>
      </c>
      <c r="G5522" s="262">
        <f t="shared" si="109"/>
        <v>39599.975770505618</v>
      </c>
    </row>
    <row r="5523" spans="1:7" x14ac:dyDescent="0.2">
      <c r="A5523" s="344">
        <v>17</v>
      </c>
      <c r="B5523" s="344">
        <v>0.5</v>
      </c>
      <c r="C5523" s="344">
        <v>3440.57421875</v>
      </c>
      <c r="D5523" s="344">
        <v>24106.099609375</v>
      </c>
      <c r="E5523" s="344">
        <v>1.7718516755849101</v>
      </c>
      <c r="F5523" s="344">
        <v>2.5879354216158399</v>
      </c>
      <c r="G5523" s="262">
        <f t="shared" si="109"/>
        <v>39644.752758676434</v>
      </c>
    </row>
    <row r="5524" spans="1:7" x14ac:dyDescent="0.2">
      <c r="A5524" s="344">
        <v>17</v>
      </c>
      <c r="B5524" s="344">
        <v>0.5</v>
      </c>
      <c r="C5524" s="344">
        <v>3440.982421875</v>
      </c>
      <c r="D5524" s="344">
        <v>24206.642578125</v>
      </c>
      <c r="E5524" s="344">
        <v>1.7736741574481101</v>
      </c>
      <c r="F5524" s="344">
        <v>2.5924772489815999</v>
      </c>
      <c r="G5524" s="262">
        <f t="shared" si="109"/>
        <v>39688.77730687552</v>
      </c>
    </row>
    <row r="5525" spans="1:7" x14ac:dyDescent="0.2">
      <c r="A5525" s="344">
        <v>17</v>
      </c>
      <c r="B5525" s="344">
        <v>0.5</v>
      </c>
      <c r="C5525" s="344">
        <v>3441.3974609375</v>
      </c>
      <c r="D5525" s="344">
        <v>24307.484375</v>
      </c>
      <c r="E5525" s="344">
        <v>1.77553226239979</v>
      </c>
      <c r="F5525" s="344">
        <v>2.5971026625484201</v>
      </c>
      <c r="G5525" s="262">
        <f t="shared" si="109"/>
        <v>39733.849476634532</v>
      </c>
    </row>
    <row r="5526" spans="1:7" x14ac:dyDescent="0.2">
      <c r="A5526" s="344">
        <v>17</v>
      </c>
      <c r="B5526" s="344">
        <v>0.5</v>
      </c>
      <c r="C5526" s="344">
        <v>3441.7841796875</v>
      </c>
      <c r="D5526" s="344">
        <v>24407.67578125</v>
      </c>
      <c r="E5526" s="344">
        <v>1.7772666178643699</v>
      </c>
      <c r="F5526" s="344">
        <v>2.6012896560132499</v>
      </c>
      <c r="G5526" s="262">
        <f t="shared" si="109"/>
        <v>39776.094178746971</v>
      </c>
    </row>
    <row r="5527" spans="1:7" x14ac:dyDescent="0.2">
      <c r="A5527" s="344">
        <v>17</v>
      </c>
      <c r="B5527" s="344">
        <v>0.5</v>
      </c>
      <c r="C5527" s="344">
        <v>3442.19140625</v>
      </c>
      <c r="D5527" s="344">
        <v>24508.115234375</v>
      </c>
      <c r="E5527" s="344">
        <v>1.77907396573573</v>
      </c>
      <c r="F5527" s="344">
        <v>2.6062699034810102</v>
      </c>
      <c r="G5527" s="262">
        <f t="shared" si="109"/>
        <v>39820.298104130961</v>
      </c>
    </row>
    <row r="5528" spans="1:7" x14ac:dyDescent="0.2">
      <c r="A5528" s="344">
        <v>17</v>
      </c>
      <c r="B5528" s="344">
        <v>0.5</v>
      </c>
      <c r="C5528" s="344">
        <v>3442.205078125</v>
      </c>
      <c r="D5528" s="344">
        <v>24512.759765625</v>
      </c>
      <c r="E5528" s="344">
        <v>1.7791364807635499</v>
      </c>
      <c r="F5528" s="344">
        <v>2.6040077209472701</v>
      </c>
      <c r="G5528" s="262">
        <f t="shared" si="109"/>
        <v>39821.830374813151</v>
      </c>
    </row>
    <row r="5529" spans="1:7" x14ac:dyDescent="0.2">
      <c r="A5529" s="344">
        <v>17</v>
      </c>
      <c r="B5529" s="344">
        <v>0.5</v>
      </c>
      <c r="C5529" s="344">
        <v>3442.58984375</v>
      </c>
      <c r="D5529" s="344">
        <v>24609.318359375</v>
      </c>
      <c r="E5529" s="344">
        <v>1.7808941192925001</v>
      </c>
      <c r="F5529" s="344">
        <v>2.6077600196003901</v>
      </c>
      <c r="G5529" s="262">
        <f t="shared" si="109"/>
        <v>39864.999803380451</v>
      </c>
    </row>
    <row r="5530" spans="1:7" x14ac:dyDescent="0.2">
      <c r="A5530" s="344">
        <v>17</v>
      </c>
      <c r="B5530" s="344">
        <v>0.5</v>
      </c>
      <c r="C5530" s="344">
        <v>3442.984375</v>
      </c>
      <c r="D5530" s="344">
        <v>24710.326171875</v>
      </c>
      <c r="E5530" s="344">
        <v>1.78274477366358</v>
      </c>
      <c r="F5530" s="344">
        <v>2.6131244376301801</v>
      </c>
      <c r="G5530" s="262">
        <f t="shared" si="109"/>
        <v>39910.63661124638</v>
      </c>
    </row>
    <row r="5531" spans="1:7" x14ac:dyDescent="0.2">
      <c r="A5531" s="344">
        <v>17</v>
      </c>
      <c r="B5531" s="344">
        <v>0.5</v>
      </c>
      <c r="C5531" s="344">
        <v>3443.3994140625</v>
      </c>
      <c r="D5531" s="344">
        <v>24812.720703125</v>
      </c>
      <c r="E5531" s="344">
        <v>1.7845781985670299</v>
      </c>
      <c r="F5531" s="344">
        <v>2.6179761625826399</v>
      </c>
      <c r="G5531" s="262">
        <f t="shared" si="109"/>
        <v>39956.035004964055</v>
      </c>
    </row>
    <row r="5532" spans="1:7" x14ac:dyDescent="0.2">
      <c r="A5532" s="344">
        <v>17</v>
      </c>
      <c r="B5532" s="344">
        <v>0.5</v>
      </c>
      <c r="C5532" s="344">
        <v>3443.8017578125</v>
      </c>
      <c r="D5532" s="344">
        <v>24913.671875</v>
      </c>
      <c r="E5532" s="344">
        <v>1.7864507390186199</v>
      </c>
      <c r="F5532" s="344">
        <v>2.62268492951989</v>
      </c>
      <c r="G5532" s="262">
        <f t="shared" si="109"/>
        <v>40002.592345771147</v>
      </c>
    </row>
    <row r="5533" spans="1:7" x14ac:dyDescent="0.2">
      <c r="A5533" s="344">
        <v>17</v>
      </c>
      <c r="B5533" s="344">
        <v>0.5</v>
      </c>
      <c r="C5533" s="344">
        <v>3444.19921875</v>
      </c>
      <c r="D5533" s="344">
        <v>25015.427734375</v>
      </c>
      <c r="E5533" s="344">
        <v>1.7883005784824499</v>
      </c>
      <c r="F5533" s="344">
        <v>2.6246667839586699</v>
      </c>
      <c r="G5533" s="262">
        <f t="shared" si="109"/>
        <v>40048.772755196609</v>
      </c>
    </row>
    <row r="5534" spans="1:7" x14ac:dyDescent="0.2">
      <c r="A5534" s="344">
        <v>17</v>
      </c>
      <c r="B5534" s="344">
        <v>0.5</v>
      </c>
      <c r="C5534" s="344">
        <v>3444.62890625</v>
      </c>
      <c r="D5534" s="344">
        <v>25115.498046875</v>
      </c>
      <c r="E5534" s="344">
        <v>1.79020676296204</v>
      </c>
      <c r="F5534" s="344">
        <v>2.6314556598663299</v>
      </c>
      <c r="G5534" s="262">
        <f t="shared" si="109"/>
        <v>40096.552151532458</v>
      </c>
    </row>
    <row r="5535" spans="1:7" x14ac:dyDescent="0.2">
      <c r="A5535" s="344">
        <v>17</v>
      </c>
      <c r="B5535" s="344">
        <v>0.5</v>
      </c>
      <c r="C5535" s="344">
        <v>3445.017578125</v>
      </c>
      <c r="D5535" s="344">
        <v>25218.517578125</v>
      </c>
      <c r="E5535" s="344">
        <v>1.7920491518452799</v>
      </c>
      <c r="F5535" s="344">
        <v>2.6344894431531398</v>
      </c>
      <c r="G5535" s="262">
        <f t="shared" si="109"/>
        <v>40142.919566950623</v>
      </c>
    </row>
    <row r="5536" spans="1:7" x14ac:dyDescent="0.2">
      <c r="A5536" s="344">
        <v>17</v>
      </c>
      <c r="B5536" s="344">
        <v>0.5</v>
      </c>
      <c r="C5536" s="344">
        <v>3445.4365234375</v>
      </c>
      <c r="D5536" s="344">
        <v>25322.181640625</v>
      </c>
      <c r="E5536" s="344">
        <v>1.79401494096965</v>
      </c>
      <c r="F5536" s="344">
        <v>2.6383518707007201</v>
      </c>
      <c r="G5536" s="262">
        <f t="shared" si="109"/>
        <v>40192.595745381761</v>
      </c>
    </row>
    <row r="5537" spans="1:7" x14ac:dyDescent="0.2">
      <c r="A5537" s="344">
        <v>17</v>
      </c>
      <c r="B5537" s="344">
        <v>0.5</v>
      </c>
      <c r="C5537" s="344">
        <v>3445.853515625</v>
      </c>
      <c r="D5537" s="344">
        <v>25423.447265625</v>
      </c>
      <c r="E5537" s="344">
        <v>1.7961318371817501</v>
      </c>
      <c r="F5537" s="344">
        <v>2.6449144352227401</v>
      </c>
      <c r="G5537" s="262">
        <f t="shared" si="109"/>
        <v>40246.3073601879</v>
      </c>
    </row>
    <row r="5538" spans="1:7" x14ac:dyDescent="0.2">
      <c r="A5538" s="344">
        <v>17</v>
      </c>
      <c r="B5538" s="344">
        <v>0.5</v>
      </c>
      <c r="C5538" s="344">
        <v>3446.25390625</v>
      </c>
      <c r="D5538" s="344">
        <v>25525.48828125</v>
      </c>
      <c r="E5538" s="344">
        <v>1.7980982083827299</v>
      </c>
      <c r="F5538" s="344">
        <v>2.6485144626349202</v>
      </c>
      <c r="G5538" s="262">
        <f t="shared" si="109"/>
        <v>40296.399619977878</v>
      </c>
    </row>
    <row r="5539" spans="1:7" x14ac:dyDescent="0.2">
      <c r="A5539" s="344">
        <v>17</v>
      </c>
      <c r="B5539" s="344">
        <v>1</v>
      </c>
      <c r="C5539" s="344">
        <v>3447.009765625</v>
      </c>
      <c r="D5539" s="344">
        <v>25423.1953125</v>
      </c>
      <c r="E5539" s="344">
        <v>1.7967364983633201</v>
      </c>
      <c r="F5539" s="344">
        <v>2.6445449329912698</v>
      </c>
      <c r="G5539" s="262">
        <f t="shared" si="109"/>
        <v>40261.710953515198</v>
      </c>
    </row>
    <row r="5540" spans="1:7" x14ac:dyDescent="0.2">
      <c r="A5540" s="344">
        <v>17</v>
      </c>
      <c r="B5540" s="344">
        <v>1</v>
      </c>
      <c r="C5540" s="344">
        <v>3447.39453125</v>
      </c>
      <c r="D5540" s="344">
        <v>25322.068359375</v>
      </c>
      <c r="E5540" s="344">
        <v>1.7951161134988101</v>
      </c>
      <c r="F5540" s="344">
        <v>2.6398329064250001</v>
      </c>
      <c r="G5540" s="262">
        <f t="shared" si="109"/>
        <v>40220.597524915458</v>
      </c>
    </row>
    <row r="5541" spans="1:7" x14ac:dyDescent="0.2">
      <c r="A5541" s="344">
        <v>17</v>
      </c>
      <c r="B5541" s="344">
        <v>1</v>
      </c>
      <c r="C5541" s="344">
        <v>3447.822265625</v>
      </c>
      <c r="D5541" s="344">
        <v>25220.779296875</v>
      </c>
      <c r="E5541" s="344">
        <v>1.7933211056515601</v>
      </c>
      <c r="F5541" s="344">
        <v>2.6335029397159802</v>
      </c>
      <c r="G5541" s="262">
        <f t="shared" si="109"/>
        <v>40175.235120832796</v>
      </c>
    </row>
    <row r="5542" spans="1:7" x14ac:dyDescent="0.2">
      <c r="A5542" s="344">
        <v>17</v>
      </c>
      <c r="B5542" s="344">
        <v>1</v>
      </c>
      <c r="C5542" s="344">
        <v>3448.212890625</v>
      </c>
      <c r="D5542" s="344">
        <v>25120.724609375</v>
      </c>
      <c r="E5542" s="344">
        <v>1.7915966454893399</v>
      </c>
      <c r="F5542" s="344">
        <v>2.6303979102522099</v>
      </c>
      <c r="G5542" s="262">
        <f t="shared" si="109"/>
        <v>40131.829161836504</v>
      </c>
    </row>
    <row r="5543" spans="1:7" x14ac:dyDescent="0.2">
      <c r="A5543" s="344">
        <v>17</v>
      </c>
      <c r="B5543" s="344">
        <v>1</v>
      </c>
      <c r="C5543" s="344">
        <v>3448.6240234375</v>
      </c>
      <c r="D5543" s="344">
        <v>25020.611328125</v>
      </c>
      <c r="E5543" s="344">
        <v>1.7898420337587599</v>
      </c>
      <c r="F5543" s="344">
        <v>2.6263208128511901</v>
      </c>
      <c r="G5543" s="262">
        <f t="shared" si="109"/>
        <v>40087.839873725061</v>
      </c>
    </row>
    <row r="5544" spans="1:7" x14ac:dyDescent="0.2">
      <c r="A5544" s="344">
        <v>17</v>
      </c>
      <c r="B5544" s="344">
        <v>1</v>
      </c>
      <c r="C5544" s="344">
        <v>3449.0283203125</v>
      </c>
      <c r="D5544" s="344">
        <v>24918.849609375</v>
      </c>
      <c r="E5544" s="344">
        <v>1.78811815567315</v>
      </c>
      <c r="F5544" s="344">
        <v>2.6203065644949701</v>
      </c>
      <c r="G5544" s="262">
        <f t="shared" si="109"/>
        <v>40044.795102566393</v>
      </c>
    </row>
    <row r="5545" spans="1:7" x14ac:dyDescent="0.2">
      <c r="A5545" s="344">
        <v>17</v>
      </c>
      <c r="B5545" s="344">
        <v>1</v>
      </c>
      <c r="C5545" s="344">
        <v>3449.4296875</v>
      </c>
      <c r="D5545" s="344">
        <v>24817.298828125</v>
      </c>
      <c r="E5545" s="344">
        <v>1.7863438697531799</v>
      </c>
      <c r="F5545" s="344">
        <v>2.6198176201432899</v>
      </c>
      <c r="G5545" s="262">
        <f t="shared" si="109"/>
        <v>40000.672028623296</v>
      </c>
    </row>
    <row r="5546" spans="1:7" x14ac:dyDescent="0.2">
      <c r="A5546" s="344">
        <v>17</v>
      </c>
      <c r="B5546" s="344">
        <v>1</v>
      </c>
      <c r="C5546" s="344">
        <v>3449.8408203125</v>
      </c>
      <c r="D5546" s="344">
        <v>24716.8125</v>
      </c>
      <c r="E5546" s="344">
        <v>1.7845233669504501</v>
      </c>
      <c r="F5546" s="344">
        <v>2.6147544849663999</v>
      </c>
      <c r="G5546" s="262">
        <f t="shared" si="109"/>
        <v>39955.583534371501</v>
      </c>
    </row>
    <row r="5547" spans="1:7" x14ac:dyDescent="0.2">
      <c r="A5547" s="344">
        <v>17</v>
      </c>
      <c r="B5547" s="344">
        <v>1</v>
      </c>
      <c r="C5547" s="344">
        <v>3450.228515625</v>
      </c>
      <c r="D5547" s="344">
        <v>24616.169921875</v>
      </c>
      <c r="E5547" s="344">
        <v>1.7827698029577701</v>
      </c>
      <c r="F5547" s="344">
        <v>2.6107728481292698</v>
      </c>
      <c r="G5547" s="262">
        <f t="shared" si="109"/>
        <v>39912.32926355824</v>
      </c>
    </row>
    <row r="5548" spans="1:7" x14ac:dyDescent="0.2">
      <c r="A5548" s="344">
        <v>17</v>
      </c>
      <c r="B5548" s="344">
        <v>1</v>
      </c>
      <c r="C5548" s="344">
        <v>3450.6494140625</v>
      </c>
      <c r="D5548" s="344">
        <v>24511.84765625</v>
      </c>
      <c r="E5548" s="344">
        <v>1.78094068542123</v>
      </c>
      <c r="F5548" s="344">
        <v>2.60653207078576</v>
      </c>
      <c r="G5548" s="262">
        <f t="shared" si="109"/>
        <v>39867.398804314442</v>
      </c>
    </row>
    <row r="5549" spans="1:7" x14ac:dyDescent="0.2">
      <c r="A5549" s="344">
        <v>17</v>
      </c>
      <c r="B5549" s="344">
        <v>1</v>
      </c>
      <c r="C5549" s="344">
        <v>3451.0546875</v>
      </c>
      <c r="D5549" s="344">
        <v>24410.90234375</v>
      </c>
      <c r="E5549" s="344">
        <v>1.7791485879570199</v>
      </c>
      <c r="F5549" s="344">
        <v>2.6014179456979001</v>
      </c>
      <c r="G5549" s="262">
        <f t="shared" si="109"/>
        <v>39823.56163620585</v>
      </c>
    </row>
    <row r="5550" spans="1:7" x14ac:dyDescent="0.2">
      <c r="A5550" s="344">
        <v>17</v>
      </c>
      <c r="B5550" s="344">
        <v>1</v>
      </c>
      <c r="C5550" s="344">
        <v>3451.4501953125</v>
      </c>
      <c r="D5550" s="344">
        <v>24309.62109375</v>
      </c>
      <c r="E5550" s="344">
        <v>1.7774460138753101</v>
      </c>
      <c r="F5550" s="344">
        <v>2.59819021448493</v>
      </c>
      <c r="G5550" s="262">
        <f t="shared" si="109"/>
        <v>39782.086485979838</v>
      </c>
    </row>
    <row r="5551" spans="1:7" x14ac:dyDescent="0.2">
      <c r="A5551" s="344">
        <v>17</v>
      </c>
      <c r="B5551" s="344">
        <v>1</v>
      </c>
      <c r="C5551" s="344">
        <v>3451.8662109375</v>
      </c>
      <c r="D5551" s="344">
        <v>24208.892578125</v>
      </c>
      <c r="E5551" s="344">
        <v>1.77568022627383</v>
      </c>
      <c r="F5551" s="344">
        <v>2.59462301619351</v>
      </c>
      <c r="G5551" s="262">
        <f t="shared" si="109"/>
        <v>39739.249791037822</v>
      </c>
    </row>
    <row r="5552" spans="1:7" x14ac:dyDescent="0.2">
      <c r="A5552" s="344">
        <v>17</v>
      </c>
      <c r="B5552" s="344">
        <v>1</v>
      </c>
      <c r="C5552" s="344">
        <v>3452.2548828125</v>
      </c>
      <c r="D5552" s="344">
        <v>24106.857421875</v>
      </c>
      <c r="E5552" s="344">
        <v>1.7739642644301099</v>
      </c>
      <c r="F5552" s="344">
        <v>2.5920986663550099</v>
      </c>
      <c r="G5552" s="262">
        <f t="shared" si="109"/>
        <v>39697.795799312458</v>
      </c>
    </row>
    <row r="5553" spans="1:7" x14ac:dyDescent="0.2">
      <c r="A5553" s="344">
        <v>17</v>
      </c>
      <c r="B5553" s="344">
        <v>1</v>
      </c>
      <c r="C5553" s="344">
        <v>3452.6806640625</v>
      </c>
      <c r="D5553" s="344">
        <v>24004.138671875</v>
      </c>
      <c r="E5553" s="344">
        <v>1.7720632022246701</v>
      </c>
      <c r="F5553" s="344">
        <v>2.5849998928606501</v>
      </c>
      <c r="G5553" s="262">
        <f t="shared" si="109"/>
        <v>39652.064801142515</v>
      </c>
    </row>
    <row r="5554" spans="1:7" x14ac:dyDescent="0.2">
      <c r="A5554" s="344">
        <v>17</v>
      </c>
      <c r="B5554" s="344">
        <v>1</v>
      </c>
      <c r="C5554" s="344">
        <v>3453.0927734375</v>
      </c>
      <c r="D5554" s="344">
        <v>23901.81640625</v>
      </c>
      <c r="E5554" s="344">
        <v>1.77022581920028</v>
      </c>
      <c r="F5554" s="344">
        <v>2.5830774102360001</v>
      </c>
      <c r="G5554" s="262">
        <f t="shared" si="109"/>
        <v>39608.054006828643</v>
      </c>
    </row>
    <row r="5555" spans="1:7" x14ac:dyDescent="0.2">
      <c r="A5555" s="344">
        <v>17</v>
      </c>
      <c r="B5555" s="344">
        <v>1</v>
      </c>
      <c r="C5555" s="344">
        <v>3453.498046875</v>
      </c>
      <c r="D5555" s="344">
        <v>23800.810546875</v>
      </c>
      <c r="E5555" s="344">
        <v>1.76848797127604</v>
      </c>
      <c r="F5555" s="344">
        <v>2.5793523527681801</v>
      </c>
      <c r="G5555" s="262">
        <f t="shared" si="109"/>
        <v>39566.604051212998</v>
      </c>
    </row>
    <row r="5556" spans="1:7" x14ac:dyDescent="0.2">
      <c r="A5556" s="344">
        <v>17</v>
      </c>
      <c r="B5556" s="344">
        <v>1</v>
      </c>
      <c r="C5556" s="344">
        <v>3453.8984375</v>
      </c>
      <c r="D5556" s="344">
        <v>23700.3671875</v>
      </c>
      <c r="E5556" s="344">
        <v>1.76668504718691</v>
      </c>
      <c r="F5556" s="344">
        <v>2.5752873625606298</v>
      </c>
      <c r="G5556" s="262">
        <f t="shared" si="109"/>
        <v>39523.783542413323</v>
      </c>
    </row>
    <row r="5557" spans="1:7" x14ac:dyDescent="0.2">
      <c r="A5557" s="344">
        <v>17</v>
      </c>
      <c r="B5557" s="344">
        <v>1</v>
      </c>
      <c r="C5557" s="344">
        <v>3454.3095703125</v>
      </c>
      <c r="D5557" s="344">
        <v>23599.443359375</v>
      </c>
      <c r="E5557" s="344">
        <v>1.7648848006501801</v>
      </c>
      <c r="F5557" s="344">
        <v>2.5689573958516099</v>
      </c>
      <c r="G5557" s="262">
        <f t="shared" si="109"/>
        <v>39481.207882350827</v>
      </c>
    </row>
    <row r="5558" spans="1:7" x14ac:dyDescent="0.2">
      <c r="A5558" s="344">
        <v>17</v>
      </c>
      <c r="B5558" s="344">
        <v>1</v>
      </c>
      <c r="C5558" s="344">
        <v>3454.7099609375</v>
      </c>
      <c r="D5558" s="344">
        <v>23498.75</v>
      </c>
      <c r="E5558" s="344">
        <v>1.76314788404852</v>
      </c>
      <c r="F5558" s="344">
        <v>2.5642514228820801</v>
      </c>
      <c r="G5558" s="262">
        <f t="shared" si="109"/>
        <v>39440.305065373781</v>
      </c>
    </row>
    <row r="5559" spans="1:7" x14ac:dyDescent="0.2">
      <c r="A5559" s="344">
        <v>17</v>
      </c>
      <c r="B5559" s="344">
        <v>1</v>
      </c>
      <c r="C5559" s="344">
        <v>3455.11328125</v>
      </c>
      <c r="D5559" s="344">
        <v>23397.37109375</v>
      </c>
      <c r="E5559" s="344">
        <v>1.7613692907616501</v>
      </c>
      <c r="F5559" s="344">
        <v>2.5630025193095198</v>
      </c>
      <c r="G5559" s="262">
        <f t="shared" si="109"/>
        <v>39398.60050229499</v>
      </c>
    </row>
    <row r="5560" spans="1:7" x14ac:dyDescent="0.2">
      <c r="A5560" s="344">
        <v>17</v>
      </c>
      <c r="B5560" s="344">
        <v>1</v>
      </c>
      <c r="C5560" s="344">
        <v>3455.51953125</v>
      </c>
      <c r="D5560" s="344">
        <v>23296.91796875</v>
      </c>
      <c r="E5560" s="344">
        <v>1.7595578683540201</v>
      </c>
      <c r="F5560" s="344">
        <v>2.5589228607714198</v>
      </c>
      <c r="G5560" s="262">
        <f t="shared" si="109"/>
        <v>39356.30896153691</v>
      </c>
    </row>
    <row r="5561" spans="1:7" x14ac:dyDescent="0.2">
      <c r="A5561" s="344">
        <v>17</v>
      </c>
      <c r="B5561" s="344">
        <v>1</v>
      </c>
      <c r="C5561" s="344">
        <v>3455.6181640625</v>
      </c>
      <c r="D5561" s="344">
        <v>23271.1875</v>
      </c>
      <c r="E5561" s="344">
        <v>1.7591270152479399</v>
      </c>
      <c r="F5561" s="344">
        <v>2.5574951432645299</v>
      </c>
      <c r="G5561" s="262">
        <f t="shared" si="109"/>
        <v>39346.276955094174</v>
      </c>
    </row>
    <row r="5562" spans="1:7" x14ac:dyDescent="0.2">
      <c r="A5562" s="344">
        <v>17</v>
      </c>
      <c r="B5562" s="344">
        <v>1</v>
      </c>
      <c r="C5562" s="344">
        <v>3455.9140625</v>
      </c>
      <c r="D5562" s="344">
        <v>23196.30078125</v>
      </c>
      <c r="E5562" s="344">
        <v>1.75780744757503</v>
      </c>
      <c r="F5562" s="344">
        <v>2.5537819601595402</v>
      </c>
      <c r="G5562" s="262">
        <f t="shared" si="109"/>
        <v>39315.618457405544</v>
      </c>
    </row>
    <row r="5563" spans="1:7" x14ac:dyDescent="0.2">
      <c r="A5563" s="344">
        <v>17</v>
      </c>
      <c r="B5563" s="344">
        <v>1</v>
      </c>
      <c r="C5563" s="344">
        <v>3456.3125</v>
      </c>
      <c r="D5563" s="344">
        <v>23095.5625</v>
      </c>
      <c r="E5563" s="344">
        <v>1.75605795811862</v>
      </c>
      <c r="F5563" s="344">
        <v>2.5499879848211999</v>
      </c>
      <c r="G5563" s="262">
        <f t="shared" si="109"/>
        <v>39275.124894041481</v>
      </c>
    </row>
    <row r="5564" spans="1:7" x14ac:dyDescent="0.2">
      <c r="A5564" s="344">
        <v>17</v>
      </c>
      <c r="B5564" s="344">
        <v>1</v>
      </c>
      <c r="C5564" s="344">
        <v>3456.7197265625</v>
      </c>
      <c r="D5564" s="344">
        <v>22994.380859375</v>
      </c>
      <c r="E5564" s="344">
        <v>1.7542664427310199</v>
      </c>
      <c r="F5564" s="344">
        <v>2.54691252484918</v>
      </c>
      <c r="G5564" s="262">
        <f t="shared" si="109"/>
        <v>39233.839472670516</v>
      </c>
    </row>
    <row r="5565" spans="1:7" x14ac:dyDescent="0.2">
      <c r="A5565" s="344">
        <v>17</v>
      </c>
      <c r="B5565" s="344">
        <v>1</v>
      </c>
      <c r="C5565" s="344">
        <v>3457.1298828125</v>
      </c>
      <c r="D5565" s="344">
        <v>22892.685546875</v>
      </c>
      <c r="E5565" s="344">
        <v>1.7524696886539499</v>
      </c>
      <c r="F5565" s="344">
        <v>2.5418309960514298</v>
      </c>
      <c r="G5565" s="262">
        <f t="shared" si="109"/>
        <v>39192.615585845408</v>
      </c>
    </row>
    <row r="5566" spans="1:7" x14ac:dyDescent="0.2">
      <c r="A5566" s="344">
        <v>17</v>
      </c>
      <c r="B5566" s="344">
        <v>1</v>
      </c>
      <c r="C5566" s="344">
        <v>3457.5458984375</v>
      </c>
      <c r="D5566" s="344">
        <v>22790.30859375</v>
      </c>
      <c r="E5566" s="344">
        <v>1.7506368458271</v>
      </c>
      <c r="F5566" s="344">
        <v>2.5390954688191401</v>
      </c>
      <c r="G5566" s="262">
        <f t="shared" si="109"/>
        <v>39150.750711785571</v>
      </c>
    </row>
    <row r="5567" spans="1:7" x14ac:dyDescent="0.2">
      <c r="A5567" s="344">
        <v>17</v>
      </c>
      <c r="B5567" s="344">
        <v>1</v>
      </c>
      <c r="C5567" s="344">
        <v>3457.943359375</v>
      </c>
      <c r="D5567" s="344">
        <v>22689.990234375</v>
      </c>
      <c r="E5567" s="344">
        <v>1.7488577868789399</v>
      </c>
      <c r="F5567" s="344">
        <v>2.5328039191663301</v>
      </c>
      <c r="G5567" s="262">
        <f t="shared" si="109"/>
        <v>39110.294645487986</v>
      </c>
    </row>
    <row r="5568" spans="1:7" x14ac:dyDescent="0.2">
      <c r="A5568" s="344">
        <v>17</v>
      </c>
      <c r="B5568" s="344">
        <v>1</v>
      </c>
      <c r="C5568" s="344">
        <v>3458.3466796875</v>
      </c>
      <c r="D5568" s="344">
        <v>22589.81640625</v>
      </c>
      <c r="E5568" s="344">
        <v>1.74702878575772</v>
      </c>
      <c r="F5568" s="344">
        <v>2.5289834011346102</v>
      </c>
      <c r="G5568" s="262">
        <f t="shared" si="109"/>
        <v>39068.886236930826</v>
      </c>
    </row>
    <row r="5569" spans="1:7" x14ac:dyDescent="0.2">
      <c r="A5569" s="344">
        <v>17</v>
      </c>
      <c r="B5569" s="344">
        <v>1</v>
      </c>
      <c r="C5569" s="344">
        <v>3458.7451171875</v>
      </c>
      <c r="D5569" s="344">
        <v>22489.61328125</v>
      </c>
      <c r="E5569" s="344">
        <v>1.7453029286116399</v>
      </c>
      <c r="F5569" s="344">
        <v>2.5251328479498598</v>
      </c>
      <c r="G5569" s="262">
        <f t="shared" si="109"/>
        <v>39029.985908997136</v>
      </c>
    </row>
    <row r="5570" spans="1:7" x14ac:dyDescent="0.2">
      <c r="A5570" s="344">
        <v>17</v>
      </c>
      <c r="B5570" s="344">
        <v>1</v>
      </c>
      <c r="C5570" s="344">
        <v>3459.1357421875</v>
      </c>
      <c r="D5570" s="344">
        <v>22389.26953125</v>
      </c>
      <c r="E5570" s="344">
        <v>1.74354121554643</v>
      </c>
      <c r="F5570" s="344">
        <v>2.5202303659170902</v>
      </c>
      <c r="G5570" s="262">
        <f t="shared" si="109"/>
        <v>38990.454051895736</v>
      </c>
    </row>
    <row r="5571" spans="1:7" x14ac:dyDescent="0.2">
      <c r="A5571" s="344">
        <v>17</v>
      </c>
      <c r="B5571" s="344">
        <v>1</v>
      </c>
      <c r="C5571" s="344">
        <v>3459.5498046875</v>
      </c>
      <c r="D5571" s="344">
        <v>22286.82421875</v>
      </c>
      <c r="E5571" s="344">
        <v>1.74171221442521</v>
      </c>
      <c r="F5571" s="344">
        <v>2.5161295197904101</v>
      </c>
      <c r="G5571" s="262">
        <f t="shared" si="109"/>
        <v>38949.597739115496</v>
      </c>
    </row>
    <row r="5572" spans="1:7" x14ac:dyDescent="0.2">
      <c r="A5572" s="344">
        <v>17</v>
      </c>
      <c r="B5572" s="344">
        <v>1</v>
      </c>
      <c r="C5572" s="344">
        <v>3459.9658203125</v>
      </c>
      <c r="D5572" s="344">
        <v>22183.88671875</v>
      </c>
      <c r="E5572" s="344">
        <v>1.73984130378813</v>
      </c>
      <c r="F5572" s="344">
        <v>2.51094694249332</v>
      </c>
      <c r="G5572" s="262">
        <f t="shared" si="109"/>
        <v>38907.99737604976</v>
      </c>
    </row>
    <row r="5573" spans="1:7" x14ac:dyDescent="0.2">
      <c r="A5573" s="344">
        <v>17</v>
      </c>
      <c r="B5573" s="344">
        <v>1</v>
      </c>
      <c r="C5573" s="344">
        <v>3460.1259765625</v>
      </c>
      <c r="D5573" s="344">
        <v>22144.92578125</v>
      </c>
      <c r="E5573" s="344">
        <v>1.7390897264704099</v>
      </c>
      <c r="F5573" s="344">
        <v>2.5117457844316999</v>
      </c>
      <c r="G5573" s="262">
        <f t="shared" si="109"/>
        <v>38891.339111051529</v>
      </c>
    </row>
    <row r="5574" spans="1:7" x14ac:dyDescent="0.2">
      <c r="A5574" s="344">
        <v>17</v>
      </c>
      <c r="B5574" s="344">
        <v>1</v>
      </c>
      <c r="C5574" s="344">
        <v>3460.375</v>
      </c>
      <c r="D5574" s="344">
        <v>22082.181640625</v>
      </c>
      <c r="E5574" s="344">
        <v>1.7379950731992699</v>
      </c>
      <c r="F5574" s="344">
        <v>2.5070966221392199</v>
      </c>
      <c r="G5574" s="262">
        <f t="shared" ref="G5574:G5637" si="110">G5573+(D5574+D5573)/2*(E5574-E5573)</f>
        <v>38867.132437145323</v>
      </c>
    </row>
    <row r="5575" spans="1:7" x14ac:dyDescent="0.2">
      <c r="A5575" s="344">
        <v>17</v>
      </c>
      <c r="B5575" s="344">
        <v>1</v>
      </c>
      <c r="C5575" s="344">
        <v>3460.7705078125</v>
      </c>
      <c r="D5575" s="344">
        <v>21978.326171875</v>
      </c>
      <c r="E5575" s="344">
        <v>1.7362004145979899</v>
      </c>
      <c r="F5575" s="344">
        <v>2.5047301314771202</v>
      </c>
      <c r="G5575" s="262">
        <f t="shared" si="110"/>
        <v>38827.595652484088</v>
      </c>
    </row>
    <row r="5576" spans="1:7" x14ac:dyDescent="0.2">
      <c r="A5576" s="344">
        <v>17</v>
      </c>
      <c r="B5576" s="344">
        <v>1</v>
      </c>
      <c r="C5576" s="344">
        <v>3461.1923828125</v>
      </c>
      <c r="D5576" s="344">
        <v>21877.51953125</v>
      </c>
      <c r="E5576" s="344">
        <v>1.7342700157314499</v>
      </c>
      <c r="F5576" s="344">
        <v>2.49889795668423</v>
      </c>
      <c r="G5576" s="262">
        <f t="shared" si="110"/>
        <v>38785.266015065856</v>
      </c>
    </row>
    <row r="5577" spans="1:7" x14ac:dyDescent="0.2">
      <c r="A5577" s="344">
        <v>17</v>
      </c>
      <c r="B5577" s="344">
        <v>1</v>
      </c>
      <c r="C5577" s="344">
        <v>3461.603515625</v>
      </c>
      <c r="D5577" s="344">
        <v>21777.390625</v>
      </c>
      <c r="E5577" s="344">
        <v>1.7325376393273499</v>
      </c>
      <c r="F5577" s="344">
        <v>2.4927586782723701</v>
      </c>
      <c r="G5577" s="262">
        <f t="shared" si="110"/>
        <v>38747.452646926962</v>
      </c>
    </row>
    <row r="5578" spans="1:7" x14ac:dyDescent="0.2">
      <c r="A5578" s="344">
        <v>17</v>
      </c>
      <c r="B5578" s="344">
        <v>1</v>
      </c>
      <c r="C5578" s="344">
        <v>3461.99609375</v>
      </c>
      <c r="D5578" s="344">
        <v>21676.697265625</v>
      </c>
      <c r="E5578" s="344">
        <v>1.73069955781102</v>
      </c>
      <c r="F5578" s="344">
        <v>2.4907230399548999</v>
      </c>
      <c r="G5578" s="262">
        <f t="shared" si="110"/>
        <v>38707.516569046595</v>
      </c>
    </row>
    <row r="5579" spans="1:7" x14ac:dyDescent="0.2">
      <c r="A5579" s="344">
        <v>17</v>
      </c>
      <c r="B5579" s="344">
        <v>1</v>
      </c>
      <c r="C5579" s="344">
        <v>3462.4150390625</v>
      </c>
      <c r="D5579" s="344">
        <v>21572.990234375</v>
      </c>
      <c r="E5579" s="344">
        <v>1.7288461094722201</v>
      </c>
      <c r="F5579" s="344">
        <v>2.4874270893633401</v>
      </c>
      <c r="G5579" s="262">
        <f t="shared" si="110"/>
        <v>38667.43603832135</v>
      </c>
    </row>
    <row r="5580" spans="1:7" x14ac:dyDescent="0.2">
      <c r="A5580" s="344">
        <v>17</v>
      </c>
      <c r="B5580" s="344">
        <v>1</v>
      </c>
      <c r="C5580" s="344">
        <v>3462.8173828125</v>
      </c>
      <c r="D5580" s="344">
        <v>21472.67578125</v>
      </c>
      <c r="E5580" s="344">
        <v>1.72704132273793</v>
      </c>
      <c r="F5580" s="344">
        <v>2.48253345489502</v>
      </c>
      <c r="G5580" s="262">
        <f t="shared" si="110"/>
        <v>38628.591914824508</v>
      </c>
    </row>
    <row r="5581" spans="1:7" x14ac:dyDescent="0.2">
      <c r="A5581" s="344">
        <v>17</v>
      </c>
      <c r="B5581" s="344">
        <v>1</v>
      </c>
      <c r="C5581" s="344">
        <v>3463.208984375</v>
      </c>
      <c r="D5581" s="344">
        <v>21372.076171875</v>
      </c>
      <c r="E5581" s="344">
        <v>1.7252824036404499</v>
      </c>
      <c r="F5581" s="344">
        <v>2.4784207344055198</v>
      </c>
      <c r="G5581" s="262">
        <f t="shared" si="110"/>
        <v>38590.911688605935</v>
      </c>
    </row>
    <row r="5582" spans="1:7" x14ac:dyDescent="0.2">
      <c r="A5582" s="344">
        <v>17</v>
      </c>
      <c r="B5582" s="344">
        <v>1</v>
      </c>
      <c r="C5582" s="344">
        <v>3463.61328125</v>
      </c>
      <c r="D5582" s="344">
        <v>21271.822265625</v>
      </c>
      <c r="E5582" s="344">
        <v>1.7234624829143299</v>
      </c>
      <c r="F5582" s="344">
        <v>2.4755806662142299</v>
      </c>
      <c r="G5582" s="262">
        <f t="shared" si="110"/>
        <v>38552.107431301454</v>
      </c>
    </row>
    <row r="5583" spans="1:7" x14ac:dyDescent="0.2">
      <c r="A5583" s="344">
        <v>17</v>
      </c>
      <c r="B5583" s="344">
        <v>1</v>
      </c>
      <c r="C5583" s="344">
        <v>3464.017578125</v>
      </c>
      <c r="D5583" s="344">
        <v>21171.4296875</v>
      </c>
      <c r="E5583" s="344">
        <v>1.7216787673533001</v>
      </c>
      <c r="F5583" s="344">
        <v>2.4709403514862101</v>
      </c>
      <c r="G5583" s="262">
        <f t="shared" si="110"/>
        <v>38514.254086816705</v>
      </c>
    </row>
    <row r="5584" spans="1:7" x14ac:dyDescent="0.2">
      <c r="A5584" s="344">
        <v>17</v>
      </c>
      <c r="B5584" s="344">
        <v>1</v>
      </c>
      <c r="C5584" s="344">
        <v>3464.416015625</v>
      </c>
      <c r="D5584" s="344">
        <v>21070.853515625</v>
      </c>
      <c r="E5584" s="344">
        <v>1.7198586137965299</v>
      </c>
      <c r="F5584" s="344">
        <v>2.4658560287207401</v>
      </c>
      <c r="G5584" s="262">
        <f t="shared" si="110"/>
        <v>38475.810365807578</v>
      </c>
    </row>
    <row r="5585" spans="1:7" x14ac:dyDescent="0.2">
      <c r="A5585" s="344">
        <v>17</v>
      </c>
      <c r="B5585" s="344">
        <v>1</v>
      </c>
      <c r="C5585" s="344">
        <v>3464.599609375</v>
      </c>
      <c r="D5585" s="344">
        <v>21025.509765625</v>
      </c>
      <c r="E5585" s="344">
        <v>1.71908095944673</v>
      </c>
      <c r="F5585" s="344">
        <v>2.46248836629093</v>
      </c>
      <c r="G5585" s="262">
        <f t="shared" si="110"/>
        <v>38459.44215579937</v>
      </c>
    </row>
    <row r="5586" spans="1:7" x14ac:dyDescent="0.2">
      <c r="A5586" s="344">
        <v>17</v>
      </c>
      <c r="B5586" s="344">
        <v>1</v>
      </c>
      <c r="C5586" s="344">
        <v>3464.82421875</v>
      </c>
      <c r="D5586" s="344">
        <v>20970.056640625</v>
      </c>
      <c r="E5586" s="344">
        <v>1.7180519644171</v>
      </c>
      <c r="F5586" s="344">
        <v>2.46243202127516</v>
      </c>
      <c r="G5586" s="262">
        <f t="shared" si="110"/>
        <v>38437.835541250104</v>
      </c>
    </row>
    <row r="5587" spans="1:7" x14ac:dyDescent="0.2">
      <c r="A5587" s="344">
        <v>17</v>
      </c>
      <c r="B5587" s="344">
        <v>1</v>
      </c>
      <c r="C5587" s="344">
        <v>3465.240234375</v>
      </c>
      <c r="D5587" s="344">
        <v>20866.939453125</v>
      </c>
      <c r="E5587" s="344">
        <v>1.7161719733849199</v>
      </c>
      <c r="F5587" s="344">
        <v>2.45858705602586</v>
      </c>
      <c r="G5587" s="262">
        <f t="shared" si="110"/>
        <v>38398.508952515302</v>
      </c>
    </row>
    <row r="5588" spans="1:7" x14ac:dyDescent="0.2">
      <c r="A5588" s="344">
        <v>17</v>
      </c>
      <c r="B5588" s="344">
        <v>1</v>
      </c>
      <c r="C5588" s="344">
        <v>3465.638671875</v>
      </c>
      <c r="D5588" s="344">
        <v>20766.021484375</v>
      </c>
      <c r="E5588" s="344">
        <v>1.71431398484856</v>
      </c>
      <c r="F5588" s="344">
        <v>2.4542002938687801</v>
      </c>
      <c r="G5588" s="262">
        <f t="shared" si="110"/>
        <v>38359.832170437003</v>
      </c>
    </row>
    <row r="5589" spans="1:7" x14ac:dyDescent="0.2">
      <c r="A5589" s="344">
        <v>17</v>
      </c>
      <c r="B5589" s="344">
        <v>1</v>
      </c>
      <c r="C5589" s="344">
        <v>3466.03515625</v>
      </c>
      <c r="D5589" s="344">
        <v>20665.212890625</v>
      </c>
      <c r="E5589" s="344">
        <v>1.71256880275905</v>
      </c>
      <c r="F5589" s="344">
        <v>2.4509220384061301</v>
      </c>
      <c r="G5589" s="262">
        <f t="shared" si="110"/>
        <v>38323.679646348231</v>
      </c>
    </row>
    <row r="5590" spans="1:7" x14ac:dyDescent="0.2">
      <c r="A5590" s="344">
        <v>17</v>
      </c>
      <c r="B5590" s="344">
        <v>1</v>
      </c>
      <c r="C5590" s="344">
        <v>3466.435546875</v>
      </c>
      <c r="D5590" s="344">
        <v>20564.8828125</v>
      </c>
      <c r="E5590" s="344">
        <v>1.71072746161371</v>
      </c>
      <c r="F5590" s="344">
        <v>2.4451077915728101</v>
      </c>
      <c r="G5590" s="262">
        <f t="shared" si="110"/>
        <v>38285.720310525998</v>
      </c>
    </row>
    <row r="5591" spans="1:7" x14ac:dyDescent="0.2">
      <c r="A5591" s="344">
        <v>17</v>
      </c>
      <c r="B5591" s="344">
        <v>1</v>
      </c>
      <c r="C5591" s="344">
        <v>3466.8505859375</v>
      </c>
      <c r="D5591" s="344">
        <v>20464.703125</v>
      </c>
      <c r="E5591" s="344">
        <v>1.70885445550084</v>
      </c>
      <c r="F5591" s="344">
        <v>2.44231824763119</v>
      </c>
      <c r="G5591" s="262">
        <f t="shared" si="110"/>
        <v>38247.29597789127</v>
      </c>
    </row>
    <row r="5592" spans="1:7" x14ac:dyDescent="0.2">
      <c r="A5592" s="344">
        <v>17</v>
      </c>
      <c r="B5592" s="344">
        <v>1.5</v>
      </c>
      <c r="C5592" s="344">
        <v>3467.3310546875</v>
      </c>
      <c r="D5592" s="344">
        <v>20567.34375</v>
      </c>
      <c r="E5592" s="344">
        <v>1.71048322226852</v>
      </c>
      <c r="F5592" s="344">
        <v>2.4447322357446</v>
      </c>
      <c r="G5592" s="262">
        <f t="shared" si="110"/>
        <v>38280.711795071213</v>
      </c>
    </row>
    <row r="5593" spans="1:7" x14ac:dyDescent="0.2">
      <c r="A5593" s="344">
        <v>17</v>
      </c>
      <c r="B5593" s="344">
        <v>1.5</v>
      </c>
      <c r="C5593" s="344">
        <v>3467.7412109375</v>
      </c>
      <c r="D5593" s="344">
        <v>20667.92578125</v>
      </c>
      <c r="E5593" s="344">
        <v>1.7122796270996301</v>
      </c>
      <c r="F5593" s="344">
        <v>2.4508861824870101</v>
      </c>
      <c r="G5593" s="262">
        <f t="shared" si="110"/>
        <v>38317.749413770245</v>
      </c>
    </row>
    <row r="5594" spans="1:7" x14ac:dyDescent="0.2">
      <c r="A5594" s="344">
        <v>17</v>
      </c>
      <c r="B5594" s="344">
        <v>1.5</v>
      </c>
      <c r="C5594" s="344">
        <v>3468.146484375</v>
      </c>
      <c r="D5594" s="344">
        <v>20767.984375</v>
      </c>
      <c r="E5594" s="344">
        <v>1.7140427371486999</v>
      </c>
      <c r="F5594" s="344">
        <v>2.4541080929338901</v>
      </c>
      <c r="G5594" s="262">
        <f t="shared" si="110"/>
        <v>38354.277448564666</v>
      </c>
    </row>
    <row r="5595" spans="1:7" x14ac:dyDescent="0.2">
      <c r="A5595" s="344">
        <v>17</v>
      </c>
      <c r="B5595" s="344">
        <v>1.5</v>
      </c>
      <c r="C5595" s="344">
        <v>3468.5400390625</v>
      </c>
      <c r="D5595" s="344">
        <v>20868.54296875</v>
      </c>
      <c r="E5595" s="344">
        <v>1.71581329777837</v>
      </c>
      <c r="F5595" s="344">
        <v>2.4584592320024998</v>
      </c>
      <c r="G5595" s="262">
        <f t="shared" si="110"/>
        <v>38391.13744660018</v>
      </c>
    </row>
    <row r="5596" spans="1:7" x14ac:dyDescent="0.2">
      <c r="A5596" s="344">
        <v>17</v>
      </c>
      <c r="B5596" s="344">
        <v>1.5</v>
      </c>
      <c r="C5596" s="344">
        <v>3468.931640625</v>
      </c>
      <c r="D5596" s="344">
        <v>20970.619140625</v>
      </c>
      <c r="E5596" s="344">
        <v>1.7174760578200201</v>
      </c>
      <c r="F5596" s="344">
        <v>2.4608941748738302</v>
      </c>
      <c r="G5596" s="262">
        <f t="shared" si="110"/>
        <v>38425.921690065974</v>
      </c>
    </row>
    <row r="5597" spans="1:7" x14ac:dyDescent="0.2">
      <c r="A5597" s="344">
        <v>17</v>
      </c>
      <c r="B5597" s="344">
        <v>1.5</v>
      </c>
      <c r="C5597" s="344">
        <v>3469.3466796875</v>
      </c>
      <c r="D5597" s="344">
        <v>21071.27734375</v>
      </c>
      <c r="E5597" s="344">
        <v>1.71938468702137</v>
      </c>
      <c r="F5597" s="344">
        <v>2.4666369426995498</v>
      </c>
      <c r="G5597" s="262">
        <f t="shared" si="110"/>
        <v>38466.042885721079</v>
      </c>
    </row>
    <row r="5598" spans="1:7" x14ac:dyDescent="0.2">
      <c r="A5598" s="344">
        <v>17</v>
      </c>
      <c r="B5598" s="344">
        <v>1.5</v>
      </c>
      <c r="C5598" s="344">
        <v>3469.7568359375</v>
      </c>
      <c r="D5598" s="344">
        <v>21172.15625</v>
      </c>
      <c r="E5598" s="344">
        <v>1.72113021835685</v>
      </c>
      <c r="F5598" s="344">
        <v>2.4698644410818802</v>
      </c>
      <c r="G5598" s="262">
        <f t="shared" si="110"/>
        <v>38502.911504249154</v>
      </c>
    </row>
    <row r="5599" spans="1:7" x14ac:dyDescent="0.2">
      <c r="A5599" s="344">
        <v>17</v>
      </c>
      <c r="B5599" s="344">
        <v>1.5</v>
      </c>
      <c r="C5599" s="344">
        <v>3470.162109375</v>
      </c>
      <c r="D5599" s="344">
        <v>21275.0546875</v>
      </c>
      <c r="E5599" s="344">
        <v>1.72291335184127</v>
      </c>
      <c r="F5599" s="344">
        <v>2.4747042916715101</v>
      </c>
      <c r="G5599" s="262">
        <f t="shared" si="110"/>
        <v>38540.756025820599</v>
      </c>
    </row>
    <row r="5600" spans="1:7" x14ac:dyDescent="0.2">
      <c r="A5600" s="344">
        <v>17</v>
      </c>
      <c r="B5600" s="344">
        <v>1.5</v>
      </c>
      <c r="C5600" s="344">
        <v>3470.5625</v>
      </c>
      <c r="D5600" s="344">
        <v>21375.310546875</v>
      </c>
      <c r="E5600" s="344">
        <v>1.7246308270841799</v>
      </c>
      <c r="F5600" s="344">
        <v>2.4769783485680801</v>
      </c>
      <c r="G5600" s="262">
        <f t="shared" si="110"/>
        <v>38577.381499016148</v>
      </c>
    </row>
    <row r="5601" spans="1:7" x14ac:dyDescent="0.2">
      <c r="A5601" s="344">
        <v>17</v>
      </c>
      <c r="B5601" s="344">
        <v>1.5</v>
      </c>
      <c r="C5601" s="344">
        <v>3470.9814453125</v>
      </c>
      <c r="D5601" s="344">
        <v>21477.3671875</v>
      </c>
      <c r="E5601" s="344">
        <v>1.7264554044231799</v>
      </c>
      <c r="F5601" s="344">
        <v>2.4816275108605601</v>
      </c>
      <c r="G5601" s="262">
        <f t="shared" si="110"/>
        <v>38616.475511370954</v>
      </c>
    </row>
    <row r="5602" spans="1:7" x14ac:dyDescent="0.2">
      <c r="A5602" s="344">
        <v>17</v>
      </c>
      <c r="B5602" s="344">
        <v>1.5</v>
      </c>
      <c r="C5602" s="344">
        <v>3471.390625</v>
      </c>
      <c r="D5602" s="344">
        <v>21580.4609375</v>
      </c>
      <c r="E5602" s="344">
        <v>1.72831327654421</v>
      </c>
      <c r="F5602" s="344">
        <v>2.4866966996341899</v>
      </c>
      <c r="G5602" s="262">
        <f t="shared" si="110"/>
        <v>38656.473480603723</v>
      </c>
    </row>
    <row r="5603" spans="1:7" x14ac:dyDescent="0.2">
      <c r="A5603" s="344">
        <v>17</v>
      </c>
      <c r="B5603" s="344">
        <v>1.5</v>
      </c>
      <c r="C5603" s="344">
        <v>3471.79296875</v>
      </c>
      <c r="D5603" s="344">
        <v>21680.734375</v>
      </c>
      <c r="E5603" s="344">
        <v>1.73004856333137</v>
      </c>
      <c r="F5603" s="344">
        <v>2.4910715874284501</v>
      </c>
      <c r="G5603" s="262">
        <f t="shared" si="110"/>
        <v>38694.008770914988</v>
      </c>
    </row>
    <row r="5604" spans="1:7" x14ac:dyDescent="0.2">
      <c r="A5604" s="344">
        <v>18</v>
      </c>
      <c r="B5604" s="344">
        <v>1.5</v>
      </c>
      <c r="C5604" s="344">
        <v>3472.19140625</v>
      </c>
      <c r="D5604" s="344">
        <v>21780.916015625</v>
      </c>
      <c r="E5604" s="344">
        <v>1.73185509629548</v>
      </c>
      <c r="F5604" s="344">
        <v>2.4952949024736899</v>
      </c>
      <c r="G5604" s="262">
        <f t="shared" si="110"/>
        <v>38733.266222967628</v>
      </c>
    </row>
    <row r="5605" spans="1:7" x14ac:dyDescent="0.2">
      <c r="A5605" s="344">
        <v>18</v>
      </c>
      <c r="B5605" s="344">
        <v>1.5</v>
      </c>
      <c r="C5605" s="344">
        <v>3472.595703125</v>
      </c>
      <c r="D5605" s="344">
        <v>21881.44921875</v>
      </c>
      <c r="E5605" s="344">
        <v>1.73367082607001</v>
      </c>
      <c r="F5605" s="344">
        <v>2.4974525440484299</v>
      </c>
      <c r="G5605" s="262">
        <f t="shared" si="110"/>
        <v>38772.905751258855</v>
      </c>
    </row>
    <row r="5606" spans="1:7" x14ac:dyDescent="0.2">
      <c r="A5606" s="344">
        <v>18</v>
      </c>
      <c r="B5606" s="344">
        <v>1.5</v>
      </c>
      <c r="C5606" s="344">
        <v>3472.9951171875</v>
      </c>
      <c r="D5606" s="344">
        <v>21983.140625</v>
      </c>
      <c r="E5606" s="344">
        <v>1.7354445299133701</v>
      </c>
      <c r="F5606" s="344">
        <v>2.5033804122358601</v>
      </c>
      <c r="G5606" s="262">
        <f t="shared" si="110"/>
        <v>38811.807147055493</v>
      </c>
    </row>
    <row r="5607" spans="1:7" x14ac:dyDescent="0.2">
      <c r="A5607" s="344">
        <v>18</v>
      </c>
      <c r="B5607" s="344">
        <v>1.5</v>
      </c>
      <c r="C5607" s="344">
        <v>3473.404296875</v>
      </c>
      <c r="D5607" s="344">
        <v>22084.04296875</v>
      </c>
      <c r="E5607" s="344">
        <v>1.7371959984302501</v>
      </c>
      <c r="F5607" s="344">
        <v>2.5066523812711199</v>
      </c>
      <c r="G5607" s="262">
        <f t="shared" si="110"/>
        <v>38850.398289401506</v>
      </c>
    </row>
    <row r="5608" spans="1:7" x14ac:dyDescent="0.2">
      <c r="A5608" s="344">
        <v>18</v>
      </c>
      <c r="B5608" s="344">
        <v>1.5</v>
      </c>
      <c r="C5608" s="344">
        <v>3473.8154296875</v>
      </c>
      <c r="D5608" s="344">
        <v>22186.39453125</v>
      </c>
      <c r="E5608" s="344">
        <v>1.73903722316027</v>
      </c>
      <c r="F5608" s="344">
        <v>2.5116086471825798</v>
      </c>
      <c r="G5608" s="262">
        <f t="shared" si="110"/>
        <v>38891.15420156841</v>
      </c>
    </row>
    <row r="5609" spans="1:7" x14ac:dyDescent="0.2">
      <c r="A5609" s="344">
        <v>18</v>
      </c>
      <c r="B5609" s="344">
        <v>1.5</v>
      </c>
      <c r="C5609" s="344">
        <v>3473.8193359375</v>
      </c>
      <c r="D5609" s="344">
        <v>22185.3984375</v>
      </c>
      <c r="E5609" s="344">
        <v>1.7391026485711301</v>
      </c>
      <c r="F5609" s="344">
        <v>2.51042237505317</v>
      </c>
      <c r="G5609" s="262">
        <f t="shared" si="110"/>
        <v>38892.605722961198</v>
      </c>
    </row>
    <row r="5610" spans="1:7" x14ac:dyDescent="0.2">
      <c r="A5610" s="344">
        <v>18</v>
      </c>
      <c r="B5610" s="344">
        <v>1.5</v>
      </c>
      <c r="C5610" s="344">
        <v>3474.212890625</v>
      </c>
      <c r="D5610" s="344">
        <v>22288.642578125</v>
      </c>
      <c r="E5610" s="344">
        <v>1.7408372368663501</v>
      </c>
      <c r="F5610" s="344">
        <v>2.5142102967947699</v>
      </c>
      <c r="G5610" s="262">
        <f t="shared" si="110"/>
        <v>38931.177798454613</v>
      </c>
    </row>
    <row r="5611" spans="1:7" x14ac:dyDescent="0.2">
      <c r="A5611" s="344">
        <v>18</v>
      </c>
      <c r="B5611" s="344">
        <v>1.5</v>
      </c>
      <c r="C5611" s="344">
        <v>3474.61328125</v>
      </c>
      <c r="D5611" s="344">
        <v>22389.408203125</v>
      </c>
      <c r="E5611" s="344">
        <v>1.7426182748749901</v>
      </c>
      <c r="F5611" s="344">
        <v>2.5215717032551801</v>
      </c>
      <c r="G5611" s="262">
        <f t="shared" si="110"/>
        <v>38970.964451751293</v>
      </c>
    </row>
    <row r="5612" spans="1:7" x14ac:dyDescent="0.2">
      <c r="A5612" s="344">
        <v>18</v>
      </c>
      <c r="B5612" s="344">
        <v>1.5</v>
      </c>
      <c r="C5612" s="344">
        <v>3475.033203125</v>
      </c>
      <c r="D5612" s="344">
        <v>22489.6015625</v>
      </c>
      <c r="E5612" s="344">
        <v>1.7444111872464401</v>
      </c>
      <c r="F5612" s="344">
        <v>2.5251002516597501</v>
      </c>
      <c r="G5612" s="262">
        <f t="shared" si="110"/>
        <v>39011.196517664903</v>
      </c>
    </row>
    <row r="5613" spans="1:7" x14ac:dyDescent="0.2">
      <c r="A5613" s="344">
        <v>18</v>
      </c>
      <c r="B5613" s="344">
        <v>1.5</v>
      </c>
      <c r="C5613" s="344">
        <v>3475.41796875</v>
      </c>
      <c r="D5613" s="344">
        <v>22591.046875</v>
      </c>
      <c r="E5613" s="344">
        <v>1.7461944371461899</v>
      </c>
      <c r="F5613" s="344">
        <v>2.52688536420465</v>
      </c>
      <c r="G5613" s="262">
        <f t="shared" si="110"/>
        <v>39051.391548568317</v>
      </c>
    </row>
    <row r="5614" spans="1:7" x14ac:dyDescent="0.2">
      <c r="A5614" s="344">
        <v>18</v>
      </c>
      <c r="B5614" s="344">
        <v>1.5</v>
      </c>
      <c r="C5614" s="344">
        <v>3475.8359375</v>
      </c>
      <c r="D5614" s="344">
        <v>22692.041015625</v>
      </c>
      <c r="E5614" s="344">
        <v>1.7479667440056801</v>
      </c>
      <c r="F5614" s="344">
        <v>2.53330473788083</v>
      </c>
      <c r="G5614" s="262">
        <f t="shared" si="110"/>
        <v>39091.51931221204</v>
      </c>
    </row>
    <row r="5615" spans="1:7" x14ac:dyDescent="0.2">
      <c r="A5615" s="344">
        <v>18</v>
      </c>
      <c r="B5615" s="344">
        <v>1.5</v>
      </c>
      <c r="C5615" s="344">
        <v>3476.2451171875</v>
      </c>
      <c r="D5615" s="344">
        <v>22795.10546875</v>
      </c>
      <c r="E5615" s="344">
        <v>1.74982857424766</v>
      </c>
      <c r="F5615" s="344">
        <v>2.53311102278531</v>
      </c>
      <c r="G5615" s="262">
        <f t="shared" si="110"/>
        <v>39133.863984685027</v>
      </c>
    </row>
    <row r="5616" spans="1:7" x14ac:dyDescent="0.2">
      <c r="A5616" s="344">
        <v>18</v>
      </c>
      <c r="B5616" s="344">
        <v>1.5</v>
      </c>
      <c r="C5616" s="344">
        <v>3476.6484375</v>
      </c>
      <c r="D5616" s="344">
        <v>22896.12109375</v>
      </c>
      <c r="E5616" s="344">
        <v>1.7515708459541199</v>
      </c>
      <c r="F5616" s="344">
        <v>2.5416163261979801</v>
      </c>
      <c r="G5616" s="262">
        <f t="shared" si="110"/>
        <v>39173.667250321676</v>
      </c>
    </row>
    <row r="5617" spans="1:7" x14ac:dyDescent="0.2">
      <c r="A5617" s="344">
        <v>18</v>
      </c>
      <c r="B5617" s="344">
        <v>1.5</v>
      </c>
      <c r="C5617" s="344">
        <v>3477.05859375</v>
      </c>
      <c r="D5617" s="344">
        <v>22998.439453125</v>
      </c>
      <c r="E5617" s="344">
        <v>1.7534552607685301</v>
      </c>
      <c r="F5617" s="344">
        <v>2.54303822293878</v>
      </c>
      <c r="G5617" s="262">
        <f t="shared" si="110"/>
        <v>39216.90944521936</v>
      </c>
    </row>
    <row r="5618" spans="1:7" x14ac:dyDescent="0.2">
      <c r="A5618" s="344">
        <v>18</v>
      </c>
      <c r="B5618" s="344">
        <v>1.5</v>
      </c>
      <c r="C5618" s="344">
        <v>3477.466796875</v>
      </c>
      <c r="D5618" s="344">
        <v>23098.966796875</v>
      </c>
      <c r="E5618" s="344">
        <v>1.75518239848316</v>
      </c>
      <c r="F5618" s="344">
        <v>2.54898658022285</v>
      </c>
      <c r="G5618" s="262">
        <f t="shared" si="110"/>
        <v>39256.71772965986</v>
      </c>
    </row>
    <row r="5619" spans="1:7" x14ac:dyDescent="0.2">
      <c r="A5619" s="344">
        <v>18</v>
      </c>
      <c r="B5619" s="344">
        <v>1.5</v>
      </c>
      <c r="C5619" s="344">
        <v>3477.875</v>
      </c>
      <c r="D5619" s="344">
        <v>23200.25390625</v>
      </c>
      <c r="E5619" s="344">
        <v>1.75702013075352</v>
      </c>
      <c r="F5619" s="344">
        <v>2.5530129205435501</v>
      </c>
      <c r="G5619" s="262">
        <f t="shared" si="110"/>
        <v>39299.260515649185</v>
      </c>
    </row>
    <row r="5620" spans="1:7" x14ac:dyDescent="0.2">
      <c r="A5620" s="344">
        <v>18</v>
      </c>
      <c r="B5620" s="344">
        <v>1.5</v>
      </c>
      <c r="C5620" s="344">
        <v>3478.265625</v>
      </c>
      <c r="D5620" s="344">
        <v>23301.5859375</v>
      </c>
      <c r="E5620" s="344">
        <v>1.7587955808267</v>
      </c>
      <c r="F5620" s="344">
        <v>2.5594087783247201</v>
      </c>
      <c r="G5620" s="262">
        <f t="shared" si="110"/>
        <v>39340.54136312598</v>
      </c>
    </row>
    <row r="5621" spans="1:7" x14ac:dyDescent="0.2">
      <c r="A5621" s="344">
        <v>18</v>
      </c>
      <c r="B5621" s="344">
        <v>1.5</v>
      </c>
      <c r="C5621" s="344">
        <v>3478.33203125</v>
      </c>
      <c r="D5621" s="344">
        <v>23312.021484375</v>
      </c>
      <c r="E5621" s="344">
        <v>1.75913458224386</v>
      </c>
      <c r="F5621" s="344">
        <v>2.5567917618900502</v>
      </c>
      <c r="G5621" s="262">
        <f t="shared" si="110"/>
        <v>39348.442402613458</v>
      </c>
    </row>
    <row r="5622" spans="1:7" x14ac:dyDescent="0.2">
      <c r="A5622" s="344">
        <v>18</v>
      </c>
      <c r="B5622" s="344">
        <v>1.5</v>
      </c>
      <c r="C5622" s="344">
        <v>3478.673828125</v>
      </c>
      <c r="D5622" s="344">
        <v>23402.0859375</v>
      </c>
      <c r="E5622" s="344">
        <v>1.7605936154723201</v>
      </c>
      <c r="F5622" s="344">
        <v>2.5609671138226999</v>
      </c>
      <c r="G5622" s="262">
        <f t="shared" si="110"/>
        <v>39382.521120096644</v>
      </c>
    </row>
    <row r="5623" spans="1:7" x14ac:dyDescent="0.2">
      <c r="A5623" s="344">
        <v>18</v>
      </c>
      <c r="B5623" s="344">
        <v>1.5</v>
      </c>
      <c r="C5623" s="344">
        <v>3479.0791015625</v>
      </c>
      <c r="D5623" s="344">
        <v>23502.1640625</v>
      </c>
      <c r="E5623" s="344">
        <v>1.7623936291783999</v>
      </c>
      <c r="F5623" s="344">
        <v>2.5664209388196499</v>
      </c>
      <c r="G5623" s="262">
        <f t="shared" si="110"/>
        <v>39424.735266533346</v>
      </c>
    </row>
    <row r="5624" spans="1:7" x14ac:dyDescent="0.2">
      <c r="A5624" s="344">
        <v>18</v>
      </c>
      <c r="B5624" s="344">
        <v>1.5</v>
      </c>
      <c r="C5624" s="344">
        <v>3479.4775390625</v>
      </c>
      <c r="D5624" s="344">
        <v>23602.6171875</v>
      </c>
      <c r="E5624" s="344">
        <v>1.7641143640503301</v>
      </c>
      <c r="F5624" s="344">
        <v>2.5702356360852701</v>
      </c>
      <c r="G5624" s="262">
        <f t="shared" si="110"/>
        <v>39465.262686399103</v>
      </c>
    </row>
    <row r="5625" spans="1:7" x14ac:dyDescent="0.2">
      <c r="A5625" s="344">
        <v>18</v>
      </c>
      <c r="B5625" s="344">
        <v>1.5</v>
      </c>
      <c r="C5625" s="344">
        <v>3479.888671875</v>
      </c>
      <c r="D5625" s="344">
        <v>23705.12890625</v>
      </c>
      <c r="E5625" s="344">
        <v>1.7658940050751</v>
      </c>
      <c r="F5625" s="344">
        <v>2.57392833009362</v>
      </c>
      <c r="G5625" s="262">
        <f t="shared" si="110"/>
        <v>39507.358089268018</v>
      </c>
    </row>
    <row r="5626" spans="1:7" x14ac:dyDescent="0.2">
      <c r="A5626" s="344">
        <v>18</v>
      </c>
      <c r="B5626" s="344">
        <v>1.5</v>
      </c>
      <c r="C5626" s="344">
        <v>3480.3037109375</v>
      </c>
      <c r="D5626" s="344">
        <v>23806.041015625</v>
      </c>
      <c r="E5626" s="344">
        <v>1.7676983261480901</v>
      </c>
      <c r="F5626" s="344">
        <v>2.5753737427294299</v>
      </c>
      <c r="G5626" s="262">
        <f t="shared" si="110"/>
        <v>39550.220791814245</v>
      </c>
    </row>
    <row r="5627" spans="1:7" x14ac:dyDescent="0.2">
      <c r="A5627" s="344">
        <v>18</v>
      </c>
      <c r="B5627" s="344">
        <v>1.5</v>
      </c>
      <c r="C5627" s="344">
        <v>3480.69921875</v>
      </c>
      <c r="D5627" s="344">
        <v>23906.7421875</v>
      </c>
      <c r="E5627" s="344">
        <v>1.76952069159597</v>
      </c>
      <c r="F5627" s="344">
        <v>2.5813670363277201</v>
      </c>
      <c r="G5627" s="262">
        <f t="shared" si="110"/>
        <v>39593.695855580023</v>
      </c>
    </row>
    <row r="5628" spans="1:7" x14ac:dyDescent="0.2">
      <c r="A5628" s="344">
        <v>18</v>
      </c>
      <c r="B5628" s="344">
        <v>1.5</v>
      </c>
      <c r="C5628" s="344">
        <v>3481.1064453125</v>
      </c>
      <c r="D5628" s="344">
        <v>24007.564453125</v>
      </c>
      <c r="E5628" s="344">
        <v>1.77138100843877</v>
      </c>
      <c r="F5628" s="344">
        <v>2.5853991974145201</v>
      </c>
      <c r="G5628" s="262">
        <f t="shared" si="110"/>
        <v>39638.263751407343</v>
      </c>
    </row>
    <row r="5629" spans="1:7" x14ac:dyDescent="0.2">
      <c r="A5629" s="344">
        <v>18</v>
      </c>
      <c r="B5629" s="344">
        <v>1.5</v>
      </c>
      <c r="C5629" s="344">
        <v>3481.4970703125</v>
      </c>
      <c r="D5629" s="344">
        <v>24109.75390625</v>
      </c>
      <c r="E5629" s="344">
        <v>1.7731738043948999</v>
      </c>
      <c r="F5629" s="344">
        <v>2.5897235609590998</v>
      </c>
      <c r="G5629" s="262">
        <f t="shared" si="110"/>
        <v>39681.396018294596</v>
      </c>
    </row>
    <row r="5630" spans="1:7" x14ac:dyDescent="0.2">
      <c r="A5630" s="344">
        <v>18</v>
      </c>
      <c r="B5630" s="344">
        <v>1.5</v>
      </c>
      <c r="C5630" s="344">
        <v>3481.91796875</v>
      </c>
      <c r="D5630" s="344">
        <v>24211.380859375</v>
      </c>
      <c r="E5630" s="344">
        <v>1.7750214319676201</v>
      </c>
      <c r="F5630" s="344">
        <v>2.5931596755981401</v>
      </c>
      <c r="G5630" s="262">
        <f t="shared" si="110"/>
        <v>39726.035748763643</v>
      </c>
    </row>
    <row r="5631" spans="1:7" x14ac:dyDescent="0.2">
      <c r="A5631" s="344">
        <v>18</v>
      </c>
      <c r="B5631" s="344">
        <v>1.5</v>
      </c>
      <c r="C5631" s="344">
        <v>3482.3134765625</v>
      </c>
      <c r="D5631" s="344">
        <v>24311.75390625</v>
      </c>
      <c r="E5631" s="344">
        <v>1.7768276156857601</v>
      </c>
      <c r="F5631" s="344">
        <v>2.5994449388235799</v>
      </c>
      <c r="G5631" s="262">
        <f t="shared" si="110"/>
        <v>39769.856596747035</v>
      </c>
    </row>
    <row r="5632" spans="1:7" x14ac:dyDescent="0.2">
      <c r="A5632" s="344">
        <v>18</v>
      </c>
      <c r="B5632" s="344">
        <v>1.5</v>
      </c>
      <c r="C5632" s="344">
        <v>3482.728515625</v>
      </c>
      <c r="D5632" s="344">
        <v>24412.078125</v>
      </c>
      <c r="E5632" s="344">
        <v>1.77857931703329</v>
      </c>
      <c r="F5632" s="344">
        <v>2.6014447212219198</v>
      </c>
      <c r="G5632" s="262">
        <f t="shared" si="110"/>
        <v>39812.531397860017</v>
      </c>
    </row>
    <row r="5633" spans="1:7" x14ac:dyDescent="0.2">
      <c r="A5633" s="344">
        <v>18</v>
      </c>
      <c r="B5633" s="344">
        <v>1.5</v>
      </c>
      <c r="C5633" s="344">
        <v>3482.83984375</v>
      </c>
      <c r="D5633" s="344">
        <v>24438.328125</v>
      </c>
      <c r="E5633" s="344">
        <v>1.77916453685611</v>
      </c>
      <c r="F5633" s="344">
        <v>2.6039897929876998</v>
      </c>
      <c r="G5633" s="262">
        <f t="shared" si="110"/>
        <v>39826.825510905175</v>
      </c>
    </row>
    <row r="5634" spans="1:7" x14ac:dyDescent="0.2">
      <c r="A5634" s="344">
        <v>18</v>
      </c>
      <c r="B5634" s="344">
        <v>1.5</v>
      </c>
      <c r="C5634" s="344">
        <v>3483.1142578125</v>
      </c>
      <c r="D5634" s="344">
        <v>24512.466796875</v>
      </c>
      <c r="E5634" s="344">
        <v>1.7803626833483599</v>
      </c>
      <c r="F5634" s="344">
        <v>2.6054799091070899</v>
      </c>
      <c r="G5634" s="262">
        <f t="shared" si="110"/>
        <v>39856.150622519417</v>
      </c>
    </row>
    <row r="5635" spans="1:7" x14ac:dyDescent="0.2">
      <c r="A5635" s="344">
        <v>18</v>
      </c>
      <c r="B5635" s="344">
        <v>1.5</v>
      </c>
      <c r="C5635" s="344">
        <v>3483.5322265625</v>
      </c>
      <c r="D5635" s="344">
        <v>24612.662109375</v>
      </c>
      <c r="E5635" s="344">
        <v>1.7822135705500799</v>
      </c>
      <c r="F5635" s="344">
        <v>2.6099772658199099</v>
      </c>
      <c r="G5635" s="262">
        <f t="shared" si="110"/>
        <v>39901.613158707129</v>
      </c>
    </row>
    <row r="5636" spans="1:7" x14ac:dyDescent="0.2">
      <c r="A5636" s="344">
        <v>18</v>
      </c>
      <c r="B5636" s="344">
        <v>1.5</v>
      </c>
      <c r="C5636" s="344">
        <v>3483.9150390625</v>
      </c>
      <c r="D5636" s="344">
        <v>24713.728515625</v>
      </c>
      <c r="E5636" s="344">
        <v>1.78406212944537</v>
      </c>
      <c r="F5636" s="344">
        <v>2.6138571556657602</v>
      </c>
      <c r="G5636" s="262">
        <f t="shared" si="110"/>
        <v>39947.20452778833</v>
      </c>
    </row>
    <row r="5637" spans="1:7" x14ac:dyDescent="0.2">
      <c r="A5637" s="344">
        <v>18</v>
      </c>
      <c r="B5637" s="344">
        <v>1.5</v>
      </c>
      <c r="C5637" s="344">
        <v>3484.330078125</v>
      </c>
      <c r="D5637" s="344">
        <v>24813.994140625</v>
      </c>
      <c r="E5637" s="344">
        <v>1.78585038520396</v>
      </c>
      <c r="F5637" s="344">
        <v>2.61762132868171</v>
      </c>
      <c r="G5637" s="262">
        <f t="shared" si="110"/>
        <v>39991.488645413272</v>
      </c>
    </row>
    <row r="5638" spans="1:7" x14ac:dyDescent="0.2">
      <c r="A5638" s="344">
        <v>18</v>
      </c>
      <c r="B5638" s="344">
        <v>1.5</v>
      </c>
      <c r="C5638" s="344">
        <v>3484.7431640625</v>
      </c>
      <c r="D5638" s="344">
        <v>24914.685546875</v>
      </c>
      <c r="E5638" s="344">
        <v>1.78771920036525</v>
      </c>
      <c r="F5638" s="344">
        <v>2.6246965862810598</v>
      </c>
      <c r="G5638" s="262">
        <f t="shared" ref="G5638:G5701" si="111">G5637+(D5638+D5637)/2*(E5638-E5637)</f>
        <v>40037.955500688739</v>
      </c>
    </row>
    <row r="5639" spans="1:7" x14ac:dyDescent="0.2">
      <c r="A5639" s="344">
        <v>18</v>
      </c>
      <c r="B5639" s="344">
        <v>1.5</v>
      </c>
      <c r="C5639" s="344">
        <v>3485.126953125</v>
      </c>
      <c r="D5639" s="344">
        <v>25016.69140625</v>
      </c>
      <c r="E5639" s="344">
        <v>1.78946007508785</v>
      </c>
      <c r="F5639" s="344">
        <v>2.62656202539802</v>
      </c>
      <c r="G5639" s="262">
        <f t="shared" si="111"/>
        <v>40081.41763668989</v>
      </c>
    </row>
    <row r="5640" spans="1:7" x14ac:dyDescent="0.2">
      <c r="A5640" s="344">
        <v>18</v>
      </c>
      <c r="B5640" s="344">
        <v>1.5</v>
      </c>
      <c r="C5640" s="344">
        <v>3485.53125</v>
      </c>
      <c r="D5640" s="344">
        <v>25117.35546875</v>
      </c>
      <c r="E5640" s="344">
        <v>1.7913144547492299</v>
      </c>
      <c r="F5640" s="344">
        <v>2.6329993270337599</v>
      </c>
      <c r="G5640" s="262">
        <f t="shared" si="111"/>
        <v>40127.901415123721</v>
      </c>
    </row>
    <row r="5641" spans="1:7" x14ac:dyDescent="0.2">
      <c r="A5641" s="344">
        <v>18</v>
      </c>
      <c r="B5641" s="344">
        <v>1.5</v>
      </c>
      <c r="C5641" s="344">
        <v>3485.947265625</v>
      </c>
      <c r="D5641" s="344">
        <v>25218.8046875</v>
      </c>
      <c r="E5641" s="344">
        <v>1.79322075564414</v>
      </c>
      <c r="F5641" s="344">
        <v>2.6340663898736199</v>
      </c>
      <c r="G5641" s="262">
        <f t="shared" si="111"/>
        <v>40175.879348699818</v>
      </c>
    </row>
    <row r="5642" spans="1:7" x14ac:dyDescent="0.2">
      <c r="A5642" s="344">
        <v>18</v>
      </c>
      <c r="B5642" s="344">
        <v>1.5</v>
      </c>
      <c r="C5642" s="344">
        <v>3486.3544921875</v>
      </c>
      <c r="D5642" s="344">
        <v>25320.923828125</v>
      </c>
      <c r="E5642" s="344">
        <v>1.79513217881322</v>
      </c>
      <c r="F5642" s="344">
        <v>2.6401518844068099</v>
      </c>
      <c r="G5642" s="262">
        <f t="shared" si="111"/>
        <v>40224.18075272171</v>
      </c>
    </row>
    <row r="5643" spans="1:7" x14ac:dyDescent="0.2">
      <c r="A5643" s="344">
        <v>18</v>
      </c>
      <c r="B5643" s="344">
        <v>1.5</v>
      </c>
      <c r="C5643" s="344">
        <v>3486.7578125</v>
      </c>
      <c r="D5643" s="344">
        <v>25422.103515625</v>
      </c>
      <c r="E5643" s="344">
        <v>1.7970857443288</v>
      </c>
      <c r="F5643" s="344">
        <v>2.6425269898027199</v>
      </c>
      <c r="G5643" s="262">
        <f t="shared" si="111"/>
        <v>40273.745666909148</v>
      </c>
    </row>
    <row r="5644" spans="1:7" x14ac:dyDescent="0.2">
      <c r="A5644" s="344">
        <v>18</v>
      </c>
      <c r="B5644" s="344">
        <v>1.5</v>
      </c>
      <c r="C5644" s="344">
        <v>3487.15234375</v>
      </c>
      <c r="D5644" s="344">
        <v>25522.1875</v>
      </c>
      <c r="E5644" s="344">
        <v>1.79904082324356</v>
      </c>
      <c r="F5644" s="344">
        <v>2.6485025882720898</v>
      </c>
      <c r="G5644" s="262">
        <f t="shared" si="111"/>
        <v>40323.545721505172</v>
      </c>
    </row>
    <row r="5645" spans="1:7" x14ac:dyDescent="0.2">
      <c r="A5645" s="344">
        <v>18</v>
      </c>
      <c r="B5645" s="344">
        <v>1.5</v>
      </c>
      <c r="C5645" s="344">
        <v>3487.1826171875</v>
      </c>
      <c r="D5645" s="344">
        <v>25521.294921875</v>
      </c>
      <c r="E5645" s="344">
        <v>1.79916608612984</v>
      </c>
      <c r="F5645" s="344">
        <v>2.64866347424686</v>
      </c>
      <c r="G5645" s="262">
        <f t="shared" si="111"/>
        <v>40326.742648472144</v>
      </c>
    </row>
    <row r="5646" spans="1:7" x14ac:dyDescent="0.2">
      <c r="A5646" s="344">
        <v>18</v>
      </c>
      <c r="B5646" s="344">
        <v>2</v>
      </c>
      <c r="C5646" s="344">
        <v>3487.91015625</v>
      </c>
      <c r="D5646" s="344">
        <v>25419.25</v>
      </c>
      <c r="E5646" s="344">
        <v>1.7977595562115301</v>
      </c>
      <c r="F5646" s="344">
        <v>2.6435018517077</v>
      </c>
      <c r="G5646" s="262">
        <f t="shared" si="111"/>
        <v>40290.917948228329</v>
      </c>
    </row>
    <row r="5647" spans="1:7" x14ac:dyDescent="0.2">
      <c r="A5647" s="344">
        <v>18</v>
      </c>
      <c r="B5647" s="344">
        <v>2</v>
      </c>
      <c r="C5647" s="344">
        <v>3488.3369140625</v>
      </c>
      <c r="D5647" s="344">
        <v>25319.072265625</v>
      </c>
      <c r="E5647" s="344">
        <v>1.79597863461822</v>
      </c>
      <c r="F5647" s="344">
        <v>2.6381998322904101</v>
      </c>
      <c r="G5647" s="262">
        <f t="shared" si="111"/>
        <v>40245.73746136274</v>
      </c>
    </row>
    <row r="5648" spans="1:7" x14ac:dyDescent="0.2">
      <c r="A5648" s="344">
        <v>18</v>
      </c>
      <c r="B5648" s="344">
        <v>2</v>
      </c>
      <c r="C5648" s="344">
        <v>3488.7333984375</v>
      </c>
      <c r="D5648" s="344">
        <v>25217.998046875</v>
      </c>
      <c r="E5648" s="344">
        <v>1.79420493077487</v>
      </c>
      <c r="F5648" s="344">
        <v>2.6333900168538098</v>
      </c>
      <c r="G5648" s="262">
        <f t="shared" si="111"/>
        <v>40200.918563440275</v>
      </c>
    </row>
    <row r="5649" spans="1:7" x14ac:dyDescent="0.2">
      <c r="A5649" s="344">
        <v>18</v>
      </c>
      <c r="B5649" s="344">
        <v>2</v>
      </c>
      <c r="C5649" s="344">
        <v>3489.1357421875</v>
      </c>
      <c r="D5649" s="344">
        <v>25116.603515625</v>
      </c>
      <c r="E5649" s="344">
        <v>1.79250095970929</v>
      </c>
      <c r="F5649" s="344">
        <v>2.6328624226152901</v>
      </c>
      <c r="G5649" s="262">
        <f t="shared" si="111"/>
        <v>40158.03421111028</v>
      </c>
    </row>
    <row r="5650" spans="1:7" x14ac:dyDescent="0.2">
      <c r="A5650" s="344">
        <v>18</v>
      </c>
      <c r="B5650" s="344">
        <v>2</v>
      </c>
      <c r="C5650" s="344">
        <v>3489.541015625</v>
      </c>
      <c r="D5650" s="344">
        <v>25016.48046875</v>
      </c>
      <c r="E5650" s="344">
        <v>1.7907628789544101</v>
      </c>
      <c r="F5650" s="344">
        <v>2.6277601718902601</v>
      </c>
      <c r="G5650" s="262">
        <f t="shared" si="111"/>
        <v>40114.466536882268</v>
      </c>
    </row>
    <row r="5651" spans="1:7" x14ac:dyDescent="0.2">
      <c r="A5651" s="344">
        <v>18</v>
      </c>
      <c r="B5651" s="344">
        <v>2</v>
      </c>
      <c r="C5651" s="344">
        <v>3489.9443359375</v>
      </c>
      <c r="D5651" s="344">
        <v>24915.30859375</v>
      </c>
      <c r="E5651" s="344">
        <v>1.78901583421975</v>
      </c>
      <c r="F5651" s="344">
        <v>2.6239634025842</v>
      </c>
      <c r="G5651" s="262">
        <f t="shared" si="111"/>
        <v>40070.850002295367</v>
      </c>
    </row>
    <row r="5652" spans="1:7" x14ac:dyDescent="0.2">
      <c r="A5652" s="344">
        <v>18</v>
      </c>
      <c r="B5652" s="344">
        <v>2</v>
      </c>
      <c r="C5652" s="344">
        <v>3490.3544921875</v>
      </c>
      <c r="D5652" s="344">
        <v>24814.126953125</v>
      </c>
      <c r="E5652" s="344">
        <v>1.7872232710942599</v>
      </c>
      <c r="F5652" s="344">
        <v>2.6201785076409601</v>
      </c>
      <c r="G5652" s="262">
        <f t="shared" si="111"/>
        <v>40026.278426088989</v>
      </c>
    </row>
    <row r="5653" spans="1:7" x14ac:dyDescent="0.2">
      <c r="A5653" s="344">
        <v>18</v>
      </c>
      <c r="B5653" s="344">
        <v>2</v>
      </c>
      <c r="C5653" s="344">
        <v>3490.7548828125</v>
      </c>
      <c r="D5653" s="344">
        <v>24713.744140625</v>
      </c>
      <c r="E5653" s="344">
        <v>1.7855101032182601</v>
      </c>
      <c r="F5653" s="344">
        <v>2.6169300545006999</v>
      </c>
      <c r="G5653" s="262">
        <f t="shared" si="111"/>
        <v>39983.853647226751</v>
      </c>
    </row>
    <row r="5654" spans="1:7" x14ac:dyDescent="0.2">
      <c r="A5654" s="344">
        <v>18</v>
      </c>
      <c r="B5654" s="344">
        <v>2</v>
      </c>
      <c r="C5654" s="344">
        <v>3491.154296875</v>
      </c>
      <c r="D5654" s="344">
        <v>24611.44921875</v>
      </c>
      <c r="E5654" s="344">
        <v>1.78370159119368</v>
      </c>
      <c r="F5654" s="344">
        <v>2.61206901632249</v>
      </c>
      <c r="G5654" s="262">
        <f t="shared" si="111"/>
        <v>39939.251044574165</v>
      </c>
    </row>
    <row r="5655" spans="1:7" x14ac:dyDescent="0.2">
      <c r="A5655" s="344">
        <v>18</v>
      </c>
      <c r="B5655" s="344">
        <v>2</v>
      </c>
      <c r="C5655" s="344">
        <v>3491.57421875</v>
      </c>
      <c r="D5655" s="344">
        <v>24511.064453125</v>
      </c>
      <c r="E5655" s="344">
        <v>1.7819124041125201</v>
      </c>
      <c r="F5655" s="344">
        <v>2.6076852809637798</v>
      </c>
      <c r="G5655" s="262">
        <f t="shared" si="111"/>
        <v>39895.306361146257</v>
      </c>
    </row>
    <row r="5656" spans="1:7" x14ac:dyDescent="0.2">
      <c r="A5656" s="344">
        <v>18</v>
      </c>
      <c r="B5656" s="344">
        <v>2</v>
      </c>
      <c r="C5656" s="344">
        <v>3491.966796875</v>
      </c>
      <c r="D5656" s="344">
        <v>24410.771484375</v>
      </c>
      <c r="E5656" s="344">
        <v>1.7801586072891999</v>
      </c>
      <c r="F5656" s="344">
        <v>2.6013255119323699</v>
      </c>
      <c r="G5656" s="262">
        <f t="shared" si="111"/>
        <v>39852.406880917166</v>
      </c>
    </row>
    <row r="5657" spans="1:7" x14ac:dyDescent="0.2">
      <c r="A5657" s="344">
        <v>18</v>
      </c>
      <c r="B5657" s="344">
        <v>2</v>
      </c>
      <c r="C5657" s="344">
        <v>3492.1982421875</v>
      </c>
      <c r="D5657" s="344">
        <v>24359.357421875</v>
      </c>
      <c r="E5657" s="344">
        <v>1.77915662061423</v>
      </c>
      <c r="F5657" s="344">
        <v>2.60088732466102</v>
      </c>
      <c r="G5657" s="262">
        <f t="shared" si="111"/>
        <v>39827.973371266853</v>
      </c>
    </row>
    <row r="5658" spans="1:7" x14ac:dyDescent="0.2">
      <c r="A5658" s="344">
        <v>18</v>
      </c>
      <c r="B5658" s="344">
        <v>2</v>
      </c>
      <c r="C5658" s="344">
        <v>3492.384765625</v>
      </c>
      <c r="D5658" s="344">
        <v>24310.392578125</v>
      </c>
      <c r="E5658" s="344">
        <v>1.7783343791961701</v>
      </c>
      <c r="F5658" s="344">
        <v>2.59999628178775</v>
      </c>
      <c r="G5658" s="262">
        <f t="shared" si="111"/>
        <v>39807.964229138546</v>
      </c>
    </row>
    <row r="5659" spans="1:7" x14ac:dyDescent="0.2">
      <c r="A5659" s="344">
        <v>18</v>
      </c>
      <c r="B5659" s="344">
        <v>2</v>
      </c>
      <c r="C5659" s="344">
        <v>3492.7783203125</v>
      </c>
      <c r="D5659" s="344">
        <v>24210.056640625</v>
      </c>
      <c r="E5659" s="344">
        <v>1.7766075907275101</v>
      </c>
      <c r="F5659" s="344">
        <v>2.5948048569262001</v>
      </c>
      <c r="G5659" s="262">
        <f t="shared" si="111"/>
        <v>39766.071953035978</v>
      </c>
    </row>
    <row r="5660" spans="1:7" x14ac:dyDescent="0.2">
      <c r="A5660" s="344">
        <v>18</v>
      </c>
      <c r="B5660" s="344">
        <v>2</v>
      </c>
      <c r="C5660" s="344">
        <v>3493.1552734375</v>
      </c>
      <c r="D5660" s="344">
        <v>24109.150390625</v>
      </c>
      <c r="E5660" s="344">
        <v>1.77491328213364</v>
      </c>
      <c r="F5660" s="344">
        <v>2.5918125174939601</v>
      </c>
      <c r="G5660" s="262">
        <f t="shared" si="111"/>
        <v>39725.138129174964</v>
      </c>
    </row>
    <row r="5661" spans="1:7" x14ac:dyDescent="0.2">
      <c r="A5661" s="344">
        <v>18</v>
      </c>
      <c r="B5661" s="344">
        <v>2</v>
      </c>
      <c r="C5661" s="344">
        <v>3493.5732421875</v>
      </c>
      <c r="D5661" s="344">
        <v>24005.90625</v>
      </c>
      <c r="E5661" s="344">
        <v>1.77306833211333</v>
      </c>
      <c r="F5661" s="344">
        <v>2.5877833832055299</v>
      </c>
      <c r="G5661" s="262">
        <f t="shared" si="111"/>
        <v>39680.753191811797</v>
      </c>
    </row>
    <row r="5662" spans="1:7" x14ac:dyDescent="0.2">
      <c r="A5662" s="344">
        <v>18</v>
      </c>
      <c r="B5662" s="344">
        <v>2</v>
      </c>
      <c r="C5662" s="344">
        <v>3493.9931640625</v>
      </c>
      <c r="D5662" s="344">
        <v>23901.263671875</v>
      </c>
      <c r="E5662" s="344">
        <v>1.77121581509709</v>
      </c>
      <c r="F5662" s="344">
        <v>2.5833547115325901</v>
      </c>
      <c r="G5662" s="262">
        <f t="shared" si="111"/>
        <v>39636.378768071707</v>
      </c>
    </row>
    <row r="5663" spans="1:7" x14ac:dyDescent="0.2">
      <c r="A5663" s="344">
        <v>18</v>
      </c>
      <c r="B5663" s="344">
        <v>2</v>
      </c>
      <c r="C5663" s="344">
        <v>3494.4169921875</v>
      </c>
      <c r="D5663" s="344">
        <v>23800.3125</v>
      </c>
      <c r="E5663" s="344">
        <v>1.76932953763753</v>
      </c>
      <c r="F5663" s="344">
        <v>2.57829437032342</v>
      </c>
      <c r="G5663" s="262">
        <f t="shared" si="111"/>
        <v>39591.389564112462</v>
      </c>
    </row>
    <row r="5664" spans="1:7" x14ac:dyDescent="0.2">
      <c r="A5664" s="344">
        <v>18</v>
      </c>
      <c r="B5664" s="344">
        <v>2</v>
      </c>
      <c r="C5664" s="344">
        <v>3494.8154296875</v>
      </c>
      <c r="D5664" s="344">
        <v>23698.4453125</v>
      </c>
      <c r="E5664" s="344">
        <v>1.7676014686003301</v>
      </c>
      <c r="F5664" s="344">
        <v>2.5755257811397301</v>
      </c>
      <c r="G5664" s="262">
        <f t="shared" si="111"/>
        <v>39550.348997771842</v>
      </c>
    </row>
    <row r="5665" spans="1:7" x14ac:dyDescent="0.2">
      <c r="A5665" s="344">
        <v>18</v>
      </c>
      <c r="B5665" s="344">
        <v>2</v>
      </c>
      <c r="C5665" s="344">
        <v>3495.216796875</v>
      </c>
      <c r="D5665" s="344">
        <v>23596.34375</v>
      </c>
      <c r="E5665" s="344">
        <v>1.76584720611572</v>
      </c>
      <c r="F5665" s="344">
        <v>2.5725483428686902</v>
      </c>
      <c r="G5665" s="262">
        <f t="shared" si="111"/>
        <v>39508.8652606869</v>
      </c>
    </row>
    <row r="5666" spans="1:7" x14ac:dyDescent="0.2">
      <c r="A5666" s="344">
        <v>18</v>
      </c>
      <c r="B5666" s="344">
        <v>2</v>
      </c>
      <c r="C5666" s="344">
        <v>3495.63671875</v>
      </c>
      <c r="D5666" s="344">
        <v>23494.96875</v>
      </c>
      <c r="E5666" s="344">
        <v>1.7639619763940599</v>
      </c>
      <c r="F5666" s="344">
        <v>2.5666502770036499</v>
      </c>
      <c r="G5666" s="262">
        <f t="shared" si="111"/>
        <v>39464.476289708407</v>
      </c>
    </row>
    <row r="5667" spans="1:7" x14ac:dyDescent="0.2">
      <c r="A5667" s="344">
        <v>18</v>
      </c>
      <c r="B5667" s="344">
        <v>2</v>
      </c>
      <c r="C5667" s="344">
        <v>3496.0361328125</v>
      </c>
      <c r="D5667" s="344">
        <v>23394.9296875</v>
      </c>
      <c r="E5667" s="344">
        <v>1.7622457817196799</v>
      </c>
      <c r="F5667" s="344">
        <v>2.5631845928728598</v>
      </c>
      <c r="G5667" s="262">
        <f t="shared" si="111"/>
        <v>39424.240192718076</v>
      </c>
    </row>
    <row r="5668" spans="1:7" x14ac:dyDescent="0.2">
      <c r="A5668" s="344">
        <v>18</v>
      </c>
      <c r="B5668" s="344">
        <v>2</v>
      </c>
      <c r="C5668" s="344">
        <v>3496.431640625</v>
      </c>
      <c r="D5668" s="344">
        <v>23292.3671875</v>
      </c>
      <c r="E5668" s="344">
        <v>1.7605059547349799</v>
      </c>
      <c r="F5668" s="344">
        <v>2.55674123764038</v>
      </c>
      <c r="G5668" s="262">
        <f t="shared" si="111"/>
        <v>39383.626283245161</v>
      </c>
    </row>
    <row r="5669" spans="1:7" x14ac:dyDescent="0.2">
      <c r="A5669" s="344">
        <v>18</v>
      </c>
      <c r="B5669" s="344">
        <v>2</v>
      </c>
      <c r="C5669" s="344">
        <v>3496.734375</v>
      </c>
      <c r="D5669" s="344">
        <v>23222.69140625</v>
      </c>
      <c r="E5669" s="344">
        <v>1.7591400537639901</v>
      </c>
      <c r="F5669" s="344">
        <v>2.5535912718623899</v>
      </c>
      <c r="G5669" s="262">
        <f t="shared" si="111"/>
        <v>39351.858801395734</v>
      </c>
    </row>
    <row r="5670" spans="1:7" x14ac:dyDescent="0.2">
      <c r="A5670" s="344">
        <v>18</v>
      </c>
      <c r="B5670" s="344">
        <v>2</v>
      </c>
      <c r="C5670" s="344">
        <v>3496.8388671875</v>
      </c>
      <c r="D5670" s="344">
        <v>23192.3125</v>
      </c>
      <c r="E5670" s="344">
        <v>1.7587348120287101</v>
      </c>
      <c r="F5670" s="344">
        <v>2.55377893336117</v>
      </c>
      <c r="G5670" s="262">
        <f t="shared" si="111"/>
        <v>39342.454153032733</v>
      </c>
    </row>
    <row r="5671" spans="1:7" x14ac:dyDescent="0.2">
      <c r="A5671" s="344">
        <v>18</v>
      </c>
      <c r="B5671" s="344">
        <v>2</v>
      </c>
      <c r="C5671" s="344">
        <v>3497.244140625</v>
      </c>
      <c r="D5671" s="344">
        <v>23091.08203125</v>
      </c>
      <c r="E5671" s="344">
        <v>1.7568655312061301</v>
      </c>
      <c r="F5671" s="344">
        <v>2.5505423545837398</v>
      </c>
      <c r="G5671" s="262">
        <f t="shared" si="111"/>
        <v>39299.195822132147</v>
      </c>
    </row>
    <row r="5672" spans="1:7" x14ac:dyDescent="0.2">
      <c r="A5672" s="344">
        <v>18</v>
      </c>
      <c r="B5672" s="344">
        <v>2</v>
      </c>
      <c r="C5672" s="344">
        <v>3497.6533203125</v>
      </c>
      <c r="D5672" s="344">
        <v>22989.779296875</v>
      </c>
      <c r="E5672" s="344">
        <v>1.7550810007378499</v>
      </c>
      <c r="F5672" s="344">
        <v>2.5441793259233201</v>
      </c>
      <c r="G5672" s="262">
        <f t="shared" si="111"/>
        <v>39258.079471609832</v>
      </c>
    </row>
    <row r="5673" spans="1:7" x14ac:dyDescent="0.2">
      <c r="A5673" s="344">
        <v>18</v>
      </c>
      <c r="B5673" s="344">
        <v>2</v>
      </c>
      <c r="C5673" s="344">
        <v>3498.0673828125</v>
      </c>
      <c r="D5673" s="344">
        <v>22889.15234375</v>
      </c>
      <c r="E5673" s="344">
        <v>1.7532485071569699</v>
      </c>
      <c r="F5673" s="344">
        <v>2.5414796546101601</v>
      </c>
      <c r="G5673" s="262">
        <f t="shared" si="111"/>
        <v>39216.04304774529</v>
      </c>
    </row>
    <row r="5674" spans="1:7" x14ac:dyDescent="0.2">
      <c r="A5674" s="344">
        <v>18</v>
      </c>
      <c r="B5674" s="344">
        <v>2</v>
      </c>
      <c r="C5674" s="344">
        <v>3498.466796875</v>
      </c>
      <c r="D5674" s="344">
        <v>22789.091796875</v>
      </c>
      <c r="E5674" s="344">
        <v>1.75148202106357</v>
      </c>
      <c r="F5674" s="344">
        <v>2.5381923187524098</v>
      </c>
      <c r="G5674" s="262">
        <f t="shared" si="111"/>
        <v>39175.698056222624</v>
      </c>
    </row>
    <row r="5675" spans="1:7" x14ac:dyDescent="0.2">
      <c r="A5675" s="344">
        <v>18</v>
      </c>
      <c r="B5675" s="344">
        <v>2</v>
      </c>
      <c r="C5675" s="344">
        <v>3498.8671875</v>
      </c>
      <c r="D5675" s="344">
        <v>22685.921875</v>
      </c>
      <c r="E5675" s="344">
        <v>1.7497352091595499</v>
      </c>
      <c r="F5675" s="344">
        <v>2.5313047226518401</v>
      </c>
      <c r="G5675" s="262">
        <f t="shared" si="111"/>
        <v>39135.979908613874</v>
      </c>
    </row>
    <row r="5676" spans="1:7" x14ac:dyDescent="0.2">
      <c r="A5676" s="344">
        <v>18</v>
      </c>
      <c r="B5676" s="344">
        <v>2</v>
      </c>
      <c r="C5676" s="344">
        <v>3499.2763671875</v>
      </c>
      <c r="D5676" s="344">
        <v>22582.740234375</v>
      </c>
      <c r="E5676" s="344">
        <v>1.7478363588452299</v>
      </c>
      <c r="F5676" s="344">
        <v>2.5285868905484699</v>
      </c>
      <c r="G5676" s="262">
        <f t="shared" si="111"/>
        <v>39093.000701976256</v>
      </c>
    </row>
    <row r="5677" spans="1:7" x14ac:dyDescent="0.2">
      <c r="A5677" s="344">
        <v>18</v>
      </c>
      <c r="B5677" s="344">
        <v>2</v>
      </c>
      <c r="C5677" s="344">
        <v>3499.681640625</v>
      </c>
      <c r="D5677" s="344">
        <v>22481.158203125</v>
      </c>
      <c r="E5677" s="344">
        <v>1.74601352773607</v>
      </c>
      <c r="F5677" s="344">
        <v>2.5261044502258301</v>
      </c>
      <c r="G5677" s="262">
        <f t="shared" si="111"/>
        <v>39051.928763990305</v>
      </c>
    </row>
    <row r="5678" spans="1:7" x14ac:dyDescent="0.2">
      <c r="A5678" s="344">
        <v>18</v>
      </c>
      <c r="B5678" s="344">
        <v>2</v>
      </c>
      <c r="C5678" s="344">
        <v>3500.080078125</v>
      </c>
      <c r="D5678" s="344">
        <v>22380.923828125</v>
      </c>
      <c r="E5678" s="344">
        <v>1.74422061536461</v>
      </c>
      <c r="F5678" s="344">
        <v>2.5203465484082699</v>
      </c>
      <c r="G5678" s="262">
        <f t="shared" si="111"/>
        <v>39011.711873048662</v>
      </c>
    </row>
    <row r="5679" spans="1:7" x14ac:dyDescent="0.2">
      <c r="A5679" s="344">
        <v>18</v>
      </c>
      <c r="B5679" s="344">
        <v>2</v>
      </c>
      <c r="C5679" s="344">
        <v>3500.48828125</v>
      </c>
      <c r="D5679" s="344">
        <v>22279.025390625</v>
      </c>
      <c r="E5679" s="344">
        <v>1.74245901871473</v>
      </c>
      <c r="F5679" s="344">
        <v>2.51614768058062</v>
      </c>
      <c r="G5679" s="262">
        <f t="shared" si="111"/>
        <v>38972.375464584882</v>
      </c>
    </row>
    <row r="5680" spans="1:7" x14ac:dyDescent="0.2">
      <c r="A5680" s="344">
        <v>18</v>
      </c>
      <c r="B5680" s="344">
        <v>2</v>
      </c>
      <c r="C5680" s="344">
        <v>3500.8994140625</v>
      </c>
      <c r="D5680" s="344">
        <v>22177.337890625</v>
      </c>
      <c r="E5680" s="344">
        <v>1.7406134866178</v>
      </c>
      <c r="F5680" s="344">
        <v>2.5133877061307399</v>
      </c>
      <c r="G5680" s="262">
        <f t="shared" si="111"/>
        <v>38931.352641910722</v>
      </c>
    </row>
    <row r="5681" spans="1:7" x14ac:dyDescent="0.2">
      <c r="A5681" s="344">
        <v>18</v>
      </c>
      <c r="B5681" s="344">
        <v>2</v>
      </c>
      <c r="C5681" s="344">
        <v>3501.2275390625</v>
      </c>
      <c r="D5681" s="344">
        <v>22101.087890625</v>
      </c>
      <c r="E5681" s="344">
        <v>1.7391233704984199</v>
      </c>
      <c r="F5681" s="344">
        <v>2.5094568263739299</v>
      </c>
      <c r="G5681" s="262">
        <f t="shared" si="111"/>
        <v>38898.362643912013</v>
      </c>
    </row>
    <row r="5682" spans="1:7" x14ac:dyDescent="0.2">
      <c r="A5682" s="344">
        <v>18</v>
      </c>
      <c r="B5682" s="344">
        <v>2</v>
      </c>
      <c r="C5682" s="344">
        <v>3501.294921875</v>
      </c>
      <c r="D5682" s="344">
        <v>22075.1484375</v>
      </c>
      <c r="E5682" s="344">
        <v>1.73884420655668</v>
      </c>
      <c r="F5682" s="344">
        <v>2.5095490273088199</v>
      </c>
      <c r="G5682" s="262">
        <f t="shared" si="111"/>
        <v>38892.196437779719</v>
      </c>
    </row>
    <row r="5683" spans="1:7" x14ac:dyDescent="0.2">
      <c r="A5683" s="344">
        <v>18</v>
      </c>
      <c r="B5683" s="344">
        <v>2</v>
      </c>
      <c r="C5683" s="344">
        <v>3501.7265625</v>
      </c>
      <c r="D5683" s="344">
        <v>21969.7265625</v>
      </c>
      <c r="E5683" s="344">
        <v>1.7368880799040201</v>
      </c>
      <c r="F5683" s="344">
        <v>2.5052160490304201</v>
      </c>
      <c r="G5683" s="262">
        <f t="shared" si="111"/>
        <v>38849.117760829431</v>
      </c>
    </row>
    <row r="5684" spans="1:7" x14ac:dyDescent="0.2">
      <c r="A5684" s="344">
        <v>18</v>
      </c>
      <c r="B5684" s="344">
        <v>2</v>
      </c>
      <c r="C5684" s="344">
        <v>3502.1337890625</v>
      </c>
      <c r="D5684" s="344">
        <v>21869.34765625</v>
      </c>
      <c r="E5684" s="344">
        <v>1.73505814746022</v>
      </c>
      <c r="F5684" s="344">
        <v>2.5005608331412099</v>
      </c>
      <c r="G5684" s="262">
        <f t="shared" si="111"/>
        <v>38809.006488719904</v>
      </c>
    </row>
    <row r="5685" spans="1:7" x14ac:dyDescent="0.2">
      <c r="A5685" s="344">
        <v>18</v>
      </c>
      <c r="B5685" s="344">
        <v>2</v>
      </c>
      <c r="C5685" s="344">
        <v>3502.5205078125</v>
      </c>
      <c r="D5685" s="344">
        <v>21767.5078125</v>
      </c>
      <c r="E5685" s="344">
        <v>1.7333684954792301</v>
      </c>
      <c r="F5685" s="344">
        <v>2.4979857262223999</v>
      </c>
      <c r="G5685" s="262">
        <f t="shared" si="111"/>
        <v>38772.140939076431</v>
      </c>
    </row>
    <row r="5686" spans="1:7" x14ac:dyDescent="0.2">
      <c r="A5686" s="344">
        <v>18</v>
      </c>
      <c r="B5686" s="344">
        <v>2</v>
      </c>
      <c r="C5686" s="344">
        <v>3502.955078125</v>
      </c>
      <c r="D5686" s="344">
        <v>21666.693359375</v>
      </c>
      <c r="E5686" s="344">
        <v>1.7313923453912099</v>
      </c>
      <c r="F5686" s="344">
        <v>2.4926571641117299</v>
      </c>
      <c r="G5686" s="262">
        <f t="shared" si="111"/>
        <v>38729.22468884199</v>
      </c>
    </row>
    <row r="5687" spans="1:7" x14ac:dyDescent="0.2">
      <c r="A5687" s="344">
        <v>18</v>
      </c>
      <c r="B5687" s="344">
        <v>2</v>
      </c>
      <c r="C5687" s="344">
        <v>3503.3388671875</v>
      </c>
      <c r="D5687" s="344">
        <v>21565.384765625</v>
      </c>
      <c r="E5687" s="344">
        <v>1.7296634614467601</v>
      </c>
      <c r="F5687" s="344">
        <v>2.4878529366105799</v>
      </c>
      <c r="G5687" s="262">
        <f t="shared" si="111"/>
        <v>38691.853065964235</v>
      </c>
    </row>
    <row r="5688" spans="1:7" x14ac:dyDescent="0.2">
      <c r="A5688" s="344">
        <v>18</v>
      </c>
      <c r="B5688" s="344">
        <v>2</v>
      </c>
      <c r="C5688" s="344">
        <v>3503.7568359375</v>
      </c>
      <c r="D5688" s="344">
        <v>21462.08984375</v>
      </c>
      <c r="E5688" s="344">
        <v>1.7278130399063201</v>
      </c>
      <c r="F5688" s="344">
        <v>2.4833946954459001</v>
      </c>
      <c r="G5688" s="262">
        <f t="shared" si="111"/>
        <v>38652.043583040271</v>
      </c>
    </row>
    <row r="5689" spans="1:7" x14ac:dyDescent="0.2">
      <c r="A5689" s="344">
        <v>18</v>
      </c>
      <c r="B5689" s="344">
        <v>2</v>
      </c>
      <c r="C5689" s="344">
        <v>3504.171875</v>
      </c>
      <c r="D5689" s="344">
        <v>21360.578125</v>
      </c>
      <c r="E5689" s="344">
        <v>1.7259395681321601</v>
      </c>
      <c r="F5689" s="344">
        <v>2.4808763992041301</v>
      </c>
      <c r="G5689" s="262">
        <f t="shared" si="111"/>
        <v>38611.930053173433</v>
      </c>
    </row>
    <row r="5690" spans="1:7" x14ac:dyDescent="0.2">
      <c r="A5690" s="344">
        <v>18</v>
      </c>
      <c r="B5690" s="344">
        <v>2</v>
      </c>
      <c r="C5690" s="344">
        <v>3504.57421875</v>
      </c>
      <c r="D5690" s="344">
        <v>21259.126953125</v>
      </c>
      <c r="E5690" s="344">
        <v>1.7241230234503699</v>
      </c>
      <c r="F5690" s="344">
        <v>2.47618556022644</v>
      </c>
      <c r="G5690" s="262">
        <f t="shared" si="111"/>
        <v>38573.219753873869</v>
      </c>
    </row>
    <row r="5691" spans="1:7" x14ac:dyDescent="0.2">
      <c r="A5691" s="344">
        <v>18</v>
      </c>
      <c r="B5691" s="344">
        <v>2</v>
      </c>
      <c r="C5691" s="344">
        <v>3504.9794921875</v>
      </c>
      <c r="D5691" s="344">
        <v>21158.080078125</v>
      </c>
      <c r="E5691" s="344">
        <v>1.72228540759534</v>
      </c>
      <c r="F5691" s="344">
        <v>2.4685887619853002</v>
      </c>
      <c r="G5691" s="262">
        <f t="shared" si="111"/>
        <v>38534.246487790515</v>
      </c>
    </row>
    <row r="5692" spans="1:7" x14ac:dyDescent="0.2">
      <c r="A5692" s="344">
        <v>18</v>
      </c>
      <c r="B5692" s="344">
        <v>2</v>
      </c>
      <c r="C5692" s="344">
        <v>3505.3857421875</v>
      </c>
      <c r="D5692" s="344">
        <v>21055.583984375</v>
      </c>
      <c r="E5692" s="344">
        <v>1.7204716568812699</v>
      </c>
      <c r="F5692" s="344">
        <v>2.4660020135343101</v>
      </c>
      <c r="G5692" s="262">
        <f t="shared" si="111"/>
        <v>38495.963956122076</v>
      </c>
    </row>
    <row r="5693" spans="1:7" x14ac:dyDescent="0.2">
      <c r="A5693" s="344">
        <v>18</v>
      </c>
      <c r="B5693" s="344">
        <v>2</v>
      </c>
      <c r="C5693" s="344">
        <v>3505.697265625</v>
      </c>
      <c r="D5693" s="344">
        <v>20986.21484375</v>
      </c>
      <c r="E5693" s="344">
        <v>1.71910144854337</v>
      </c>
      <c r="F5693" s="344">
        <v>2.4631170090287902</v>
      </c>
      <c r="G5693" s="262">
        <f t="shared" si="111"/>
        <v>38467.160944474774</v>
      </c>
    </row>
    <row r="5694" spans="1:7" x14ac:dyDescent="0.2">
      <c r="A5694" s="344">
        <v>18</v>
      </c>
      <c r="B5694" s="344">
        <v>2</v>
      </c>
      <c r="C5694" s="344">
        <v>3505.798828125</v>
      </c>
      <c r="D5694" s="344">
        <v>20955.09765625</v>
      </c>
      <c r="E5694" s="344">
        <v>1.71863625291735</v>
      </c>
      <c r="F5694" s="344">
        <v>2.4622292257845402</v>
      </c>
      <c r="G5694" s="262">
        <f t="shared" si="111"/>
        <v>38457.405486912503</v>
      </c>
    </row>
    <row r="5695" spans="1:7" x14ac:dyDescent="0.2">
      <c r="A5695" s="344">
        <v>18</v>
      </c>
      <c r="B5695" s="344">
        <v>2</v>
      </c>
      <c r="C5695" s="344">
        <v>3506.2041015625</v>
      </c>
      <c r="D5695" s="344">
        <v>20852.85546875</v>
      </c>
      <c r="E5695" s="344">
        <v>1.7168371705338401</v>
      </c>
      <c r="F5695" s="344">
        <v>2.4580331519246101</v>
      </c>
      <c r="G5695" s="262">
        <f t="shared" si="111"/>
        <v>38419.797510933604</v>
      </c>
    </row>
    <row r="5696" spans="1:7" x14ac:dyDescent="0.2">
      <c r="A5696" s="344">
        <v>18</v>
      </c>
      <c r="B5696" s="344">
        <v>2</v>
      </c>
      <c r="C5696" s="344">
        <v>3506.607421875</v>
      </c>
      <c r="D5696" s="344">
        <v>20749.837890625</v>
      </c>
      <c r="E5696" s="344">
        <v>1.71498348936439</v>
      </c>
      <c r="F5696" s="344">
        <v>2.4544924963265702</v>
      </c>
      <c r="G5696" s="262">
        <f t="shared" si="111"/>
        <v>38381.238446294265</v>
      </c>
    </row>
    <row r="5697" spans="1:7" x14ac:dyDescent="0.2">
      <c r="A5697" s="344">
        <v>18</v>
      </c>
      <c r="B5697" s="344">
        <v>2</v>
      </c>
      <c r="C5697" s="344">
        <v>3507.02734375</v>
      </c>
      <c r="D5697" s="344">
        <v>20648.76171875</v>
      </c>
      <c r="E5697" s="344">
        <v>1.7131275963038199</v>
      </c>
      <c r="F5697" s="344">
        <v>2.45014135725796</v>
      </c>
      <c r="G5697" s="262">
        <f t="shared" si="111"/>
        <v>38342.822759428083</v>
      </c>
    </row>
    <row r="5698" spans="1:7" x14ac:dyDescent="0.2">
      <c r="A5698" s="344">
        <v>18</v>
      </c>
      <c r="B5698" s="344">
        <v>2</v>
      </c>
      <c r="C5698" s="344">
        <v>3507.419921875</v>
      </c>
      <c r="D5698" s="344">
        <v>20548.744140625</v>
      </c>
      <c r="E5698" s="344">
        <v>1.71130581293255</v>
      </c>
      <c r="F5698" s="344">
        <v>2.4447769392281802</v>
      </c>
      <c r="G5698" s="262">
        <f t="shared" si="111"/>
        <v>38305.296293871877</v>
      </c>
    </row>
    <row r="5699" spans="1:7" x14ac:dyDescent="0.2">
      <c r="A5699" s="344">
        <v>18</v>
      </c>
      <c r="B5699" s="344">
        <v>2.5</v>
      </c>
      <c r="C5699" s="344">
        <v>3508.55078125</v>
      </c>
      <c r="D5699" s="344">
        <v>20649.2421875</v>
      </c>
      <c r="E5699" s="344">
        <v>1.71279942151159</v>
      </c>
      <c r="F5699" s="344">
        <v>2.4506032932549702</v>
      </c>
      <c r="G5699" s="262">
        <f t="shared" si="111"/>
        <v>38336.063126781308</v>
      </c>
    </row>
    <row r="5700" spans="1:7" x14ac:dyDescent="0.2">
      <c r="A5700" s="344">
        <v>18</v>
      </c>
      <c r="B5700" s="344">
        <v>2.5</v>
      </c>
      <c r="C5700" s="344">
        <v>3508.978515625</v>
      </c>
      <c r="D5700" s="344">
        <v>20749.3046875</v>
      </c>
      <c r="E5700" s="344">
        <v>1.714650192298</v>
      </c>
      <c r="F5700" s="344">
        <v>2.4536966811865599</v>
      </c>
      <c r="G5700" s="262">
        <f t="shared" si="111"/>
        <v>38374.372737359343</v>
      </c>
    </row>
    <row r="5701" spans="1:7" x14ac:dyDescent="0.2">
      <c r="A5701" s="344">
        <v>18</v>
      </c>
      <c r="B5701" s="344">
        <v>2.5</v>
      </c>
      <c r="C5701" s="344">
        <v>3509.376953125</v>
      </c>
      <c r="D5701" s="344">
        <v>20849.8828125</v>
      </c>
      <c r="E5701" s="344">
        <v>1.71642599161714</v>
      </c>
      <c r="F5701" s="344">
        <v>2.45989277027547</v>
      </c>
      <c r="G5701" s="262">
        <f t="shared" si="111"/>
        <v>38411.308641778982</v>
      </c>
    </row>
    <row r="5702" spans="1:7" x14ac:dyDescent="0.2">
      <c r="A5702" s="344">
        <v>18</v>
      </c>
      <c r="B5702" s="344">
        <v>2.5</v>
      </c>
      <c r="C5702" s="344">
        <v>3509.775390625</v>
      </c>
      <c r="D5702" s="344">
        <v>20949.89453125</v>
      </c>
      <c r="E5702" s="344">
        <v>1.71819725073874</v>
      </c>
      <c r="F5702" s="344">
        <v>2.4615884758531998</v>
      </c>
      <c r="G5702" s="262">
        <f t="shared" ref="G5702:G5765" si="112">G5701+(D5702+D5701)/2*(E5702-E5701)</f>
        <v>38448.327760229462</v>
      </c>
    </row>
    <row r="5703" spans="1:7" x14ac:dyDescent="0.2">
      <c r="A5703" s="344">
        <v>18</v>
      </c>
      <c r="B5703" s="344">
        <v>2.5</v>
      </c>
      <c r="C5703" s="344">
        <v>3510.1728515625</v>
      </c>
      <c r="D5703" s="344">
        <v>21051.2109375</v>
      </c>
      <c r="E5703" s="344">
        <v>1.7199270660057699</v>
      </c>
      <c r="F5703" s="344">
        <v>2.4654774460941602</v>
      </c>
      <c r="G5703" s="262">
        <f t="shared" si="112"/>
        <v>38484.654836965456</v>
      </c>
    </row>
    <row r="5704" spans="1:7" x14ac:dyDescent="0.2">
      <c r="A5704" s="344">
        <v>18</v>
      </c>
      <c r="B5704" s="344">
        <v>2.5</v>
      </c>
      <c r="C5704" s="344">
        <v>3510.58984375</v>
      </c>
      <c r="D5704" s="344">
        <v>21151.72265625</v>
      </c>
      <c r="E5704" s="344">
        <v>1.72171753365546</v>
      </c>
      <c r="F5704" s="344">
        <v>2.4682520888745798</v>
      </c>
      <c r="G5704" s="262">
        <f t="shared" si="112"/>
        <v>38522.436330626268</v>
      </c>
    </row>
    <row r="5705" spans="1:7" x14ac:dyDescent="0.2">
      <c r="A5705" s="344">
        <v>18</v>
      </c>
      <c r="B5705" s="344">
        <v>2.5</v>
      </c>
      <c r="C5705" s="344">
        <v>3510.9736328125</v>
      </c>
      <c r="D5705" s="344">
        <v>21252.44140625</v>
      </c>
      <c r="E5705" s="344">
        <v>1.7234191764146101</v>
      </c>
      <c r="F5705" s="344">
        <v>2.4754286278039199</v>
      </c>
      <c r="G5705" s="262">
        <f t="shared" si="112"/>
        <v>38558.514699993648</v>
      </c>
    </row>
    <row r="5706" spans="1:7" x14ac:dyDescent="0.2">
      <c r="A5706" s="344">
        <v>18</v>
      </c>
      <c r="B5706" s="344">
        <v>2.5</v>
      </c>
      <c r="C5706" s="344">
        <v>3511.380859375</v>
      </c>
      <c r="D5706" s="344">
        <v>21353.98828125</v>
      </c>
      <c r="E5706" s="344">
        <v>1.72525155358016</v>
      </c>
      <c r="F5706" s="344">
        <v>2.47854273766279</v>
      </c>
      <c r="G5706" s="262">
        <f t="shared" si="112"/>
        <v>38597.550224426137</v>
      </c>
    </row>
    <row r="5707" spans="1:7" x14ac:dyDescent="0.2">
      <c r="A5707" s="344">
        <v>18</v>
      </c>
      <c r="B5707" s="344">
        <v>2.5</v>
      </c>
      <c r="C5707" s="344">
        <v>3511.7958984375</v>
      </c>
      <c r="D5707" s="344">
        <v>21454.001953125</v>
      </c>
      <c r="E5707" s="344">
        <v>1.72703457064927</v>
      </c>
      <c r="F5707" s="344">
        <v>2.4834065698087202</v>
      </c>
      <c r="G5707" s="262">
        <f t="shared" si="112"/>
        <v>38635.713913067229</v>
      </c>
    </row>
    <row r="5708" spans="1:7" x14ac:dyDescent="0.2">
      <c r="A5708" s="344">
        <v>18</v>
      </c>
      <c r="B5708" s="344">
        <v>2.5</v>
      </c>
      <c r="C5708" s="344">
        <v>3512.1982421875</v>
      </c>
      <c r="D5708" s="344">
        <v>21555.171875</v>
      </c>
      <c r="E5708" s="344">
        <v>1.7288135131821001</v>
      </c>
      <c r="F5708" s="344">
        <v>2.48513231053948</v>
      </c>
      <c r="G5708" s="262">
        <f t="shared" si="112"/>
        <v>38673.969337379596</v>
      </c>
    </row>
    <row r="5709" spans="1:7" x14ac:dyDescent="0.2">
      <c r="A5709" s="344">
        <v>18</v>
      </c>
      <c r="B5709" s="344">
        <v>2.5</v>
      </c>
      <c r="C5709" s="344">
        <v>3512.5927734375</v>
      </c>
      <c r="D5709" s="344">
        <v>21655.640625</v>
      </c>
      <c r="E5709" s="344">
        <v>1.73056265339255</v>
      </c>
      <c r="F5709" s="344">
        <v>2.4912862572818999</v>
      </c>
      <c r="G5709" s="262">
        <f t="shared" si="112"/>
        <v>38711.76022221458</v>
      </c>
    </row>
    <row r="5710" spans="1:7" x14ac:dyDescent="0.2">
      <c r="A5710" s="344">
        <v>18</v>
      </c>
      <c r="B5710" s="344">
        <v>2.5</v>
      </c>
      <c r="C5710" s="344">
        <v>3512.9931640625</v>
      </c>
      <c r="D5710" s="344">
        <v>21755.662109375</v>
      </c>
      <c r="E5710" s="344">
        <v>1.7323364736512299</v>
      </c>
      <c r="F5710" s="344">
        <v>2.4944690521806501</v>
      </c>
      <c r="G5710" s="262">
        <f t="shared" si="112"/>
        <v>38750.26214633754</v>
      </c>
    </row>
    <row r="5711" spans="1:7" x14ac:dyDescent="0.2">
      <c r="A5711" s="344">
        <v>18</v>
      </c>
      <c r="B5711" s="344">
        <v>2.5</v>
      </c>
      <c r="C5711" s="344">
        <v>3513.400390625</v>
      </c>
      <c r="D5711" s="344">
        <v>21856.009765625</v>
      </c>
      <c r="E5711" s="344">
        <v>1.7340532504022099</v>
      </c>
      <c r="F5711" s="344">
        <v>2.498724963516</v>
      </c>
      <c r="G5711" s="262">
        <f t="shared" si="112"/>
        <v>38787.697898510727</v>
      </c>
    </row>
    <row r="5712" spans="1:7" x14ac:dyDescent="0.2">
      <c r="A5712" s="344">
        <v>18</v>
      </c>
      <c r="B5712" s="344">
        <v>2.5</v>
      </c>
      <c r="C5712" s="344">
        <v>3513.783203125</v>
      </c>
      <c r="D5712" s="344">
        <v>21956.54296875</v>
      </c>
      <c r="E5712" s="344">
        <v>1.73579808324575</v>
      </c>
      <c r="F5712" s="344">
        <v>2.5038539897650498</v>
      </c>
      <c r="G5712" s="262">
        <f t="shared" si="112"/>
        <v>38825.920688995859</v>
      </c>
    </row>
    <row r="5713" spans="1:7" x14ac:dyDescent="0.2">
      <c r="A5713" s="344">
        <v>18</v>
      </c>
      <c r="B5713" s="344">
        <v>2.5</v>
      </c>
      <c r="C5713" s="344">
        <v>3514.2001953125</v>
      </c>
      <c r="D5713" s="344">
        <v>22057.693359375</v>
      </c>
      <c r="E5713" s="344">
        <v>1.73767935484648</v>
      </c>
      <c r="F5713" s="344">
        <v>2.5067627429962198</v>
      </c>
      <c r="G5713" s="262">
        <f t="shared" si="112"/>
        <v>38867.322055411816</v>
      </c>
    </row>
    <row r="5714" spans="1:7" x14ac:dyDescent="0.2">
      <c r="A5714" s="344">
        <v>18</v>
      </c>
      <c r="B5714" s="344">
        <v>2.5</v>
      </c>
      <c r="C5714" s="344">
        <v>3514.5263671875</v>
      </c>
      <c r="D5714" s="344">
        <v>22135.193359375</v>
      </c>
      <c r="E5714" s="344">
        <v>1.7391229048371299</v>
      </c>
      <c r="F5714" s="344">
        <v>2.5117218028754</v>
      </c>
      <c r="G5714" s="262">
        <f t="shared" si="112"/>
        <v>38899.219376016641</v>
      </c>
    </row>
    <row r="5715" spans="1:7" x14ac:dyDescent="0.2">
      <c r="A5715" s="344">
        <v>18</v>
      </c>
      <c r="B5715" s="344">
        <v>2.5</v>
      </c>
      <c r="C5715" s="344">
        <v>3514.6044921875</v>
      </c>
      <c r="D5715" s="344">
        <v>22158.20703125</v>
      </c>
      <c r="E5715" s="344">
        <v>1.73944886773825</v>
      </c>
      <c r="F5715" s="344">
        <v>2.5107623077929002</v>
      </c>
      <c r="G5715" s="262">
        <f t="shared" si="112"/>
        <v>38906.43837866254</v>
      </c>
    </row>
    <row r="5716" spans="1:7" x14ac:dyDescent="0.2">
      <c r="A5716" s="344">
        <v>18</v>
      </c>
      <c r="B5716" s="344">
        <v>2.5</v>
      </c>
      <c r="C5716" s="344">
        <v>3515.0146484375</v>
      </c>
      <c r="D5716" s="344">
        <v>22259.931640625</v>
      </c>
      <c r="E5716" s="344">
        <v>1.74124492332339</v>
      </c>
      <c r="F5716" s="344">
        <v>2.5154172908514698</v>
      </c>
      <c r="G5716" s="262">
        <f t="shared" si="112"/>
        <v>38946.32710168411</v>
      </c>
    </row>
    <row r="5717" spans="1:7" x14ac:dyDescent="0.2">
      <c r="A5717" s="344">
        <v>18</v>
      </c>
      <c r="B5717" s="344">
        <v>2.5</v>
      </c>
      <c r="C5717" s="344">
        <v>3515.419921875</v>
      </c>
      <c r="D5717" s="344">
        <v>22360.537109375</v>
      </c>
      <c r="E5717" s="344">
        <v>1.74305331893265</v>
      </c>
      <c r="F5717" s="344">
        <v>2.5197744835168101</v>
      </c>
      <c r="G5717" s="262">
        <f t="shared" si="112"/>
        <v>38986.67283156942</v>
      </c>
    </row>
    <row r="5718" spans="1:7" x14ac:dyDescent="0.2">
      <c r="A5718" s="344">
        <v>18</v>
      </c>
      <c r="B5718" s="344">
        <v>2.5</v>
      </c>
      <c r="C5718" s="344">
        <v>3515.8251953125</v>
      </c>
      <c r="D5718" s="344">
        <v>22462.20703125</v>
      </c>
      <c r="E5718" s="344">
        <v>1.7448202706873399</v>
      </c>
      <c r="F5718" s="344">
        <v>2.5238574016839301</v>
      </c>
      <c r="G5718" s="262">
        <f t="shared" si="112"/>
        <v>39026.272644774064</v>
      </c>
    </row>
    <row r="5719" spans="1:7" x14ac:dyDescent="0.2">
      <c r="A5719" s="344">
        <v>18</v>
      </c>
      <c r="B5719" s="344">
        <v>2.5</v>
      </c>
      <c r="C5719" s="344">
        <v>3516.22265625</v>
      </c>
      <c r="D5719" s="344">
        <v>22562.86328125</v>
      </c>
      <c r="E5719" s="344">
        <v>1.7466559074819099</v>
      </c>
      <c r="F5719" s="344">
        <v>2.52835149876773</v>
      </c>
      <c r="G5719" s="262">
        <f t="shared" si="112"/>
        <v>39067.597482645928</v>
      </c>
    </row>
    <row r="5720" spans="1:7" x14ac:dyDescent="0.2">
      <c r="A5720" s="344">
        <v>18</v>
      </c>
      <c r="B5720" s="344">
        <v>2.5</v>
      </c>
      <c r="C5720" s="344">
        <v>3516.6376953125</v>
      </c>
      <c r="D5720" s="344">
        <v>22663.8515625</v>
      </c>
      <c r="E5720" s="344">
        <v>1.7484090058132999</v>
      </c>
      <c r="F5720" s="344">
        <v>2.5316209066659199</v>
      </c>
      <c r="G5720" s="262">
        <f t="shared" si="112"/>
        <v>39107.240921809345</v>
      </c>
    </row>
    <row r="5721" spans="1:7" x14ac:dyDescent="0.2">
      <c r="A5721" s="344">
        <v>18</v>
      </c>
      <c r="B5721" s="344">
        <v>2.5</v>
      </c>
      <c r="C5721" s="344">
        <v>3517.029296875</v>
      </c>
      <c r="D5721" s="344">
        <v>22765.384765625</v>
      </c>
      <c r="E5721" s="344">
        <v>1.7501551192253799</v>
      </c>
      <c r="F5721" s="344">
        <v>2.53539672121406</v>
      </c>
      <c r="G5721" s="262">
        <f t="shared" si="112"/>
        <v>39146.903221235887</v>
      </c>
    </row>
    <row r="5722" spans="1:7" x14ac:dyDescent="0.2">
      <c r="A5722" s="344">
        <v>18</v>
      </c>
      <c r="B5722" s="344">
        <v>2.5</v>
      </c>
      <c r="C5722" s="344">
        <v>3517.4404296875</v>
      </c>
      <c r="D5722" s="344">
        <v>22866.94140625</v>
      </c>
      <c r="E5722" s="344">
        <v>1.7520042601972801</v>
      </c>
      <c r="F5722" s="344">
        <v>2.5386214256286599</v>
      </c>
      <c r="G5722" s="262">
        <f t="shared" si="112"/>
        <v>39189.09352321965</v>
      </c>
    </row>
    <row r="5723" spans="1:7" x14ac:dyDescent="0.2">
      <c r="A5723" s="344">
        <v>18</v>
      </c>
      <c r="B5723" s="344">
        <v>2.5</v>
      </c>
      <c r="C5723" s="344">
        <v>3517.853515625</v>
      </c>
      <c r="D5723" s="344">
        <v>22966.953125</v>
      </c>
      <c r="E5723" s="344">
        <v>1.75378029234707</v>
      </c>
      <c r="F5723" s="344">
        <v>2.5468796957284199</v>
      </c>
      <c r="G5723" s="262">
        <f t="shared" si="112"/>
        <v>39229.794758338438</v>
      </c>
    </row>
    <row r="5724" spans="1:7" x14ac:dyDescent="0.2">
      <c r="A5724" s="344">
        <v>18</v>
      </c>
      <c r="B5724" s="344">
        <v>2.5</v>
      </c>
      <c r="C5724" s="344">
        <v>3518.2314453125</v>
      </c>
      <c r="D5724" s="344">
        <v>23067.15625</v>
      </c>
      <c r="E5724" s="344">
        <v>1.7555061494931601</v>
      </c>
      <c r="F5724" s="344">
        <v>2.5486203376203802</v>
      </c>
      <c r="G5724" s="262">
        <f t="shared" si="112"/>
        <v>39269.518906652804</v>
      </c>
    </row>
    <row r="5725" spans="1:7" x14ac:dyDescent="0.2">
      <c r="A5725" s="344">
        <v>18</v>
      </c>
      <c r="B5725" s="344">
        <v>2.5</v>
      </c>
      <c r="C5725" s="344">
        <v>3518.6513671875</v>
      </c>
      <c r="D5725" s="344">
        <v>23167.2890625</v>
      </c>
      <c r="E5725" s="344">
        <v>1.75737834069878</v>
      </c>
      <c r="F5725" s="344">
        <v>2.5533291045576298</v>
      </c>
      <c r="G5725" s="262">
        <f t="shared" si="112"/>
        <v>39312.79876760819</v>
      </c>
    </row>
    <row r="5726" spans="1:7" x14ac:dyDescent="0.2">
      <c r="A5726" s="344">
        <v>18</v>
      </c>
      <c r="B5726" s="344">
        <v>2.5</v>
      </c>
      <c r="C5726" s="344">
        <v>3519.0439453125</v>
      </c>
      <c r="D5726" s="344">
        <v>23265.71484375</v>
      </c>
      <c r="E5726" s="344">
        <v>1.7591241048649</v>
      </c>
      <c r="F5726" s="344">
        <v>2.5564194656908499</v>
      </c>
      <c r="G5726" s="262">
        <f t="shared" si="112"/>
        <v>39353.329304780615</v>
      </c>
    </row>
    <row r="5727" spans="1:7" x14ac:dyDescent="0.2">
      <c r="A5727" s="344">
        <v>18</v>
      </c>
      <c r="B5727" s="344">
        <v>2.5</v>
      </c>
      <c r="C5727" s="344">
        <v>3519.0458984375</v>
      </c>
      <c r="D5727" s="344">
        <v>23268.205078125</v>
      </c>
      <c r="E5727" s="344">
        <v>1.7590968636795901</v>
      </c>
      <c r="F5727" s="344">
        <v>2.5570301804691602</v>
      </c>
      <c r="G5727" s="262">
        <f t="shared" si="112"/>
        <v>39352.695485212716</v>
      </c>
    </row>
    <row r="5728" spans="1:7" x14ac:dyDescent="0.2">
      <c r="A5728" s="344">
        <v>18</v>
      </c>
      <c r="B5728" s="344">
        <v>2.5</v>
      </c>
      <c r="C5728" s="344">
        <v>3519.4375</v>
      </c>
      <c r="D5728" s="344">
        <v>23369.0625</v>
      </c>
      <c r="E5728" s="344">
        <v>1.7608125926926701</v>
      </c>
      <c r="F5728" s="344">
        <v>2.5603114627301702</v>
      </c>
      <c r="G5728" s="262">
        <f t="shared" si="112"/>
        <v>39392.703941749998</v>
      </c>
    </row>
    <row r="5729" spans="1:7" x14ac:dyDescent="0.2">
      <c r="A5729" s="344">
        <v>18</v>
      </c>
      <c r="B5729" s="344">
        <v>2.5</v>
      </c>
      <c r="C5729" s="344">
        <v>3519.8603515625</v>
      </c>
      <c r="D5729" s="344">
        <v>23469.11328125</v>
      </c>
      <c r="E5729" s="344">
        <v>1.7627151682972899</v>
      </c>
      <c r="F5729" s="344">
        <v>2.5662600528448798</v>
      </c>
      <c r="G5729" s="262">
        <f t="shared" si="112"/>
        <v>39437.260527053149</v>
      </c>
    </row>
    <row r="5730" spans="1:7" x14ac:dyDescent="0.2">
      <c r="A5730" s="344">
        <v>18</v>
      </c>
      <c r="B5730" s="344">
        <v>2.5</v>
      </c>
      <c r="C5730" s="344">
        <v>3520.259765625</v>
      </c>
      <c r="D5730" s="344">
        <v>23570.19140625</v>
      </c>
      <c r="E5730" s="344">
        <v>1.76451320294291</v>
      </c>
      <c r="F5730" s="344">
        <v>2.5685816071927499</v>
      </c>
      <c r="G5730" s="262">
        <f t="shared" si="112"/>
        <v>39479.549676820156</v>
      </c>
    </row>
    <row r="5731" spans="1:7" x14ac:dyDescent="0.2">
      <c r="A5731" s="344">
        <v>18</v>
      </c>
      <c r="B5731" s="344">
        <v>2.5</v>
      </c>
      <c r="C5731" s="344">
        <v>3520.66015625</v>
      </c>
      <c r="D5731" s="344">
        <v>23670.705078125</v>
      </c>
      <c r="E5731" s="344">
        <v>1.7663158942013999</v>
      </c>
      <c r="F5731" s="344">
        <v>2.5719853583723302</v>
      </c>
      <c r="G5731" s="262">
        <f t="shared" si="112"/>
        <v>39522.130052387962</v>
      </c>
    </row>
    <row r="5732" spans="1:7" x14ac:dyDescent="0.2">
      <c r="A5732" s="344">
        <v>18</v>
      </c>
      <c r="B5732" s="344">
        <v>2.5</v>
      </c>
      <c r="C5732" s="344">
        <v>3521.0654296875</v>
      </c>
      <c r="D5732" s="344">
        <v>23772.283203125</v>
      </c>
      <c r="E5732" s="344">
        <v>1.76810391712934</v>
      </c>
      <c r="F5732" s="344">
        <v>2.5780887808650701</v>
      </c>
      <c r="G5732" s="262">
        <f t="shared" si="112"/>
        <v>39564.544627796393</v>
      </c>
    </row>
    <row r="5733" spans="1:7" x14ac:dyDescent="0.2">
      <c r="A5733" s="344">
        <v>18</v>
      </c>
      <c r="B5733" s="344">
        <v>2.5</v>
      </c>
      <c r="C5733" s="344">
        <v>3521.47265625</v>
      </c>
      <c r="D5733" s="344">
        <v>23872.666015625</v>
      </c>
      <c r="E5733" s="344">
        <v>1.76992849446833</v>
      </c>
      <c r="F5733" s="344">
        <v>2.5813011452555701</v>
      </c>
      <c r="G5733" s="262">
        <f t="shared" si="112"/>
        <v>39608.010575127322</v>
      </c>
    </row>
    <row r="5734" spans="1:7" x14ac:dyDescent="0.2">
      <c r="A5734" s="344">
        <v>18</v>
      </c>
      <c r="B5734" s="344">
        <v>2.5</v>
      </c>
      <c r="C5734" s="344">
        <v>3521.876953125</v>
      </c>
      <c r="D5734" s="344">
        <v>23973.361328125</v>
      </c>
      <c r="E5734" s="344">
        <v>1.7716963775456001</v>
      </c>
      <c r="F5734" s="344">
        <v>2.5857568252831702</v>
      </c>
      <c r="G5734" s="262">
        <f t="shared" si="112"/>
        <v>39650.30366615513</v>
      </c>
    </row>
    <row r="5735" spans="1:7" x14ac:dyDescent="0.2">
      <c r="A5735" s="344">
        <v>18</v>
      </c>
      <c r="B5735" s="344">
        <v>2.5</v>
      </c>
      <c r="C5735" s="344">
        <v>3522.267578125</v>
      </c>
      <c r="D5735" s="344">
        <v>24074.263671875</v>
      </c>
      <c r="E5735" s="344">
        <v>1.77350558806211</v>
      </c>
      <c r="F5735" s="344">
        <v>2.58806347846985</v>
      </c>
      <c r="G5735" s="262">
        <f t="shared" si="112"/>
        <v>39693.767800376794</v>
      </c>
    </row>
    <row r="5736" spans="1:7" x14ac:dyDescent="0.2">
      <c r="A5736" s="344">
        <v>18</v>
      </c>
      <c r="B5736" s="344">
        <v>2.5</v>
      </c>
      <c r="C5736" s="344">
        <v>3522.68359375</v>
      </c>
      <c r="D5736" s="344">
        <v>24176.12109375</v>
      </c>
      <c r="E5736" s="344">
        <v>1.77532283123583</v>
      </c>
      <c r="F5736" s="344">
        <v>2.5949568953365101</v>
      </c>
      <c r="G5736" s="262">
        <f t="shared" si="112"/>
        <v>39737.609141549139</v>
      </c>
    </row>
    <row r="5737" spans="1:7" x14ac:dyDescent="0.2">
      <c r="A5737" s="344">
        <v>18</v>
      </c>
      <c r="B5737" s="344">
        <v>2.5</v>
      </c>
      <c r="C5737" s="344">
        <v>3523.08203125</v>
      </c>
      <c r="D5737" s="344">
        <v>24281.9609375</v>
      </c>
      <c r="E5737" s="344">
        <v>1.7771419370546899</v>
      </c>
      <c r="F5737" s="344">
        <v>2.5964051019400398</v>
      </c>
      <c r="G5737" s="262">
        <f t="shared" si="112"/>
        <v>39781.684331046061</v>
      </c>
    </row>
    <row r="5738" spans="1:7" x14ac:dyDescent="0.2">
      <c r="A5738" s="344">
        <v>18</v>
      </c>
      <c r="B5738" s="344">
        <v>2.5</v>
      </c>
      <c r="C5738" s="344">
        <v>3523.4873046875</v>
      </c>
      <c r="D5738" s="344">
        <v>24384.25390625</v>
      </c>
      <c r="E5738" s="344">
        <v>1.77895568776876</v>
      </c>
      <c r="F5738" s="344">
        <v>2.6011406444013101</v>
      </c>
      <c r="G5738" s="262">
        <f t="shared" si="112"/>
        <v>39825.818522008034</v>
      </c>
    </row>
    <row r="5739" spans="1:7" x14ac:dyDescent="0.2">
      <c r="A5739" s="344">
        <v>18</v>
      </c>
      <c r="B5739" s="344">
        <v>2.5</v>
      </c>
      <c r="C5739" s="344">
        <v>3523.533203125</v>
      </c>
      <c r="D5739" s="344">
        <v>24383.25390625</v>
      </c>
      <c r="E5739" s="344">
        <v>1.77912670187652</v>
      </c>
      <c r="F5739" s="344">
        <v>2.6030393783003101</v>
      </c>
      <c r="G5739" s="262">
        <f t="shared" si="112"/>
        <v>39829.988487926152</v>
      </c>
    </row>
    <row r="5740" spans="1:7" x14ac:dyDescent="0.2">
      <c r="A5740" s="344">
        <v>18</v>
      </c>
      <c r="B5740" s="344">
        <v>2.5</v>
      </c>
      <c r="C5740" s="344">
        <v>3523.916015625</v>
      </c>
      <c r="D5740" s="344">
        <v>24486.435546875</v>
      </c>
      <c r="E5740" s="344">
        <v>1.78079912438989</v>
      </c>
      <c r="F5740" s="344">
        <v>2.60416860692203</v>
      </c>
      <c r="G5740" s="262">
        <f t="shared" si="112"/>
        <v>39870.853872357555</v>
      </c>
    </row>
    <row r="5741" spans="1:7" x14ac:dyDescent="0.2">
      <c r="A5741" s="344">
        <v>18</v>
      </c>
      <c r="B5741" s="344">
        <v>2.5</v>
      </c>
      <c r="C5741" s="344">
        <v>3524.333984375</v>
      </c>
      <c r="D5741" s="344">
        <v>24588.060546875</v>
      </c>
      <c r="E5741" s="344">
        <v>1.7826723633334001</v>
      </c>
      <c r="F5741" s="344">
        <v>2.6098876260221</v>
      </c>
      <c r="G5741" s="262">
        <f t="shared" si="112"/>
        <v>39916.818000965526</v>
      </c>
    </row>
    <row r="5742" spans="1:7" x14ac:dyDescent="0.2">
      <c r="A5742" s="344">
        <v>18</v>
      </c>
      <c r="B5742" s="344">
        <v>2.5</v>
      </c>
      <c r="C5742" s="344">
        <v>3524.7451171875</v>
      </c>
      <c r="D5742" s="344">
        <v>24688.65234375</v>
      </c>
      <c r="E5742" s="344">
        <v>1.7845071852207199</v>
      </c>
      <c r="F5742" s="344">
        <v>2.6138753164559598</v>
      </c>
      <c r="G5742" s="262">
        <f t="shared" si="112"/>
        <v>39962.024996638975</v>
      </c>
    </row>
    <row r="5743" spans="1:7" x14ac:dyDescent="0.2">
      <c r="A5743" s="344">
        <v>18</v>
      </c>
      <c r="B5743" s="344">
        <v>2.5</v>
      </c>
      <c r="C5743" s="344">
        <v>3525.1357421875</v>
      </c>
      <c r="D5743" s="344">
        <v>24789.20703125</v>
      </c>
      <c r="E5743" s="344">
        <v>1.78633932955563</v>
      </c>
      <c r="F5743" s="344">
        <v>2.61836964637041</v>
      </c>
      <c r="G5743" s="262">
        <f t="shared" si="112"/>
        <v>40007.350286517663</v>
      </c>
    </row>
    <row r="5744" spans="1:7" x14ac:dyDescent="0.2">
      <c r="A5744" s="344">
        <v>18</v>
      </c>
      <c r="B5744" s="344">
        <v>2.5</v>
      </c>
      <c r="C5744" s="344">
        <v>3525.525390625</v>
      </c>
      <c r="D5744" s="344">
        <v>24891.857421875</v>
      </c>
      <c r="E5744" s="344">
        <v>1.78813084494323</v>
      </c>
      <c r="F5744" s="344">
        <v>2.62176082469523</v>
      </c>
      <c r="G5744" s="262">
        <f t="shared" si="112"/>
        <v>40051.852482237722</v>
      </c>
    </row>
    <row r="5745" spans="1:7" x14ac:dyDescent="0.2">
      <c r="A5745" s="344">
        <v>18</v>
      </c>
      <c r="B5745" s="344">
        <v>2.5</v>
      </c>
      <c r="C5745" s="344">
        <v>3525.94140625</v>
      </c>
      <c r="D5745" s="344">
        <v>24993.794921875</v>
      </c>
      <c r="E5745" s="344">
        <v>1.7899704398587299</v>
      </c>
      <c r="F5745" s="344">
        <v>2.6262581814080499</v>
      </c>
      <c r="G5745" s="262">
        <f t="shared" si="112"/>
        <v>40097.737178441705</v>
      </c>
    </row>
    <row r="5746" spans="1:7" x14ac:dyDescent="0.2">
      <c r="A5746" s="344">
        <v>18</v>
      </c>
      <c r="B5746" s="344">
        <v>2.5</v>
      </c>
      <c r="C5746" s="344">
        <v>3526.3603515625</v>
      </c>
      <c r="D5746" s="344">
        <v>25094.03515625</v>
      </c>
      <c r="E5746" s="344">
        <v>1.79184204898775</v>
      </c>
      <c r="F5746" s="344">
        <v>2.6325404178351199</v>
      </c>
      <c r="G5746" s="262">
        <f t="shared" si="112"/>
        <v>40144.609598455216</v>
      </c>
    </row>
    <row r="5747" spans="1:7" x14ac:dyDescent="0.2">
      <c r="A5747" s="344">
        <v>18</v>
      </c>
      <c r="B5747" s="344">
        <v>2.5</v>
      </c>
      <c r="C5747" s="344">
        <v>3526.765625</v>
      </c>
      <c r="D5747" s="344">
        <v>25197.541015625</v>
      </c>
      <c r="E5747" s="344">
        <v>1.7937227385118599</v>
      </c>
      <c r="F5747" s="344">
        <v>2.6362538337707502</v>
      </c>
      <c r="G5747" s="262">
        <f t="shared" si="112"/>
        <v>40191.90101868393</v>
      </c>
    </row>
    <row r="5748" spans="1:7" x14ac:dyDescent="0.2">
      <c r="A5748" s="344">
        <v>18</v>
      </c>
      <c r="B5748" s="344">
        <v>2.5</v>
      </c>
      <c r="C5748" s="344">
        <v>3527.1806640625</v>
      </c>
      <c r="D5748" s="344">
        <v>25299.451171875</v>
      </c>
      <c r="E5748" s="344">
        <v>1.79559329990298</v>
      </c>
      <c r="F5748" s="344">
        <v>2.6408343110233501</v>
      </c>
      <c r="G5748" s="262">
        <f t="shared" si="112"/>
        <v>40239.129880660745</v>
      </c>
    </row>
    <row r="5749" spans="1:7" x14ac:dyDescent="0.2">
      <c r="A5749" s="344">
        <v>18</v>
      </c>
      <c r="B5749" s="344">
        <v>2.5</v>
      </c>
      <c r="C5749" s="344">
        <v>3527.5869140625</v>
      </c>
      <c r="D5749" s="344">
        <v>25401.056640625</v>
      </c>
      <c r="E5749" s="344">
        <v>1.79757096339017</v>
      </c>
      <c r="F5749" s="344">
        <v>2.6418238412588799</v>
      </c>
      <c r="G5749" s="262">
        <f t="shared" si="112"/>
        <v>40289.264152202129</v>
      </c>
    </row>
    <row r="5750" spans="1:7" x14ac:dyDescent="0.2">
      <c r="A5750" s="344">
        <v>18</v>
      </c>
      <c r="B5750" s="344">
        <v>2.5</v>
      </c>
      <c r="C5750" s="344">
        <v>3527.912109375</v>
      </c>
      <c r="D5750" s="344">
        <v>25481.048828125</v>
      </c>
      <c r="E5750" s="344">
        <v>1.79913558531553</v>
      </c>
      <c r="F5750" s="344">
        <v>2.6472210884094198</v>
      </c>
      <c r="G5750" s="262">
        <f t="shared" si="112"/>
        <v>40329.069781114573</v>
      </c>
    </row>
    <row r="5751" spans="1:7" x14ac:dyDescent="0.2">
      <c r="A5751" s="344">
        <v>18</v>
      </c>
      <c r="B5751" s="344">
        <v>2.5</v>
      </c>
      <c r="C5751" s="344">
        <v>3527.9951171875</v>
      </c>
      <c r="D5751" s="344">
        <v>25502.091796875</v>
      </c>
      <c r="E5751" s="344">
        <v>1.7995375674217899</v>
      </c>
      <c r="F5751" s="344">
        <v>2.6479840744286798</v>
      </c>
      <c r="G5751" s="262">
        <f t="shared" si="112"/>
        <v>40339.316936240662</v>
      </c>
    </row>
    <row r="5752" spans="1:7" x14ac:dyDescent="0.2">
      <c r="A5752" s="344">
        <v>18</v>
      </c>
      <c r="B5752" s="344">
        <v>3.5</v>
      </c>
      <c r="C5752" s="344">
        <v>3529.1923828125</v>
      </c>
      <c r="D5752" s="344">
        <v>25603.15234375</v>
      </c>
      <c r="E5752" s="344">
        <v>1.8017214024439501</v>
      </c>
      <c r="F5752" s="344">
        <v>2.6527703739702702</v>
      </c>
      <c r="G5752" s="262">
        <f t="shared" si="112"/>
        <v>40395.119647225831</v>
      </c>
    </row>
    <row r="5753" spans="1:7" x14ac:dyDescent="0.2">
      <c r="A5753" s="344">
        <v>18</v>
      </c>
      <c r="B5753" s="344">
        <v>3.5</v>
      </c>
      <c r="C5753" s="344">
        <v>3529.6064453125</v>
      </c>
      <c r="D5753" s="344">
        <v>25704.556640625</v>
      </c>
      <c r="E5753" s="344">
        <v>1.80388113949448</v>
      </c>
      <c r="F5753" s="344">
        <v>2.6585788000375001</v>
      </c>
      <c r="G5753" s="262">
        <f t="shared" si="112"/>
        <v>40450.525227261511</v>
      </c>
    </row>
    <row r="5754" spans="1:7" x14ac:dyDescent="0.2">
      <c r="A5754" s="344">
        <v>18</v>
      </c>
      <c r="B5754" s="344">
        <v>3.5</v>
      </c>
      <c r="C5754" s="344">
        <v>3530.0517578125</v>
      </c>
      <c r="D5754" s="344">
        <v>25805.31640625</v>
      </c>
      <c r="E5754" s="344">
        <v>1.80623563937843</v>
      </c>
      <c r="F5754" s="344">
        <v>2.66132364049554</v>
      </c>
      <c r="G5754" s="262">
        <f t="shared" si="112"/>
        <v>40511.165222317082</v>
      </c>
    </row>
    <row r="5755" spans="1:7" x14ac:dyDescent="0.2">
      <c r="A5755" s="344">
        <v>18</v>
      </c>
      <c r="B5755" s="344">
        <v>3.5</v>
      </c>
      <c r="C5755" s="344">
        <v>3530.5947265625</v>
      </c>
      <c r="D5755" s="344">
        <v>25906.0390625</v>
      </c>
      <c r="E5755" s="344">
        <v>1.80894322693348</v>
      </c>
      <c r="F5755" s="344">
        <v>2.66685476526618</v>
      </c>
      <c r="G5755" s="262">
        <f t="shared" si="112"/>
        <v>40581.171733578056</v>
      </c>
    </row>
    <row r="5756" spans="1:7" x14ac:dyDescent="0.2">
      <c r="A5756" s="344">
        <v>18</v>
      </c>
      <c r="B5756" s="344">
        <v>3.5</v>
      </c>
      <c r="C5756" s="344">
        <v>3531.2197265625</v>
      </c>
      <c r="D5756" s="344">
        <v>26007.48046875</v>
      </c>
      <c r="E5756" s="344">
        <v>1.8121408065780999</v>
      </c>
      <c r="F5756" s="344">
        <v>2.6750711258500801</v>
      </c>
      <c r="G5756" s="262">
        <f t="shared" si="112"/>
        <v>40664.170540244908</v>
      </c>
    </row>
    <row r="5757" spans="1:7" x14ac:dyDescent="0.2">
      <c r="A5757" s="344">
        <v>18</v>
      </c>
      <c r="B5757" s="344">
        <v>3.5</v>
      </c>
      <c r="C5757" s="344">
        <v>3532.0537109375</v>
      </c>
      <c r="D5757" s="344">
        <v>26109.37890625</v>
      </c>
      <c r="E5757" s="344">
        <v>1.8162804190069399</v>
      </c>
      <c r="F5757" s="344">
        <v>2.6792555581778301</v>
      </c>
      <c r="G5757" s="262">
        <f t="shared" si="112"/>
        <v>40772.042339655338</v>
      </c>
    </row>
    <row r="5758" spans="1:7" x14ac:dyDescent="0.2">
      <c r="A5758" s="344">
        <v>18</v>
      </c>
      <c r="B5758" s="344">
        <v>3.5</v>
      </c>
      <c r="C5758" s="344">
        <v>3532.6279296875</v>
      </c>
      <c r="D5758" s="344">
        <v>26153.419921875</v>
      </c>
      <c r="E5758" s="344">
        <v>1.81914714630693</v>
      </c>
      <c r="F5758" s="344">
        <v>2.6837647892534702</v>
      </c>
      <c r="G5758" s="262">
        <f t="shared" si="112"/>
        <v>40846.953935742575</v>
      </c>
    </row>
    <row r="5759" spans="1:7" x14ac:dyDescent="0.2">
      <c r="A5759" s="344">
        <v>18</v>
      </c>
      <c r="B5759" s="344">
        <v>3.5</v>
      </c>
      <c r="C5759" s="344">
        <v>3533.48828125</v>
      </c>
      <c r="D5759" s="344">
        <v>26209.462890625</v>
      </c>
      <c r="E5759" s="344">
        <v>1.82349479291588</v>
      </c>
      <c r="F5759" s="344">
        <v>2.6873082388192402</v>
      </c>
      <c r="G5759" s="262">
        <f t="shared" si="112"/>
        <v>40960.781590689883</v>
      </c>
    </row>
    <row r="5760" spans="1:7" x14ac:dyDescent="0.2">
      <c r="A5760" s="344">
        <v>18</v>
      </c>
      <c r="B5760" s="344">
        <v>3.5</v>
      </c>
      <c r="C5760" s="344">
        <v>3536.6240234375</v>
      </c>
      <c r="D5760" s="344">
        <v>26246.70703125</v>
      </c>
      <c r="E5760" s="344">
        <v>1.8391495104879101</v>
      </c>
      <c r="F5760" s="344">
        <v>2.7057051192969102</v>
      </c>
      <c r="G5760" s="262">
        <f t="shared" si="112"/>
        <v>41371.374853208566</v>
      </c>
    </row>
    <row r="5761" spans="1:7" x14ac:dyDescent="0.2">
      <c r="A5761" s="344">
        <v>18</v>
      </c>
      <c r="B5761" s="344">
        <v>3.5</v>
      </c>
      <c r="C5761" s="344">
        <v>3540.6201171875</v>
      </c>
      <c r="D5761" s="344">
        <v>26194.84375</v>
      </c>
      <c r="E5761" s="344">
        <v>1.8591743428260099</v>
      </c>
      <c r="F5761" s="344">
        <v>2.7233541477471599</v>
      </c>
      <c r="G5761" s="262">
        <f t="shared" si="112"/>
        <v>41896.441484180803</v>
      </c>
    </row>
    <row r="5762" spans="1:7" x14ac:dyDescent="0.2">
      <c r="A5762" s="344">
        <v>18</v>
      </c>
      <c r="B5762" s="344">
        <v>3.5</v>
      </c>
      <c r="C5762" s="344">
        <v>3543.8515625</v>
      </c>
      <c r="D5762" s="344">
        <v>26109.302734375</v>
      </c>
      <c r="E5762" s="344">
        <v>1.87530601397157</v>
      </c>
      <c r="F5762" s="344">
        <v>2.7378140948712799</v>
      </c>
      <c r="G5762" s="262">
        <f t="shared" si="112"/>
        <v>42318.318129498373</v>
      </c>
    </row>
    <row r="5763" spans="1:7" x14ac:dyDescent="0.2">
      <c r="A5763" s="344">
        <v>18</v>
      </c>
      <c r="B5763" s="344">
        <v>3.5</v>
      </c>
      <c r="C5763" s="344">
        <v>3544.6328125</v>
      </c>
      <c r="D5763" s="344">
        <v>26083.314453125</v>
      </c>
      <c r="E5763" s="344">
        <v>1.8791817128658299</v>
      </c>
      <c r="F5763" s="344">
        <v>2.7419030666351301</v>
      </c>
      <c r="G5763" s="262">
        <f t="shared" si="112"/>
        <v>42419.459563859433</v>
      </c>
    </row>
    <row r="5764" spans="1:7" x14ac:dyDescent="0.2">
      <c r="A5764" s="344">
        <v>18</v>
      </c>
      <c r="B5764" s="344">
        <v>3.5</v>
      </c>
      <c r="C5764" s="344">
        <v>3546.58203125</v>
      </c>
      <c r="D5764" s="344">
        <v>26009.21484375</v>
      </c>
      <c r="E5764" s="344">
        <v>1.88897433690727</v>
      </c>
      <c r="F5764" s="344">
        <v>2.7492404915392399</v>
      </c>
      <c r="G5764" s="262">
        <f t="shared" si="112"/>
        <v>42674.52084124543</v>
      </c>
    </row>
    <row r="5765" spans="1:7" x14ac:dyDescent="0.2">
      <c r="A5765" s="344">
        <v>18</v>
      </c>
      <c r="B5765" s="344">
        <v>4</v>
      </c>
      <c r="C5765" s="344">
        <v>3548.7724609375</v>
      </c>
      <c r="D5765" s="344">
        <v>25908.06640625</v>
      </c>
      <c r="E5765" s="344">
        <v>1.8989312229677999</v>
      </c>
      <c r="F5765" s="344">
        <v>2.7556836139410699</v>
      </c>
      <c r="G5765" s="262">
        <f t="shared" si="112"/>
        <v>42932.988068234801</v>
      </c>
    </row>
    <row r="5766" spans="1:7" x14ac:dyDescent="0.2">
      <c r="A5766" s="344">
        <v>18</v>
      </c>
      <c r="B5766" s="344">
        <v>4</v>
      </c>
      <c r="C5766" s="344">
        <v>3549.3388671875</v>
      </c>
      <c r="D5766" s="344">
        <v>25806.71484375</v>
      </c>
      <c r="E5766" s="344">
        <v>1.8988106166943901</v>
      </c>
      <c r="F5766" s="344">
        <v>2.75276624597609</v>
      </c>
      <c r="G5766" s="262">
        <f t="shared" ref="G5766:G5829" si="113">G5765+(D5766+D5765)/2*(E5766-E5765)</f>
        <v>42929.869504711416</v>
      </c>
    </row>
    <row r="5767" spans="1:7" x14ac:dyDescent="0.2">
      <c r="A5767" s="344">
        <v>18</v>
      </c>
      <c r="B5767" s="344">
        <v>4</v>
      </c>
      <c r="C5767" s="344">
        <v>3550.330078125</v>
      </c>
      <c r="D5767" s="344">
        <v>25706.255859375</v>
      </c>
      <c r="E5767" s="344">
        <v>1.89877871889621</v>
      </c>
      <c r="F5767" s="344">
        <v>2.7518777642399099</v>
      </c>
      <c r="G5767" s="262">
        <f t="shared" si="113"/>
        <v>42929.04792953984</v>
      </c>
    </row>
    <row r="5768" spans="1:7" x14ac:dyDescent="0.2">
      <c r="A5768" s="344">
        <v>18</v>
      </c>
      <c r="B5768" s="344">
        <v>4</v>
      </c>
      <c r="C5768" s="344">
        <v>3552.03125</v>
      </c>
      <c r="D5768" s="344">
        <v>25604.771484375</v>
      </c>
      <c r="E5768" s="344">
        <v>1.8987917574122499</v>
      </c>
      <c r="F5768" s="344">
        <v>2.7485995087772599</v>
      </c>
      <c r="G5768" s="262">
        <f t="shared" si="113"/>
        <v>42929.382439366367</v>
      </c>
    </row>
    <row r="5769" spans="1:7" x14ac:dyDescent="0.2">
      <c r="A5769" s="344">
        <v>18</v>
      </c>
      <c r="B5769" s="344">
        <v>4</v>
      </c>
      <c r="C5769" s="344">
        <v>3554.6484375</v>
      </c>
      <c r="D5769" s="344">
        <v>25503.970703125</v>
      </c>
      <c r="E5769" s="344">
        <v>1.89867499284446</v>
      </c>
      <c r="F5769" s="344">
        <v>2.7458190452307498</v>
      </c>
      <c r="G5769" s="262">
        <f t="shared" si="113"/>
        <v>42926.39859427046</v>
      </c>
    </row>
    <row r="5770" spans="1:7" x14ac:dyDescent="0.2">
      <c r="A5770" s="344">
        <v>18</v>
      </c>
      <c r="B5770" s="344">
        <v>4</v>
      </c>
      <c r="C5770" s="344">
        <v>3559.34765625</v>
      </c>
      <c r="D5770" s="344">
        <v>25403.31640625</v>
      </c>
      <c r="E5770" s="344">
        <v>1.8987163202837101</v>
      </c>
      <c r="F5770" s="344">
        <v>2.7443557046353799</v>
      </c>
      <c r="G5770" s="262">
        <f t="shared" si="113"/>
        <v>42927.45052817816</v>
      </c>
    </row>
    <row r="5771" spans="1:7" x14ac:dyDescent="0.2">
      <c r="A5771" s="344">
        <v>18</v>
      </c>
      <c r="B5771" s="344">
        <v>4</v>
      </c>
      <c r="C5771" s="344">
        <v>3567.052734375</v>
      </c>
      <c r="D5771" s="344">
        <v>25303.02734375</v>
      </c>
      <c r="E5771" s="344">
        <v>1.89866044092923</v>
      </c>
      <c r="F5771" s="344">
        <v>2.7426271699368998</v>
      </c>
      <c r="G5771" s="262">
        <f t="shared" si="113"/>
        <v>42926.033809299763</v>
      </c>
    </row>
    <row r="5772" spans="1:7" x14ac:dyDescent="0.2">
      <c r="A5772" s="344">
        <v>18</v>
      </c>
      <c r="B5772" s="344">
        <v>4</v>
      </c>
      <c r="C5772" s="344">
        <v>3579.9990234375</v>
      </c>
      <c r="D5772" s="344">
        <v>25202.267578125</v>
      </c>
      <c r="E5772" s="344">
        <v>1.8986212089657799</v>
      </c>
      <c r="F5772" s="344">
        <v>2.73904204368591</v>
      </c>
      <c r="G5772" s="262">
        <f t="shared" si="113"/>
        <v>42925.043098357557</v>
      </c>
    </row>
    <row r="5773" spans="1:7" x14ac:dyDescent="0.2">
      <c r="A5773" s="344">
        <v>18</v>
      </c>
      <c r="B5773" s="344">
        <v>4</v>
      </c>
      <c r="C5773" s="344">
        <v>3603.5107421875</v>
      </c>
      <c r="D5773" s="344">
        <v>25101.505859375</v>
      </c>
      <c r="E5773" s="344">
        <v>1.89857452642173</v>
      </c>
      <c r="F5773" s="344">
        <v>2.7368455193936798</v>
      </c>
      <c r="G5773" s="262">
        <f t="shared" si="113"/>
        <v>42923.868944297872</v>
      </c>
    </row>
    <row r="5774" spans="1:7" x14ac:dyDescent="0.2">
      <c r="A5774" s="344">
        <v>18</v>
      </c>
      <c r="B5774" s="344">
        <v>0</v>
      </c>
      <c r="C5774" s="344">
        <v>3608.912109375</v>
      </c>
      <c r="D5774" s="344">
        <v>25000.529296875</v>
      </c>
      <c r="E5774" s="344">
        <v>1.8970298115163999</v>
      </c>
      <c r="F5774" s="344">
        <v>2.7328790165484</v>
      </c>
      <c r="G5774" s="262">
        <f t="shared" si="113"/>
        <v>42885.17226405126</v>
      </c>
    </row>
    <row r="5775" spans="1:7" x14ac:dyDescent="0.2">
      <c r="A5775" s="344">
        <v>18</v>
      </c>
      <c r="B5775" s="344">
        <v>0</v>
      </c>
      <c r="C5775" s="344">
        <v>3609.33203125</v>
      </c>
      <c r="D5775" s="344">
        <v>24899.150390625</v>
      </c>
      <c r="E5775" s="344">
        <v>1.89523806329817</v>
      </c>
      <c r="F5775" s="344">
        <v>2.7292906306683999</v>
      </c>
      <c r="G5775" s="262">
        <f t="shared" si="113"/>
        <v>42840.468432966096</v>
      </c>
    </row>
    <row r="5776" spans="1:7" x14ac:dyDescent="0.2">
      <c r="A5776" s="344">
        <v>18</v>
      </c>
      <c r="B5776" s="344">
        <v>0</v>
      </c>
      <c r="C5776" s="344">
        <v>3609.75</v>
      </c>
      <c r="D5776" s="344">
        <v>24799.013671875</v>
      </c>
      <c r="E5776" s="344">
        <v>1.89335504546762</v>
      </c>
      <c r="F5776" s="344">
        <v>2.7242780197411798</v>
      </c>
      <c r="G5776" s="262">
        <f t="shared" si="113"/>
        <v>42793.677168428454</v>
      </c>
    </row>
    <row r="5777" spans="1:7" x14ac:dyDescent="0.2">
      <c r="A5777" s="344">
        <v>18</v>
      </c>
      <c r="B5777" s="344">
        <v>0</v>
      </c>
      <c r="C5777" s="344">
        <v>3610.1435546875</v>
      </c>
      <c r="D5777" s="344">
        <v>24695.1953125</v>
      </c>
      <c r="E5777" s="344">
        <v>1.8916021799668701</v>
      </c>
      <c r="F5777" s="344">
        <v>2.7219236362725501</v>
      </c>
      <c r="G5777" s="262">
        <f t="shared" si="113"/>
        <v>42750.298822720644</v>
      </c>
    </row>
    <row r="5778" spans="1:7" x14ac:dyDescent="0.2">
      <c r="A5778" s="344">
        <v>18</v>
      </c>
      <c r="B5778" s="344">
        <v>0</v>
      </c>
      <c r="C5778" s="344">
        <v>3610.5654296875</v>
      </c>
      <c r="D5778" s="344">
        <v>24591.93359375</v>
      </c>
      <c r="E5778" s="344">
        <v>1.8897202098742101</v>
      </c>
      <c r="F5778" s="344">
        <v>2.7170805260539099</v>
      </c>
      <c r="G5778" s="262">
        <f t="shared" si="113"/>
        <v>42703.920371443324</v>
      </c>
    </row>
    <row r="5779" spans="1:7" x14ac:dyDescent="0.2">
      <c r="A5779" s="344">
        <v>18</v>
      </c>
      <c r="B5779" s="344">
        <v>0</v>
      </c>
      <c r="C5779" s="344">
        <v>3610.974609375</v>
      </c>
      <c r="D5779" s="344">
        <v>24488.27734375</v>
      </c>
      <c r="E5779" s="344">
        <v>1.88785023055971</v>
      </c>
      <c r="F5779" s="344">
        <v>2.71177897229791</v>
      </c>
      <c r="G5779" s="262">
        <f t="shared" si="113"/>
        <v>42658.030881841114</v>
      </c>
    </row>
    <row r="5780" spans="1:7" x14ac:dyDescent="0.2">
      <c r="A5780" s="344">
        <v>18</v>
      </c>
      <c r="B5780" s="344">
        <v>0</v>
      </c>
      <c r="C5780" s="344">
        <v>3611.3896484375</v>
      </c>
      <c r="D5780" s="344">
        <v>24385.3515625</v>
      </c>
      <c r="E5780" s="344">
        <v>1.88602821435779</v>
      </c>
      <c r="F5780" s="344">
        <v>2.7076811529696001</v>
      </c>
      <c r="G5780" s="262">
        <f t="shared" si="113"/>
        <v>42613.506609984208</v>
      </c>
    </row>
    <row r="5781" spans="1:7" x14ac:dyDescent="0.2">
      <c r="A5781" s="344">
        <v>18</v>
      </c>
      <c r="B5781" s="344">
        <v>0</v>
      </c>
      <c r="C5781" s="344">
        <v>3611.7978515625</v>
      </c>
      <c r="D5781" s="344">
        <v>24284.64453125</v>
      </c>
      <c r="E5781" s="344">
        <v>1.8842139979824399</v>
      </c>
      <c r="F5781" s="344">
        <v>2.70442059263587</v>
      </c>
      <c r="G5781" s="262">
        <f t="shared" si="113"/>
        <v>42569.357658033456</v>
      </c>
    </row>
    <row r="5782" spans="1:7" x14ac:dyDescent="0.2">
      <c r="A5782" s="344">
        <v>18</v>
      </c>
      <c r="B5782" s="344">
        <v>0</v>
      </c>
      <c r="C5782" s="344">
        <v>3612.1982421875</v>
      </c>
      <c r="D5782" s="344">
        <v>24183.8671875</v>
      </c>
      <c r="E5782" s="344">
        <v>1.88241596333683</v>
      </c>
      <c r="F5782" s="344">
        <v>2.6995777152478699</v>
      </c>
      <c r="G5782" s="262">
        <f t="shared" si="113"/>
        <v>42525.783626387725</v>
      </c>
    </row>
    <row r="5783" spans="1:7" x14ac:dyDescent="0.2">
      <c r="A5783" s="344">
        <v>18</v>
      </c>
      <c r="B5783" s="344">
        <v>0</v>
      </c>
      <c r="C5783" s="344">
        <v>3612.6162109375</v>
      </c>
      <c r="D5783" s="344">
        <v>24082.45703125</v>
      </c>
      <c r="E5783" s="344">
        <v>1.8805911531671899</v>
      </c>
      <c r="F5783" s="344">
        <v>2.69398093223572</v>
      </c>
      <c r="G5783" s="262">
        <f t="shared" si="113"/>
        <v>42481.745186744964</v>
      </c>
    </row>
    <row r="5784" spans="1:7" x14ac:dyDescent="0.2">
      <c r="A5784" s="344">
        <v>18</v>
      </c>
      <c r="B5784" s="344">
        <v>0</v>
      </c>
      <c r="C5784" s="344">
        <v>3613</v>
      </c>
      <c r="D5784" s="344">
        <v>23981.296875</v>
      </c>
      <c r="E5784" s="344">
        <v>1.8787643639370799</v>
      </c>
      <c r="F5784" s="344">
        <v>2.69162375479937</v>
      </c>
      <c r="G5784" s="262">
        <f t="shared" si="113"/>
        <v>42437.844012747664</v>
      </c>
    </row>
    <row r="5785" spans="1:7" x14ac:dyDescent="0.2">
      <c r="A5785" s="344">
        <v>18</v>
      </c>
      <c r="B5785" s="344">
        <v>0</v>
      </c>
      <c r="C5785" s="344">
        <v>3613.412109375</v>
      </c>
      <c r="D5785" s="344">
        <v>23880.287109375</v>
      </c>
      <c r="E5785" s="344">
        <v>1.8769206944853101</v>
      </c>
      <c r="F5785" s="344">
        <v>2.6875198818743198</v>
      </c>
      <c r="G5785" s="262">
        <f t="shared" si="113"/>
        <v>42393.723542595013</v>
      </c>
    </row>
    <row r="5786" spans="1:7" x14ac:dyDescent="0.2">
      <c r="A5786" s="344">
        <v>18</v>
      </c>
      <c r="B5786" s="344">
        <v>0</v>
      </c>
      <c r="C5786" s="344">
        <v>3613.8125</v>
      </c>
      <c r="D5786" s="344">
        <v>23778.19921875</v>
      </c>
      <c r="E5786" s="344">
        <v>1.87514594290406</v>
      </c>
      <c r="F5786" s="344">
        <v>2.6828437112271799</v>
      </c>
      <c r="G5786" s="262">
        <f t="shared" si="113"/>
        <v>42351.432555609601</v>
      </c>
    </row>
    <row r="5787" spans="1:7" x14ac:dyDescent="0.2">
      <c r="A5787" s="344">
        <v>18</v>
      </c>
      <c r="B5787" s="344">
        <v>0</v>
      </c>
      <c r="C5787" s="344">
        <v>3614.2109375</v>
      </c>
      <c r="D5787" s="344">
        <v>23675.994140625</v>
      </c>
      <c r="E5787" s="344">
        <v>1.8732743337750399</v>
      </c>
      <c r="F5787" s="344">
        <v>2.6797174941748398</v>
      </c>
      <c r="G5787" s="262">
        <f t="shared" si="113"/>
        <v>42307.024704858755</v>
      </c>
    </row>
    <row r="5788" spans="1:7" x14ac:dyDescent="0.2">
      <c r="A5788" s="344">
        <v>18</v>
      </c>
      <c r="B5788" s="344">
        <v>0</v>
      </c>
      <c r="C5788" s="344">
        <v>3614.6318359375</v>
      </c>
      <c r="D5788" s="344">
        <v>23573.677734375</v>
      </c>
      <c r="E5788" s="344">
        <v>1.87147152610123</v>
      </c>
      <c r="F5788" s="344">
        <v>2.6749670505523699</v>
      </c>
      <c r="G5788" s="262">
        <f t="shared" si="113"/>
        <v>42264.433669338126</v>
      </c>
    </row>
    <row r="5789" spans="1:7" x14ac:dyDescent="0.2">
      <c r="A5789" s="344">
        <v>18</v>
      </c>
      <c r="B5789" s="344">
        <v>0</v>
      </c>
      <c r="C5789" s="344">
        <v>3615.03515625</v>
      </c>
      <c r="D5789" s="344">
        <v>23472.955078125</v>
      </c>
      <c r="E5789" s="344">
        <v>1.8695875769481101</v>
      </c>
      <c r="F5789" s="344">
        <v>2.67006433568895</v>
      </c>
      <c r="G5789" s="262">
        <f t="shared" si="113"/>
        <v>42220.116937316001</v>
      </c>
    </row>
    <row r="5790" spans="1:7" x14ac:dyDescent="0.2">
      <c r="A5790" s="344">
        <v>18</v>
      </c>
      <c r="B5790" s="344">
        <v>0</v>
      </c>
      <c r="C5790" s="344">
        <v>3615.443359375</v>
      </c>
      <c r="D5790" s="344">
        <v>23370.962890625</v>
      </c>
      <c r="E5790" s="344">
        <v>1.8678063061088299</v>
      </c>
      <c r="F5790" s="344">
        <v>2.6660589501261698</v>
      </c>
      <c r="G5790" s="262">
        <f t="shared" si="113"/>
        <v>42178.396084778316</v>
      </c>
    </row>
    <row r="5791" spans="1:7" x14ac:dyDescent="0.2">
      <c r="A5791" s="344">
        <v>18</v>
      </c>
      <c r="B5791" s="344">
        <v>0</v>
      </c>
      <c r="C5791" s="344">
        <v>3615.859375</v>
      </c>
      <c r="D5791" s="344">
        <v>23267.673828125</v>
      </c>
      <c r="E5791" s="344">
        <v>1.86595937702805</v>
      </c>
      <c r="F5791" s="344">
        <v>2.6623101439327002</v>
      </c>
      <c r="G5791" s="262">
        <f t="shared" si="113"/>
        <v>42135.326957556419</v>
      </c>
    </row>
    <row r="5792" spans="1:7" x14ac:dyDescent="0.2">
      <c r="A5792" s="344">
        <v>18</v>
      </c>
      <c r="B5792" s="344">
        <v>0</v>
      </c>
      <c r="C5792" s="344">
        <v>3616.2666015625</v>
      </c>
      <c r="D5792" s="344">
        <v>23167.27734375</v>
      </c>
      <c r="E5792" s="344">
        <v>1.86410418245941</v>
      </c>
      <c r="F5792" s="344">
        <v>2.6578605175018302</v>
      </c>
      <c r="G5792" s="262">
        <f t="shared" si="113"/>
        <v>42092.254022951856</v>
      </c>
    </row>
    <row r="5793" spans="1:7" x14ac:dyDescent="0.2">
      <c r="A5793" s="344">
        <v>18</v>
      </c>
      <c r="B5793" s="344">
        <v>0</v>
      </c>
      <c r="C5793" s="344">
        <v>3616.6630859375</v>
      </c>
      <c r="D5793" s="344">
        <v>23067.2578125</v>
      </c>
      <c r="E5793" s="344">
        <v>1.8622498027980301</v>
      </c>
      <c r="F5793" s="344">
        <v>2.6531191542744601</v>
      </c>
      <c r="G5793" s="262">
        <f t="shared" si="113"/>
        <v>42049.385832128304</v>
      </c>
    </row>
    <row r="5794" spans="1:7" x14ac:dyDescent="0.2">
      <c r="A5794" s="344">
        <v>18</v>
      </c>
      <c r="B5794" s="344">
        <v>0</v>
      </c>
      <c r="C5794" s="344">
        <v>3617.0673828125</v>
      </c>
      <c r="D5794" s="344">
        <v>22964.48828125</v>
      </c>
      <c r="E5794" s="344">
        <v>1.86047609895468</v>
      </c>
      <c r="F5794" s="344">
        <v>2.6503591798245898</v>
      </c>
      <c r="G5794" s="262">
        <f t="shared" si="113"/>
        <v>42008.562489647004</v>
      </c>
    </row>
    <row r="5795" spans="1:7" x14ac:dyDescent="0.2">
      <c r="A5795" s="344">
        <v>18</v>
      </c>
      <c r="B5795" s="344">
        <v>0</v>
      </c>
      <c r="C5795" s="344">
        <v>3617.349609375</v>
      </c>
      <c r="D5795" s="344">
        <v>22904.41796875</v>
      </c>
      <c r="E5795" s="344">
        <v>1.85915979091078</v>
      </c>
      <c r="F5795" s="344">
        <v>2.6477188803255598</v>
      </c>
      <c r="G5795" s="262">
        <f t="shared" si="113"/>
        <v>41978.373684516118</v>
      </c>
    </row>
    <row r="5796" spans="1:7" x14ac:dyDescent="0.2">
      <c r="A5796" s="344">
        <v>18</v>
      </c>
      <c r="B5796" s="344">
        <v>0</v>
      </c>
      <c r="C5796" s="344">
        <v>3617.4873046875</v>
      </c>
      <c r="D5796" s="344">
        <v>22860.09765625</v>
      </c>
      <c r="E5796" s="344">
        <v>1.85852672439069</v>
      </c>
      <c r="F5796" s="344">
        <v>2.6465118862688501</v>
      </c>
      <c r="G5796" s="262">
        <f t="shared" si="113"/>
        <v>41963.887693190954</v>
      </c>
    </row>
    <row r="5797" spans="1:7" x14ac:dyDescent="0.2">
      <c r="A5797" s="344">
        <v>18</v>
      </c>
      <c r="B5797" s="344">
        <v>0</v>
      </c>
      <c r="C5797" s="344">
        <v>3617.9033203125</v>
      </c>
      <c r="D5797" s="344">
        <v>22756.015625</v>
      </c>
      <c r="E5797" s="344">
        <v>1.8566267099231499</v>
      </c>
      <c r="F5797" s="344">
        <v>2.6419877540320198</v>
      </c>
      <c r="G5797" s="262">
        <f t="shared" si="113"/>
        <v>41920.552055597291</v>
      </c>
    </row>
    <row r="5798" spans="1:7" x14ac:dyDescent="0.2">
      <c r="A5798" s="344">
        <v>18</v>
      </c>
      <c r="B5798" s="344">
        <v>0</v>
      </c>
      <c r="C5798" s="344">
        <v>3618.31640625</v>
      </c>
      <c r="D5798" s="344">
        <v>22654.689453125</v>
      </c>
      <c r="E5798" s="344">
        <v>1.8547935178503401</v>
      </c>
      <c r="F5798" s="344">
        <v>2.6381225325167201</v>
      </c>
      <c r="G5798" s="262">
        <f t="shared" si="113"/>
        <v>41878.928783312331</v>
      </c>
    </row>
    <row r="5799" spans="1:7" x14ac:dyDescent="0.2">
      <c r="A5799" s="344">
        <v>18</v>
      </c>
      <c r="B5799" s="344">
        <v>0</v>
      </c>
      <c r="C5799" s="344">
        <v>3618.73046875</v>
      </c>
      <c r="D5799" s="344">
        <v>22553.7265625</v>
      </c>
      <c r="E5799" s="344">
        <v>1.8528741784393801</v>
      </c>
      <c r="F5799" s="344">
        <v>2.6328205130994302</v>
      </c>
      <c r="G5799" s="262">
        <f t="shared" si="113"/>
        <v>41835.543636029397</v>
      </c>
    </row>
    <row r="5800" spans="1:7" x14ac:dyDescent="0.2">
      <c r="A5800" s="344">
        <v>18</v>
      </c>
      <c r="B5800" s="344">
        <v>0</v>
      </c>
      <c r="C5800" s="344">
        <v>3619.11328125</v>
      </c>
      <c r="D5800" s="344">
        <v>22451.611328125</v>
      </c>
      <c r="E5800" s="344">
        <v>1.85110897291452</v>
      </c>
      <c r="F5800" s="344">
        <v>2.62913713231683</v>
      </c>
      <c r="G5800" s="262">
        <f t="shared" si="113"/>
        <v>41795.821800483034</v>
      </c>
    </row>
    <row r="5801" spans="1:7" x14ac:dyDescent="0.2">
      <c r="A5801" s="344">
        <v>18</v>
      </c>
      <c r="B5801" s="344">
        <v>0</v>
      </c>
      <c r="C5801" s="344">
        <v>3619.5234375</v>
      </c>
      <c r="D5801" s="344">
        <v>22350.515625</v>
      </c>
      <c r="E5801" s="344">
        <v>1.84923806227744</v>
      </c>
      <c r="F5801" s="344">
        <v>2.6239871513098501</v>
      </c>
      <c r="G5801" s="262">
        <f t="shared" si="113"/>
        <v>41753.911412542831</v>
      </c>
    </row>
    <row r="5802" spans="1:7" x14ac:dyDescent="0.2">
      <c r="A5802" s="344">
        <v>18</v>
      </c>
      <c r="B5802" s="344">
        <v>0</v>
      </c>
      <c r="C5802" s="344">
        <v>3619.9560546875</v>
      </c>
      <c r="D5802" s="344">
        <v>22250.482421875</v>
      </c>
      <c r="E5802" s="344">
        <v>1.84730545151979</v>
      </c>
      <c r="F5802" s="344">
        <v>2.6205419562757002</v>
      </c>
      <c r="G5802" s="262">
        <f t="shared" si="113"/>
        <v>41710.81322822917</v>
      </c>
    </row>
    <row r="5803" spans="1:7" x14ac:dyDescent="0.2">
      <c r="A5803" s="344">
        <v>18</v>
      </c>
      <c r="B5803" s="344">
        <v>0</v>
      </c>
      <c r="C5803" s="344">
        <v>3620.3330078125</v>
      </c>
      <c r="D5803" s="344">
        <v>22149.861328125</v>
      </c>
      <c r="E5803" s="344">
        <v>1.84555712621659</v>
      </c>
      <c r="F5803" s="344">
        <v>2.6178597472608098</v>
      </c>
      <c r="G5803" s="262">
        <f t="shared" si="113"/>
        <v>41672.000106004722</v>
      </c>
    </row>
    <row r="5804" spans="1:7" x14ac:dyDescent="0.2">
      <c r="A5804" s="344">
        <v>18</v>
      </c>
      <c r="B5804" s="344">
        <v>0</v>
      </c>
      <c r="C5804" s="344">
        <v>3620.7470703125</v>
      </c>
      <c r="D5804" s="344">
        <v>22048.330078125</v>
      </c>
      <c r="E5804" s="344">
        <v>1.8436796963214901</v>
      </c>
      <c r="F5804" s="344">
        <v>2.6100098621100201</v>
      </c>
      <c r="G5804" s="262">
        <f t="shared" si="113"/>
        <v>41630.510603077004</v>
      </c>
    </row>
    <row r="5805" spans="1:7" x14ac:dyDescent="0.2">
      <c r="A5805" s="344">
        <v>18</v>
      </c>
      <c r="B5805" s="344">
        <v>0</v>
      </c>
      <c r="C5805" s="344">
        <v>3621.1533203125</v>
      </c>
      <c r="D5805" s="344">
        <v>21942.5859375</v>
      </c>
      <c r="E5805" s="344">
        <v>1.84178224299103</v>
      </c>
      <c r="F5805" s="344">
        <v>2.6088566519319998</v>
      </c>
      <c r="G5805" s="262">
        <f t="shared" si="113"/>
        <v>41588.775248025086</v>
      </c>
    </row>
    <row r="5806" spans="1:7" x14ac:dyDescent="0.2">
      <c r="A5806" s="344">
        <v>18</v>
      </c>
      <c r="B5806" s="344">
        <v>0</v>
      </c>
      <c r="C5806" s="344">
        <v>3621.5712890625</v>
      </c>
      <c r="D5806" s="344">
        <v>21841.060546875</v>
      </c>
      <c r="E5806" s="344">
        <v>1.8398710526526001</v>
      </c>
      <c r="F5806" s="344">
        <v>2.60288710705936</v>
      </c>
      <c r="G5806" s="262">
        <f t="shared" si="113"/>
        <v>41546.935806954003</v>
      </c>
    </row>
    <row r="5807" spans="1:7" x14ac:dyDescent="0.2">
      <c r="A5807" s="344">
        <v>18</v>
      </c>
      <c r="B5807" s="344">
        <v>0</v>
      </c>
      <c r="C5807" s="344">
        <v>3621.7109375</v>
      </c>
      <c r="D5807" s="344">
        <v>21807.298828125</v>
      </c>
      <c r="E5807" s="344">
        <v>1.83914555236697</v>
      </c>
      <c r="F5807" s="344">
        <v>2.6016503106802702</v>
      </c>
      <c r="G5807" s="262">
        <f t="shared" si="113"/>
        <v>41531.102358357079</v>
      </c>
    </row>
    <row r="5808" spans="1:7" x14ac:dyDescent="0.2">
      <c r="A5808" s="344">
        <v>18</v>
      </c>
      <c r="B5808" s="344">
        <v>0</v>
      </c>
      <c r="C5808" s="344">
        <v>3621.9677734375</v>
      </c>
      <c r="D5808" s="344">
        <v>21739.3671875</v>
      </c>
      <c r="E5808" s="344">
        <v>1.8380235414952</v>
      </c>
      <c r="F5808" s="344">
        <v>2.5999518111348201</v>
      </c>
      <c r="G5808" s="262">
        <f t="shared" si="113"/>
        <v>41506.672442007643</v>
      </c>
    </row>
    <row r="5809" spans="1:7" x14ac:dyDescent="0.2">
      <c r="A5809" s="344">
        <v>18</v>
      </c>
      <c r="B5809" s="344">
        <v>0</v>
      </c>
      <c r="C5809" s="344">
        <v>3622.3818359375</v>
      </c>
      <c r="D5809" s="344">
        <v>21638.60546875</v>
      </c>
      <c r="E5809" s="344">
        <v>1.8360713729634901</v>
      </c>
      <c r="F5809" s="344">
        <v>2.59580020792782</v>
      </c>
      <c r="G5809" s="262">
        <f t="shared" si="113"/>
        <v>41464.331885413194</v>
      </c>
    </row>
    <row r="5810" spans="1:7" x14ac:dyDescent="0.2">
      <c r="A5810" s="344">
        <v>18</v>
      </c>
      <c r="B5810" s="344">
        <v>0</v>
      </c>
      <c r="C5810" s="344">
        <v>3622.7880859375</v>
      </c>
      <c r="D5810" s="344">
        <v>21534.35546875</v>
      </c>
      <c r="E5810" s="344">
        <v>1.83419173117727</v>
      </c>
      <c r="F5810" s="344">
        <v>2.5905699003487799</v>
      </c>
      <c r="G5810" s="262">
        <f t="shared" si="113"/>
        <v>41423.757034706709</v>
      </c>
    </row>
    <row r="5811" spans="1:7" x14ac:dyDescent="0.2">
      <c r="A5811" s="344">
        <v>18</v>
      </c>
      <c r="B5811" s="344">
        <v>0</v>
      </c>
      <c r="C5811" s="344">
        <v>3623.2080078125</v>
      </c>
      <c r="D5811" s="344">
        <v>21433.166015625</v>
      </c>
      <c r="E5811" s="344">
        <v>1.8323179101571401</v>
      </c>
      <c r="F5811" s="344">
        <v>2.5882574263960101</v>
      </c>
      <c r="G5811" s="262">
        <f t="shared" si="113"/>
        <v>41383.50031223656</v>
      </c>
    </row>
    <row r="5812" spans="1:7" x14ac:dyDescent="0.2">
      <c r="A5812" s="344">
        <v>18</v>
      </c>
      <c r="B5812" s="344">
        <v>0</v>
      </c>
      <c r="C5812" s="344">
        <v>3623.6181640625</v>
      </c>
      <c r="D5812" s="344">
        <v>21331.482421875</v>
      </c>
      <c r="E5812" s="344">
        <v>1.8303539836779199</v>
      </c>
      <c r="F5812" s="344">
        <v>2.58454377762973</v>
      </c>
      <c r="G5812" s="262">
        <f t="shared" si="113"/>
        <v>41341.506999516088</v>
      </c>
    </row>
    <row r="5813" spans="1:7" x14ac:dyDescent="0.2">
      <c r="A5813" s="344">
        <v>18</v>
      </c>
      <c r="B5813" s="344">
        <v>0</v>
      </c>
      <c r="C5813" s="344">
        <v>3624.0234375</v>
      </c>
      <c r="D5813" s="344">
        <v>21230.724609375</v>
      </c>
      <c r="E5813" s="344">
        <v>1.82856852188706</v>
      </c>
      <c r="F5813" s="344">
        <v>2.5775223039090598</v>
      </c>
      <c r="G5813" s="262">
        <f t="shared" si="113"/>
        <v>41303.510402321604</v>
      </c>
    </row>
    <row r="5814" spans="1:7" x14ac:dyDescent="0.2">
      <c r="A5814" s="344">
        <v>18</v>
      </c>
      <c r="B5814" s="344">
        <v>0</v>
      </c>
      <c r="C5814" s="344">
        <v>3624.4150390625</v>
      </c>
      <c r="D5814" s="344">
        <v>21130.125</v>
      </c>
      <c r="E5814" s="344">
        <v>1.8266499973833601</v>
      </c>
      <c r="F5814" s="344">
        <v>2.5715203955769499</v>
      </c>
      <c r="G5814" s="262">
        <f t="shared" si="113"/>
        <v>41262.875238335037</v>
      </c>
    </row>
    <row r="5815" spans="1:7" x14ac:dyDescent="0.2">
      <c r="A5815" s="344">
        <v>18</v>
      </c>
      <c r="B5815" s="344">
        <v>0</v>
      </c>
      <c r="C5815" s="344">
        <v>3624.8115234375</v>
      </c>
      <c r="D5815" s="344">
        <v>21028.42578125</v>
      </c>
      <c r="E5815" s="344">
        <v>1.8248368287459</v>
      </c>
      <c r="F5815" s="344">
        <v>2.5696130469441401</v>
      </c>
      <c r="G5815" s="262">
        <f t="shared" si="113"/>
        <v>41224.65495729637</v>
      </c>
    </row>
    <row r="5816" spans="1:7" x14ac:dyDescent="0.2">
      <c r="A5816" s="344">
        <v>18</v>
      </c>
      <c r="B5816" s="344">
        <v>0</v>
      </c>
      <c r="C5816" s="344">
        <v>3625.2333984375</v>
      </c>
      <c r="D5816" s="344">
        <v>20927.29296875</v>
      </c>
      <c r="E5816" s="344">
        <v>1.8229209817945999</v>
      </c>
      <c r="F5816" s="344">
        <v>2.5653333868831401</v>
      </c>
      <c r="G5816" s="262">
        <f t="shared" si="113"/>
        <v>41184.464589367977</v>
      </c>
    </row>
    <row r="5817" spans="1:7" x14ac:dyDescent="0.2">
      <c r="A5817" s="344">
        <v>18</v>
      </c>
      <c r="B5817" s="344">
        <v>0</v>
      </c>
      <c r="C5817" s="344">
        <v>3625.6318359375</v>
      </c>
      <c r="D5817" s="344">
        <v>20826.025390625</v>
      </c>
      <c r="E5817" s="344">
        <v>1.8209737027063999</v>
      </c>
      <c r="F5817" s="344">
        <v>2.5596022605896001</v>
      </c>
      <c r="G5817" s="262">
        <f t="shared" si="113"/>
        <v>41143.81190751589</v>
      </c>
    </row>
    <row r="5818" spans="1:7" x14ac:dyDescent="0.2">
      <c r="A5818" s="344">
        <v>18</v>
      </c>
      <c r="B5818" s="344">
        <v>0</v>
      </c>
      <c r="C5818" s="344">
        <v>3626.0302734375</v>
      </c>
      <c r="D5818" s="344">
        <v>20727.1953125</v>
      </c>
      <c r="E5818" s="344">
        <v>1.81911513209343</v>
      </c>
      <c r="F5818" s="344">
        <v>2.5561153888702401</v>
      </c>
      <c r="G5818" s="262">
        <f t="shared" si="113"/>
        <v>41105.197110079353</v>
      </c>
    </row>
    <row r="5819" spans="1:7" x14ac:dyDescent="0.2">
      <c r="A5819" s="344">
        <v>18</v>
      </c>
      <c r="B5819" s="344">
        <v>0</v>
      </c>
      <c r="C5819" s="344">
        <v>3626.03125</v>
      </c>
      <c r="D5819" s="344">
        <v>20724.1875</v>
      </c>
      <c r="E5819" s="344">
        <v>1.8191300332546201</v>
      </c>
      <c r="F5819" s="344">
        <v>2.55651189945638</v>
      </c>
      <c r="G5819" s="262">
        <f t="shared" si="113"/>
        <v>41105.505946947771</v>
      </c>
    </row>
    <row r="5820" spans="1:7" x14ac:dyDescent="0.2">
      <c r="A5820" s="344">
        <v>18</v>
      </c>
      <c r="B5820" s="344">
        <v>0</v>
      </c>
      <c r="C5820" s="344">
        <v>3626.4453125</v>
      </c>
      <c r="D5820" s="344">
        <v>20623.056640625</v>
      </c>
      <c r="E5820" s="344">
        <v>1.81719951797277</v>
      </c>
      <c r="F5820" s="344">
        <v>2.5492906570434601</v>
      </c>
      <c r="G5820" s="262">
        <f t="shared" si="113"/>
        <v>41065.595203609839</v>
      </c>
    </row>
    <row r="5821" spans="1:7" x14ac:dyDescent="0.2">
      <c r="A5821" s="344">
        <v>18</v>
      </c>
      <c r="B5821" s="344">
        <v>0</v>
      </c>
      <c r="C5821" s="344">
        <v>3626.8486328125</v>
      </c>
      <c r="D5821" s="344">
        <v>20522.943359375</v>
      </c>
      <c r="E5821" s="344">
        <v>1.81532639544457</v>
      </c>
      <c r="F5821" s="344">
        <v>2.5485991500318099</v>
      </c>
      <c r="G5821" s="262">
        <f t="shared" si="113"/>
        <v>41027.059453837181</v>
      </c>
    </row>
    <row r="5822" spans="1:7" x14ac:dyDescent="0.2">
      <c r="A5822" s="344">
        <v>18</v>
      </c>
      <c r="B5822" s="344">
        <v>0</v>
      </c>
      <c r="C5822" s="344">
        <v>3627.25390625</v>
      </c>
      <c r="D5822" s="344">
        <v>20422.34765625</v>
      </c>
      <c r="E5822" s="344">
        <v>1.8134214915335201</v>
      </c>
      <c r="F5822" s="344">
        <v>2.5431453250348599</v>
      </c>
      <c r="G5822" s="262">
        <f t="shared" si="113"/>
        <v>40988.061031339807</v>
      </c>
    </row>
    <row r="5823" spans="1:7" x14ac:dyDescent="0.2">
      <c r="A5823" s="344">
        <v>18</v>
      </c>
      <c r="B5823" s="344">
        <v>0</v>
      </c>
      <c r="C5823" s="344">
        <v>3627.654296875</v>
      </c>
      <c r="D5823" s="344">
        <v>20322.318359375</v>
      </c>
      <c r="E5823" s="344">
        <v>1.81156629696488</v>
      </c>
      <c r="F5823" s="344">
        <v>2.5391459930688098</v>
      </c>
      <c r="G5823" s="262">
        <f t="shared" si="113"/>
        <v>40950.266389793185</v>
      </c>
    </row>
    <row r="5824" spans="1:7" x14ac:dyDescent="0.2">
      <c r="A5824" s="344">
        <v>18</v>
      </c>
      <c r="B5824" s="344">
        <v>0</v>
      </c>
      <c r="C5824" s="344">
        <v>3628.0546875</v>
      </c>
      <c r="D5824" s="344">
        <v>20218.912109375</v>
      </c>
      <c r="E5824" s="344">
        <v>1.80971052031964</v>
      </c>
      <c r="F5824" s="344">
        <v>2.5351853109896201</v>
      </c>
      <c r="G5824" s="262">
        <f t="shared" si="113"/>
        <v>40912.648655456585</v>
      </c>
    </row>
    <row r="5825" spans="1:7" x14ac:dyDescent="0.2">
      <c r="A5825" s="344">
        <v>18</v>
      </c>
      <c r="B5825" s="344">
        <v>0</v>
      </c>
      <c r="C5825" s="344">
        <v>3628.4697265625</v>
      </c>
      <c r="D5825" s="344">
        <v>20117.599609375</v>
      </c>
      <c r="E5825" s="344">
        <v>1.80772133171558</v>
      </c>
      <c r="F5825" s="344">
        <v>2.5309177581220901</v>
      </c>
      <c r="G5825" s="262">
        <f t="shared" si="113"/>
        <v>40872.53019073735</v>
      </c>
    </row>
    <row r="5826" spans="1:7" x14ac:dyDescent="0.2">
      <c r="A5826" s="344">
        <v>18</v>
      </c>
      <c r="B5826" s="344">
        <v>0.5</v>
      </c>
      <c r="C5826" s="344">
        <v>3629.177734375</v>
      </c>
      <c r="D5826" s="344">
        <v>20217.6484375</v>
      </c>
      <c r="E5826" s="344">
        <v>1.8093760591000301</v>
      </c>
      <c r="F5826" s="344">
        <v>2.5347769260406499</v>
      </c>
      <c r="G5826" s="262">
        <f t="shared" si="113"/>
        <v>40905.902110488227</v>
      </c>
    </row>
    <row r="5827" spans="1:7" x14ac:dyDescent="0.2">
      <c r="A5827" s="344">
        <v>18</v>
      </c>
      <c r="B5827" s="344">
        <v>0.5</v>
      </c>
      <c r="C5827" s="344">
        <v>3629.5732421875</v>
      </c>
      <c r="D5827" s="344">
        <v>20319.109375</v>
      </c>
      <c r="E5827" s="344">
        <v>1.81115476880223</v>
      </c>
      <c r="F5827" s="344">
        <v>2.5404067710042</v>
      </c>
      <c r="G5827" s="262">
        <f t="shared" si="113"/>
        <v>40941.95367269664</v>
      </c>
    </row>
    <row r="5828" spans="1:7" x14ac:dyDescent="0.2">
      <c r="A5828" s="344">
        <v>18</v>
      </c>
      <c r="B5828" s="344">
        <v>0.5</v>
      </c>
      <c r="C5828" s="344">
        <v>3629.990234375</v>
      </c>
      <c r="D5828" s="344">
        <v>20420.255859375</v>
      </c>
      <c r="E5828" s="344">
        <v>1.8129670061171099</v>
      </c>
      <c r="F5828" s="344">
        <v>2.5440515018999599</v>
      </c>
      <c r="G5828" s="262">
        <f t="shared" si="113"/>
        <v>40978.868371627766</v>
      </c>
    </row>
    <row r="5829" spans="1:7" x14ac:dyDescent="0.2">
      <c r="A5829" s="344">
        <v>18</v>
      </c>
      <c r="B5829" s="344">
        <v>0.5</v>
      </c>
      <c r="C5829" s="344">
        <v>3630.3837890625</v>
      </c>
      <c r="D5829" s="344">
        <v>20520.6328125</v>
      </c>
      <c r="E5829" s="344">
        <v>1.8148215021938101</v>
      </c>
      <c r="F5829" s="344">
        <v>2.5489330291747998</v>
      </c>
      <c r="G5829" s="262">
        <f t="shared" si="113"/>
        <v>41016.830730337075</v>
      </c>
    </row>
    <row r="5830" spans="1:7" x14ac:dyDescent="0.2">
      <c r="A5830" s="344">
        <v>18</v>
      </c>
      <c r="B5830" s="344">
        <v>0.5</v>
      </c>
      <c r="C5830" s="344">
        <v>3630.7880859375</v>
      </c>
      <c r="D5830" s="344">
        <v>20620.658203125</v>
      </c>
      <c r="E5830" s="344">
        <v>1.81655259802938</v>
      </c>
      <c r="F5830" s="344">
        <v>2.5513290893286502</v>
      </c>
      <c r="G5830" s="262">
        <f t="shared" ref="G5830:G5893" si="114">G5829+(D5830+D5829)/2*(E5830-E5829)</f>
        <v>41052.440489110631</v>
      </c>
    </row>
    <row r="5831" spans="1:7" x14ac:dyDescent="0.2">
      <c r="A5831" s="344">
        <v>18</v>
      </c>
      <c r="B5831" s="344">
        <v>0.5</v>
      </c>
      <c r="C5831" s="344">
        <v>3631.19140625</v>
      </c>
      <c r="D5831" s="344">
        <v>20722.244140625</v>
      </c>
      <c r="E5831" s="344">
        <v>1.8183265347033699</v>
      </c>
      <c r="F5831" s="344">
        <v>2.5565088726580099</v>
      </c>
      <c r="G5831" s="262">
        <f t="shared" si="114"/>
        <v>41089.110334449011</v>
      </c>
    </row>
    <row r="5832" spans="1:7" x14ac:dyDescent="0.2">
      <c r="A5832" s="344">
        <v>18</v>
      </c>
      <c r="B5832" s="344">
        <v>0.5</v>
      </c>
      <c r="C5832" s="344">
        <v>3631.5986328125</v>
      </c>
      <c r="D5832" s="344">
        <v>20822.837890625</v>
      </c>
      <c r="E5832" s="344">
        <v>1.8201330676674801</v>
      </c>
      <c r="F5832" s="344">
        <v>2.5595875922590499</v>
      </c>
      <c r="G5832" s="262">
        <f t="shared" si="114"/>
        <v>41126.636614542069</v>
      </c>
    </row>
    <row r="5833" spans="1:7" x14ac:dyDescent="0.2">
      <c r="A5833" s="344">
        <v>18</v>
      </c>
      <c r="B5833" s="344">
        <v>0.5</v>
      </c>
      <c r="C5833" s="344">
        <v>3631.9970703125</v>
      </c>
      <c r="D5833" s="344">
        <v>20923.201171875</v>
      </c>
      <c r="E5833" s="344">
        <v>1.82194064836949</v>
      </c>
      <c r="F5833" s="344">
        <v>2.5621203240007202</v>
      </c>
      <c r="G5833" s="262">
        <f t="shared" si="114"/>
        <v>41164.36628183943</v>
      </c>
    </row>
    <row r="5834" spans="1:7" x14ac:dyDescent="0.2">
      <c r="A5834" s="344">
        <v>18</v>
      </c>
      <c r="B5834" s="344">
        <v>0.5</v>
      </c>
      <c r="C5834" s="344">
        <v>3632.408203125</v>
      </c>
      <c r="D5834" s="344">
        <v>21027.140625</v>
      </c>
      <c r="E5834" s="344">
        <v>1.8237486947327901</v>
      </c>
      <c r="F5834" s="344">
        <v>2.5675117503851701</v>
      </c>
      <c r="G5834" s="262">
        <f t="shared" si="114"/>
        <v>41202.290363301945</v>
      </c>
    </row>
    <row r="5835" spans="1:7" x14ac:dyDescent="0.2">
      <c r="A5835" s="344">
        <v>18</v>
      </c>
      <c r="B5835" s="344">
        <v>0.5</v>
      </c>
      <c r="C5835" s="344">
        <v>3632.8203125</v>
      </c>
      <c r="D5835" s="344">
        <v>21127.91796875</v>
      </c>
      <c r="E5835" s="344">
        <v>1.82562717236578</v>
      </c>
      <c r="F5835" s="344">
        <v>2.5732845533639201</v>
      </c>
      <c r="G5835" s="262">
        <f t="shared" si="114"/>
        <v>41241.884030644811</v>
      </c>
    </row>
    <row r="5836" spans="1:7" x14ac:dyDescent="0.2">
      <c r="A5836" s="344">
        <v>18</v>
      </c>
      <c r="B5836" s="344">
        <v>0.5</v>
      </c>
      <c r="C5836" s="344">
        <v>3633.2294921875</v>
      </c>
      <c r="D5836" s="344">
        <v>21229.26171875</v>
      </c>
      <c r="E5836" s="344">
        <v>1.8274474423378699</v>
      </c>
      <c r="F5836" s="344">
        <v>2.5774061214178801</v>
      </c>
      <c r="G5836" s="262">
        <f t="shared" si="114"/>
        <v>41280.434781788601</v>
      </c>
    </row>
    <row r="5837" spans="1:7" x14ac:dyDescent="0.2">
      <c r="A5837" s="344">
        <v>18</v>
      </c>
      <c r="B5837" s="344">
        <v>0.5</v>
      </c>
      <c r="C5837" s="344">
        <v>3633.62890625</v>
      </c>
      <c r="D5837" s="344">
        <v>21330.982421875</v>
      </c>
      <c r="E5837" s="344">
        <v>1.82924547698349</v>
      </c>
      <c r="F5837" s="344">
        <v>2.5804014876484902</v>
      </c>
      <c r="G5837" s="262">
        <f t="shared" si="114"/>
        <v>41318.69717853405</v>
      </c>
    </row>
    <row r="5838" spans="1:7" x14ac:dyDescent="0.2">
      <c r="A5838" s="344">
        <v>18</v>
      </c>
      <c r="B5838" s="344">
        <v>0.5</v>
      </c>
      <c r="C5838" s="344">
        <v>3634.0380859375</v>
      </c>
      <c r="D5838" s="344">
        <v>21433.828125</v>
      </c>
      <c r="E5838" s="344">
        <v>1.8310885643586501</v>
      </c>
      <c r="F5838" s="344">
        <v>2.5854201521724498</v>
      </c>
      <c r="G5838" s="262">
        <f t="shared" si="114"/>
        <v>41358.106819744076</v>
      </c>
    </row>
    <row r="5839" spans="1:7" x14ac:dyDescent="0.2">
      <c r="A5839" s="344">
        <v>18</v>
      </c>
      <c r="B5839" s="344">
        <v>0.5</v>
      </c>
      <c r="C5839" s="344">
        <v>3634.4453125</v>
      </c>
      <c r="D5839" s="344">
        <v>21534.154296875</v>
      </c>
      <c r="E5839" s="344">
        <v>1.8329512095078799</v>
      </c>
      <c r="F5839" s="344">
        <v>2.5890530087053798</v>
      </c>
      <c r="G5839" s="262">
        <f t="shared" si="114"/>
        <v>41398.123871759228</v>
      </c>
    </row>
    <row r="5840" spans="1:7" x14ac:dyDescent="0.2">
      <c r="A5840" s="344">
        <v>18</v>
      </c>
      <c r="B5840" s="344">
        <v>0.5</v>
      </c>
      <c r="C5840" s="344">
        <v>3634.837890625</v>
      </c>
      <c r="D5840" s="344">
        <v>21639.072265625</v>
      </c>
      <c r="E5840" s="344">
        <v>1.8347530858591199</v>
      </c>
      <c r="F5840" s="344">
        <v>2.5912343990057698</v>
      </c>
      <c r="G5840" s="262">
        <f t="shared" si="114"/>
        <v>41437.020279734075</v>
      </c>
    </row>
    <row r="5841" spans="1:7" x14ac:dyDescent="0.2">
      <c r="A5841" s="344">
        <v>18</v>
      </c>
      <c r="B5841" s="344">
        <v>0.5</v>
      </c>
      <c r="C5841" s="344">
        <v>3635.265625</v>
      </c>
      <c r="D5841" s="344">
        <v>21740.6875</v>
      </c>
      <c r="E5841" s="344">
        <v>1.8366081640124301</v>
      </c>
      <c r="F5841" s="344">
        <v>2.5963366497307998</v>
      </c>
      <c r="G5841" s="262">
        <f t="shared" si="114"/>
        <v>41477.256702052604</v>
      </c>
    </row>
    <row r="5842" spans="1:7" x14ac:dyDescent="0.2">
      <c r="A5842" s="344">
        <v>18</v>
      </c>
      <c r="B5842" s="344">
        <v>0.5</v>
      </c>
      <c r="C5842" s="344">
        <v>3635.677734375</v>
      </c>
      <c r="D5842" s="344">
        <v>21841.03125</v>
      </c>
      <c r="E5842" s="344">
        <v>1.83850980829448</v>
      </c>
      <c r="F5842" s="344">
        <v>2.6017217896878702</v>
      </c>
      <c r="G5842" s="262">
        <f t="shared" si="114"/>
        <v>41518.695165184028</v>
      </c>
    </row>
    <row r="5843" spans="1:7" x14ac:dyDescent="0.2">
      <c r="A5843" s="344">
        <v>18</v>
      </c>
      <c r="B5843" s="344">
        <v>0.5</v>
      </c>
      <c r="C5843" s="344">
        <v>3635.8154296875</v>
      </c>
      <c r="D5843" s="344">
        <v>21873.162109375</v>
      </c>
      <c r="E5843" s="344">
        <v>1.83912029024214</v>
      </c>
      <c r="F5843" s="344">
        <v>2.60462751612067</v>
      </c>
      <c r="G5843" s="262">
        <f t="shared" si="114"/>
        <v>41532.038528135236</v>
      </c>
    </row>
    <row r="5844" spans="1:7" x14ac:dyDescent="0.2">
      <c r="A5844" s="344">
        <v>18</v>
      </c>
      <c r="B5844" s="344">
        <v>0.5</v>
      </c>
      <c r="C5844" s="344">
        <v>3636.0869140625</v>
      </c>
      <c r="D5844" s="344">
        <v>21942.25</v>
      </c>
      <c r="E5844" s="344">
        <v>1.8402858404442699</v>
      </c>
      <c r="F5844" s="344">
        <v>2.6067853905260598</v>
      </c>
      <c r="G5844" s="262">
        <f t="shared" si="114"/>
        <v>41557.573059355476</v>
      </c>
    </row>
    <row r="5845" spans="1:7" x14ac:dyDescent="0.2">
      <c r="A5845" s="344">
        <v>18</v>
      </c>
      <c r="B5845" s="344">
        <v>0.5</v>
      </c>
      <c r="C5845" s="344">
        <v>3636.4755859375</v>
      </c>
      <c r="D5845" s="344">
        <v>22042.328125</v>
      </c>
      <c r="E5845" s="344">
        <v>1.8421314889565099</v>
      </c>
      <c r="F5845" s="344">
        <v>2.6084275450557501</v>
      </c>
      <c r="G5845" s="262">
        <f t="shared" si="114"/>
        <v>41598.16309494443</v>
      </c>
    </row>
    <row r="5846" spans="1:7" x14ac:dyDescent="0.2">
      <c r="A5846" s="344">
        <v>18</v>
      </c>
      <c r="B5846" s="344">
        <v>0.5</v>
      </c>
      <c r="C5846" s="344">
        <v>3636.888671875</v>
      </c>
      <c r="D5846" s="344">
        <v>22144.033203125</v>
      </c>
      <c r="E5846" s="344">
        <v>1.84392533265054</v>
      </c>
      <c r="F5846" s="344">
        <v>2.6154697407037002</v>
      </c>
      <c r="G5846" s="262">
        <f t="shared" si="114"/>
        <v>41637.794807759725</v>
      </c>
    </row>
    <row r="5847" spans="1:7" x14ac:dyDescent="0.2">
      <c r="A5847" s="344">
        <v>18</v>
      </c>
      <c r="B5847" s="344">
        <v>0.5</v>
      </c>
      <c r="C5847" s="344">
        <v>3637.2880859375</v>
      </c>
      <c r="D5847" s="344">
        <v>22244.98828125</v>
      </c>
      <c r="E5847" s="344">
        <v>1.84578506741673</v>
      </c>
      <c r="F5847" s="344">
        <v>2.6170313358306898</v>
      </c>
      <c r="G5847" s="262">
        <f t="shared" si="114"/>
        <v>41679.070711005545</v>
      </c>
    </row>
    <row r="5848" spans="1:7" x14ac:dyDescent="0.2">
      <c r="A5848" s="344">
        <v>18</v>
      </c>
      <c r="B5848" s="344">
        <v>0.5</v>
      </c>
      <c r="C5848" s="344">
        <v>3637.693359375</v>
      </c>
      <c r="D5848" s="344">
        <v>22347.978515625</v>
      </c>
      <c r="E5848" s="344">
        <v>1.8476083641871801</v>
      </c>
      <c r="F5848" s="344">
        <v>2.6220798026770402</v>
      </c>
      <c r="G5848" s="262">
        <f t="shared" si="114"/>
        <v>41719.72381717831</v>
      </c>
    </row>
    <row r="5849" spans="1:7" x14ac:dyDescent="0.2">
      <c r="A5849" s="344">
        <v>18</v>
      </c>
      <c r="B5849" s="344">
        <v>0.5</v>
      </c>
      <c r="C5849" s="344">
        <v>3638.1142578125</v>
      </c>
      <c r="D5849" s="344">
        <v>22450.740234375</v>
      </c>
      <c r="E5849" s="344">
        <v>1.8494928954169201</v>
      </c>
      <c r="F5849" s="344">
        <v>2.6253045070916401</v>
      </c>
      <c r="G5849" s="262">
        <f t="shared" si="114"/>
        <v>41761.936109446666</v>
      </c>
    </row>
    <row r="5850" spans="1:7" x14ac:dyDescent="0.2">
      <c r="A5850" s="344">
        <v>18</v>
      </c>
      <c r="B5850" s="344">
        <v>0.5</v>
      </c>
      <c r="C5850" s="344">
        <v>3638.517578125</v>
      </c>
      <c r="D5850" s="344">
        <v>22550.76171875</v>
      </c>
      <c r="E5850" s="344">
        <v>1.85131106991321</v>
      </c>
      <c r="F5850" s="344">
        <v>2.6312768459320099</v>
      </c>
      <c r="G5850" s="262">
        <f t="shared" si="114"/>
        <v>41802.846401019626</v>
      </c>
    </row>
    <row r="5851" spans="1:7" x14ac:dyDescent="0.2">
      <c r="A5851" s="344">
        <v>18</v>
      </c>
      <c r="B5851" s="344">
        <v>0.5</v>
      </c>
      <c r="C5851" s="344">
        <v>3638.916015625</v>
      </c>
      <c r="D5851" s="344">
        <v>22651.39453125</v>
      </c>
      <c r="E5851" s="344">
        <v>1.85318035073578</v>
      </c>
      <c r="F5851" s="344">
        <v>2.6350289117544898</v>
      </c>
      <c r="G5851" s="262">
        <f t="shared" si="114"/>
        <v>41845.094162928093</v>
      </c>
    </row>
    <row r="5852" spans="1:7" x14ac:dyDescent="0.2">
      <c r="A5852" s="344">
        <v>18</v>
      </c>
      <c r="B5852" s="344">
        <v>0.5</v>
      </c>
      <c r="C5852" s="344">
        <v>3639.3134765625</v>
      </c>
      <c r="D5852" s="344">
        <v>22752.93359375</v>
      </c>
      <c r="E5852" s="344">
        <v>1.8550008535385101</v>
      </c>
      <c r="F5852" s="344">
        <v>2.64003570191562</v>
      </c>
      <c r="G5852" s="262">
        <f t="shared" si="114"/>
        <v>41886.423516231909</v>
      </c>
    </row>
    <row r="5853" spans="1:7" x14ac:dyDescent="0.2">
      <c r="A5853" s="344">
        <v>18</v>
      </c>
      <c r="B5853" s="344">
        <v>0.5</v>
      </c>
      <c r="C5853" s="344">
        <v>3639.728515625</v>
      </c>
      <c r="D5853" s="344">
        <v>22855.587890625</v>
      </c>
      <c r="E5853" s="344">
        <v>1.8568654777482201</v>
      </c>
      <c r="F5853" s="344">
        <v>2.6435852050781299</v>
      </c>
      <c r="G5853" s="262">
        <f t="shared" si="114"/>
        <v>41928.944892896332</v>
      </c>
    </row>
    <row r="5854" spans="1:7" x14ac:dyDescent="0.2">
      <c r="A5854" s="344">
        <v>18</v>
      </c>
      <c r="B5854" s="344">
        <v>0.5</v>
      </c>
      <c r="C5854" s="344">
        <v>3640.1435546875</v>
      </c>
      <c r="D5854" s="344">
        <v>22959.822265625</v>
      </c>
      <c r="E5854" s="344">
        <v>1.85875571332872</v>
      </c>
      <c r="F5854" s="344">
        <v>2.6466548442840598</v>
      </c>
      <c r="G5854" s="262">
        <f t="shared" si="114"/>
        <v>41972.245852102606</v>
      </c>
    </row>
    <row r="5855" spans="1:7" x14ac:dyDescent="0.2">
      <c r="A5855" s="344">
        <v>18</v>
      </c>
      <c r="B5855" s="344">
        <v>0.5</v>
      </c>
      <c r="C5855" s="344">
        <v>3640.2236328125</v>
      </c>
      <c r="D5855" s="344">
        <v>22975.1953125</v>
      </c>
      <c r="E5855" s="344">
        <v>1.8591220723465101</v>
      </c>
      <c r="F5855" s="344">
        <v>2.6483326219022301</v>
      </c>
      <c r="G5855" s="262">
        <f t="shared" si="114"/>
        <v>41980.660206063651</v>
      </c>
    </row>
    <row r="5856" spans="1:7" x14ac:dyDescent="0.2">
      <c r="A5856" s="344">
        <v>18</v>
      </c>
      <c r="B5856" s="344">
        <v>0.5</v>
      </c>
      <c r="C5856" s="344">
        <v>3640.5537109375</v>
      </c>
      <c r="D5856" s="344">
        <v>23059.953125</v>
      </c>
      <c r="E5856" s="344">
        <v>1.8605553777888399</v>
      </c>
      <c r="F5856" s="344">
        <v>2.65255570411682</v>
      </c>
      <c r="G5856" s="262">
        <f t="shared" si="114"/>
        <v>42013.651420460614</v>
      </c>
    </row>
    <row r="5857" spans="1:7" x14ac:dyDescent="0.2">
      <c r="A5857" s="344">
        <v>18</v>
      </c>
      <c r="B5857" s="344">
        <v>0.5</v>
      </c>
      <c r="C5857" s="344">
        <v>3640.953125</v>
      </c>
      <c r="D5857" s="344">
        <v>23162.212890625</v>
      </c>
      <c r="E5857" s="344">
        <v>1.8624002113938301</v>
      </c>
      <c r="F5857" s="344">
        <v>2.65759229660034</v>
      </c>
      <c r="G5857" s="262">
        <f t="shared" si="114"/>
        <v>42056.287523041145</v>
      </c>
    </row>
    <row r="5858" spans="1:7" x14ac:dyDescent="0.2">
      <c r="A5858" s="344">
        <v>18</v>
      </c>
      <c r="B5858" s="344">
        <v>0.5</v>
      </c>
      <c r="C5858" s="344">
        <v>3641.373046875</v>
      </c>
      <c r="D5858" s="344">
        <v>23262.673828125</v>
      </c>
      <c r="E5858" s="344">
        <v>1.86434108763933</v>
      </c>
      <c r="F5858" s="344">
        <v>2.6601671706885099</v>
      </c>
      <c r="G5858" s="262">
        <f t="shared" si="114"/>
        <v>42101.340002957368</v>
      </c>
    </row>
    <row r="5859" spans="1:7" x14ac:dyDescent="0.2">
      <c r="A5859" s="344">
        <v>18</v>
      </c>
      <c r="B5859" s="344">
        <v>0.5</v>
      </c>
      <c r="C5859" s="344">
        <v>3641.76171875</v>
      </c>
      <c r="D5859" s="344">
        <v>23363.27734375</v>
      </c>
      <c r="E5859" s="344">
        <v>1.8661278299987301</v>
      </c>
      <c r="F5859" s="344">
        <v>2.6632486842572698</v>
      </c>
      <c r="G5859" s="262">
        <f t="shared" si="114"/>
        <v>42142.994283960419</v>
      </c>
    </row>
    <row r="5860" spans="1:7" x14ac:dyDescent="0.2">
      <c r="A5860" s="344">
        <v>18</v>
      </c>
      <c r="B5860" s="344">
        <v>0.5</v>
      </c>
      <c r="C5860" s="344">
        <v>3642.1708984375</v>
      </c>
      <c r="D5860" s="344">
        <v>23465.25</v>
      </c>
      <c r="E5860" s="344">
        <v>1.8680142238736199</v>
      </c>
      <c r="F5860" s="344">
        <v>2.6680321898311399</v>
      </c>
      <c r="G5860" s="262">
        <f t="shared" si="114"/>
        <v>42187.1628075361</v>
      </c>
    </row>
    <row r="5861" spans="1:7" x14ac:dyDescent="0.2">
      <c r="A5861" s="344">
        <v>18</v>
      </c>
      <c r="B5861" s="344">
        <v>0.5</v>
      </c>
      <c r="C5861" s="344">
        <v>3642.5859375</v>
      </c>
      <c r="D5861" s="344">
        <v>23567.271484375</v>
      </c>
      <c r="E5861" s="344">
        <v>1.8698755884543099</v>
      </c>
      <c r="F5861" s="344">
        <v>2.6729763485491298</v>
      </c>
      <c r="G5861" s="262">
        <f t="shared" si="114"/>
        <v>42230.935142351882</v>
      </c>
    </row>
    <row r="5862" spans="1:7" x14ac:dyDescent="0.2">
      <c r="A5862" s="344">
        <v>18</v>
      </c>
      <c r="B5862" s="344">
        <v>0.5</v>
      </c>
      <c r="C5862" s="344">
        <v>3642.9833984375</v>
      </c>
      <c r="D5862" s="344">
        <v>23667.98828125</v>
      </c>
      <c r="E5862" s="344">
        <v>1.87169620767236</v>
      </c>
      <c r="F5862" s="344">
        <v>2.6761980261653702</v>
      </c>
      <c r="G5862" s="262">
        <f t="shared" si="114"/>
        <v>42273.933853201328</v>
      </c>
    </row>
    <row r="5863" spans="1:7" x14ac:dyDescent="0.2">
      <c r="A5863" s="344">
        <v>18</v>
      </c>
      <c r="B5863" s="344">
        <v>0.5</v>
      </c>
      <c r="C5863" s="344">
        <v>3643.3740234375</v>
      </c>
      <c r="D5863" s="344">
        <v>23768.380859375</v>
      </c>
      <c r="E5863" s="344">
        <v>1.8735391786322</v>
      </c>
      <c r="F5863" s="344">
        <v>2.68183671869338</v>
      </c>
      <c r="G5863" s="262">
        <f t="shared" si="114"/>
        <v>42317.645778584541</v>
      </c>
    </row>
    <row r="5864" spans="1:7" x14ac:dyDescent="0.2">
      <c r="A5864" s="344">
        <v>18</v>
      </c>
      <c r="B5864" s="344">
        <v>0.5</v>
      </c>
      <c r="C5864" s="344">
        <v>3643.7998046875</v>
      </c>
      <c r="D5864" s="344">
        <v>23869.51953125</v>
      </c>
      <c r="E5864" s="344">
        <v>1.8754714401438799</v>
      </c>
      <c r="F5864" s="344">
        <v>2.6852698065340501</v>
      </c>
      <c r="G5864" s="262">
        <f t="shared" si="114"/>
        <v>42363.670219295564</v>
      </c>
    </row>
    <row r="5865" spans="1:7" x14ac:dyDescent="0.2">
      <c r="A5865" s="344">
        <v>18</v>
      </c>
      <c r="B5865" s="344">
        <v>0.5</v>
      </c>
      <c r="C5865" s="344">
        <v>3644.1953125</v>
      </c>
      <c r="D5865" s="344">
        <v>23971.3671875</v>
      </c>
      <c r="E5865" s="344">
        <v>1.87731371261179</v>
      </c>
      <c r="F5865" s="344">
        <v>2.6906279381364602</v>
      </c>
      <c r="G5865" s="262">
        <f t="shared" si="114"/>
        <v>42407.738193516743</v>
      </c>
    </row>
    <row r="5866" spans="1:7" x14ac:dyDescent="0.2">
      <c r="A5866" s="344">
        <v>18</v>
      </c>
      <c r="B5866" s="344">
        <v>0.5</v>
      </c>
      <c r="C5866" s="344">
        <v>3644.5947265625</v>
      </c>
      <c r="D5866" s="344">
        <v>24065.005859375</v>
      </c>
      <c r="E5866" s="344">
        <v>1.8791228067129899</v>
      </c>
      <c r="F5866" s="344">
        <v>2.6947916485369201</v>
      </c>
      <c r="G5866" s="262">
        <f t="shared" si="114"/>
        <v>42451.189353077811</v>
      </c>
    </row>
    <row r="5867" spans="1:7" x14ac:dyDescent="0.2">
      <c r="A5867" s="344">
        <v>18</v>
      </c>
      <c r="B5867" s="344">
        <v>0.5</v>
      </c>
      <c r="C5867" s="344">
        <v>3644.6044921875</v>
      </c>
      <c r="D5867" s="344">
        <v>24073.31640625</v>
      </c>
      <c r="E5867" s="344">
        <v>1.87921151518822</v>
      </c>
      <c r="F5867" s="344">
        <v>2.6942132972180799</v>
      </c>
      <c r="G5867" s="262">
        <f t="shared" si="114"/>
        <v>42453.324491661973</v>
      </c>
    </row>
    <row r="5868" spans="1:7" x14ac:dyDescent="0.2">
      <c r="A5868" s="344">
        <v>18</v>
      </c>
      <c r="B5868" s="344">
        <v>0.5</v>
      </c>
      <c r="C5868" s="344">
        <v>3645.015625</v>
      </c>
      <c r="D5868" s="344">
        <v>24174.94921875</v>
      </c>
      <c r="E5868" s="344">
        <v>1.88105169218034</v>
      </c>
      <c r="F5868" s="344">
        <v>2.6993961073458199</v>
      </c>
      <c r="G5868" s="262">
        <f t="shared" si="114"/>
        <v>42497.71716581838</v>
      </c>
    </row>
    <row r="5869" spans="1:7" x14ac:dyDescent="0.2">
      <c r="A5869" s="344">
        <v>18</v>
      </c>
      <c r="B5869" s="344">
        <v>0.5</v>
      </c>
      <c r="C5869" s="344">
        <v>3645.4130859375</v>
      </c>
      <c r="D5869" s="344">
        <v>24274.99609375</v>
      </c>
      <c r="E5869" s="344">
        <v>1.8829419277608399</v>
      </c>
      <c r="F5869" s="344">
        <v>2.7006329037249102</v>
      </c>
      <c r="G5869" s="262">
        <f t="shared" si="114"/>
        <v>42543.50807106986</v>
      </c>
    </row>
    <row r="5870" spans="1:7" x14ac:dyDescent="0.2">
      <c r="A5870" s="344">
        <v>18</v>
      </c>
      <c r="B5870" s="344">
        <v>0.5</v>
      </c>
      <c r="C5870" s="344">
        <v>3645.828125</v>
      </c>
      <c r="D5870" s="344">
        <v>24375.580078125</v>
      </c>
      <c r="E5870" s="344">
        <v>1.88493041787297</v>
      </c>
      <c r="F5870" s="344">
        <v>2.70708510652184</v>
      </c>
      <c r="G5870" s="262">
        <f t="shared" si="114"/>
        <v>42591.878665903459</v>
      </c>
    </row>
    <row r="5871" spans="1:7" x14ac:dyDescent="0.2">
      <c r="A5871" s="344">
        <v>18</v>
      </c>
      <c r="B5871" s="344">
        <v>0.5</v>
      </c>
      <c r="C5871" s="344">
        <v>3646.1982421875</v>
      </c>
      <c r="D5871" s="344">
        <v>24475.935546875</v>
      </c>
      <c r="E5871" s="344">
        <v>1.8866622122004599</v>
      </c>
      <c r="F5871" s="344">
        <v>2.7110485825687598</v>
      </c>
      <c r="G5871" s="262">
        <f t="shared" si="114"/>
        <v>42634.179054727792</v>
      </c>
    </row>
    <row r="5872" spans="1:7" x14ac:dyDescent="0.2">
      <c r="A5872" s="344">
        <v>18</v>
      </c>
      <c r="B5872" s="344">
        <v>0.5</v>
      </c>
      <c r="C5872" s="344">
        <v>3646.611328125</v>
      </c>
      <c r="D5872" s="344">
        <v>24576.359375</v>
      </c>
      <c r="E5872" s="344">
        <v>1.88861915376037</v>
      </c>
      <c r="F5872" s="344">
        <v>2.7150809764862101</v>
      </c>
      <c r="G5872" s="262">
        <f t="shared" si="114"/>
        <v>42682.175291998588</v>
      </c>
    </row>
    <row r="5873" spans="1:7" x14ac:dyDescent="0.2">
      <c r="A5873" s="344">
        <v>18</v>
      </c>
      <c r="B5873" s="344">
        <v>0.5</v>
      </c>
      <c r="C5873" s="344">
        <v>3647.03515625</v>
      </c>
      <c r="D5873" s="344">
        <v>24677.390625</v>
      </c>
      <c r="E5873" s="344">
        <v>1.89060042612255</v>
      </c>
      <c r="F5873" s="344">
        <v>2.7173489797860402</v>
      </c>
      <c r="G5873" s="262">
        <f t="shared" si="114"/>
        <v>42730.96783880295</v>
      </c>
    </row>
    <row r="5874" spans="1:7" x14ac:dyDescent="0.2">
      <c r="A5874" s="344">
        <v>18</v>
      </c>
      <c r="B5874" s="344">
        <v>0.5</v>
      </c>
      <c r="C5874" s="344">
        <v>3647.4287109375</v>
      </c>
      <c r="D5874" s="344">
        <v>24780.12109375</v>
      </c>
      <c r="E5874" s="344">
        <v>1.8925891490653199</v>
      </c>
      <c r="F5874" s="344">
        <v>2.72343447431922</v>
      </c>
      <c r="G5874" s="262">
        <f t="shared" si="114"/>
        <v>42780.146482926648</v>
      </c>
    </row>
    <row r="5875" spans="1:7" x14ac:dyDescent="0.2">
      <c r="A5875" s="344">
        <v>18</v>
      </c>
      <c r="B5875" s="344">
        <v>0.5</v>
      </c>
      <c r="C5875" s="344">
        <v>3647.8388671875</v>
      </c>
      <c r="D5875" s="344">
        <v>24881.8203125</v>
      </c>
      <c r="E5875" s="344">
        <v>1.8946232739836</v>
      </c>
      <c r="F5875" s="344">
        <v>2.72733881138265</v>
      </c>
      <c r="G5875" s="262">
        <f t="shared" si="114"/>
        <v>42830.655779178953</v>
      </c>
    </row>
    <row r="5876" spans="1:7" x14ac:dyDescent="0.2">
      <c r="A5876" s="344">
        <v>18</v>
      </c>
      <c r="B5876" s="344">
        <v>0.5</v>
      </c>
      <c r="C5876" s="344">
        <v>3648.236328125</v>
      </c>
      <c r="D5876" s="344">
        <v>24982.919921875</v>
      </c>
      <c r="E5876" s="344">
        <v>1.8966151401400599</v>
      </c>
      <c r="F5876" s="344">
        <v>2.7331023011356601</v>
      </c>
      <c r="G5876" s="262">
        <f t="shared" si="114"/>
        <v>42880.317723415712</v>
      </c>
    </row>
    <row r="5877" spans="1:7" x14ac:dyDescent="0.2">
      <c r="A5877" s="344">
        <v>18</v>
      </c>
      <c r="B5877" s="344">
        <v>0.5</v>
      </c>
      <c r="C5877" s="344">
        <v>3648.63671875</v>
      </c>
      <c r="D5877" s="344">
        <v>25083.30078125</v>
      </c>
      <c r="E5877" s="344">
        <v>1.8987301737070099</v>
      </c>
      <c r="F5877" s="344">
        <v>2.7360916137695299</v>
      </c>
      <c r="G5877" s="262">
        <f t="shared" si="114"/>
        <v>42933.26359209443</v>
      </c>
    </row>
    <row r="5878" spans="1:7" x14ac:dyDescent="0.2">
      <c r="A5878" s="344">
        <v>18</v>
      </c>
      <c r="B5878" s="344">
        <v>1</v>
      </c>
      <c r="C5878" s="344">
        <v>3649.1533203125</v>
      </c>
      <c r="D5878" s="344">
        <v>24981.958984375</v>
      </c>
      <c r="E5878" s="344">
        <v>1.8972955876961399</v>
      </c>
      <c r="F5878" s="344">
        <v>2.7319760993123099</v>
      </c>
      <c r="G5878" s="262">
        <f t="shared" si="114"/>
        <v>42897.352131449261</v>
      </c>
    </row>
    <row r="5879" spans="1:7" x14ac:dyDescent="0.2">
      <c r="A5879" s="344">
        <v>18</v>
      </c>
      <c r="B5879" s="344">
        <v>1</v>
      </c>
      <c r="C5879" s="344">
        <v>3649.5673828125</v>
      </c>
      <c r="D5879" s="344">
        <v>24880.24609375</v>
      </c>
      <c r="E5879" s="344">
        <v>1.8955708947032699</v>
      </c>
      <c r="F5879" s="344">
        <v>2.72843241691589</v>
      </c>
      <c r="G5879" s="262">
        <f t="shared" si="114"/>
        <v>42854.353633595616</v>
      </c>
    </row>
    <row r="5880" spans="1:7" x14ac:dyDescent="0.2">
      <c r="A5880" s="344">
        <v>18</v>
      </c>
      <c r="B5880" s="344">
        <v>1</v>
      </c>
      <c r="C5880" s="344">
        <v>3649.96484375</v>
      </c>
      <c r="D5880" s="344">
        <v>24779.912109375</v>
      </c>
      <c r="E5880" s="344">
        <v>1.8937756540253801</v>
      </c>
      <c r="F5880" s="344">
        <v>2.7245311066508302</v>
      </c>
      <c r="G5880" s="262">
        <f t="shared" si="114"/>
        <v>42809.777665557267</v>
      </c>
    </row>
    <row r="5881" spans="1:7" x14ac:dyDescent="0.2">
      <c r="A5881" s="344">
        <v>18</v>
      </c>
      <c r="B5881" s="344">
        <v>1</v>
      </c>
      <c r="C5881" s="344">
        <v>3650.3642578125</v>
      </c>
      <c r="D5881" s="344">
        <v>24678.99609375</v>
      </c>
      <c r="E5881" s="344">
        <v>1.8919291906058799</v>
      </c>
      <c r="F5881" s="344">
        <v>2.7206153608858599</v>
      </c>
      <c r="G5881" s="262">
        <f t="shared" si="114"/>
        <v>42764.115633174522</v>
      </c>
    </row>
    <row r="5882" spans="1:7" x14ac:dyDescent="0.2">
      <c r="A5882" s="344">
        <v>18</v>
      </c>
      <c r="B5882" s="344">
        <v>1</v>
      </c>
      <c r="C5882" s="344">
        <v>3650.7705078125</v>
      </c>
      <c r="D5882" s="344">
        <v>24577.662109375</v>
      </c>
      <c r="E5882" s="344">
        <v>1.8902339506894399</v>
      </c>
      <c r="F5882" s="344">
        <v>2.7172924019396301</v>
      </c>
      <c r="G5882" s="262">
        <f t="shared" si="114"/>
        <v>42722.364706606335</v>
      </c>
    </row>
    <row r="5883" spans="1:7" x14ac:dyDescent="0.2">
      <c r="A5883" s="344">
        <v>18</v>
      </c>
      <c r="B5883" s="344">
        <v>1</v>
      </c>
      <c r="C5883" s="344">
        <v>3651.1640625</v>
      </c>
      <c r="D5883" s="344">
        <v>24476.810546875</v>
      </c>
      <c r="E5883" s="344">
        <v>1.8884192686528001</v>
      </c>
      <c r="F5883" s="344">
        <v>2.7130933012813299</v>
      </c>
      <c r="G5883" s="262">
        <f t="shared" si="114"/>
        <v>42677.855571433269</v>
      </c>
    </row>
    <row r="5884" spans="1:7" x14ac:dyDescent="0.2">
      <c r="A5884" s="344">
        <v>18</v>
      </c>
      <c r="B5884" s="344">
        <v>1</v>
      </c>
      <c r="C5884" s="344">
        <v>3651.583984375</v>
      </c>
      <c r="D5884" s="344">
        <v>24373.9140625</v>
      </c>
      <c r="E5884" s="344">
        <v>1.88661133870482</v>
      </c>
      <c r="F5884" s="344">
        <v>2.7077733539044901</v>
      </c>
      <c r="G5884" s="262">
        <f t="shared" si="114"/>
        <v>42633.69622743236</v>
      </c>
    </row>
    <row r="5885" spans="1:7" x14ac:dyDescent="0.2">
      <c r="A5885" s="344">
        <v>18</v>
      </c>
      <c r="B5885" s="344">
        <v>1</v>
      </c>
      <c r="C5885" s="344">
        <v>3651.98828125</v>
      </c>
      <c r="D5885" s="344">
        <v>24272.73046875</v>
      </c>
      <c r="E5885" s="344">
        <v>1.8848244799300999</v>
      </c>
      <c r="F5885" s="344">
        <v>2.7035772800445601</v>
      </c>
      <c r="G5885" s="262">
        <f t="shared" si="114"/>
        <v>42590.233885611684</v>
      </c>
    </row>
    <row r="5886" spans="1:7" x14ac:dyDescent="0.2">
      <c r="A5886" s="344">
        <v>18</v>
      </c>
      <c r="B5886" s="344">
        <v>1</v>
      </c>
      <c r="C5886" s="344">
        <v>3652.39453125</v>
      </c>
      <c r="D5886" s="344">
        <v>24172.0546875</v>
      </c>
      <c r="E5886" s="344">
        <v>1.8829709151759699</v>
      </c>
      <c r="F5886" s="344">
        <v>2.69948830828071</v>
      </c>
      <c r="G5886" s="262">
        <f t="shared" si="114"/>
        <v>42545.336112468169</v>
      </c>
    </row>
    <row r="5887" spans="1:7" x14ac:dyDescent="0.2">
      <c r="A5887" s="344">
        <v>18</v>
      </c>
      <c r="B5887" s="344">
        <v>1</v>
      </c>
      <c r="C5887" s="344">
        <v>3652.810546875</v>
      </c>
      <c r="D5887" s="344">
        <v>24069.59765625</v>
      </c>
      <c r="E5887" s="344">
        <v>1.8811098998412501</v>
      </c>
      <c r="F5887" s="344">
        <v>2.69610877148807</v>
      </c>
      <c r="G5887" s="262">
        <f t="shared" si="114"/>
        <v>42500.446885076199</v>
      </c>
    </row>
    <row r="5888" spans="1:7" x14ac:dyDescent="0.2">
      <c r="A5888" s="344">
        <v>18</v>
      </c>
      <c r="B5888" s="344">
        <v>1</v>
      </c>
      <c r="C5888" s="344">
        <v>3653.2177734375</v>
      </c>
      <c r="D5888" s="344">
        <v>23968.84375</v>
      </c>
      <c r="E5888" s="344">
        <v>1.8793564522638899</v>
      </c>
      <c r="F5888" s="344">
        <v>2.6935755740851199</v>
      </c>
      <c r="G5888" s="262">
        <f t="shared" si="114"/>
        <v>42458.330440724225</v>
      </c>
    </row>
    <row r="5889" spans="1:7" x14ac:dyDescent="0.2">
      <c r="A5889" s="344">
        <v>18</v>
      </c>
      <c r="B5889" s="344">
        <v>1</v>
      </c>
      <c r="C5889" s="344">
        <v>3653.6279296875</v>
      </c>
      <c r="D5889" s="344">
        <v>23866.658203125</v>
      </c>
      <c r="E5889" s="344">
        <v>1.8774761119857399</v>
      </c>
      <c r="F5889" s="344">
        <v>2.6862621307372998</v>
      </c>
      <c r="G5889" s="262">
        <f t="shared" si="114"/>
        <v>42413.356930200236</v>
      </c>
    </row>
    <row r="5890" spans="1:7" x14ac:dyDescent="0.2">
      <c r="A5890" s="344">
        <v>18</v>
      </c>
      <c r="B5890" s="344">
        <v>1</v>
      </c>
      <c r="C5890" s="344">
        <v>3654.0185546875</v>
      </c>
      <c r="D5890" s="344">
        <v>23765.970703125</v>
      </c>
      <c r="E5890" s="344">
        <v>1.8756909994408499</v>
      </c>
      <c r="F5890" s="344">
        <v>2.68449494615197</v>
      </c>
      <c r="G5890" s="262">
        <f t="shared" si="114"/>
        <v>42370.842128496915</v>
      </c>
    </row>
    <row r="5891" spans="1:7" x14ac:dyDescent="0.2">
      <c r="A5891" s="344">
        <v>18</v>
      </c>
      <c r="B5891" s="344">
        <v>1</v>
      </c>
      <c r="C5891" s="344">
        <v>3654.4267578125</v>
      </c>
      <c r="D5891" s="344">
        <v>23663.5078125</v>
      </c>
      <c r="E5891" s="344">
        <v>1.8738526850938799</v>
      </c>
      <c r="F5891" s="344">
        <v>2.6810287963599002</v>
      </c>
      <c r="G5891" s="262">
        <f t="shared" si="114"/>
        <v>42327.246983084624</v>
      </c>
    </row>
    <row r="5892" spans="1:7" x14ac:dyDescent="0.2">
      <c r="A5892" s="344">
        <v>18</v>
      </c>
      <c r="B5892" s="344">
        <v>1</v>
      </c>
      <c r="C5892" s="344">
        <v>3654.8525390625</v>
      </c>
      <c r="D5892" s="344">
        <v>23562.90234375</v>
      </c>
      <c r="E5892" s="344">
        <v>1.8719837535172701</v>
      </c>
      <c r="F5892" s="344">
        <v>2.6742906775325501</v>
      </c>
      <c r="G5892" s="262">
        <f t="shared" si="114"/>
        <v>42283.115518489154</v>
      </c>
    </row>
    <row r="5893" spans="1:7" x14ac:dyDescent="0.2">
      <c r="A5893" s="344">
        <v>18</v>
      </c>
      <c r="B5893" s="344">
        <v>1</v>
      </c>
      <c r="C5893" s="344">
        <v>3655.244140625</v>
      </c>
      <c r="D5893" s="344">
        <v>23459.859375</v>
      </c>
      <c r="E5893" s="344">
        <v>1.8701793160289499</v>
      </c>
      <c r="F5893" s="344">
        <v>2.66994233243167</v>
      </c>
      <c r="G5893" s="262">
        <f t="shared" si="114"/>
        <v>42240.690701464322</v>
      </c>
    </row>
    <row r="5894" spans="1:7" x14ac:dyDescent="0.2">
      <c r="A5894" s="344">
        <v>18</v>
      </c>
      <c r="B5894" s="344">
        <v>1</v>
      </c>
      <c r="C5894" s="344">
        <v>3655.64453125</v>
      </c>
      <c r="D5894" s="344">
        <v>23358.421875</v>
      </c>
      <c r="E5894" s="344">
        <v>1.8683571834117201</v>
      </c>
      <c r="F5894" s="344">
        <v>2.6660084258765</v>
      </c>
      <c r="G5894" s="262">
        <f t="shared" ref="G5894:G5957" si="115">G5893+(D5894+D5893)/2*(E5894-E5893)</f>
        <v>42198.036142790188</v>
      </c>
    </row>
    <row r="5895" spans="1:7" x14ac:dyDescent="0.2">
      <c r="A5895" s="344">
        <v>18</v>
      </c>
      <c r="B5895" s="344">
        <v>1</v>
      </c>
      <c r="C5895" s="344">
        <v>3656.068359375</v>
      </c>
      <c r="D5895" s="344">
        <v>23256.01953125</v>
      </c>
      <c r="E5895" s="344">
        <v>1.86648988164961</v>
      </c>
      <c r="F5895" s="344">
        <v>2.6600507553666799</v>
      </c>
      <c r="G5895" s="262">
        <f t="shared" si="115"/>
        <v>42154.514528501357</v>
      </c>
    </row>
    <row r="5896" spans="1:7" x14ac:dyDescent="0.2">
      <c r="A5896" s="344">
        <v>18</v>
      </c>
      <c r="B5896" s="344">
        <v>1</v>
      </c>
      <c r="C5896" s="344">
        <v>3656.4736328125</v>
      </c>
      <c r="D5896" s="344">
        <v>23152.39453125</v>
      </c>
      <c r="E5896" s="344">
        <v>1.86469138134271</v>
      </c>
      <c r="F5896" s="344">
        <v>2.65774433501065</v>
      </c>
      <c r="G5896" s="262">
        <f t="shared" si="115"/>
        <v>42112.781755034281</v>
      </c>
    </row>
    <row r="5897" spans="1:7" x14ac:dyDescent="0.2">
      <c r="A5897" s="344">
        <v>18</v>
      </c>
      <c r="B5897" s="344">
        <v>1</v>
      </c>
      <c r="C5897" s="344">
        <v>3656.8857421875</v>
      </c>
      <c r="D5897" s="344">
        <v>23051.134765625</v>
      </c>
      <c r="E5897" s="344">
        <v>1.86283432412893</v>
      </c>
      <c r="F5897" s="344">
        <v>2.6535571087151801</v>
      </c>
      <c r="G5897" s="262">
        <f t="shared" si="115"/>
        <v>42069.880456342857</v>
      </c>
    </row>
    <row r="5898" spans="1:7" x14ac:dyDescent="0.2">
      <c r="A5898" s="344">
        <v>18</v>
      </c>
      <c r="B5898" s="344">
        <v>1</v>
      </c>
      <c r="C5898" s="344">
        <v>3657.2861328125</v>
      </c>
      <c r="D5898" s="344">
        <v>22949.5859375</v>
      </c>
      <c r="E5898" s="344">
        <v>1.86101114377379</v>
      </c>
      <c r="F5898" s="344">
        <v>2.6522160042077298</v>
      </c>
      <c r="G5898" s="262">
        <f t="shared" si="115"/>
        <v>42027.946651188744</v>
      </c>
    </row>
    <row r="5899" spans="1:7" x14ac:dyDescent="0.2">
      <c r="A5899" s="344">
        <v>18</v>
      </c>
      <c r="B5899" s="344">
        <v>1</v>
      </c>
      <c r="C5899" s="344">
        <v>3657.69921875</v>
      </c>
      <c r="D5899" s="344">
        <v>22847.751953125</v>
      </c>
      <c r="E5899" s="344">
        <v>1.85914500616491</v>
      </c>
      <c r="F5899" s="344">
        <v>2.6452303864061801</v>
      </c>
      <c r="G5899" s="262">
        <f t="shared" si="115"/>
        <v>41985.214583876601</v>
      </c>
    </row>
    <row r="5900" spans="1:7" x14ac:dyDescent="0.2">
      <c r="A5900" s="344">
        <v>18</v>
      </c>
      <c r="B5900" s="344">
        <v>1</v>
      </c>
      <c r="C5900" s="344">
        <v>3657.7021484375</v>
      </c>
      <c r="D5900" s="344">
        <v>22844.61328125</v>
      </c>
      <c r="E5900" s="344">
        <v>1.85911450535059</v>
      </c>
      <c r="F5900" s="344">
        <v>2.6463449466973499</v>
      </c>
      <c r="G5900" s="262">
        <f t="shared" si="115"/>
        <v>41984.517756702677</v>
      </c>
    </row>
    <row r="5901" spans="1:7" x14ac:dyDescent="0.2">
      <c r="A5901" s="344">
        <v>18</v>
      </c>
      <c r="B5901" s="344">
        <v>1</v>
      </c>
      <c r="C5901" s="344">
        <v>3658.1123046875</v>
      </c>
      <c r="D5901" s="344">
        <v>22747.3828125</v>
      </c>
      <c r="E5901" s="344">
        <v>1.8573245033621799</v>
      </c>
      <c r="F5901" s="344">
        <v>2.6418089400976901</v>
      </c>
      <c r="G5901" s="262">
        <f t="shared" si="115"/>
        <v>41943.71287487098</v>
      </c>
    </row>
    <row r="5902" spans="1:7" x14ac:dyDescent="0.2">
      <c r="A5902" s="344">
        <v>18</v>
      </c>
      <c r="B5902" s="344">
        <v>1</v>
      </c>
      <c r="C5902" s="344">
        <v>3658.5029296875</v>
      </c>
      <c r="D5902" s="344">
        <v>22646.9609375</v>
      </c>
      <c r="E5902" s="344">
        <v>1.8555478891357799</v>
      </c>
      <c r="F5902" s="344">
        <v>2.6372552383691099</v>
      </c>
      <c r="G5902" s="262">
        <f t="shared" si="115"/>
        <v>41903.388756418812</v>
      </c>
    </row>
    <row r="5903" spans="1:7" x14ac:dyDescent="0.2">
      <c r="A5903" s="344">
        <v>18</v>
      </c>
      <c r="B5903" s="344">
        <v>1</v>
      </c>
      <c r="C5903" s="344">
        <v>3658.8955078125</v>
      </c>
      <c r="D5903" s="344">
        <v>22545.6171875</v>
      </c>
      <c r="E5903" s="344">
        <v>1.8537235446274301</v>
      </c>
      <c r="F5903" s="344">
        <v>2.6337206363678001</v>
      </c>
      <c r="G5903" s="262">
        <f t="shared" si="115"/>
        <v>41862.165340558553</v>
      </c>
    </row>
    <row r="5904" spans="1:7" x14ac:dyDescent="0.2">
      <c r="A5904" s="344">
        <v>18</v>
      </c>
      <c r="B5904" s="344">
        <v>1</v>
      </c>
      <c r="C5904" s="344">
        <v>3659.318359375</v>
      </c>
      <c r="D5904" s="344">
        <v>22443.890625</v>
      </c>
      <c r="E5904" s="344">
        <v>1.85184460133314</v>
      </c>
      <c r="F5904" s="344">
        <v>2.6295990683138402</v>
      </c>
      <c r="G5904" s="262">
        <f t="shared" si="115"/>
        <v>41819.898973549702</v>
      </c>
    </row>
    <row r="5905" spans="1:7" x14ac:dyDescent="0.2">
      <c r="A5905" s="344">
        <v>18</v>
      </c>
      <c r="B5905" s="344">
        <v>1</v>
      </c>
      <c r="C5905" s="344">
        <v>3659.7177734375</v>
      </c>
      <c r="D5905" s="344">
        <v>22343.75</v>
      </c>
      <c r="E5905" s="344">
        <v>1.8500373698771</v>
      </c>
      <c r="F5905" s="344">
        <v>2.6247440837323701</v>
      </c>
      <c r="G5905" s="262">
        <f t="shared" si="115"/>
        <v>41779.428157060043</v>
      </c>
    </row>
    <row r="5906" spans="1:7" x14ac:dyDescent="0.2">
      <c r="A5906" s="344">
        <v>18</v>
      </c>
      <c r="B5906" s="344">
        <v>1</v>
      </c>
      <c r="C5906" s="344">
        <v>3660.1171875</v>
      </c>
      <c r="D5906" s="344">
        <v>22243.048828125</v>
      </c>
      <c r="E5906" s="344">
        <v>1.8481819424778201</v>
      </c>
      <c r="F5906" s="344">
        <v>2.62089050374925</v>
      </c>
      <c r="G5906" s="262">
        <f t="shared" si="115"/>
        <v>41738.064372964101</v>
      </c>
    </row>
    <row r="5907" spans="1:7" x14ac:dyDescent="0.2">
      <c r="A5907" s="344">
        <v>18</v>
      </c>
      <c r="B5907" s="344">
        <v>1</v>
      </c>
      <c r="C5907" s="344">
        <v>3660.51953125</v>
      </c>
      <c r="D5907" s="344">
        <v>22142.048828125</v>
      </c>
      <c r="E5907" s="344">
        <v>1.8463154556229699</v>
      </c>
      <c r="F5907" s="344">
        <v>2.6169121265411399</v>
      </c>
      <c r="G5907" s="262">
        <f t="shared" si="115"/>
        <v>41696.642272300785</v>
      </c>
    </row>
    <row r="5908" spans="1:7" x14ac:dyDescent="0.2">
      <c r="A5908" s="344">
        <v>18</v>
      </c>
      <c r="B5908" s="344">
        <v>1</v>
      </c>
      <c r="C5908" s="344">
        <v>3660.9296875</v>
      </c>
      <c r="D5908" s="344">
        <v>22040.833984375</v>
      </c>
      <c r="E5908" s="344">
        <v>1.84447038918734</v>
      </c>
      <c r="F5908" s="344">
        <v>2.6122003328055099</v>
      </c>
      <c r="G5908" s="262">
        <f t="shared" si="115"/>
        <v>41655.882095247427</v>
      </c>
    </row>
    <row r="5909" spans="1:7" x14ac:dyDescent="0.2">
      <c r="A5909" s="344">
        <v>18</v>
      </c>
      <c r="B5909" s="344">
        <v>1</v>
      </c>
      <c r="C5909" s="344">
        <v>3661.33984375</v>
      </c>
      <c r="D5909" s="344">
        <v>21938.6953125</v>
      </c>
      <c r="E5909" s="344">
        <v>1.84266315773129</v>
      </c>
      <c r="F5909" s="344">
        <v>2.6097565423697202</v>
      </c>
      <c r="G5909" s="262">
        <f t="shared" si="115"/>
        <v>41616.141500863632</v>
      </c>
    </row>
    <row r="5910" spans="1:7" x14ac:dyDescent="0.2">
      <c r="A5910" s="344">
        <v>18</v>
      </c>
      <c r="B5910" s="344">
        <v>1</v>
      </c>
      <c r="C5910" s="344">
        <v>3661.7353515625</v>
      </c>
      <c r="D5910" s="344">
        <v>21837.419921875</v>
      </c>
      <c r="E5910" s="344">
        <v>1.84081972111017</v>
      </c>
      <c r="F5910" s="344">
        <v>2.6042370591312598</v>
      </c>
      <c r="G5910" s="262">
        <f t="shared" si="115"/>
        <v>41575.792253886924</v>
      </c>
    </row>
    <row r="5911" spans="1:7" x14ac:dyDescent="0.2">
      <c r="A5911" s="344">
        <v>18</v>
      </c>
      <c r="B5911" s="344">
        <v>1</v>
      </c>
      <c r="C5911" s="344">
        <v>3662.10546875</v>
      </c>
      <c r="D5911" s="344">
        <v>21750.20703125</v>
      </c>
      <c r="E5911" s="344">
        <v>1.8391107441857499</v>
      </c>
      <c r="F5911" s="344">
        <v>2.5995520409196602</v>
      </c>
      <c r="G5911" s="262">
        <f t="shared" si="115"/>
        <v>41538.547129560364</v>
      </c>
    </row>
    <row r="5912" spans="1:7" x14ac:dyDescent="0.2">
      <c r="A5912" s="344">
        <v>18</v>
      </c>
      <c r="B5912" s="344">
        <v>1</v>
      </c>
      <c r="C5912" s="344">
        <v>3662.1513671875</v>
      </c>
      <c r="D5912" s="344">
        <v>21737.38671875</v>
      </c>
      <c r="E5912" s="344">
        <v>1.8389332108199601</v>
      </c>
      <c r="F5912" s="344">
        <v>2.5984584353864202</v>
      </c>
      <c r="G5912" s="262">
        <f t="shared" si="115"/>
        <v>41534.686880116096</v>
      </c>
    </row>
    <row r="5913" spans="1:7" x14ac:dyDescent="0.2">
      <c r="A5913" s="344">
        <v>18</v>
      </c>
      <c r="B5913" s="344">
        <v>1</v>
      </c>
      <c r="C5913" s="344">
        <v>3662.541015625</v>
      </c>
      <c r="D5913" s="344">
        <v>21637.345703125</v>
      </c>
      <c r="E5913" s="344">
        <v>1.8371144542470601</v>
      </c>
      <c r="F5913" s="344">
        <v>2.5984228122979398</v>
      </c>
      <c r="G5913" s="262">
        <f t="shared" si="115"/>
        <v>41495.242840271065</v>
      </c>
    </row>
    <row r="5914" spans="1:7" x14ac:dyDescent="0.2">
      <c r="A5914" s="344">
        <v>18</v>
      </c>
      <c r="B5914" s="344">
        <v>1</v>
      </c>
      <c r="C5914" s="344">
        <v>3662.9423828125</v>
      </c>
      <c r="D5914" s="344">
        <v>21536.48828125</v>
      </c>
      <c r="E5914" s="344">
        <v>1.8352934857830401</v>
      </c>
      <c r="F5914" s="344">
        <v>2.59227748028934</v>
      </c>
      <c r="G5914" s="262">
        <f t="shared" si="115"/>
        <v>41455.933745192873</v>
      </c>
    </row>
    <row r="5915" spans="1:7" x14ac:dyDescent="0.2">
      <c r="A5915" s="344">
        <v>18</v>
      </c>
      <c r="B5915" s="344">
        <v>1</v>
      </c>
      <c r="C5915" s="344">
        <v>3663.349609375</v>
      </c>
      <c r="D5915" s="344">
        <v>21435.201171875</v>
      </c>
      <c r="E5915" s="344">
        <v>1.83342443779111</v>
      </c>
      <c r="F5915" s="344">
        <v>2.5886029470711902</v>
      </c>
      <c r="G5915" s="262">
        <f t="shared" si="115"/>
        <v>41415.775670251773</v>
      </c>
    </row>
    <row r="5916" spans="1:7" x14ac:dyDescent="0.2">
      <c r="A5916" s="344">
        <v>18</v>
      </c>
      <c r="B5916" s="344">
        <v>1</v>
      </c>
      <c r="C5916" s="344">
        <v>3663.7548828125</v>
      </c>
      <c r="D5916" s="344">
        <v>21335.12109375</v>
      </c>
      <c r="E5916" s="344">
        <v>1.8315118504688099</v>
      </c>
      <c r="F5916" s="344">
        <v>2.5831460952758798</v>
      </c>
      <c r="G5916" s="262">
        <f t="shared" si="115"/>
        <v>41374.874682183814</v>
      </c>
    </row>
    <row r="5917" spans="1:7" x14ac:dyDescent="0.2">
      <c r="A5917" s="344">
        <v>18</v>
      </c>
      <c r="B5917" s="344">
        <v>1</v>
      </c>
      <c r="C5917" s="344">
        <v>3664.142578125</v>
      </c>
      <c r="D5917" s="344">
        <v>21234.654296875</v>
      </c>
      <c r="E5917" s="344">
        <v>1.8297745846211899</v>
      </c>
      <c r="F5917" s="344">
        <v>2.5787234771996701</v>
      </c>
      <c r="G5917" s="262">
        <f t="shared" si="115"/>
        <v>41337.897173720317</v>
      </c>
    </row>
    <row r="5918" spans="1:7" x14ac:dyDescent="0.2">
      <c r="A5918" s="344">
        <v>18</v>
      </c>
      <c r="B5918" s="344">
        <v>1</v>
      </c>
      <c r="C5918" s="344">
        <v>3664.556640625</v>
      </c>
      <c r="D5918" s="344">
        <v>21134.28515625</v>
      </c>
      <c r="E5918" s="344">
        <v>1.8278677016496701</v>
      </c>
      <c r="F5918" s="344">
        <v>2.5757579132914499</v>
      </c>
      <c r="G5918" s="262">
        <f t="shared" si="115"/>
        <v>41297.500869138057</v>
      </c>
    </row>
    <row r="5919" spans="1:7" x14ac:dyDescent="0.2">
      <c r="A5919" s="344">
        <v>18</v>
      </c>
      <c r="B5919" s="344">
        <v>1</v>
      </c>
      <c r="C5919" s="344">
        <v>3664.9453125</v>
      </c>
      <c r="D5919" s="344">
        <v>21033.724609375</v>
      </c>
      <c r="E5919" s="344">
        <v>1.8260249635204699</v>
      </c>
      <c r="F5919" s="344">
        <v>2.5701613631099498</v>
      </c>
      <c r="G5919" s="262">
        <f t="shared" si="115"/>
        <v>41258.648569424258</v>
      </c>
    </row>
    <row r="5920" spans="1:7" x14ac:dyDescent="0.2">
      <c r="A5920" s="344">
        <v>18</v>
      </c>
      <c r="B5920" s="344">
        <v>1</v>
      </c>
      <c r="C5920" s="344">
        <v>3665.365234375</v>
      </c>
      <c r="D5920" s="344">
        <v>20931.966796875</v>
      </c>
      <c r="E5920" s="344">
        <v>1.8242028309032301</v>
      </c>
      <c r="F5920" s="344">
        <v>2.5680633261799799</v>
      </c>
      <c r="G5920" s="262">
        <f t="shared" si="115"/>
        <v>41220.415041866087</v>
      </c>
    </row>
    <row r="5921" spans="1:7" x14ac:dyDescent="0.2">
      <c r="A5921" s="344">
        <v>18</v>
      </c>
      <c r="B5921" s="344">
        <v>1</v>
      </c>
      <c r="C5921" s="344">
        <v>3665.7666015625</v>
      </c>
      <c r="D5921" s="344">
        <v>20831.91015625</v>
      </c>
      <c r="E5921" s="344">
        <v>1.8222810467705099</v>
      </c>
      <c r="F5921" s="344">
        <v>2.5620937813073401</v>
      </c>
      <c r="G5921" s="262">
        <f t="shared" si="115"/>
        <v>41180.284463841388</v>
      </c>
    </row>
    <row r="5922" spans="1:7" x14ac:dyDescent="0.2">
      <c r="A5922" s="344">
        <v>18</v>
      </c>
      <c r="B5922" s="344">
        <v>1</v>
      </c>
      <c r="C5922" s="344">
        <v>3666.1630859375</v>
      </c>
      <c r="D5922" s="344">
        <v>20731.38671875</v>
      </c>
      <c r="E5922" s="344">
        <v>1.82042235974222</v>
      </c>
      <c r="F5922" s="344">
        <v>2.55870539695024</v>
      </c>
      <c r="G5922" s="262">
        <f t="shared" si="115"/>
        <v>41141.657883464126</v>
      </c>
    </row>
    <row r="5923" spans="1:7" x14ac:dyDescent="0.2">
      <c r="A5923" s="344">
        <v>18</v>
      </c>
      <c r="B5923" s="344">
        <v>1</v>
      </c>
      <c r="C5923" s="344">
        <v>3666.44921875</v>
      </c>
      <c r="D5923" s="344">
        <v>20661.830078125</v>
      </c>
      <c r="E5923" s="344">
        <v>1.81910570245236</v>
      </c>
      <c r="F5923" s="344">
        <v>2.5550869759172201</v>
      </c>
      <c r="G5923" s="262">
        <f t="shared" si="115"/>
        <v>41114.407543140944</v>
      </c>
    </row>
    <row r="5924" spans="1:7" x14ac:dyDescent="0.2">
      <c r="A5924" s="344">
        <v>18</v>
      </c>
      <c r="B5924" s="344">
        <v>1</v>
      </c>
      <c r="C5924" s="344">
        <v>3666.5615234375</v>
      </c>
      <c r="D5924" s="344">
        <v>20630.541015625</v>
      </c>
      <c r="E5924" s="344">
        <v>1.81861827149987</v>
      </c>
      <c r="F5924" s="344">
        <v>2.5542795192450298</v>
      </c>
      <c r="G5924" s="262">
        <f t="shared" si="115"/>
        <v>41104.343953254545</v>
      </c>
    </row>
    <row r="5925" spans="1:7" x14ac:dyDescent="0.2">
      <c r="A5925" s="344">
        <v>18</v>
      </c>
      <c r="B5925" s="344">
        <v>1</v>
      </c>
      <c r="C5925" s="344">
        <v>3666.9609375</v>
      </c>
      <c r="D5925" s="344">
        <v>20530.482421875</v>
      </c>
      <c r="E5925" s="344">
        <v>1.8168033566325901</v>
      </c>
      <c r="F5925" s="344">
        <v>2.5504708755761398</v>
      </c>
      <c r="G5925" s="262">
        <f t="shared" si="115"/>
        <v>41066.99207655996</v>
      </c>
    </row>
    <row r="5926" spans="1:7" x14ac:dyDescent="0.2">
      <c r="A5926" s="344">
        <v>18</v>
      </c>
      <c r="B5926" s="344">
        <v>1</v>
      </c>
      <c r="C5926" s="344">
        <v>3667.369140625</v>
      </c>
      <c r="D5926" s="344">
        <v>20428.140625</v>
      </c>
      <c r="E5926" s="344">
        <v>1.81495444849133</v>
      </c>
      <c r="F5926" s="344">
        <v>2.5453208945691599</v>
      </c>
      <c r="G5926" s="262">
        <f t="shared" si="115"/>
        <v>41029.127710756875</v>
      </c>
    </row>
    <row r="5927" spans="1:7" x14ac:dyDescent="0.2">
      <c r="A5927" s="344">
        <v>18</v>
      </c>
      <c r="B5927" s="344">
        <v>1</v>
      </c>
      <c r="C5927" s="344">
        <v>3667.78125</v>
      </c>
      <c r="D5927" s="344">
        <v>20325.576171875</v>
      </c>
      <c r="E5927" s="344">
        <v>1.81296409573406</v>
      </c>
      <c r="F5927" s="344">
        <v>2.5400847662240298</v>
      </c>
      <c r="G5927" s="262">
        <f t="shared" si="115"/>
        <v>40988.570574459045</v>
      </c>
    </row>
    <row r="5928" spans="1:7" x14ac:dyDescent="0.2">
      <c r="A5928" s="344">
        <v>18</v>
      </c>
      <c r="B5928" s="344">
        <v>1</v>
      </c>
      <c r="C5928" s="344">
        <v>3668.1923828125</v>
      </c>
      <c r="D5928" s="344">
        <v>20223.984375</v>
      </c>
      <c r="E5928" s="344">
        <v>1.81109993718565</v>
      </c>
      <c r="F5928" s="344">
        <v>2.53483350388706</v>
      </c>
      <c r="G5928" s="262">
        <f t="shared" si="115"/>
        <v>40950.77516949518</v>
      </c>
    </row>
    <row r="5929" spans="1:7" x14ac:dyDescent="0.2">
      <c r="A5929" s="344">
        <v>18</v>
      </c>
      <c r="B5929" s="344">
        <v>1</v>
      </c>
      <c r="C5929" s="344">
        <v>3668.6005859375</v>
      </c>
      <c r="D5929" s="344">
        <v>20123.591796875</v>
      </c>
      <c r="E5929" s="344">
        <v>1.80914741940796</v>
      </c>
      <c r="F5929" s="344">
        <v>2.5316476821899401</v>
      </c>
      <c r="G5929" s="262">
        <f t="shared" si="115"/>
        <v>40911.385489614033</v>
      </c>
    </row>
    <row r="5930" spans="1:7" x14ac:dyDescent="0.2">
      <c r="A5930" s="344">
        <v>18</v>
      </c>
      <c r="B5930" s="344">
        <v>1.5</v>
      </c>
      <c r="C5930" s="344">
        <v>3669.3623046875</v>
      </c>
      <c r="D5930" s="344">
        <v>20224.046875</v>
      </c>
      <c r="E5930" s="344">
        <v>1.81081471964717</v>
      </c>
      <c r="F5930" s="344">
        <v>2.5382966268807698</v>
      </c>
      <c r="G5930" s="262">
        <f t="shared" si="115"/>
        <v>40945.021303418624</v>
      </c>
    </row>
    <row r="5931" spans="1:7" x14ac:dyDescent="0.2">
      <c r="A5931" s="344">
        <v>18</v>
      </c>
      <c r="B5931" s="344">
        <v>1.5</v>
      </c>
      <c r="C5931" s="344">
        <v>3669.7666015625</v>
      </c>
      <c r="D5931" s="344">
        <v>20326.962890625</v>
      </c>
      <c r="E5931" s="344">
        <v>1.8126622308045599</v>
      </c>
      <c r="F5931" s="344">
        <v>2.5405050255358201</v>
      </c>
      <c r="G5931" s="262">
        <f t="shared" si="115"/>
        <v>40982.480524911334</v>
      </c>
    </row>
    <row r="5932" spans="1:7" x14ac:dyDescent="0.2">
      <c r="A5932" s="344">
        <v>18</v>
      </c>
      <c r="B5932" s="344">
        <v>1.5</v>
      </c>
      <c r="C5932" s="344">
        <v>3670.1826171875</v>
      </c>
      <c r="D5932" s="344">
        <v>20427.099609375</v>
      </c>
      <c r="E5932" s="344">
        <v>1.8145098583772801</v>
      </c>
      <c r="F5932" s="344">
        <v>2.5456401053816098</v>
      </c>
      <c r="G5932" s="262">
        <f t="shared" si="115"/>
        <v>41020.129689699017</v>
      </c>
    </row>
    <row r="5933" spans="1:7" x14ac:dyDescent="0.2">
      <c r="A5933" s="344">
        <v>18</v>
      </c>
      <c r="B5933" s="344">
        <v>1.5</v>
      </c>
      <c r="C5933" s="344">
        <v>3670.5712890625</v>
      </c>
      <c r="D5933" s="344">
        <v>20528.73046875</v>
      </c>
      <c r="E5933" s="344">
        <v>1.8162690103054</v>
      </c>
      <c r="F5933" s="344">
        <v>2.5500773917883599</v>
      </c>
      <c r="G5933" s="262">
        <f t="shared" si="115"/>
        <v>41056.15345342386</v>
      </c>
    </row>
    <row r="5934" spans="1:7" x14ac:dyDescent="0.2">
      <c r="A5934" s="344">
        <v>18</v>
      </c>
      <c r="B5934" s="344">
        <v>1.5</v>
      </c>
      <c r="C5934" s="344">
        <v>3670.9814453125</v>
      </c>
      <c r="D5934" s="344">
        <v>20628.791015625</v>
      </c>
      <c r="E5934" s="344">
        <v>1.8180821789428601</v>
      </c>
      <c r="F5934" s="344">
        <v>2.5524229276925299</v>
      </c>
      <c r="G5934" s="262">
        <f t="shared" si="115"/>
        <v>41093.46621699939</v>
      </c>
    </row>
    <row r="5935" spans="1:7" x14ac:dyDescent="0.2">
      <c r="A5935" s="344">
        <v>18</v>
      </c>
      <c r="B5935" s="344">
        <v>1.5</v>
      </c>
      <c r="C5935" s="344">
        <v>3671.3828125</v>
      </c>
      <c r="D5935" s="344">
        <v>20731.404296875</v>
      </c>
      <c r="E5935" s="344">
        <v>1.8198847537860301</v>
      </c>
      <c r="F5935" s="344">
        <v>2.55562970414758</v>
      </c>
      <c r="G5935" s="262">
        <f t="shared" si="115"/>
        <v>41130.743640788845</v>
      </c>
    </row>
    <row r="5936" spans="1:7" x14ac:dyDescent="0.2">
      <c r="A5936" s="344">
        <v>18</v>
      </c>
      <c r="B5936" s="344">
        <v>1.5</v>
      </c>
      <c r="C5936" s="344">
        <v>3671.802734375</v>
      </c>
      <c r="D5936" s="344">
        <v>20832.416015625</v>
      </c>
      <c r="E5936" s="344">
        <v>1.8217504257336301</v>
      </c>
      <c r="F5936" s="344">
        <v>2.5617778301239</v>
      </c>
      <c r="G5936" s="262">
        <f t="shared" si="115"/>
        <v>41169.515867584902</v>
      </c>
    </row>
    <row r="5937" spans="1:7" x14ac:dyDescent="0.2">
      <c r="A5937" s="344">
        <v>18</v>
      </c>
      <c r="B5937" s="344">
        <v>1.5</v>
      </c>
      <c r="C5937" s="344">
        <v>3672.19140625</v>
      </c>
      <c r="D5937" s="344">
        <v>20932.791015625</v>
      </c>
      <c r="E5937" s="344">
        <v>1.82354578282684</v>
      </c>
      <c r="F5937" s="344">
        <v>2.5657324586063601</v>
      </c>
      <c r="G5937" s="262">
        <f t="shared" si="115"/>
        <v>41207.00759793137</v>
      </c>
    </row>
    <row r="5938" spans="1:7" x14ac:dyDescent="0.2">
      <c r="A5938" s="344">
        <v>18</v>
      </c>
      <c r="B5938" s="344">
        <v>1.5</v>
      </c>
      <c r="C5938" s="344">
        <v>3672.6015625</v>
      </c>
      <c r="D5938" s="344">
        <v>21034.20703125</v>
      </c>
      <c r="E5938" s="344">
        <v>1.82534940540791</v>
      </c>
      <c r="F5938" s="344">
        <v>2.5701073464006199</v>
      </c>
      <c r="G5938" s="262">
        <f t="shared" si="115"/>
        <v>41244.853910599901</v>
      </c>
    </row>
    <row r="5939" spans="1:7" x14ac:dyDescent="0.2">
      <c r="A5939" s="344">
        <v>18</v>
      </c>
      <c r="B5939" s="344">
        <v>1.5</v>
      </c>
      <c r="C5939" s="344">
        <v>3673.013671875</v>
      </c>
      <c r="D5939" s="344">
        <v>21135.890625</v>
      </c>
      <c r="E5939" s="344">
        <v>1.8271930748596801</v>
      </c>
      <c r="F5939" s="344">
        <v>2.5739578995853698</v>
      </c>
      <c r="G5939" s="262">
        <f t="shared" si="115"/>
        <v>41283.727771013393</v>
      </c>
    </row>
    <row r="5940" spans="1:7" x14ac:dyDescent="0.2">
      <c r="A5940" s="344">
        <v>18</v>
      </c>
      <c r="B5940" s="344">
        <v>1.5</v>
      </c>
      <c r="C5940" s="344">
        <v>3673.421875</v>
      </c>
      <c r="D5940" s="344">
        <v>21236.876953125</v>
      </c>
      <c r="E5940" s="344">
        <v>1.8290871521458001</v>
      </c>
      <c r="F5940" s="344">
        <v>2.5791076477616999</v>
      </c>
      <c r="G5940" s="262">
        <f t="shared" si="115"/>
        <v>41323.856419323274</v>
      </c>
    </row>
    <row r="5941" spans="1:7" x14ac:dyDescent="0.2">
      <c r="A5941" s="344">
        <v>18</v>
      </c>
      <c r="B5941" s="344">
        <v>1.5</v>
      </c>
      <c r="C5941" s="344">
        <v>3673.8251953125</v>
      </c>
      <c r="D5941" s="344">
        <v>21337.70703125</v>
      </c>
      <c r="E5941" s="344">
        <v>1.83088146150112</v>
      </c>
      <c r="F5941" s="344">
        <v>2.5829405058175299</v>
      </c>
      <c r="G5941" s="262">
        <f t="shared" si="115"/>
        <v>41362.05240649428</v>
      </c>
    </row>
    <row r="5942" spans="1:7" x14ac:dyDescent="0.2">
      <c r="A5942" s="344">
        <v>18</v>
      </c>
      <c r="B5942" s="344">
        <v>1.5</v>
      </c>
      <c r="C5942" s="344">
        <v>3674.2197265625</v>
      </c>
      <c r="D5942" s="344">
        <v>21438.408203125</v>
      </c>
      <c r="E5942" s="344">
        <v>1.83269882109016</v>
      </c>
      <c r="F5942" s="344">
        <v>2.58751190267503</v>
      </c>
      <c r="G5942" s="262">
        <f t="shared" si="115"/>
        <v>41400.922198095817</v>
      </c>
    </row>
    <row r="5943" spans="1:7" x14ac:dyDescent="0.2">
      <c r="A5943" s="344">
        <v>18</v>
      </c>
      <c r="B5943" s="344">
        <v>1.5</v>
      </c>
      <c r="C5943" s="344">
        <v>3674.6240234375</v>
      </c>
      <c r="D5943" s="344">
        <v>21539.650390625</v>
      </c>
      <c r="E5943" s="344">
        <v>1.83448381721973</v>
      </c>
      <c r="F5943" s="344">
        <v>2.5913952849805399</v>
      </c>
      <c r="G5943" s="262">
        <f t="shared" si="115"/>
        <v>41439.280032218958</v>
      </c>
    </row>
    <row r="5944" spans="1:7" x14ac:dyDescent="0.2">
      <c r="A5944" s="344">
        <v>18</v>
      </c>
      <c r="B5944" s="344">
        <v>1.5</v>
      </c>
      <c r="C5944" s="344">
        <v>3675.03515625</v>
      </c>
      <c r="D5944" s="344">
        <v>21641.66796875</v>
      </c>
      <c r="E5944" s="344">
        <v>1.83634483255446</v>
      </c>
      <c r="F5944" s="344">
        <v>2.5950311683118299</v>
      </c>
      <c r="G5944" s="262">
        <f t="shared" si="115"/>
        <v>41479.460580039289</v>
      </c>
    </row>
    <row r="5945" spans="1:7" x14ac:dyDescent="0.2">
      <c r="A5945" s="344">
        <v>18</v>
      </c>
      <c r="B5945" s="344">
        <v>1.5</v>
      </c>
      <c r="C5945" s="344">
        <v>3675.439453125</v>
      </c>
      <c r="D5945" s="344">
        <v>21741.796875</v>
      </c>
      <c r="E5945" s="344">
        <v>1.8381139962002599</v>
      </c>
      <c r="F5945" s="344">
        <v>2.5981545913964501</v>
      </c>
      <c r="G5945" s="262">
        <f t="shared" si="115"/>
        <v>41517.836804454491</v>
      </c>
    </row>
    <row r="5946" spans="1:7" x14ac:dyDescent="0.2">
      <c r="A5946" s="344">
        <v>18</v>
      </c>
      <c r="B5946" s="344">
        <v>1.5</v>
      </c>
      <c r="C5946" s="344">
        <v>3675.642578125</v>
      </c>
      <c r="D5946" s="344">
        <v>21789.1484375</v>
      </c>
      <c r="E5946" s="344">
        <v>1.8391110934317101</v>
      </c>
      <c r="F5946" s="344">
        <v>2.5995164178311798</v>
      </c>
      <c r="G5946" s="262">
        <f t="shared" si="115"/>
        <v>41539.539096981243</v>
      </c>
    </row>
    <row r="5947" spans="1:7" x14ac:dyDescent="0.2">
      <c r="A5947" s="344">
        <v>18</v>
      </c>
      <c r="B5947" s="344">
        <v>1.5</v>
      </c>
      <c r="C5947" s="344">
        <v>3675.8466796875</v>
      </c>
      <c r="D5947" s="344">
        <v>21843.69921875</v>
      </c>
      <c r="E5947" s="344">
        <v>1.8399857217446001</v>
      </c>
      <c r="F5947" s="344">
        <v>2.6029020082205498</v>
      </c>
      <c r="G5947" s="262">
        <f t="shared" si="115"/>
        <v>41558.62035894733</v>
      </c>
    </row>
    <row r="5948" spans="1:7" x14ac:dyDescent="0.2">
      <c r="A5948" s="344">
        <v>18</v>
      </c>
      <c r="B5948" s="344">
        <v>1.5</v>
      </c>
      <c r="C5948" s="344">
        <v>3676.2509765625</v>
      </c>
      <c r="D5948" s="344">
        <v>21944.0859375</v>
      </c>
      <c r="E5948" s="344">
        <v>1.8418050603941101</v>
      </c>
      <c r="F5948" s="344">
        <v>2.6056556962430499</v>
      </c>
      <c r="G5948" s="262">
        <f t="shared" si="115"/>
        <v>41598.452763902933</v>
      </c>
    </row>
    <row r="5949" spans="1:7" x14ac:dyDescent="0.2">
      <c r="A5949" s="344">
        <v>18</v>
      </c>
      <c r="B5949" s="344">
        <v>1.5</v>
      </c>
      <c r="C5949" s="344">
        <v>3676.65234375</v>
      </c>
      <c r="D5949" s="344">
        <v>22048.654296875</v>
      </c>
      <c r="E5949" s="344">
        <v>1.8436713144183201</v>
      </c>
      <c r="F5949" s="344">
        <v>2.6117176748812199</v>
      </c>
      <c r="G5949" s="262">
        <f t="shared" si="115"/>
        <v>41639.503578152151</v>
      </c>
    </row>
    <row r="5950" spans="1:7" x14ac:dyDescent="0.2">
      <c r="A5950" s="344">
        <v>18</v>
      </c>
      <c r="B5950" s="344">
        <v>1.5</v>
      </c>
      <c r="C5950" s="344">
        <v>3677.064453125</v>
      </c>
      <c r="D5950" s="344">
        <v>22148.69140625</v>
      </c>
      <c r="E5950" s="344">
        <v>1.8455948447808601</v>
      </c>
      <c r="F5950" s="344">
        <v>2.6148974429815999</v>
      </c>
      <c r="G5950" s="262">
        <f t="shared" si="115"/>
        <v>41682.011046353968</v>
      </c>
    </row>
    <row r="5951" spans="1:7" x14ac:dyDescent="0.2">
      <c r="A5951" s="344">
        <v>18</v>
      </c>
      <c r="B5951" s="344">
        <v>1.5</v>
      </c>
      <c r="C5951" s="344">
        <v>3677.47265625</v>
      </c>
      <c r="D5951" s="344">
        <v>22251.63671875</v>
      </c>
      <c r="E5951" s="344">
        <v>1.8473741365596701</v>
      </c>
      <c r="F5951" s="344">
        <v>2.6213764213025601</v>
      </c>
      <c r="G5951" s="262">
        <f t="shared" si="115"/>
        <v>41721.511615758609</v>
      </c>
    </row>
    <row r="5952" spans="1:7" x14ac:dyDescent="0.2">
      <c r="A5952" s="344">
        <v>18</v>
      </c>
      <c r="B5952" s="344">
        <v>1.5</v>
      </c>
      <c r="C5952" s="344">
        <v>3677.8857421875</v>
      </c>
      <c r="D5952" s="344">
        <v>22351.990234375</v>
      </c>
      <c r="E5952" s="344">
        <v>1.8493023235350801</v>
      </c>
      <c r="F5952" s="344">
        <v>2.6244639884680501</v>
      </c>
      <c r="G5952" s="262">
        <f t="shared" si="115"/>
        <v>41764.513682032142</v>
      </c>
    </row>
    <row r="5953" spans="1:7" x14ac:dyDescent="0.2">
      <c r="A5953" s="344">
        <v>18</v>
      </c>
      <c r="B5953" s="344">
        <v>1.5</v>
      </c>
      <c r="C5953" s="344">
        <v>3678.287109375</v>
      </c>
      <c r="D5953" s="344">
        <v>22452.029296875</v>
      </c>
      <c r="E5953" s="344">
        <v>1.85105740092695</v>
      </c>
      <c r="F5953" s="344">
        <v>2.6285557541996201</v>
      </c>
      <c r="G5953" s="262">
        <f t="shared" si="115"/>
        <v>41803.830942904242</v>
      </c>
    </row>
    <row r="5954" spans="1:7" x14ac:dyDescent="0.2">
      <c r="A5954" s="344">
        <v>18</v>
      </c>
      <c r="B5954" s="344">
        <v>1.5</v>
      </c>
      <c r="C5954" s="344">
        <v>3678.681640625</v>
      </c>
      <c r="D5954" s="344">
        <v>22552.189453125</v>
      </c>
      <c r="E5954" s="344">
        <v>1.85289862565696</v>
      </c>
      <c r="F5954" s="344">
        <v>2.6351152919232801</v>
      </c>
      <c r="G5954" s="262">
        <f t="shared" si="115"/>
        <v>41845.262383162881</v>
      </c>
    </row>
    <row r="5955" spans="1:7" x14ac:dyDescent="0.2">
      <c r="A5955" s="344">
        <v>18</v>
      </c>
      <c r="B5955" s="344">
        <v>1.5</v>
      </c>
      <c r="C5955" s="344">
        <v>3679.0830078125</v>
      </c>
      <c r="D5955" s="344">
        <v>22652.970703125</v>
      </c>
      <c r="E5955" s="344">
        <v>1.85473600868136</v>
      </c>
      <c r="F5955" s="344">
        <v>2.6367963291704699</v>
      </c>
      <c r="G5955" s="262">
        <f t="shared" si="115"/>
        <v>41886.791980106071</v>
      </c>
    </row>
    <row r="5956" spans="1:7" x14ac:dyDescent="0.2">
      <c r="A5956" s="344">
        <v>18</v>
      </c>
      <c r="B5956" s="344">
        <v>1.5</v>
      </c>
      <c r="C5956" s="344">
        <v>3679.4833984375</v>
      </c>
      <c r="D5956" s="344">
        <v>22753.703125</v>
      </c>
      <c r="E5956" s="344">
        <v>1.85654207598418</v>
      </c>
      <c r="F5956" s="344">
        <v>2.6420950889587398</v>
      </c>
      <c r="G5956" s="262">
        <f t="shared" si="115"/>
        <v>41927.795734571468</v>
      </c>
    </row>
    <row r="5957" spans="1:7" x14ac:dyDescent="0.2">
      <c r="A5957" s="344">
        <v>18</v>
      </c>
      <c r="B5957" s="344">
        <v>1.5</v>
      </c>
      <c r="C5957" s="344">
        <v>3679.88671875</v>
      </c>
      <c r="D5957" s="344">
        <v>22854.72265625</v>
      </c>
      <c r="E5957" s="344">
        <v>1.8583233468234499</v>
      </c>
      <c r="F5957" s="344">
        <v>2.6462613604962799</v>
      </c>
      <c r="G5957" s="262">
        <f t="shared" si="115"/>
        <v>41968.416214006043</v>
      </c>
    </row>
    <row r="5958" spans="1:7" x14ac:dyDescent="0.2">
      <c r="A5958" s="344">
        <v>18</v>
      </c>
      <c r="B5958" s="344">
        <v>1.5</v>
      </c>
      <c r="C5958" s="344">
        <v>3680.0498046875</v>
      </c>
      <c r="D5958" s="344">
        <v>22892.02734375</v>
      </c>
      <c r="E5958" s="344">
        <v>1.8591231200844001</v>
      </c>
      <c r="F5958" s="344">
        <v>2.64768884517252</v>
      </c>
      <c r="G5958" s="262">
        <f t="shared" ref="G5958:G6021" si="116">G5957+(D5958+D5957)/2*(E5958-E5957)</f>
        <v>41986.709727718728</v>
      </c>
    </row>
    <row r="5959" spans="1:7" x14ac:dyDescent="0.2">
      <c r="A5959" s="344">
        <v>18</v>
      </c>
      <c r="B5959" s="344">
        <v>1.5</v>
      </c>
      <c r="C5959" s="344">
        <v>3680.2900390625</v>
      </c>
      <c r="D5959" s="344">
        <v>22954.908203125</v>
      </c>
      <c r="E5959" s="344">
        <v>1.86018866952509</v>
      </c>
      <c r="F5959" s="344">
        <v>2.6490183081477898</v>
      </c>
      <c r="G5959" s="262">
        <f t="shared" si="116"/>
        <v>42011.135815983391</v>
      </c>
    </row>
    <row r="5960" spans="1:7" x14ac:dyDescent="0.2">
      <c r="A5960" s="344">
        <v>18</v>
      </c>
      <c r="B5960" s="344">
        <v>1.5</v>
      </c>
      <c r="C5960" s="344">
        <v>3680.6865234375</v>
      </c>
      <c r="D5960" s="344">
        <v>23055.498046875</v>
      </c>
      <c r="E5960" s="344">
        <v>1.8619978800415999</v>
      </c>
      <c r="F5960" s="344">
        <v>2.6530504692345902</v>
      </c>
      <c r="G5960" s="262">
        <f t="shared" si="116"/>
        <v>42052.757071411586</v>
      </c>
    </row>
    <row r="5961" spans="1:7" x14ac:dyDescent="0.2">
      <c r="A5961" s="344">
        <v>18</v>
      </c>
      <c r="B5961" s="344">
        <v>1.5</v>
      </c>
      <c r="C5961" s="344">
        <v>3681.09765625</v>
      </c>
      <c r="D5961" s="344">
        <v>23156.19921875</v>
      </c>
      <c r="E5961" s="344">
        <v>1.86388310976326</v>
      </c>
      <c r="F5961" s="344">
        <v>2.6581645943224399</v>
      </c>
      <c r="G5961" s="262">
        <f t="shared" si="116"/>
        <v>42096.31690399834</v>
      </c>
    </row>
    <row r="5962" spans="1:7" x14ac:dyDescent="0.2">
      <c r="A5962" s="344">
        <v>18</v>
      </c>
      <c r="B5962" s="344">
        <v>1.5</v>
      </c>
      <c r="C5962" s="344">
        <v>3681.505859375</v>
      </c>
      <c r="D5962" s="344">
        <v>23259.55859375</v>
      </c>
      <c r="E5962" s="344">
        <v>1.8657007021829499</v>
      </c>
      <c r="F5962" s="344">
        <v>2.6612400542944701</v>
      </c>
      <c r="G5962" s="262">
        <f t="shared" si="116"/>
        <v>42138.499368775425</v>
      </c>
    </row>
    <row r="5963" spans="1:7" x14ac:dyDescent="0.2">
      <c r="A5963" s="344">
        <v>18</v>
      </c>
      <c r="B5963" s="344">
        <v>1.5</v>
      </c>
      <c r="C5963" s="344">
        <v>3681.90625</v>
      </c>
      <c r="D5963" s="344">
        <v>23359.91796875</v>
      </c>
      <c r="E5963" s="344">
        <v>1.8675579922273799</v>
      </c>
      <c r="F5963" s="344">
        <v>2.66428594477475</v>
      </c>
      <c r="G5963" s="262">
        <f t="shared" si="116"/>
        <v>42181.79231362346</v>
      </c>
    </row>
    <row r="5964" spans="1:7" x14ac:dyDescent="0.2">
      <c r="A5964" s="344">
        <v>18</v>
      </c>
      <c r="B5964" s="344">
        <v>1.5</v>
      </c>
      <c r="C5964" s="344">
        <v>3682.3056640625</v>
      </c>
      <c r="D5964" s="344">
        <v>23461.337890625</v>
      </c>
      <c r="E5964" s="344">
        <v>1.86938629485667</v>
      </c>
      <c r="F5964" s="344">
        <v>2.6683390606194699</v>
      </c>
      <c r="G5964" s="262">
        <f t="shared" si="116"/>
        <v>42224.594026220635</v>
      </c>
    </row>
    <row r="5965" spans="1:7" x14ac:dyDescent="0.2">
      <c r="A5965" s="344">
        <v>18</v>
      </c>
      <c r="B5965" s="344">
        <v>1.5</v>
      </c>
      <c r="C5965" s="344">
        <v>3682.7236328125</v>
      </c>
      <c r="D5965" s="344">
        <v>23562.0859375</v>
      </c>
      <c r="E5965" s="344">
        <v>1.8712629098445199</v>
      </c>
      <c r="F5965" s="344">
        <v>2.67567345872521</v>
      </c>
      <c r="G5965" s="262">
        <f t="shared" si="116"/>
        <v>42268.716457188573</v>
      </c>
    </row>
    <row r="5966" spans="1:7" x14ac:dyDescent="0.2">
      <c r="A5966" s="344">
        <v>18</v>
      </c>
      <c r="B5966" s="344">
        <v>1.5</v>
      </c>
      <c r="C5966" s="344">
        <v>3683.1240234375</v>
      </c>
      <c r="D5966" s="344">
        <v>23663.046875</v>
      </c>
      <c r="E5966" s="344">
        <v>1.8731125164777001</v>
      </c>
      <c r="F5966" s="344">
        <v>2.67922272905707</v>
      </c>
      <c r="G5966" s="262">
        <f t="shared" si="116"/>
        <v>42312.390416639981</v>
      </c>
    </row>
    <row r="5967" spans="1:7" x14ac:dyDescent="0.2">
      <c r="A5967" s="344">
        <v>18</v>
      </c>
      <c r="B5967" s="344">
        <v>1.5</v>
      </c>
      <c r="C5967" s="344">
        <v>3683.5263671875</v>
      </c>
      <c r="D5967" s="344">
        <v>23765.494140625</v>
      </c>
      <c r="E5967" s="344">
        <v>1.87497388105839</v>
      </c>
      <c r="F5967" s="344">
        <v>2.6827813126146798</v>
      </c>
      <c r="G5967" s="262">
        <f t="shared" si="116"/>
        <v>42356.531319820126</v>
      </c>
    </row>
    <row r="5968" spans="1:7" x14ac:dyDescent="0.2">
      <c r="A5968" s="344">
        <v>18</v>
      </c>
      <c r="B5968" s="344">
        <v>1.5</v>
      </c>
      <c r="C5968" s="344">
        <v>3683.9296875</v>
      </c>
      <c r="D5968" s="344">
        <v>23868.361328125</v>
      </c>
      <c r="E5968" s="344">
        <v>1.8767865840345599</v>
      </c>
      <c r="F5968" s="344">
        <v>2.6868581771850599</v>
      </c>
      <c r="G5968" s="262">
        <f t="shared" si="116"/>
        <v>42399.70433560745</v>
      </c>
    </row>
    <row r="5969" spans="1:7" x14ac:dyDescent="0.2">
      <c r="A5969" s="344">
        <v>18</v>
      </c>
      <c r="B5969" s="344">
        <v>1.5</v>
      </c>
      <c r="C5969" s="344">
        <v>3684.349609375</v>
      </c>
      <c r="D5969" s="344">
        <v>23969.009765625</v>
      </c>
      <c r="E5969" s="344">
        <v>1.8787120934575801</v>
      </c>
      <c r="F5969" s="344">
        <v>2.6905923150479798</v>
      </c>
      <c r="G5969" s="262">
        <f t="shared" si="116"/>
        <v>42445.759990014216</v>
      </c>
    </row>
    <row r="5970" spans="1:7" x14ac:dyDescent="0.2">
      <c r="A5970" s="344">
        <v>18</v>
      </c>
      <c r="B5970" s="344">
        <v>1.5</v>
      </c>
      <c r="C5970" s="344">
        <v>3684.4345703125</v>
      </c>
      <c r="D5970" s="344">
        <v>23991.005859375</v>
      </c>
      <c r="E5970" s="344">
        <v>1.87917763832957</v>
      </c>
      <c r="F5970" s="344">
        <v>2.6917636860162002</v>
      </c>
      <c r="G5970" s="262">
        <f t="shared" si="116"/>
        <v>42456.923759681602</v>
      </c>
    </row>
    <row r="5971" spans="1:7" x14ac:dyDescent="0.2">
      <c r="A5971" s="344">
        <v>18</v>
      </c>
      <c r="B5971" s="344">
        <v>1.5</v>
      </c>
      <c r="C5971" s="344">
        <v>3684.7587890625</v>
      </c>
      <c r="D5971" s="344">
        <v>24069.419921875</v>
      </c>
      <c r="E5971" s="344">
        <v>1.8806103616952901</v>
      </c>
      <c r="F5971" s="344">
        <v>2.69631436094642</v>
      </c>
      <c r="G5971" s="262">
        <f t="shared" si="116"/>
        <v>42491.352407173232</v>
      </c>
    </row>
    <row r="5972" spans="1:7" x14ac:dyDescent="0.2">
      <c r="A5972" s="344">
        <v>18</v>
      </c>
      <c r="B5972" s="344">
        <v>1.5</v>
      </c>
      <c r="C5972" s="344">
        <v>3685.1572265625</v>
      </c>
      <c r="D5972" s="344">
        <v>24170.80859375</v>
      </c>
      <c r="E5972" s="344">
        <v>1.88243063166738</v>
      </c>
      <c r="F5972" s="344">
        <v>2.70016468130052</v>
      </c>
      <c r="G5972" s="262">
        <f t="shared" si="116"/>
        <v>42535.257526880108</v>
      </c>
    </row>
    <row r="5973" spans="1:7" x14ac:dyDescent="0.2">
      <c r="A5973" s="344">
        <v>18</v>
      </c>
      <c r="B5973" s="344">
        <v>1.5</v>
      </c>
      <c r="C5973" s="344">
        <v>3685.5615234375</v>
      </c>
      <c r="D5973" s="344">
        <v>24272.515625</v>
      </c>
      <c r="E5973" s="344">
        <v>1.8842576537281299</v>
      </c>
      <c r="F5973" s="344">
        <v>2.7062178123742302</v>
      </c>
      <c r="G5973" s="262">
        <f t="shared" si="116"/>
        <v>42579.511037901968</v>
      </c>
    </row>
    <row r="5974" spans="1:7" x14ac:dyDescent="0.2">
      <c r="A5974" s="344">
        <v>18</v>
      </c>
      <c r="B5974" s="344">
        <v>1.5</v>
      </c>
      <c r="C5974" s="344">
        <v>3685.9453125</v>
      </c>
      <c r="D5974" s="344">
        <v>24373.640625</v>
      </c>
      <c r="E5974" s="344">
        <v>1.88606139272451</v>
      </c>
      <c r="F5974" s="344">
        <v>2.70770187489688</v>
      </c>
      <c r="G5974" s="262">
        <f t="shared" si="116"/>
        <v>42623.383522428026</v>
      </c>
    </row>
    <row r="5975" spans="1:7" x14ac:dyDescent="0.2">
      <c r="A5975" s="344">
        <v>18</v>
      </c>
      <c r="B5975" s="344">
        <v>1.5</v>
      </c>
      <c r="C5975" s="344">
        <v>3686.3671875</v>
      </c>
      <c r="D5975" s="344">
        <v>24473.701171875</v>
      </c>
      <c r="E5975" s="344">
        <v>1.88805221114308</v>
      </c>
      <c r="F5975" s="344">
        <v>2.7124613989144599</v>
      </c>
      <c r="G5975" s="262">
        <f t="shared" si="116"/>
        <v>42672.006616301725</v>
      </c>
    </row>
    <row r="5976" spans="1:7" x14ac:dyDescent="0.2">
      <c r="A5976" s="344">
        <v>18</v>
      </c>
      <c r="B5976" s="344">
        <v>1.5</v>
      </c>
      <c r="C5976" s="344">
        <v>3686.7607421875</v>
      </c>
      <c r="D5976" s="344">
        <v>24574.580078125</v>
      </c>
      <c r="E5976" s="344">
        <v>1.8899540882557599</v>
      </c>
      <c r="F5976" s="344">
        <v>2.7169317472726102</v>
      </c>
      <c r="G5976" s="262">
        <f t="shared" si="116"/>
        <v>42718.648518064561</v>
      </c>
    </row>
    <row r="5977" spans="1:7" x14ac:dyDescent="0.2">
      <c r="A5977" s="344">
        <v>18</v>
      </c>
      <c r="B5977" s="344">
        <v>1.5</v>
      </c>
      <c r="C5977" s="344">
        <v>3687.1689453125</v>
      </c>
      <c r="D5977" s="344">
        <v>24675.806640625</v>
      </c>
      <c r="E5977" s="344">
        <v>1.89187459181994</v>
      </c>
      <c r="F5977" s="344">
        <v>2.7209459803998501</v>
      </c>
      <c r="G5977" s="262">
        <f t="shared" si="116"/>
        <v>42765.941289679868</v>
      </c>
    </row>
    <row r="5978" spans="1:7" x14ac:dyDescent="0.2">
      <c r="A5978" s="344">
        <v>18</v>
      </c>
      <c r="B5978" s="344">
        <v>1.5</v>
      </c>
      <c r="C5978" s="344">
        <v>3687.580078125</v>
      </c>
      <c r="D5978" s="344">
        <v>24776.44140625</v>
      </c>
      <c r="E5978" s="344">
        <v>1.8938215216621801</v>
      </c>
      <c r="F5978" s="344">
        <v>2.7251900173723702</v>
      </c>
      <c r="G5978" s="262">
        <f t="shared" si="116"/>
        <v>42814.081318424025</v>
      </c>
    </row>
    <row r="5979" spans="1:7" x14ac:dyDescent="0.2">
      <c r="A5979" s="344">
        <v>18</v>
      </c>
      <c r="B5979" s="344">
        <v>1.5</v>
      </c>
      <c r="C5979" s="344">
        <v>3687.986328125</v>
      </c>
      <c r="D5979" s="344">
        <v>24879.873046875</v>
      </c>
      <c r="E5979" s="344">
        <v>1.89579639118165</v>
      </c>
      <c r="F5979" s="344">
        <v>2.72868876345456</v>
      </c>
      <c r="G5979" s="262">
        <f t="shared" si="116"/>
        <v>42863.11368935537</v>
      </c>
    </row>
    <row r="5980" spans="1:7" x14ac:dyDescent="0.2">
      <c r="A5980" s="344">
        <v>18</v>
      </c>
      <c r="B5980" s="344">
        <v>1.5</v>
      </c>
      <c r="C5980" s="344">
        <v>3688.3955078125</v>
      </c>
      <c r="D5980" s="344">
        <v>24980.451171875</v>
      </c>
      <c r="E5980" s="344">
        <v>1.89778348430991</v>
      </c>
      <c r="F5980" s="344">
        <v>2.7333826292306198</v>
      </c>
      <c r="G5980" s="262">
        <f t="shared" si="116"/>
        <v>42912.652243169316</v>
      </c>
    </row>
    <row r="5981" spans="1:7" x14ac:dyDescent="0.2">
      <c r="A5981" s="344">
        <v>18</v>
      </c>
      <c r="B5981" s="344">
        <v>1.5</v>
      </c>
      <c r="C5981" s="344">
        <v>3688.6669921875</v>
      </c>
      <c r="D5981" s="344">
        <v>25047.474609375</v>
      </c>
      <c r="E5981" s="344">
        <v>1.8991837278008501</v>
      </c>
      <c r="F5981" s="344">
        <v>2.73660710081458</v>
      </c>
      <c r="G5981" s="262">
        <f t="shared" si="116"/>
        <v>42947.677881889533</v>
      </c>
    </row>
    <row r="5982" spans="1:7" x14ac:dyDescent="0.2">
      <c r="A5982" s="344">
        <v>18</v>
      </c>
      <c r="B5982" s="344">
        <v>1.5</v>
      </c>
      <c r="C5982" s="344">
        <v>3688.8037109375</v>
      </c>
      <c r="D5982" s="344">
        <v>25081.140625</v>
      </c>
      <c r="E5982" s="344">
        <v>1.8998759333044299</v>
      </c>
      <c r="F5982" s="344">
        <v>2.7391314506530802</v>
      </c>
      <c r="G5982" s="262">
        <f t="shared" si="116"/>
        <v>42965.027533565568</v>
      </c>
    </row>
    <row r="5983" spans="1:7" x14ac:dyDescent="0.2">
      <c r="A5983" s="344">
        <v>18</v>
      </c>
      <c r="B5983" s="344">
        <v>2</v>
      </c>
      <c r="C5983" s="344">
        <v>3689.3271484375</v>
      </c>
      <c r="D5983" s="344">
        <v>24980.111328125</v>
      </c>
      <c r="E5983" s="344">
        <v>1.89832621254027</v>
      </c>
      <c r="F5983" s="344">
        <v>2.7326436247676602</v>
      </c>
      <c r="G5983" s="262">
        <f t="shared" si="116"/>
        <v>42926.23705274977</v>
      </c>
    </row>
    <row r="5984" spans="1:7" x14ac:dyDescent="0.2">
      <c r="A5984" s="344">
        <v>18</v>
      </c>
      <c r="B5984" s="344">
        <v>2</v>
      </c>
      <c r="C5984" s="344">
        <v>3689.724609375</v>
      </c>
      <c r="D5984" s="344">
        <v>24879.521484375</v>
      </c>
      <c r="E5984" s="344">
        <v>1.8966671777889099</v>
      </c>
      <c r="F5984" s="344">
        <v>2.7266831602901198</v>
      </c>
      <c r="G5984" s="262">
        <f t="shared" si="116"/>
        <v>42884.877620986772</v>
      </c>
    </row>
    <row r="5985" spans="1:7" x14ac:dyDescent="0.2">
      <c r="A5985" s="344">
        <v>18</v>
      </c>
      <c r="B5985" s="344">
        <v>2</v>
      </c>
      <c r="C5985" s="344">
        <v>3690.1162109375</v>
      </c>
      <c r="D5985" s="344">
        <v>24777.849609375</v>
      </c>
      <c r="E5985" s="344">
        <v>1.8949367804452799</v>
      </c>
      <c r="F5985" s="344">
        <v>2.72530317306519</v>
      </c>
      <c r="G5985" s="262">
        <f t="shared" si="116"/>
        <v>42841.914129470635</v>
      </c>
    </row>
    <row r="5986" spans="1:7" x14ac:dyDescent="0.2">
      <c r="A5986" s="344">
        <v>18</v>
      </c>
      <c r="B5986" s="344">
        <v>2</v>
      </c>
      <c r="C5986" s="344">
        <v>3690.5322265625</v>
      </c>
      <c r="D5986" s="344">
        <v>24677.236328125</v>
      </c>
      <c r="E5986" s="344">
        <v>1.89314130693674</v>
      </c>
      <c r="F5986" s="344">
        <v>2.72105657495558</v>
      </c>
      <c r="G5986" s="262">
        <f t="shared" si="116"/>
        <v>42797.516481138962</v>
      </c>
    </row>
    <row r="5987" spans="1:7" x14ac:dyDescent="0.2">
      <c r="A5987" s="344">
        <v>18</v>
      </c>
      <c r="B5987" s="344">
        <v>2</v>
      </c>
      <c r="C5987" s="344">
        <v>3690.9296875</v>
      </c>
      <c r="D5987" s="344">
        <v>24577.212890625</v>
      </c>
      <c r="E5987" s="344">
        <v>1.89134629908949</v>
      </c>
      <c r="F5987" s="344">
        <v>2.71820416674018</v>
      </c>
      <c r="G5987" s="262">
        <f t="shared" si="116"/>
        <v>42753.310419709145</v>
      </c>
    </row>
    <row r="5988" spans="1:7" x14ac:dyDescent="0.2">
      <c r="A5988" s="344">
        <v>18</v>
      </c>
      <c r="B5988" s="344">
        <v>2</v>
      </c>
      <c r="C5988" s="344">
        <v>3691.3349609375</v>
      </c>
      <c r="D5988" s="344">
        <v>24475.359375</v>
      </c>
      <c r="E5988" s="344">
        <v>1.88950856681913</v>
      </c>
      <c r="F5988" s="344">
        <v>2.7148425579071001</v>
      </c>
      <c r="G5988" s="262">
        <f t="shared" si="116"/>
        <v>42708.237672210795</v>
      </c>
    </row>
    <row r="5989" spans="1:7" x14ac:dyDescent="0.2">
      <c r="A5989" s="344">
        <v>18</v>
      </c>
      <c r="B5989" s="344">
        <v>2</v>
      </c>
      <c r="C5989" s="344">
        <v>3691.744140625</v>
      </c>
      <c r="D5989" s="344">
        <v>24374.974609375</v>
      </c>
      <c r="E5989" s="344">
        <v>1.8877274123951799</v>
      </c>
      <c r="F5989" s="344">
        <v>2.7096418198198098</v>
      </c>
      <c r="G5989" s="262">
        <f t="shared" si="116"/>
        <v>42664.732677966938</v>
      </c>
    </row>
    <row r="5990" spans="1:7" x14ac:dyDescent="0.2">
      <c r="A5990" s="344">
        <v>18</v>
      </c>
      <c r="B5990" s="344">
        <v>2</v>
      </c>
      <c r="C5990" s="344">
        <v>3692.1513671875</v>
      </c>
      <c r="D5990" s="344">
        <v>24274.57421875</v>
      </c>
      <c r="E5990" s="344">
        <v>1.8858703551814</v>
      </c>
      <c r="F5990" s="344">
        <v>2.7043314184993501</v>
      </c>
      <c r="G5990" s="262">
        <f t="shared" si="116"/>
        <v>42619.560180167733</v>
      </c>
    </row>
    <row r="5991" spans="1:7" x14ac:dyDescent="0.2">
      <c r="A5991" s="344">
        <v>18</v>
      </c>
      <c r="B5991" s="344">
        <v>2</v>
      </c>
      <c r="C5991" s="344">
        <v>3692.5419921875</v>
      </c>
      <c r="D5991" s="344">
        <v>24173.73828125</v>
      </c>
      <c r="E5991" s="344">
        <v>1.88410782720894</v>
      </c>
      <c r="F5991" s="344">
        <v>2.7009339537471502</v>
      </c>
      <c r="G5991" s="262">
        <f t="shared" si="116"/>
        <v>42576.864427167864</v>
      </c>
    </row>
    <row r="5992" spans="1:7" x14ac:dyDescent="0.2">
      <c r="A5992" s="344">
        <v>18</v>
      </c>
      <c r="B5992" s="344">
        <v>2</v>
      </c>
      <c r="C5992" s="344">
        <v>3692.9482421875</v>
      </c>
      <c r="D5992" s="344">
        <v>24073.4375</v>
      </c>
      <c r="E5992" s="344">
        <v>1.8823631107807199</v>
      </c>
      <c r="F5992" s="344">
        <v>2.6981295086443402</v>
      </c>
      <c r="G5992" s="262">
        <f t="shared" si="116"/>
        <v>42534.77560706748</v>
      </c>
    </row>
    <row r="5993" spans="1:7" x14ac:dyDescent="0.2">
      <c r="A5993" s="344">
        <v>18</v>
      </c>
      <c r="B5993" s="344">
        <v>2</v>
      </c>
      <c r="C5993" s="344">
        <v>3693.3525390625</v>
      </c>
      <c r="D5993" s="344">
        <v>23972.984375</v>
      </c>
      <c r="E5993" s="344">
        <v>1.8805327126756299</v>
      </c>
      <c r="F5993" s="344">
        <v>2.6923597324639599</v>
      </c>
      <c r="G5993" s="262">
        <f t="shared" si="116"/>
        <v>42490.803567289302</v>
      </c>
    </row>
    <row r="5994" spans="1:7" x14ac:dyDescent="0.2">
      <c r="A5994" s="344">
        <v>18</v>
      </c>
      <c r="B5994" s="344">
        <v>2</v>
      </c>
      <c r="C5994" s="344">
        <v>3693.6318359375</v>
      </c>
      <c r="D5994" s="344">
        <v>23905.20703125</v>
      </c>
      <c r="E5994" s="344">
        <v>1.8791764741763499</v>
      </c>
      <c r="F5994" s="344">
        <v>2.6907471474260101</v>
      </c>
      <c r="G5994" s="262">
        <f t="shared" si="116"/>
        <v>42458.336444058776</v>
      </c>
    </row>
    <row r="5995" spans="1:7" x14ac:dyDescent="0.2">
      <c r="A5995" s="344">
        <v>18</v>
      </c>
      <c r="B5995" s="344">
        <v>2</v>
      </c>
      <c r="C5995" s="344">
        <v>3693.736328125</v>
      </c>
      <c r="D5995" s="344">
        <v>23871.94140625</v>
      </c>
      <c r="E5995" s="344">
        <v>1.8787522567436099</v>
      </c>
      <c r="F5995" s="344">
        <v>2.6907920837402299</v>
      </c>
      <c r="G5995" s="262">
        <f t="shared" si="116"/>
        <v>42448.202494431876</v>
      </c>
    </row>
    <row r="5996" spans="1:7" x14ac:dyDescent="0.2">
      <c r="A5996" s="344">
        <v>18</v>
      </c>
      <c r="B5996" s="344">
        <v>2</v>
      </c>
      <c r="C5996" s="344">
        <v>3694.15625</v>
      </c>
      <c r="D5996" s="344">
        <v>23769.748046875</v>
      </c>
      <c r="E5996" s="344">
        <v>1.8768403679132499</v>
      </c>
      <c r="F5996" s="344">
        <v>2.6853501331061098</v>
      </c>
      <c r="G5996" s="262">
        <f t="shared" si="116"/>
        <v>42402.659687469422</v>
      </c>
    </row>
    <row r="5997" spans="1:7" x14ac:dyDescent="0.2">
      <c r="A5997" s="344">
        <v>18</v>
      </c>
      <c r="B5997" s="344">
        <v>2</v>
      </c>
      <c r="C5997" s="344">
        <v>3694.5732421875</v>
      </c>
      <c r="D5997" s="344">
        <v>23668.962890625</v>
      </c>
      <c r="E5997" s="344">
        <v>1.87496584840119</v>
      </c>
      <c r="F5997" s="344">
        <v>2.6801375206559901</v>
      </c>
      <c r="G5997" s="262">
        <f t="shared" si="116"/>
        <v>42358.197292829762</v>
      </c>
    </row>
    <row r="5998" spans="1:7" x14ac:dyDescent="0.2">
      <c r="A5998" s="344">
        <v>18</v>
      </c>
      <c r="B5998" s="344">
        <v>2</v>
      </c>
      <c r="C5998" s="344">
        <v>3694.9697265625</v>
      </c>
      <c r="D5998" s="344">
        <v>23567.423828125</v>
      </c>
      <c r="E5998" s="344">
        <v>1.8732293974608201</v>
      </c>
      <c r="F5998" s="344">
        <v>2.6767910458147499</v>
      </c>
      <c r="G5998" s="262">
        <f t="shared" si="116"/>
        <v>42317.185458761036</v>
      </c>
    </row>
    <row r="5999" spans="1:7" x14ac:dyDescent="0.2">
      <c r="A5999" s="344">
        <v>18</v>
      </c>
      <c r="B5999" s="344">
        <v>2</v>
      </c>
      <c r="C5999" s="344">
        <v>3695.3720703125</v>
      </c>
      <c r="D5999" s="344">
        <v>23466.7890625</v>
      </c>
      <c r="E5999" s="344">
        <v>1.87145732343197</v>
      </c>
      <c r="F5999" s="344">
        <v>2.6731877587735702</v>
      </c>
      <c r="G5999" s="262">
        <f t="shared" si="116"/>
        <v>42275.511405195597</v>
      </c>
    </row>
    <row r="6000" spans="1:7" x14ac:dyDescent="0.2">
      <c r="A6000" s="344">
        <v>18</v>
      </c>
      <c r="B6000" s="344">
        <v>2</v>
      </c>
      <c r="C6000" s="344">
        <v>3695.7822265625</v>
      </c>
      <c r="D6000" s="344">
        <v>23363.658203125</v>
      </c>
      <c r="E6000" s="344">
        <v>1.8695335602387799</v>
      </c>
      <c r="F6000" s="344">
        <v>2.6688189245760401</v>
      </c>
      <c r="G6000" s="262">
        <f t="shared" si="116"/>
        <v>42230.466059810475</v>
      </c>
    </row>
    <row r="6001" spans="1:7" x14ac:dyDescent="0.2">
      <c r="A6001" s="344">
        <v>18</v>
      </c>
      <c r="B6001" s="344">
        <v>2</v>
      </c>
      <c r="C6001" s="344">
        <v>3696.1953125</v>
      </c>
      <c r="D6001" s="344">
        <v>23263.2890625</v>
      </c>
      <c r="E6001" s="344">
        <v>1.86771538574249</v>
      </c>
      <c r="F6001" s="344">
        <v>2.6645064353942902</v>
      </c>
      <c r="G6001" s="262">
        <f t="shared" si="116"/>
        <v>42188.078096631369</v>
      </c>
    </row>
    <row r="6002" spans="1:7" x14ac:dyDescent="0.2">
      <c r="A6002" s="344">
        <v>18</v>
      </c>
      <c r="B6002" s="344">
        <v>2</v>
      </c>
      <c r="C6002" s="344">
        <v>3696.595703125</v>
      </c>
      <c r="D6002" s="344">
        <v>23163.193359375</v>
      </c>
      <c r="E6002" s="344">
        <v>1.8659252673387501</v>
      </c>
      <c r="F6002" s="344">
        <v>2.6606558822095399</v>
      </c>
      <c r="G6002" s="262">
        <f t="shared" si="116"/>
        <v>42146.523646329217</v>
      </c>
    </row>
    <row r="6003" spans="1:7" x14ac:dyDescent="0.2">
      <c r="A6003" s="344">
        <v>18</v>
      </c>
      <c r="B6003" s="344">
        <v>2</v>
      </c>
      <c r="C6003" s="344">
        <v>3697.005859375</v>
      </c>
      <c r="D6003" s="344">
        <v>23062.138671875</v>
      </c>
      <c r="E6003" s="344">
        <v>1.8641012720763701</v>
      </c>
      <c r="F6003" s="344">
        <v>2.6545734144747302</v>
      </c>
      <c r="G6003" s="262">
        <f t="shared" si="116"/>
        <v>42104.366253015745</v>
      </c>
    </row>
    <row r="6004" spans="1:7" x14ac:dyDescent="0.2">
      <c r="A6004" s="344">
        <v>19</v>
      </c>
      <c r="B6004" s="344">
        <v>2</v>
      </c>
      <c r="C6004" s="344">
        <v>3697.3876953125</v>
      </c>
      <c r="D6004" s="344">
        <v>22960.197265625</v>
      </c>
      <c r="E6004" s="344">
        <v>1.86232326086611</v>
      </c>
      <c r="F6004" s="344">
        <v>2.6518078520894099</v>
      </c>
      <c r="G6004" s="262">
        <f t="shared" si="116"/>
        <v>42063.45213840613</v>
      </c>
    </row>
    <row r="6005" spans="1:7" x14ac:dyDescent="0.2">
      <c r="A6005" s="344">
        <v>19</v>
      </c>
      <c r="B6005" s="344">
        <v>2</v>
      </c>
      <c r="C6005" s="344">
        <v>3697.7978515625</v>
      </c>
      <c r="D6005" s="344">
        <v>22859.009765625</v>
      </c>
      <c r="E6005" s="344">
        <v>1.8604099750518801</v>
      </c>
      <c r="F6005" s="344">
        <v>2.6473193429410502</v>
      </c>
      <c r="G6005" s="262">
        <f t="shared" si="116"/>
        <v>42019.619518990054</v>
      </c>
    </row>
    <row r="6006" spans="1:7" x14ac:dyDescent="0.2">
      <c r="A6006" s="344">
        <v>19</v>
      </c>
      <c r="B6006" s="344">
        <v>2</v>
      </c>
      <c r="C6006" s="344">
        <v>3698.078125</v>
      </c>
      <c r="D6006" s="344">
        <v>22791.333984375</v>
      </c>
      <c r="E6006" s="344">
        <v>1.8591679399833101</v>
      </c>
      <c r="F6006" s="344">
        <v>2.64495005831122</v>
      </c>
      <c r="G6006" s="262">
        <f t="shared" si="116"/>
        <v>41991.269855075167</v>
      </c>
    </row>
    <row r="6007" spans="1:7" x14ac:dyDescent="0.2">
      <c r="A6007" s="344">
        <v>19</v>
      </c>
      <c r="B6007" s="344">
        <v>2</v>
      </c>
      <c r="C6007" s="344">
        <v>3698.21484375</v>
      </c>
      <c r="D6007" s="344">
        <v>22758.736328125</v>
      </c>
      <c r="E6007" s="344">
        <v>1.85859564226121</v>
      </c>
      <c r="F6007" s="344">
        <v>2.6427716948092002</v>
      </c>
      <c r="G6007" s="262">
        <f t="shared" si="116"/>
        <v>41978.235754334492</v>
      </c>
    </row>
    <row r="6008" spans="1:7" x14ac:dyDescent="0.2">
      <c r="A6008" s="344">
        <v>19</v>
      </c>
      <c r="B6008" s="344">
        <v>2</v>
      </c>
      <c r="C6008" s="344">
        <v>3698.6171875</v>
      </c>
      <c r="D6008" s="344">
        <v>22656.919921875</v>
      </c>
      <c r="E6008" s="344">
        <v>1.8567686202004601</v>
      </c>
      <c r="F6008" s="344">
        <v>2.64032161794603</v>
      </c>
      <c r="G6008" s="262">
        <f t="shared" si="116"/>
        <v>41936.748051398397</v>
      </c>
    </row>
    <row r="6009" spans="1:7" x14ac:dyDescent="0.2">
      <c r="A6009" s="344">
        <v>19</v>
      </c>
      <c r="B6009" s="344">
        <v>2</v>
      </c>
      <c r="C6009" s="344">
        <v>3699.01953125</v>
      </c>
      <c r="D6009" s="344">
        <v>22555.4375</v>
      </c>
      <c r="E6009" s="344">
        <v>1.8549105152487799</v>
      </c>
      <c r="F6009" s="344">
        <v>2.6353001594543501</v>
      </c>
      <c r="G6009" s="262">
        <f t="shared" si="116"/>
        <v>41894.743398797036</v>
      </c>
    </row>
    <row r="6010" spans="1:7" x14ac:dyDescent="0.2">
      <c r="A6010" s="344">
        <v>19</v>
      </c>
      <c r="B6010" s="344">
        <v>2</v>
      </c>
      <c r="C6010" s="344">
        <v>3699.435546875</v>
      </c>
      <c r="D6010" s="344">
        <v>22454.173828125</v>
      </c>
      <c r="E6010" s="344">
        <v>1.8530805828049799</v>
      </c>
      <c r="F6010" s="344">
        <v>2.6293278206139798</v>
      </c>
      <c r="G6010" s="262">
        <f t="shared" si="116"/>
        <v>41853.561124770953</v>
      </c>
    </row>
    <row r="6011" spans="1:7" x14ac:dyDescent="0.2">
      <c r="A6011" s="344">
        <v>19</v>
      </c>
      <c r="B6011" s="344">
        <v>2</v>
      </c>
      <c r="C6011" s="344">
        <v>3699.8408203125</v>
      </c>
      <c r="D6011" s="344">
        <v>22352.70703125</v>
      </c>
      <c r="E6011" s="344">
        <v>1.8512776587158399</v>
      </c>
      <c r="F6011" s="344">
        <v>2.6269077789038402</v>
      </c>
      <c r="G6011" s="262">
        <f t="shared" si="116"/>
        <v>41813.169422340659</v>
      </c>
    </row>
    <row r="6012" spans="1:7" x14ac:dyDescent="0.2">
      <c r="A6012" s="344">
        <v>19</v>
      </c>
      <c r="B6012" s="344">
        <v>2</v>
      </c>
      <c r="C6012" s="344">
        <v>3700.2421875</v>
      </c>
      <c r="D6012" s="344">
        <v>22250.998046875</v>
      </c>
      <c r="E6012" s="344">
        <v>1.8494077958166599</v>
      </c>
      <c r="F6012" s="344">
        <v>2.6237578131258501</v>
      </c>
      <c r="G6012" s="262">
        <f t="shared" si="116"/>
        <v>41771.468015694882</v>
      </c>
    </row>
    <row r="6013" spans="1:7" x14ac:dyDescent="0.2">
      <c r="A6013" s="344">
        <v>19</v>
      </c>
      <c r="B6013" s="344">
        <v>2</v>
      </c>
      <c r="C6013" s="344">
        <v>3700.6474609375</v>
      </c>
      <c r="D6013" s="344">
        <v>22148.470703125</v>
      </c>
      <c r="E6013" s="344">
        <v>1.84756016824394</v>
      </c>
      <c r="F6013" s="344">
        <v>2.6171775534749</v>
      </c>
      <c r="G6013" s="262">
        <f t="shared" si="116"/>
        <v>41730.451174356574</v>
      </c>
    </row>
    <row r="6014" spans="1:7" x14ac:dyDescent="0.2">
      <c r="A6014" s="344">
        <v>19</v>
      </c>
      <c r="B6014" s="344">
        <v>2</v>
      </c>
      <c r="C6014" s="344">
        <v>3701.0361328125</v>
      </c>
      <c r="D6014" s="344">
        <v>22048.337890625</v>
      </c>
      <c r="E6014" s="344">
        <v>1.8457780824974199</v>
      </c>
      <c r="F6014" s="344">
        <v>2.61349091306329</v>
      </c>
      <c r="G6014" s="262">
        <f t="shared" si="116"/>
        <v>41691.069923038274</v>
      </c>
    </row>
    <row r="6015" spans="1:7" x14ac:dyDescent="0.2">
      <c r="A6015" s="344">
        <v>19</v>
      </c>
      <c r="B6015" s="344">
        <v>2</v>
      </c>
      <c r="C6015" s="344">
        <v>3701.466796875</v>
      </c>
      <c r="D6015" s="344">
        <v>21948.1953125</v>
      </c>
      <c r="E6015" s="344">
        <v>1.8437143880873901</v>
      </c>
      <c r="F6015" s="344">
        <v>2.6089488528668898</v>
      </c>
      <c r="G6015" s="262">
        <f t="shared" si="116"/>
        <v>41645.672223222282</v>
      </c>
    </row>
    <row r="6016" spans="1:7" x14ac:dyDescent="0.2">
      <c r="A6016" s="344">
        <v>19</v>
      </c>
      <c r="B6016" s="344">
        <v>2</v>
      </c>
      <c r="C6016" s="344">
        <v>3701.8388671875</v>
      </c>
      <c r="D6016" s="344">
        <v>21848.046875</v>
      </c>
      <c r="E6016" s="344">
        <v>1.84211006853729</v>
      </c>
      <c r="F6016" s="344">
        <v>2.6057541836053102</v>
      </c>
      <c r="G6016" s="262">
        <f t="shared" si="116"/>
        <v>41610.540639441118</v>
      </c>
    </row>
    <row r="6017" spans="1:7" x14ac:dyDescent="0.2">
      <c r="A6017" s="344">
        <v>19</v>
      </c>
      <c r="B6017" s="344">
        <v>2</v>
      </c>
      <c r="C6017" s="344">
        <v>3702.25390625</v>
      </c>
      <c r="D6017" s="344">
        <v>21746.1640625</v>
      </c>
      <c r="E6017" s="344">
        <v>1.8402227433398399</v>
      </c>
      <c r="F6017" s="344">
        <v>2.6014447212219198</v>
      </c>
      <c r="G6017" s="262">
        <f t="shared" si="116"/>
        <v>41569.402413058473</v>
      </c>
    </row>
    <row r="6018" spans="1:7" x14ac:dyDescent="0.2">
      <c r="A6018" s="344">
        <v>19</v>
      </c>
      <c r="B6018" s="344">
        <v>2</v>
      </c>
      <c r="C6018" s="344">
        <v>3702.4853515625</v>
      </c>
      <c r="D6018" s="344">
        <v>21695.51953125</v>
      </c>
      <c r="E6018" s="344">
        <v>1.8391611520201001</v>
      </c>
      <c r="F6018" s="344">
        <v>2.5996982585638801</v>
      </c>
      <c r="G6018" s="262">
        <f t="shared" si="116"/>
        <v>41546.343755949471</v>
      </c>
    </row>
    <row r="6019" spans="1:7" x14ac:dyDescent="0.2">
      <c r="A6019" s="344">
        <v>19</v>
      </c>
      <c r="B6019" s="344">
        <v>2</v>
      </c>
      <c r="C6019" s="344">
        <v>3702.6640625</v>
      </c>
      <c r="D6019" s="344">
        <v>21645.404296875</v>
      </c>
      <c r="E6019" s="344">
        <v>1.8383605638518901</v>
      </c>
      <c r="F6019" s="344">
        <v>2.5988698471337601</v>
      </c>
      <c r="G6019" s="262">
        <f t="shared" si="116"/>
        <v>41528.994640541423</v>
      </c>
    </row>
    <row r="6020" spans="1:7" x14ac:dyDescent="0.2">
      <c r="A6020" s="344">
        <v>19</v>
      </c>
      <c r="B6020" s="344">
        <v>2</v>
      </c>
      <c r="C6020" s="344">
        <v>3703.07421875</v>
      </c>
      <c r="D6020" s="344">
        <v>21543.474609375</v>
      </c>
      <c r="E6020" s="344">
        <v>1.83648685924709</v>
      </c>
      <c r="F6020" s="344">
        <v>2.5932192802429199</v>
      </c>
      <c r="G6020" s="262">
        <f t="shared" si="116"/>
        <v>41488.533039900023</v>
      </c>
    </row>
    <row r="6021" spans="1:7" x14ac:dyDescent="0.2">
      <c r="A6021" s="344">
        <v>19</v>
      </c>
      <c r="B6021" s="344">
        <v>2</v>
      </c>
      <c r="C6021" s="344">
        <v>3703.4892578125</v>
      </c>
      <c r="D6021" s="344">
        <v>21442.376953125</v>
      </c>
      <c r="E6021" s="344">
        <v>1.8345925491303201</v>
      </c>
      <c r="F6021" s="344">
        <v>2.5891601108014601</v>
      </c>
      <c r="G6021" s="262">
        <f t="shared" si="116"/>
        <v>41447.818773153616</v>
      </c>
    </row>
    <row r="6022" spans="1:7" x14ac:dyDescent="0.2">
      <c r="A6022" s="344">
        <v>19</v>
      </c>
      <c r="B6022" s="344">
        <v>2</v>
      </c>
      <c r="C6022" s="344">
        <v>3703.876953125</v>
      </c>
      <c r="D6022" s="344">
        <v>21341.595703125</v>
      </c>
      <c r="E6022" s="344">
        <v>1.8328047590330201</v>
      </c>
      <c r="F6022" s="344">
        <v>2.5843917392194302</v>
      </c>
      <c r="G6022" s="262">
        <f t="shared" ref="G6022:G6085" si="117">G6021+(D6022+D6021)/2*(E6022-E6021)</f>
        <v>41409.57439183462</v>
      </c>
    </row>
    <row r="6023" spans="1:7" x14ac:dyDescent="0.2">
      <c r="A6023" s="344">
        <v>19</v>
      </c>
      <c r="B6023" s="344">
        <v>2</v>
      </c>
      <c r="C6023" s="344">
        <v>3704.2890625</v>
      </c>
      <c r="D6023" s="344">
        <v>21241.451171875</v>
      </c>
      <c r="E6023" s="344">
        <v>1.8309053266421</v>
      </c>
      <c r="F6023" s="344">
        <v>2.5803088210523102</v>
      </c>
      <c r="G6023" s="262">
        <f t="shared" si="117"/>
        <v>41369.132582565398</v>
      </c>
    </row>
    <row r="6024" spans="1:7" x14ac:dyDescent="0.2">
      <c r="A6024" s="344">
        <v>19</v>
      </c>
      <c r="B6024" s="344">
        <v>2</v>
      </c>
      <c r="C6024" s="344">
        <v>3704.6787109375</v>
      </c>
      <c r="D6024" s="344">
        <v>21141.388671875</v>
      </c>
      <c r="E6024" s="344">
        <v>1.82914850302041</v>
      </c>
      <c r="F6024" s="344">
        <v>2.57252738811076</v>
      </c>
      <c r="G6024" s="262">
        <f t="shared" si="117"/>
        <v>41331.902995469492</v>
      </c>
    </row>
    <row r="6025" spans="1:7" x14ac:dyDescent="0.2">
      <c r="A6025" s="344">
        <v>19</v>
      </c>
      <c r="B6025" s="344">
        <v>2</v>
      </c>
      <c r="C6025" s="344">
        <v>3705.0771484375</v>
      </c>
      <c r="D6025" s="344">
        <v>21039.39453125</v>
      </c>
      <c r="E6025" s="344">
        <v>1.8273389432579299</v>
      </c>
      <c r="F6025" s="344">
        <v>2.5745483580976698</v>
      </c>
      <c r="G6025" s="262">
        <f t="shared" si="117"/>
        <v>41293.73867145236</v>
      </c>
    </row>
    <row r="6026" spans="1:7" x14ac:dyDescent="0.2">
      <c r="A6026" s="344">
        <v>19</v>
      </c>
      <c r="B6026" s="344">
        <v>2</v>
      </c>
      <c r="C6026" s="344">
        <v>3705.4951171875</v>
      </c>
      <c r="D6026" s="344">
        <v>20938.931640625</v>
      </c>
      <c r="E6026" s="344">
        <v>1.82536453939974</v>
      </c>
      <c r="F6026" s="344">
        <v>2.5675236247479898</v>
      </c>
      <c r="G6026" s="262">
        <f t="shared" si="117"/>
        <v>41252.297586875306</v>
      </c>
    </row>
    <row r="6027" spans="1:7" x14ac:dyDescent="0.2">
      <c r="A6027" s="344">
        <v>19</v>
      </c>
      <c r="B6027" s="344">
        <v>2</v>
      </c>
      <c r="C6027" s="344">
        <v>3705.8935546875</v>
      </c>
      <c r="D6027" s="344">
        <v>20838.58203125</v>
      </c>
      <c r="E6027" s="344">
        <v>1.8235555617138699</v>
      </c>
      <c r="F6027" s="344">
        <v>2.5639624800533101</v>
      </c>
      <c r="G6027" s="262">
        <f t="shared" si="117"/>
        <v>41214.510291873528</v>
      </c>
    </row>
    <row r="6028" spans="1:7" x14ac:dyDescent="0.2">
      <c r="A6028" s="344">
        <v>19</v>
      </c>
      <c r="B6028" s="344">
        <v>2</v>
      </c>
      <c r="C6028" s="344">
        <v>3706.2939453125</v>
      </c>
      <c r="D6028" s="344">
        <v>20738.03515625</v>
      </c>
      <c r="E6028" s="344">
        <v>1.8216697499156</v>
      </c>
      <c r="F6028" s="344">
        <v>2.5604872498661302</v>
      </c>
      <c r="G6028" s="262">
        <f t="shared" si="117"/>
        <v>41175.307454261361</v>
      </c>
    </row>
    <row r="6029" spans="1:7" x14ac:dyDescent="0.2">
      <c r="A6029" s="344">
        <v>19</v>
      </c>
      <c r="B6029" s="344">
        <v>2</v>
      </c>
      <c r="C6029" s="344">
        <v>3706.7099609375</v>
      </c>
      <c r="D6029" s="344">
        <v>20637.630859375</v>
      </c>
      <c r="E6029" s="344">
        <v>1.81979557964951</v>
      </c>
      <c r="F6029" s="344">
        <v>2.55326624028385</v>
      </c>
      <c r="G6029" s="262">
        <f t="shared" si="117"/>
        <v>41136.534932768285</v>
      </c>
    </row>
    <row r="6030" spans="1:7" x14ac:dyDescent="0.2">
      <c r="A6030" s="344">
        <v>19</v>
      </c>
      <c r="B6030" s="344">
        <v>2</v>
      </c>
      <c r="C6030" s="344">
        <v>3706.8359375</v>
      </c>
      <c r="D6030" s="344">
        <v>20602.708984375</v>
      </c>
      <c r="E6030" s="344">
        <v>1.8191159470006799</v>
      </c>
      <c r="F6030" s="344">
        <v>2.55550141446292</v>
      </c>
      <c r="G6030" s="262">
        <f t="shared" si="117"/>
        <v>41122.520792064955</v>
      </c>
    </row>
    <row r="6031" spans="1:7" x14ac:dyDescent="0.2">
      <c r="A6031" s="344">
        <v>19</v>
      </c>
      <c r="B6031" s="344">
        <v>2</v>
      </c>
      <c r="C6031" s="344">
        <v>3707.09765625</v>
      </c>
      <c r="D6031" s="344">
        <v>20537.37890625</v>
      </c>
      <c r="E6031" s="344">
        <v>1.8179822945967301</v>
      </c>
      <c r="F6031" s="344">
        <v>2.5473923888057501</v>
      </c>
      <c r="G6031" s="262">
        <f t="shared" si="117"/>
        <v>41099.201512296997</v>
      </c>
    </row>
    <row r="6032" spans="1:7" x14ac:dyDescent="0.2">
      <c r="A6032" s="344">
        <v>19</v>
      </c>
      <c r="B6032" s="344">
        <v>2</v>
      </c>
      <c r="C6032" s="344">
        <v>3707.494140625</v>
      </c>
      <c r="D6032" s="344">
        <v>20436.224609375</v>
      </c>
      <c r="E6032" s="344">
        <v>1.8161062616854899</v>
      </c>
      <c r="F6032" s="344">
        <v>2.5462149642407899</v>
      </c>
      <c r="G6032" s="262">
        <f t="shared" si="117"/>
        <v>41060.767597953287</v>
      </c>
    </row>
    <row r="6033" spans="1:7" x14ac:dyDescent="0.2">
      <c r="A6033" s="344">
        <v>19</v>
      </c>
      <c r="B6033" s="344">
        <v>2</v>
      </c>
      <c r="C6033" s="344">
        <v>3707.896484375</v>
      </c>
      <c r="D6033" s="344">
        <v>20335.259765625</v>
      </c>
      <c r="E6033" s="344">
        <v>1.8142409389838601</v>
      </c>
      <c r="F6033" s="344">
        <v>2.5423883926123398</v>
      </c>
      <c r="G6033" s="262">
        <f t="shared" si="117"/>
        <v>41022.741610261372</v>
      </c>
    </row>
    <row r="6034" spans="1:7" x14ac:dyDescent="0.2">
      <c r="A6034" s="344">
        <v>19</v>
      </c>
      <c r="B6034" s="344">
        <v>2</v>
      </c>
      <c r="C6034" s="344">
        <v>3708.3115234375</v>
      </c>
      <c r="D6034" s="344">
        <v>20233.75390625</v>
      </c>
      <c r="E6034" s="344">
        <v>1.81235501077026</v>
      </c>
      <c r="F6034" s="344">
        <v>2.5367883499711801</v>
      </c>
      <c r="G6034" s="262">
        <f t="shared" si="117"/>
        <v>40984.486486520509</v>
      </c>
    </row>
    <row r="6035" spans="1:7" x14ac:dyDescent="0.2">
      <c r="A6035" s="344">
        <v>19</v>
      </c>
      <c r="B6035" s="344">
        <v>2</v>
      </c>
      <c r="C6035" s="344">
        <v>3708.7138671875</v>
      </c>
      <c r="D6035" s="344">
        <v>20133.6328125</v>
      </c>
      <c r="E6035" s="344">
        <v>1.81051110848784</v>
      </c>
      <c r="F6035" s="344">
        <v>2.53403466194868</v>
      </c>
      <c r="G6035" s="262">
        <f t="shared" si="117"/>
        <v>40947.269728267493</v>
      </c>
    </row>
    <row r="6036" spans="1:7" x14ac:dyDescent="0.2">
      <c r="A6036" s="344">
        <v>19</v>
      </c>
      <c r="B6036" s="344">
        <v>2.5</v>
      </c>
      <c r="C6036" s="344">
        <v>3709.5615234375</v>
      </c>
      <c r="D6036" s="344">
        <v>20235.267578125</v>
      </c>
      <c r="E6036" s="344">
        <v>1.8121338216587899</v>
      </c>
      <c r="F6036" s="344">
        <v>2.5379685685038602</v>
      </c>
      <c r="G6036" s="262">
        <f t="shared" si="117"/>
        <v>40980.023301447807</v>
      </c>
    </row>
    <row r="6037" spans="1:7" x14ac:dyDescent="0.2">
      <c r="A6037" s="344">
        <v>19</v>
      </c>
      <c r="B6037" s="344">
        <v>2.5</v>
      </c>
      <c r="C6037" s="344">
        <v>3709.953125</v>
      </c>
      <c r="D6037" s="344">
        <v>20335.671875</v>
      </c>
      <c r="E6037" s="344">
        <v>1.81387562770396</v>
      </c>
      <c r="F6037" s="344">
        <v>2.5432559195905902</v>
      </c>
      <c r="G6037" s="262">
        <f t="shared" si="117"/>
        <v>41015.356655246651</v>
      </c>
    </row>
    <row r="6038" spans="1:7" x14ac:dyDescent="0.2">
      <c r="A6038" s="344">
        <v>19</v>
      </c>
      <c r="B6038" s="344">
        <v>2.5</v>
      </c>
      <c r="C6038" s="344">
        <v>3710.369140625</v>
      </c>
      <c r="D6038" s="344">
        <v>20437.48046875</v>
      </c>
      <c r="E6038" s="344">
        <v>1.8156408332288301</v>
      </c>
      <c r="F6038" s="344">
        <v>2.5443406775593802</v>
      </c>
      <c r="G6038" s="262">
        <f t="shared" si="117"/>
        <v>41051.343152138426</v>
      </c>
    </row>
    <row r="6039" spans="1:7" x14ac:dyDescent="0.2">
      <c r="A6039" s="344">
        <v>19</v>
      </c>
      <c r="B6039" s="344">
        <v>2.5</v>
      </c>
      <c r="C6039" s="344">
        <v>3710.76171875</v>
      </c>
      <c r="D6039" s="344">
        <v>20539.26171875</v>
      </c>
      <c r="E6039" s="344">
        <v>1.81750883348286</v>
      </c>
      <c r="F6039" s="344">
        <v>2.5513768196106001</v>
      </c>
      <c r="G6039" s="262">
        <f t="shared" si="117"/>
        <v>41089.615434546213</v>
      </c>
    </row>
    <row r="6040" spans="1:7" x14ac:dyDescent="0.2">
      <c r="A6040" s="344">
        <v>19</v>
      </c>
      <c r="B6040" s="344">
        <v>2.5</v>
      </c>
      <c r="C6040" s="344">
        <v>3711.1796875</v>
      </c>
      <c r="D6040" s="344">
        <v>20640.119140625</v>
      </c>
      <c r="E6040" s="344">
        <v>1.8193526193499601</v>
      </c>
      <c r="F6040" s="344">
        <v>2.5542110670357898</v>
      </c>
      <c r="G6040" s="262">
        <f t="shared" si="117"/>
        <v>41127.578414768439</v>
      </c>
    </row>
    <row r="6041" spans="1:7" x14ac:dyDescent="0.2">
      <c r="A6041" s="344">
        <v>19</v>
      </c>
      <c r="B6041" s="344">
        <v>2.5</v>
      </c>
      <c r="C6041" s="344">
        <v>3711.5908203125</v>
      </c>
      <c r="D6041" s="344">
        <v>20742.390625</v>
      </c>
      <c r="E6041" s="344">
        <v>1.82113540358841</v>
      </c>
      <c r="F6041" s="344">
        <v>2.55493517033756</v>
      </c>
      <c r="G6041" s="262">
        <f t="shared" si="117"/>
        <v>41164.466457847266</v>
      </c>
    </row>
    <row r="6042" spans="1:7" x14ac:dyDescent="0.2">
      <c r="A6042" s="344">
        <v>19</v>
      </c>
      <c r="B6042" s="344">
        <v>2.5</v>
      </c>
      <c r="C6042" s="344">
        <v>3711.9853515625</v>
      </c>
      <c r="D6042" s="344">
        <v>20844.52734375</v>
      </c>
      <c r="E6042" s="344">
        <v>1.8229428678751001</v>
      </c>
      <c r="F6042" s="344">
        <v>2.5636700447648799</v>
      </c>
      <c r="G6042" s="262">
        <f t="shared" si="117"/>
        <v>41202.049892358278</v>
      </c>
    </row>
    <row r="6043" spans="1:7" x14ac:dyDescent="0.2">
      <c r="A6043" s="344">
        <v>19</v>
      </c>
      <c r="B6043" s="344">
        <v>2.5</v>
      </c>
      <c r="C6043" s="344">
        <v>3712.4052734375</v>
      </c>
      <c r="D6043" s="344">
        <v>20946.06640625</v>
      </c>
      <c r="E6043" s="344">
        <v>1.8248627893626701</v>
      </c>
      <c r="F6043" s="344">
        <v>2.5669694878160998</v>
      </c>
      <c r="G6043" s="262">
        <f t="shared" si="117"/>
        <v>41242.167221817748</v>
      </c>
    </row>
    <row r="6044" spans="1:7" x14ac:dyDescent="0.2">
      <c r="A6044" s="344">
        <v>19</v>
      </c>
      <c r="B6044" s="344">
        <v>2.5</v>
      </c>
      <c r="C6044" s="344">
        <v>3712.8046875</v>
      </c>
      <c r="D6044" s="344">
        <v>21046.94921875</v>
      </c>
      <c r="E6044" s="344">
        <v>1.82659341953695</v>
      </c>
      <c r="F6044" s="344">
        <v>2.5725781451910699</v>
      </c>
      <c r="G6044" s="262">
        <f t="shared" si="117"/>
        <v>41278.504411792564</v>
      </c>
    </row>
    <row r="6045" spans="1:7" x14ac:dyDescent="0.2">
      <c r="A6045" s="344">
        <v>19</v>
      </c>
      <c r="B6045" s="344">
        <v>2.5</v>
      </c>
      <c r="C6045" s="344">
        <v>3713.2060546875</v>
      </c>
      <c r="D6045" s="344">
        <v>21147.28125</v>
      </c>
      <c r="E6045" s="344">
        <v>1.8283983226865499</v>
      </c>
      <c r="F6045" s="344">
        <v>2.5751292705535902</v>
      </c>
      <c r="G6045" s="262">
        <f t="shared" si="117"/>
        <v>41316.582661526561</v>
      </c>
    </row>
    <row r="6046" spans="1:7" x14ac:dyDescent="0.2">
      <c r="A6046" s="344">
        <v>19</v>
      </c>
      <c r="B6046" s="344">
        <v>2.5</v>
      </c>
      <c r="C6046" s="344">
        <v>3713.6259765625</v>
      </c>
      <c r="D6046" s="344">
        <v>21247.45703125</v>
      </c>
      <c r="E6046" s="344">
        <v>1.8302944954484699</v>
      </c>
      <c r="F6046" s="344">
        <v>2.5799511931836601</v>
      </c>
      <c r="G6046" s="262">
        <f t="shared" si="117"/>
        <v>41356.776535515375</v>
      </c>
    </row>
    <row r="6047" spans="1:7" x14ac:dyDescent="0.2">
      <c r="A6047" s="344">
        <v>19</v>
      </c>
      <c r="B6047" s="344">
        <v>2.5</v>
      </c>
      <c r="C6047" s="344">
        <v>3714.013671875</v>
      </c>
      <c r="D6047" s="344">
        <v>21350.103515625</v>
      </c>
      <c r="E6047" s="344">
        <v>1.8320691306143999</v>
      </c>
      <c r="F6047" s="344">
        <v>2.5825172197073698</v>
      </c>
      <c r="G6047" s="262">
        <f t="shared" si="117"/>
        <v>41394.574099980033</v>
      </c>
    </row>
    <row r="6048" spans="1:7" x14ac:dyDescent="0.2">
      <c r="A6048" s="344">
        <v>19</v>
      </c>
      <c r="B6048" s="344">
        <v>2.5</v>
      </c>
      <c r="C6048" s="344">
        <v>3714.4287109375</v>
      </c>
      <c r="D6048" s="344">
        <v>21454.296875</v>
      </c>
      <c r="E6048" s="344">
        <v>1.8339914968237301</v>
      </c>
      <c r="F6048" s="344">
        <v>2.58744671009481</v>
      </c>
      <c r="G6048" s="262">
        <f t="shared" si="117"/>
        <v>41435.716966440821</v>
      </c>
    </row>
    <row r="6049" spans="1:7" x14ac:dyDescent="0.2">
      <c r="A6049" s="344">
        <v>19</v>
      </c>
      <c r="B6049" s="344">
        <v>2.5</v>
      </c>
      <c r="C6049" s="344">
        <v>3714.8544921875</v>
      </c>
      <c r="D6049" s="344">
        <v>21555.828125</v>
      </c>
      <c r="E6049" s="344">
        <v>1.8358551897108599</v>
      </c>
      <c r="F6049" s="344">
        <v>2.59216735139489</v>
      </c>
      <c r="G6049" s="262">
        <f t="shared" si="117"/>
        <v>41475.795798459352</v>
      </c>
    </row>
    <row r="6050" spans="1:7" x14ac:dyDescent="0.2">
      <c r="A6050" s="344">
        <v>19</v>
      </c>
      <c r="B6050" s="344">
        <v>2.5</v>
      </c>
      <c r="C6050" s="344">
        <v>3715.244140625</v>
      </c>
      <c r="D6050" s="344">
        <v>21657.318359375</v>
      </c>
      <c r="E6050" s="344">
        <v>1.8376592779532099</v>
      </c>
      <c r="F6050" s="344">
        <v>2.5967597030103202</v>
      </c>
      <c r="G6050" s="262">
        <f t="shared" si="117"/>
        <v>41514.775963203057</v>
      </c>
    </row>
    <row r="6051" spans="1:7" x14ac:dyDescent="0.2">
      <c r="A6051" s="344">
        <v>19</v>
      </c>
      <c r="B6051" s="344">
        <v>2.5</v>
      </c>
      <c r="C6051" s="344">
        <v>3715.5751953125</v>
      </c>
      <c r="D6051" s="344">
        <v>21735.392578125</v>
      </c>
      <c r="E6051" s="344">
        <v>1.8391296034678799</v>
      </c>
      <c r="F6051" s="344">
        <v>2.5990367867052599</v>
      </c>
      <c r="G6051" s="262">
        <f t="shared" si="117"/>
        <v>41546.676668224107</v>
      </c>
    </row>
    <row r="6052" spans="1:7" x14ac:dyDescent="0.2">
      <c r="A6052" s="344">
        <v>19</v>
      </c>
      <c r="B6052" s="344">
        <v>2.5</v>
      </c>
      <c r="C6052" s="344">
        <v>3715.654296875</v>
      </c>
      <c r="D6052" s="344">
        <v>21757.7265625</v>
      </c>
      <c r="E6052" s="344">
        <v>1.83951552025974</v>
      </c>
      <c r="F6052" s="344">
        <v>2.6012123562395599</v>
      </c>
      <c r="G6052" s="262">
        <f t="shared" si="117"/>
        <v>41555.069030727478</v>
      </c>
    </row>
    <row r="6053" spans="1:7" x14ac:dyDescent="0.2">
      <c r="A6053" s="344">
        <v>19</v>
      </c>
      <c r="B6053" s="344">
        <v>2.5</v>
      </c>
      <c r="C6053" s="344">
        <v>3716.0703125</v>
      </c>
      <c r="D6053" s="344">
        <v>21861.470703125</v>
      </c>
      <c r="E6053" s="344">
        <v>1.8413431243970999</v>
      </c>
      <c r="F6053" s="344">
        <v>2.6042282115668098</v>
      </c>
      <c r="G6053" s="262">
        <f t="shared" si="117"/>
        <v>41594.928343422966</v>
      </c>
    </row>
    <row r="6054" spans="1:7" x14ac:dyDescent="0.2">
      <c r="A6054" s="344">
        <v>19</v>
      </c>
      <c r="B6054" s="344">
        <v>2.5</v>
      </c>
      <c r="C6054" s="344">
        <v>3716.4775390625</v>
      </c>
      <c r="D6054" s="344">
        <v>21963.91796875</v>
      </c>
      <c r="E6054" s="344">
        <v>1.8431502394378201</v>
      </c>
      <c r="F6054" s="344">
        <v>2.6095092762261598</v>
      </c>
      <c r="G6054" s="262">
        <f t="shared" si="117"/>
        <v>41634.527102940141</v>
      </c>
    </row>
    <row r="6055" spans="1:7" x14ac:dyDescent="0.2">
      <c r="A6055" s="344">
        <v>19</v>
      </c>
      <c r="B6055" s="344">
        <v>2.5</v>
      </c>
      <c r="C6055" s="344">
        <v>3716.8828125</v>
      </c>
      <c r="D6055" s="344">
        <v>22066.990234375</v>
      </c>
      <c r="E6055" s="344">
        <v>1.8450339557602999</v>
      </c>
      <c r="F6055" s="344">
        <v>2.6115835644304801</v>
      </c>
      <c r="G6055" s="262">
        <f t="shared" si="117"/>
        <v>41675.997973178062</v>
      </c>
    </row>
    <row r="6056" spans="1:7" x14ac:dyDescent="0.2">
      <c r="A6056" s="344">
        <v>19</v>
      </c>
      <c r="B6056" s="344">
        <v>2.5</v>
      </c>
      <c r="C6056" s="344">
        <v>3717.291015625</v>
      </c>
      <c r="D6056" s="344">
        <v>22168.609375</v>
      </c>
      <c r="E6056" s="344">
        <v>1.84689718298614</v>
      </c>
      <c r="F6056" s="344">
        <v>2.6175288949161799</v>
      </c>
      <c r="G6056" s="262">
        <f t="shared" si="117"/>
        <v>41717.208459949834</v>
      </c>
    </row>
    <row r="6057" spans="1:7" x14ac:dyDescent="0.2">
      <c r="A6057" s="344">
        <v>19</v>
      </c>
      <c r="B6057" s="344">
        <v>2.5</v>
      </c>
      <c r="C6057" s="344">
        <v>3717.7001953125</v>
      </c>
      <c r="D6057" s="344">
        <v>22269.140625</v>
      </c>
      <c r="E6057" s="344">
        <v>1.84877857100219</v>
      </c>
      <c r="F6057" s="344">
        <v>2.62326607480645</v>
      </c>
      <c r="G6057" s="262">
        <f t="shared" si="117"/>
        <v>41759.010785104947</v>
      </c>
    </row>
    <row r="6058" spans="1:7" x14ac:dyDescent="0.2">
      <c r="A6058" s="344">
        <v>19</v>
      </c>
      <c r="B6058" s="344">
        <v>2.5</v>
      </c>
      <c r="C6058" s="344">
        <v>3718.103515625</v>
      </c>
      <c r="D6058" s="344">
        <v>22370.732421875</v>
      </c>
      <c r="E6058" s="344">
        <v>1.8505749758333001</v>
      </c>
      <c r="F6058" s="344">
        <v>2.6240467559546201</v>
      </c>
      <c r="G6058" s="262">
        <f t="shared" si="117"/>
        <v>41799.106426905724</v>
      </c>
    </row>
    <row r="6059" spans="1:7" x14ac:dyDescent="0.2">
      <c r="A6059" s="344">
        <v>19</v>
      </c>
      <c r="B6059" s="344">
        <v>2.5</v>
      </c>
      <c r="C6059" s="344">
        <v>3718.49609375</v>
      </c>
      <c r="D6059" s="344">
        <v>22472.388671875</v>
      </c>
      <c r="E6059" s="344">
        <v>1.8523891922086499</v>
      </c>
      <c r="F6059" s="344">
        <v>2.6315660215914201</v>
      </c>
      <c r="G6059" s="262">
        <f t="shared" si="117"/>
        <v>41839.783989210766</v>
      </c>
    </row>
    <row r="6060" spans="1:7" x14ac:dyDescent="0.2">
      <c r="A6060" s="344">
        <v>19</v>
      </c>
      <c r="B6060" s="344">
        <v>2.5</v>
      </c>
      <c r="C6060" s="344">
        <v>3718.912109375</v>
      </c>
      <c r="D6060" s="344">
        <v>22574.126953125</v>
      </c>
      <c r="E6060" s="344">
        <v>1.85425905510783</v>
      </c>
      <c r="F6060" s="344">
        <v>2.6332645211368799</v>
      </c>
      <c r="G6060" s="262">
        <f t="shared" si="117"/>
        <v>41881.899393363026</v>
      </c>
    </row>
    <row r="6061" spans="1:7" x14ac:dyDescent="0.2">
      <c r="A6061" s="344">
        <v>19</v>
      </c>
      <c r="B6061" s="344">
        <v>2.5</v>
      </c>
      <c r="C6061" s="344">
        <v>3719.32421875</v>
      </c>
      <c r="D6061" s="344">
        <v>22674.4453125</v>
      </c>
      <c r="E6061" s="344">
        <v>1.85611064080149</v>
      </c>
      <c r="F6061" s="344">
        <v>2.6415318716317402</v>
      </c>
      <c r="G6061" s="262">
        <f t="shared" si="117"/>
        <v>41923.790197895811</v>
      </c>
    </row>
    <row r="6062" spans="1:7" x14ac:dyDescent="0.2">
      <c r="A6062" s="344">
        <v>19</v>
      </c>
      <c r="B6062" s="344">
        <v>2.5</v>
      </c>
      <c r="C6062" s="344">
        <v>3719.732421875</v>
      </c>
      <c r="D6062" s="344">
        <v>22775.36328125</v>
      </c>
      <c r="E6062" s="344">
        <v>1.8579225288704</v>
      </c>
      <c r="F6062" s="344">
        <v>2.64192232862115</v>
      </c>
      <c r="G6062" s="262">
        <f t="shared" si="117"/>
        <v>41964.965180858439</v>
      </c>
    </row>
    <row r="6063" spans="1:7" x14ac:dyDescent="0.2">
      <c r="A6063" s="344">
        <v>19</v>
      </c>
      <c r="B6063" s="344">
        <v>2.5</v>
      </c>
      <c r="C6063" s="344">
        <v>3719.9853515625</v>
      </c>
      <c r="D6063" s="344">
        <v>22838.380859375</v>
      </c>
      <c r="E6063" s="344">
        <v>1.8591306870803199</v>
      </c>
      <c r="F6063" s="344">
        <v>2.6470094453543398</v>
      </c>
      <c r="G6063" s="262">
        <f t="shared" si="117"/>
        <v>41992.519490592778</v>
      </c>
    </row>
    <row r="6064" spans="1:7" x14ac:dyDescent="0.2">
      <c r="A6064" s="344">
        <v>19</v>
      </c>
      <c r="B6064" s="344">
        <v>2.5</v>
      </c>
      <c r="C6064" s="344">
        <v>3720.130859375</v>
      </c>
      <c r="D6064" s="344">
        <v>22876.337890625</v>
      </c>
      <c r="E6064" s="344">
        <v>1.85981451068074</v>
      </c>
      <c r="F6064" s="344">
        <v>2.6470872107893202</v>
      </c>
      <c r="G6064" s="262">
        <f t="shared" si="117"/>
        <v>42008.149892376685</v>
      </c>
    </row>
    <row r="6065" spans="1:7" x14ac:dyDescent="0.2">
      <c r="A6065" s="344">
        <v>19</v>
      </c>
      <c r="B6065" s="344">
        <v>2.5</v>
      </c>
      <c r="C6065" s="344">
        <v>3720.53125</v>
      </c>
      <c r="D6065" s="344">
        <v>22978.19921875</v>
      </c>
      <c r="E6065" s="344">
        <v>1.8616376910358701</v>
      </c>
      <c r="F6065" s="344">
        <v>2.65101483091712</v>
      </c>
      <c r="G6065" s="262">
        <f t="shared" si="117"/>
        <v>42049.950438002379</v>
      </c>
    </row>
    <row r="6066" spans="1:7" x14ac:dyDescent="0.2">
      <c r="A6066" s="344">
        <v>19</v>
      </c>
      <c r="B6066" s="344">
        <v>2.5</v>
      </c>
      <c r="C6066" s="344">
        <v>3720.9453125</v>
      </c>
      <c r="D6066" s="344">
        <v>23078.296875</v>
      </c>
      <c r="E6066" s="344">
        <v>1.8634813604876399</v>
      </c>
      <c r="F6066" s="344">
        <v>2.6550232432782699</v>
      </c>
      <c r="G6066" s="262">
        <f t="shared" si="117"/>
        <v>42092.406915454179</v>
      </c>
    </row>
    <row r="6067" spans="1:7" x14ac:dyDescent="0.2">
      <c r="A6067" s="344">
        <v>19</v>
      </c>
      <c r="B6067" s="344">
        <v>2.5</v>
      </c>
      <c r="C6067" s="344">
        <v>3721.33203125</v>
      </c>
      <c r="D6067" s="344">
        <v>23178.740234375</v>
      </c>
      <c r="E6067" s="344">
        <v>1.8652554135769599</v>
      </c>
      <c r="F6067" s="344">
        <v>2.6604593731463</v>
      </c>
      <c r="G6067" s="262">
        <f t="shared" si="117"/>
        <v>42133.438135247517</v>
      </c>
    </row>
    <row r="6068" spans="1:7" x14ac:dyDescent="0.2">
      <c r="A6068" s="344">
        <v>19</v>
      </c>
      <c r="B6068" s="344">
        <v>2.5</v>
      </c>
      <c r="C6068" s="344">
        <v>3721.734375</v>
      </c>
      <c r="D6068" s="344">
        <v>23280.650390625</v>
      </c>
      <c r="E6068" s="344">
        <v>1.8671306315809499</v>
      </c>
      <c r="F6068" s="344">
        <v>2.6642412412911698</v>
      </c>
      <c r="G6068" s="262">
        <f t="shared" si="117"/>
        <v>42176.998878124723</v>
      </c>
    </row>
    <row r="6069" spans="1:7" x14ac:dyDescent="0.2">
      <c r="A6069" s="344">
        <v>19</v>
      </c>
      <c r="B6069" s="344">
        <v>2.5</v>
      </c>
      <c r="C6069" s="344">
        <v>3722.154296875</v>
      </c>
      <c r="D6069" s="344">
        <v>23383.369140625</v>
      </c>
      <c r="E6069" s="344">
        <v>1.86897697858512</v>
      </c>
      <c r="F6069" s="344">
        <v>2.6670666411519099</v>
      </c>
      <c r="G6069" s="262">
        <f t="shared" si="117"/>
        <v>42220.077864456754</v>
      </c>
    </row>
    <row r="6070" spans="1:7" x14ac:dyDescent="0.2">
      <c r="A6070" s="344">
        <v>19</v>
      </c>
      <c r="B6070" s="344">
        <v>2.5</v>
      </c>
      <c r="C6070" s="344">
        <v>3722.552734375</v>
      </c>
      <c r="D6070" s="344">
        <v>23484.357421875</v>
      </c>
      <c r="E6070" s="344">
        <v>1.87079620081931</v>
      </c>
      <c r="F6070" s="344">
        <v>2.6714683044701801</v>
      </c>
      <c r="G6070" s="262">
        <f t="shared" si="117"/>
        <v>42262.709269570973</v>
      </c>
    </row>
    <row r="6071" spans="1:7" x14ac:dyDescent="0.2">
      <c r="A6071" s="344">
        <v>19</v>
      </c>
      <c r="B6071" s="344">
        <v>2.5</v>
      </c>
      <c r="C6071" s="344">
        <v>3722.9677734375</v>
      </c>
      <c r="D6071" s="344">
        <v>23585.6015625</v>
      </c>
      <c r="E6071" s="344">
        <v>1.8726800335571201</v>
      </c>
      <c r="F6071" s="344">
        <v>2.6736231520771998</v>
      </c>
      <c r="G6071" s="262">
        <f t="shared" si="117"/>
        <v>42307.045234422047</v>
      </c>
    </row>
    <row r="6072" spans="1:7" x14ac:dyDescent="0.2">
      <c r="A6072" s="344">
        <v>19</v>
      </c>
      <c r="B6072" s="344">
        <v>2.5</v>
      </c>
      <c r="C6072" s="344">
        <v>3723.373046875</v>
      </c>
      <c r="D6072" s="344">
        <v>23687.814453125</v>
      </c>
      <c r="E6072" s="344">
        <v>1.87450496014208</v>
      </c>
      <c r="F6072" s="344">
        <v>2.6800811756402299</v>
      </c>
      <c r="G6072" s="262">
        <f t="shared" si="117"/>
        <v>42350.180491246436</v>
      </c>
    </row>
    <row r="6073" spans="1:7" x14ac:dyDescent="0.2">
      <c r="A6073" s="344">
        <v>19</v>
      </c>
      <c r="B6073" s="344">
        <v>2.5</v>
      </c>
      <c r="C6073" s="344">
        <v>3723.775390625</v>
      </c>
      <c r="D6073" s="344">
        <v>23788.1328125</v>
      </c>
      <c r="E6073" s="344">
        <v>1.8763433909043701</v>
      </c>
      <c r="F6073" s="344">
        <v>2.6833415031433101</v>
      </c>
      <c r="G6073" s="262">
        <f t="shared" si="117"/>
        <v>42393.821112207428</v>
      </c>
    </row>
    <row r="6074" spans="1:7" x14ac:dyDescent="0.2">
      <c r="A6074" s="344">
        <v>19</v>
      </c>
      <c r="B6074" s="344">
        <v>2.5</v>
      </c>
      <c r="C6074" s="344">
        <v>3724.1884765625</v>
      </c>
      <c r="D6074" s="344">
        <v>23889.646484375</v>
      </c>
      <c r="E6074" s="344">
        <v>1.8782317638397199</v>
      </c>
      <c r="F6074" s="344">
        <v>2.6900025550276001</v>
      </c>
      <c r="G6074" s="262">
        <f t="shared" si="117"/>
        <v>42438.83782622833</v>
      </c>
    </row>
    <row r="6075" spans="1:7" x14ac:dyDescent="0.2">
      <c r="A6075" s="344">
        <v>19</v>
      </c>
      <c r="B6075" s="344">
        <v>2.5</v>
      </c>
      <c r="C6075" s="344">
        <v>3724.3662109375</v>
      </c>
      <c r="D6075" s="344">
        <v>23932.615234375</v>
      </c>
      <c r="E6075" s="344">
        <v>1.8791311886161599</v>
      </c>
      <c r="F6075" s="344">
        <v>2.69052386283875</v>
      </c>
      <c r="G6075" s="262">
        <f t="shared" si="117"/>
        <v>42460.344089755949</v>
      </c>
    </row>
    <row r="6076" spans="1:7" x14ac:dyDescent="0.2">
      <c r="A6076" s="344">
        <v>19</v>
      </c>
      <c r="B6076" s="344">
        <v>2.5</v>
      </c>
      <c r="C6076" s="344">
        <v>3724.5859375</v>
      </c>
      <c r="D6076" s="344">
        <v>23995.333984375</v>
      </c>
      <c r="E6076" s="344">
        <v>1.88015133608133</v>
      </c>
      <c r="F6076" s="344">
        <v>2.6923867408186202</v>
      </c>
      <c r="G6076" s="262">
        <f t="shared" si="117"/>
        <v>42484.7908777091</v>
      </c>
    </row>
    <row r="6077" spans="1:7" x14ac:dyDescent="0.2">
      <c r="A6077" s="344">
        <v>19</v>
      </c>
      <c r="B6077" s="344">
        <v>2.5</v>
      </c>
      <c r="C6077" s="344">
        <v>3725.0107421875</v>
      </c>
      <c r="D6077" s="344">
        <v>24098.1328125</v>
      </c>
      <c r="E6077" s="344">
        <v>1.8820940749719699</v>
      </c>
      <c r="F6077" s="344">
        <v>2.6974410284310602</v>
      </c>
      <c r="G6077" s="262">
        <f t="shared" si="117"/>
        <v>42531.507401875097</v>
      </c>
    </row>
    <row r="6078" spans="1:7" x14ac:dyDescent="0.2">
      <c r="A6078" s="344">
        <v>19</v>
      </c>
      <c r="B6078" s="344">
        <v>2.5</v>
      </c>
      <c r="C6078" s="344">
        <v>3725.416015625</v>
      </c>
      <c r="D6078" s="344">
        <v>24201.947265625</v>
      </c>
      <c r="E6078" s="344">
        <v>1.88397360034287</v>
      </c>
      <c r="F6078" s="344">
        <v>2.7009276673197702</v>
      </c>
      <c r="G6078" s="262">
        <f t="shared" si="117"/>
        <v>42576.89801483677</v>
      </c>
    </row>
    <row r="6079" spans="1:7" x14ac:dyDescent="0.2">
      <c r="A6079" s="344">
        <v>19</v>
      </c>
      <c r="B6079" s="344">
        <v>2.5</v>
      </c>
      <c r="C6079" s="344">
        <v>3725.8427734375</v>
      </c>
      <c r="D6079" s="344">
        <v>24303.87109375</v>
      </c>
      <c r="E6079" s="344">
        <v>1.8858780385926399</v>
      </c>
      <c r="F6079" s="344">
        <v>2.7043460868298999</v>
      </c>
      <c r="G6079" s="262">
        <f t="shared" si="117"/>
        <v>42623.08618274676</v>
      </c>
    </row>
    <row r="6080" spans="1:7" x14ac:dyDescent="0.2">
      <c r="A6080" s="344">
        <v>19</v>
      </c>
      <c r="B6080" s="344">
        <v>2.5</v>
      </c>
      <c r="C6080" s="344">
        <v>3726.236328125</v>
      </c>
      <c r="D6080" s="344">
        <v>24404.2734375</v>
      </c>
      <c r="E6080" s="344">
        <v>1.88779539894313</v>
      </c>
      <c r="F6080" s="344">
        <v>2.7100206352770302</v>
      </c>
      <c r="G6080" s="262">
        <f t="shared" si="117"/>
        <v>42669.781715281839</v>
      </c>
    </row>
    <row r="6081" spans="1:7" x14ac:dyDescent="0.2">
      <c r="A6081" s="344">
        <v>19</v>
      </c>
      <c r="B6081" s="344">
        <v>2.5</v>
      </c>
      <c r="C6081" s="344">
        <v>3726.6474609375</v>
      </c>
      <c r="D6081" s="344">
        <v>24504.3203125</v>
      </c>
      <c r="E6081" s="344">
        <v>1.88970996532589</v>
      </c>
      <c r="F6081" s="344">
        <v>2.7133317198604301</v>
      </c>
      <c r="G6081" s="262">
        <f t="shared" si="117"/>
        <v>42716.60108999275</v>
      </c>
    </row>
    <row r="6082" spans="1:7" x14ac:dyDescent="0.2">
      <c r="A6082" s="344">
        <v>19</v>
      </c>
      <c r="B6082" s="344">
        <v>2.5</v>
      </c>
      <c r="C6082" s="344">
        <v>3727.048828125</v>
      </c>
      <c r="D6082" s="344">
        <v>24607.880859375</v>
      </c>
      <c r="E6082" s="344">
        <v>1.89155410043895</v>
      </c>
      <c r="F6082" s="344">
        <v>2.71988520398736</v>
      </c>
      <c r="G6082" s="262">
        <f t="shared" si="117"/>
        <v>42761.885857323112</v>
      </c>
    </row>
    <row r="6083" spans="1:7" x14ac:dyDescent="0.2">
      <c r="A6083" s="344">
        <v>19</v>
      </c>
      <c r="B6083" s="344">
        <v>2.5</v>
      </c>
      <c r="C6083" s="344">
        <v>3727.4375</v>
      </c>
      <c r="D6083" s="344">
        <v>24708.375</v>
      </c>
      <c r="E6083" s="344">
        <v>1.8934700638055799</v>
      </c>
      <c r="F6083" s="344">
        <v>2.7246503159403801</v>
      </c>
      <c r="G6083" s="262">
        <f t="shared" si="117"/>
        <v>42809.129927126065</v>
      </c>
    </row>
    <row r="6084" spans="1:7" x14ac:dyDescent="0.2">
      <c r="A6084" s="344">
        <v>19</v>
      </c>
      <c r="B6084" s="344">
        <v>2.5</v>
      </c>
      <c r="C6084" s="344">
        <v>3727.8642578125</v>
      </c>
      <c r="D6084" s="344">
        <v>24808.470703125</v>
      </c>
      <c r="E6084" s="344">
        <v>1.89538428094238</v>
      </c>
      <c r="F6084" s="344">
        <v>2.7277737390249999</v>
      </c>
      <c r="G6084" s="262">
        <f t="shared" si="117"/>
        <v>42856.522924428667</v>
      </c>
    </row>
    <row r="6085" spans="1:7" x14ac:dyDescent="0.2">
      <c r="A6085" s="344">
        <v>19</v>
      </c>
      <c r="B6085" s="344">
        <v>2.5</v>
      </c>
      <c r="C6085" s="344">
        <v>3728.2529296875</v>
      </c>
      <c r="D6085" s="344">
        <v>24910.0234375</v>
      </c>
      <c r="E6085" s="344">
        <v>1.8972965190187101</v>
      </c>
      <c r="F6085" s="344">
        <v>2.73153488524258</v>
      </c>
      <c r="G6085" s="262">
        <f t="shared" si="117"/>
        <v>42904.059723225415</v>
      </c>
    </row>
    <row r="6086" spans="1:7" x14ac:dyDescent="0.2">
      <c r="A6086" s="344">
        <v>19</v>
      </c>
      <c r="B6086" s="344">
        <v>2.5</v>
      </c>
      <c r="C6086" s="344">
        <v>3728.62890625</v>
      </c>
      <c r="D6086" s="344">
        <v>24998.484375</v>
      </c>
      <c r="E6086" s="344">
        <v>1.89914985094219</v>
      </c>
      <c r="F6086" s="344">
        <v>2.7373731136321999</v>
      </c>
      <c r="G6086" s="262">
        <f t="shared" ref="G6086:G6149" si="118">G6085+(D6086+D6085)/2*(E6086-E6085)</f>
        <v>42950.30823861649</v>
      </c>
    </row>
    <row r="6087" spans="1:7" x14ac:dyDescent="0.2">
      <c r="A6087" s="344">
        <v>19</v>
      </c>
      <c r="B6087" s="344">
        <v>2.5</v>
      </c>
      <c r="C6087" s="344">
        <v>3728.6767578125</v>
      </c>
      <c r="D6087" s="344">
        <v>25011.25</v>
      </c>
      <c r="E6087" s="344">
        <v>1.8994219135493</v>
      </c>
      <c r="F6087" s="344">
        <v>2.7362913824617898</v>
      </c>
      <c r="G6087" s="262">
        <f t="shared" si="118"/>
        <v>42957.111127973963</v>
      </c>
    </row>
    <row r="6088" spans="1:7" x14ac:dyDescent="0.2">
      <c r="A6088" s="344">
        <v>19</v>
      </c>
      <c r="B6088" s="344">
        <v>3.5</v>
      </c>
      <c r="C6088" s="344">
        <v>3729.974609375</v>
      </c>
      <c r="D6088" s="344">
        <v>25113.16796875</v>
      </c>
      <c r="E6088" s="344">
        <v>1.9016856094822301</v>
      </c>
      <c r="F6088" s="344">
        <v>2.7398406527936499</v>
      </c>
      <c r="G6088" s="262">
        <f t="shared" si="118"/>
        <v>43013.844348522136</v>
      </c>
    </row>
    <row r="6089" spans="1:7" x14ac:dyDescent="0.2">
      <c r="A6089" s="344">
        <v>19</v>
      </c>
      <c r="B6089" s="344">
        <v>3.5</v>
      </c>
      <c r="C6089" s="344">
        <v>3730.42578125</v>
      </c>
      <c r="D6089" s="344">
        <v>25214.005859375</v>
      </c>
      <c r="E6089" s="344">
        <v>1.90396106336266</v>
      </c>
      <c r="F6089" s="344">
        <v>2.7458814438432499</v>
      </c>
      <c r="G6089" s="262">
        <f t="shared" si="118"/>
        <v>43071.102930011279</v>
      </c>
    </row>
    <row r="6090" spans="1:7" x14ac:dyDescent="0.2">
      <c r="A6090" s="344">
        <v>19</v>
      </c>
      <c r="B6090" s="344">
        <v>3.5</v>
      </c>
      <c r="C6090" s="344">
        <v>3730.8818359375</v>
      </c>
      <c r="D6090" s="344">
        <v>25315.94140625</v>
      </c>
      <c r="E6090" s="344">
        <v>1.9062520004808901</v>
      </c>
      <c r="F6090" s="344">
        <v>2.7490674983710099</v>
      </c>
      <c r="G6090" s="262">
        <f t="shared" si="118"/>
        <v>43128.983395897791</v>
      </c>
    </row>
    <row r="6091" spans="1:7" x14ac:dyDescent="0.2">
      <c r="A6091" s="344">
        <v>19</v>
      </c>
      <c r="B6091" s="344">
        <v>3.5</v>
      </c>
      <c r="C6091" s="344">
        <v>3731.4775390625</v>
      </c>
      <c r="D6091" s="344">
        <v>25416.32421875</v>
      </c>
      <c r="E6091" s="344">
        <v>1.90921535249799</v>
      </c>
      <c r="F6091" s="344">
        <v>2.7550130616873498</v>
      </c>
      <c r="G6091" s="262">
        <f t="shared" si="118"/>
        <v>43204.15217673374</v>
      </c>
    </row>
    <row r="6092" spans="1:7" x14ac:dyDescent="0.2">
      <c r="A6092" s="344">
        <v>19</v>
      </c>
      <c r="B6092" s="344">
        <v>3.5</v>
      </c>
      <c r="C6092" s="344">
        <v>3732.142578125</v>
      </c>
      <c r="D6092" s="344">
        <v>25516.693359375</v>
      </c>
      <c r="E6092" s="344">
        <v>1.9125820836052301</v>
      </c>
      <c r="F6092" s="344">
        <v>2.7624010108411299</v>
      </c>
      <c r="G6092" s="262">
        <f t="shared" si="118"/>
        <v>43289.89106406668</v>
      </c>
    </row>
    <row r="6093" spans="1:7" x14ac:dyDescent="0.2">
      <c r="A6093" s="344">
        <v>19</v>
      </c>
      <c r="B6093" s="344">
        <v>3.5</v>
      </c>
      <c r="C6093" s="344">
        <v>3733.06640625</v>
      </c>
      <c r="D6093" s="344">
        <v>25616.826171875</v>
      </c>
      <c r="E6093" s="344">
        <v>1.9172213505953599</v>
      </c>
      <c r="F6093" s="344">
        <v>2.76706507429481</v>
      </c>
      <c r="G6093" s="262">
        <f t="shared" si="118"/>
        <v>43408.502088691923</v>
      </c>
    </row>
    <row r="6094" spans="1:7" x14ac:dyDescent="0.2">
      <c r="A6094" s="344">
        <v>19</v>
      </c>
      <c r="B6094" s="344">
        <v>3.5</v>
      </c>
      <c r="C6094" s="344">
        <v>3733.4453125</v>
      </c>
      <c r="D6094" s="344">
        <v>25647.05859375</v>
      </c>
      <c r="E6094" s="344">
        <v>1.9191500032320601</v>
      </c>
      <c r="F6094" s="344">
        <v>2.77029862627387</v>
      </c>
      <c r="G6094" s="262">
        <f t="shared" si="118"/>
        <v>43457.937201952278</v>
      </c>
    </row>
    <row r="6095" spans="1:7" x14ac:dyDescent="0.2">
      <c r="A6095" s="344">
        <v>19</v>
      </c>
      <c r="B6095" s="344">
        <v>3.5</v>
      </c>
      <c r="C6095" s="344">
        <v>3735.0068359375</v>
      </c>
      <c r="D6095" s="344">
        <v>25716.904296875</v>
      </c>
      <c r="E6095" s="344">
        <v>1.92692910786718</v>
      </c>
      <c r="F6095" s="344">
        <v>2.7802733238786499</v>
      </c>
      <c r="G6095" s="262">
        <f t="shared" si="118"/>
        <v>43657.720022852569</v>
      </c>
    </row>
    <row r="6096" spans="1:7" x14ac:dyDescent="0.2">
      <c r="A6096" s="344">
        <v>19</v>
      </c>
      <c r="B6096" s="344">
        <v>3.5</v>
      </c>
      <c r="C6096" s="344">
        <v>3737.435546875</v>
      </c>
      <c r="D6096" s="344">
        <v>25728.58984375</v>
      </c>
      <c r="E6096" s="344">
        <v>1.9391647074371601</v>
      </c>
      <c r="F6096" s="344">
        <v>2.7934729587286702</v>
      </c>
      <c r="G6096" s="262">
        <f t="shared" si="118"/>
        <v>43972.45325584479</v>
      </c>
    </row>
    <row r="6097" spans="1:7" x14ac:dyDescent="0.2">
      <c r="A6097" s="344">
        <v>19</v>
      </c>
      <c r="B6097" s="344">
        <v>3.5</v>
      </c>
      <c r="C6097" s="344">
        <v>3741.4306640625</v>
      </c>
      <c r="D6097" s="344">
        <v>25683.017578125</v>
      </c>
      <c r="E6097" s="344">
        <v>1.9592021126300101</v>
      </c>
      <c r="F6097" s="344">
        <v>2.8107494581490799</v>
      </c>
      <c r="G6097" s="262">
        <f t="shared" si="118"/>
        <v>44487.530860608713</v>
      </c>
    </row>
    <row r="6098" spans="1:7" x14ac:dyDescent="0.2">
      <c r="A6098" s="344">
        <v>19</v>
      </c>
      <c r="B6098" s="344">
        <v>3.5</v>
      </c>
      <c r="C6098" s="344">
        <v>3745.23828125</v>
      </c>
      <c r="D6098" s="344">
        <v>25616.421875</v>
      </c>
      <c r="E6098" s="344">
        <v>1.9782343879342099</v>
      </c>
      <c r="F6098" s="344">
        <v>2.8298676479607798</v>
      </c>
      <c r="G6098" s="262">
        <f t="shared" si="118"/>
        <v>44975.703387920214</v>
      </c>
    </row>
    <row r="6099" spans="1:7" x14ac:dyDescent="0.2">
      <c r="A6099" s="344">
        <v>19</v>
      </c>
      <c r="B6099" s="344">
        <v>3.5</v>
      </c>
      <c r="C6099" s="344">
        <v>3745.4287109375</v>
      </c>
      <c r="D6099" s="344">
        <v>25621.5625</v>
      </c>
      <c r="E6099" s="344">
        <v>1.97920389473438</v>
      </c>
      <c r="F6099" s="344">
        <v>2.8312504291534402</v>
      </c>
      <c r="G6099" s="262">
        <f t="shared" si="118"/>
        <v>45000.541175059501</v>
      </c>
    </row>
    <row r="6100" spans="1:7" x14ac:dyDescent="0.2">
      <c r="A6100" s="344">
        <v>19</v>
      </c>
      <c r="B6100" s="344">
        <v>4</v>
      </c>
      <c r="C6100" s="344">
        <v>3749.599609375</v>
      </c>
      <c r="D6100" s="344">
        <v>25516.1328125</v>
      </c>
      <c r="E6100" s="344">
        <v>1.9989227876067199</v>
      </c>
      <c r="F6100" s="344">
        <v>2.8456090949475801</v>
      </c>
      <c r="G6100" s="262">
        <f t="shared" si="118"/>
        <v>45504.730542862279</v>
      </c>
    </row>
    <row r="6101" spans="1:7" x14ac:dyDescent="0.2">
      <c r="A6101" s="344">
        <v>19</v>
      </c>
      <c r="B6101" s="344">
        <v>4</v>
      </c>
      <c r="C6101" s="344">
        <v>3750.232421875</v>
      </c>
      <c r="D6101" s="344">
        <v>25415.056640625</v>
      </c>
      <c r="E6101" s="344">
        <v>1.9988468848168901</v>
      </c>
      <c r="F6101" s="344">
        <v>2.8418092988431498</v>
      </c>
      <c r="G6101" s="262">
        <f t="shared" si="118"/>
        <v>45502.797633177855</v>
      </c>
    </row>
    <row r="6102" spans="1:7" x14ac:dyDescent="0.2">
      <c r="A6102" s="344">
        <v>19</v>
      </c>
      <c r="B6102" s="344">
        <v>4</v>
      </c>
      <c r="C6102" s="344">
        <v>3751.283203125</v>
      </c>
      <c r="D6102" s="344">
        <v>25314.416015625</v>
      </c>
      <c r="E6102" s="344">
        <v>1.9987295381724799</v>
      </c>
      <c r="F6102" s="344">
        <v>2.8402148745954001</v>
      </c>
      <c r="G6102" s="262">
        <f t="shared" si="118"/>
        <v>45499.821166483402</v>
      </c>
    </row>
    <row r="6103" spans="1:7" x14ac:dyDescent="0.2">
      <c r="A6103" s="344">
        <v>19</v>
      </c>
      <c r="B6103" s="344">
        <v>4</v>
      </c>
      <c r="C6103" s="344">
        <v>3753.1240234375</v>
      </c>
      <c r="D6103" s="344">
        <v>25213.46875</v>
      </c>
      <c r="E6103" s="344">
        <v>1.9987653940916099</v>
      </c>
      <c r="F6103" s="344">
        <v>2.8380008880048999</v>
      </c>
      <c r="G6103" s="262">
        <f t="shared" si="118"/>
        <v>45500.727028358386</v>
      </c>
    </row>
    <row r="6104" spans="1:7" x14ac:dyDescent="0.2">
      <c r="A6104" s="344">
        <v>19</v>
      </c>
      <c r="B6104" s="344">
        <v>4</v>
      </c>
      <c r="C6104" s="344">
        <v>3756.28515625</v>
      </c>
      <c r="D6104" s="344">
        <v>25113.220703125</v>
      </c>
      <c r="E6104" s="344">
        <v>1.99869927018881</v>
      </c>
      <c r="F6104" s="344">
        <v>2.8358311392366899</v>
      </c>
      <c r="G6104" s="262">
        <f t="shared" si="118"/>
        <v>45499.063129797563</v>
      </c>
    </row>
    <row r="6105" spans="1:7" x14ac:dyDescent="0.2">
      <c r="A6105" s="344">
        <v>19</v>
      </c>
      <c r="B6105" s="344">
        <v>4</v>
      </c>
      <c r="C6105" s="344">
        <v>3761.931640625</v>
      </c>
      <c r="D6105" s="344">
        <v>25012.380859375</v>
      </c>
      <c r="E6105" s="344">
        <v>1.9987400155514501</v>
      </c>
      <c r="F6105" s="344">
        <v>2.8322071302682201</v>
      </c>
      <c r="G6105" s="262">
        <f t="shared" si="118"/>
        <v>45500.08432270417</v>
      </c>
    </row>
    <row r="6106" spans="1:7" x14ac:dyDescent="0.2">
      <c r="A6106" s="344">
        <v>19</v>
      </c>
      <c r="B6106" s="344">
        <v>4</v>
      </c>
      <c r="C6106" s="344">
        <v>3771.466796875</v>
      </c>
      <c r="D6106" s="344">
        <v>24912.07421875</v>
      </c>
      <c r="E6106" s="344">
        <v>1.9986301194876399</v>
      </c>
      <c r="F6106" s="344">
        <v>2.8304785955697298</v>
      </c>
      <c r="G6106" s="262">
        <f t="shared" si="118"/>
        <v>45497.341072153693</v>
      </c>
    </row>
    <row r="6107" spans="1:7" x14ac:dyDescent="0.2">
      <c r="A6107" s="344">
        <v>19</v>
      </c>
      <c r="B6107" s="344">
        <v>4</v>
      </c>
      <c r="C6107" s="344">
        <v>3789.9072265625</v>
      </c>
      <c r="D6107" s="344">
        <v>24812.03125</v>
      </c>
      <c r="E6107" s="344">
        <v>1.9987195264548101</v>
      </c>
      <c r="F6107" s="344">
        <v>2.82789464108646</v>
      </c>
      <c r="G6107" s="262">
        <f t="shared" si="118"/>
        <v>45499.563912886297</v>
      </c>
    </row>
    <row r="6108" spans="1:7" x14ac:dyDescent="0.2">
      <c r="A6108" s="344">
        <v>19</v>
      </c>
      <c r="B6108" s="344">
        <v>0</v>
      </c>
      <c r="C6108" s="344">
        <v>3809.4970703125</v>
      </c>
      <c r="D6108" s="344">
        <v>24711.1640625</v>
      </c>
      <c r="E6108" s="344">
        <v>1.9980606157332701</v>
      </c>
      <c r="F6108" s="344">
        <v>2.8257460799068199</v>
      </c>
      <c r="G6108" s="262">
        <f t="shared" si="118"/>
        <v>45483.248230708137</v>
      </c>
    </row>
    <row r="6109" spans="1:7" x14ac:dyDescent="0.2">
      <c r="A6109" s="344">
        <v>19</v>
      </c>
      <c r="B6109" s="344">
        <v>0</v>
      </c>
      <c r="C6109" s="344">
        <v>3809.8955078125</v>
      </c>
      <c r="D6109" s="344">
        <v>24609.580078125</v>
      </c>
      <c r="E6109" s="344">
        <v>1.9962049555033401</v>
      </c>
      <c r="F6109" s="344">
        <v>2.8227448929101202</v>
      </c>
      <c r="G6109" s="262">
        <f t="shared" si="118"/>
        <v>45437.486959001981</v>
      </c>
    </row>
    <row r="6110" spans="1:7" x14ac:dyDescent="0.2">
      <c r="A6110" s="344">
        <v>19</v>
      </c>
      <c r="B6110" s="344">
        <v>0</v>
      </c>
      <c r="C6110" s="344">
        <v>3810.3134765625</v>
      </c>
      <c r="D6110" s="344">
        <v>24508.94140625</v>
      </c>
      <c r="E6110" s="344">
        <v>1.9943821243941799</v>
      </c>
      <c r="F6110" s="344">
        <v>2.8183578979224002</v>
      </c>
      <c r="G6110" s="262">
        <f t="shared" si="118"/>
        <v>45392.719574503142</v>
      </c>
    </row>
    <row r="6111" spans="1:7" x14ac:dyDescent="0.2">
      <c r="A6111" s="344">
        <v>19</v>
      </c>
      <c r="B6111" s="344">
        <v>0</v>
      </c>
      <c r="C6111" s="344">
        <v>3810.7236328125</v>
      </c>
      <c r="D6111" s="344">
        <v>24408.798828125</v>
      </c>
      <c r="E6111" s="344">
        <v>1.99248129501939</v>
      </c>
      <c r="F6111" s="344">
        <v>2.81409942544997</v>
      </c>
      <c r="G6111" s="262">
        <f t="shared" si="118"/>
        <v>45346.227435710221</v>
      </c>
    </row>
    <row r="6112" spans="1:7" x14ac:dyDescent="0.2">
      <c r="A6112" s="344">
        <v>19</v>
      </c>
      <c r="B6112" s="344">
        <v>0</v>
      </c>
      <c r="C6112" s="344">
        <v>3811.1123046875</v>
      </c>
      <c r="D6112" s="344">
        <v>24308.197265625</v>
      </c>
      <c r="E6112" s="344">
        <v>1.9907196983694999</v>
      </c>
      <c r="F6112" s="344">
        <v>2.81012058258057</v>
      </c>
      <c r="G6112" s="262">
        <f t="shared" si="118"/>
        <v>45303.317587154495</v>
      </c>
    </row>
    <row r="6113" spans="1:7" x14ac:dyDescent="0.2">
      <c r="A6113" s="344">
        <v>19</v>
      </c>
      <c r="B6113" s="344">
        <v>0</v>
      </c>
      <c r="C6113" s="344">
        <v>3811.5185546875</v>
      </c>
      <c r="D6113" s="344">
        <v>24207.89453125</v>
      </c>
      <c r="E6113" s="344">
        <v>1.9888177048414899</v>
      </c>
      <c r="F6113" s="344">
        <v>2.8060288168489902</v>
      </c>
      <c r="G6113" s="262">
        <f t="shared" si="118"/>
        <v>45257.178940853497</v>
      </c>
    </row>
    <row r="6114" spans="1:7" x14ac:dyDescent="0.2">
      <c r="A6114" s="344">
        <v>19</v>
      </c>
      <c r="B6114" s="344">
        <v>0</v>
      </c>
      <c r="C6114" s="344">
        <v>3811.9111328125</v>
      </c>
      <c r="D6114" s="344">
        <v>24106.376953125</v>
      </c>
      <c r="E6114" s="344">
        <v>1.9870784599333999</v>
      </c>
      <c r="F6114" s="344">
        <v>2.8031885158270602</v>
      </c>
      <c r="G6114" s="262">
        <f t="shared" si="118"/>
        <v>45215.163765519857</v>
      </c>
    </row>
    <row r="6115" spans="1:7" x14ac:dyDescent="0.2">
      <c r="A6115" s="344">
        <v>19</v>
      </c>
      <c r="B6115" s="344">
        <v>0</v>
      </c>
      <c r="C6115" s="344">
        <v>3812.3212890625</v>
      </c>
      <c r="D6115" s="344">
        <v>24006.255859375</v>
      </c>
      <c r="E6115" s="344">
        <v>1.9852442201227001</v>
      </c>
      <c r="F6115" s="344">
        <v>2.79674236662686</v>
      </c>
      <c r="G6115" s="262">
        <f t="shared" si="118"/>
        <v>45171.038712268724</v>
      </c>
    </row>
    <row r="6116" spans="1:7" x14ac:dyDescent="0.2">
      <c r="A6116" s="344">
        <v>19</v>
      </c>
      <c r="B6116" s="344">
        <v>0</v>
      </c>
      <c r="C6116" s="344">
        <v>3812.701171875</v>
      </c>
      <c r="D6116" s="344">
        <v>23905.86328125</v>
      </c>
      <c r="E6116" s="344">
        <v>1.98342627845705</v>
      </c>
      <c r="F6116" s="344">
        <v>2.7930499054491502</v>
      </c>
      <c r="G6116" s="262">
        <f t="shared" si="118"/>
        <v>45127.487993431059</v>
      </c>
    </row>
    <row r="6117" spans="1:7" x14ac:dyDescent="0.2">
      <c r="A6117" s="344">
        <v>19</v>
      </c>
      <c r="B6117" s="344">
        <v>0</v>
      </c>
      <c r="C6117" s="344">
        <v>3813.1171875</v>
      </c>
      <c r="D6117" s="344">
        <v>23804.529296875</v>
      </c>
      <c r="E6117" s="344">
        <v>1.98145024478436</v>
      </c>
      <c r="F6117" s="344">
        <v>2.7888119220733598</v>
      </c>
      <c r="G6117" s="262">
        <f t="shared" si="118"/>
        <v>45080.349322295246</v>
      </c>
    </row>
    <row r="6118" spans="1:7" x14ac:dyDescent="0.2">
      <c r="A6118" s="344">
        <v>19</v>
      </c>
      <c r="B6118" s="344">
        <v>0</v>
      </c>
      <c r="C6118" s="344">
        <v>3813.53515625</v>
      </c>
      <c r="D6118" s="344">
        <v>23703.966796875</v>
      </c>
      <c r="E6118" s="344">
        <v>1.9795827101916099</v>
      </c>
      <c r="F6118" s="344">
        <v>2.78522376902401</v>
      </c>
      <c r="G6118" s="262">
        <f t="shared" si="118"/>
        <v>45035.987442342943</v>
      </c>
    </row>
    <row r="6119" spans="1:7" x14ac:dyDescent="0.2">
      <c r="A6119" s="344">
        <v>19</v>
      </c>
      <c r="B6119" s="344">
        <v>0</v>
      </c>
      <c r="C6119" s="344">
        <v>3813.921875</v>
      </c>
      <c r="D6119" s="344">
        <v>23603.78515625</v>
      </c>
      <c r="E6119" s="344">
        <v>1.9778327550739101</v>
      </c>
      <c r="F6119" s="344">
        <v>2.78116180561483</v>
      </c>
      <c r="G6119" s="262">
        <f t="shared" si="118"/>
        <v>44994.594221024323</v>
      </c>
    </row>
    <row r="6120" spans="1:7" x14ac:dyDescent="0.2">
      <c r="A6120" s="344">
        <v>19</v>
      </c>
      <c r="B6120" s="344">
        <v>0</v>
      </c>
      <c r="C6120" s="344">
        <v>3814.322265625</v>
      </c>
      <c r="D6120" s="344">
        <v>23503.6171875</v>
      </c>
      <c r="E6120" s="344">
        <v>1.9759770948439801</v>
      </c>
      <c r="F6120" s="344">
        <v>2.7766795828938502</v>
      </c>
      <c r="G6120" s="262">
        <f t="shared" si="118"/>
        <v>44950.886554492019</v>
      </c>
    </row>
    <row r="6121" spans="1:7" x14ac:dyDescent="0.2">
      <c r="A6121" s="344">
        <v>19</v>
      </c>
      <c r="B6121" s="344">
        <v>0</v>
      </c>
      <c r="C6121" s="344">
        <v>3814.7265625</v>
      </c>
      <c r="D6121" s="344">
        <v>23402.431640625</v>
      </c>
      <c r="E6121" s="344">
        <v>1.9741109572351001</v>
      </c>
      <c r="F6121" s="344">
        <v>2.7745247352868301</v>
      </c>
      <c r="G6121" s="262">
        <f t="shared" si="118"/>
        <v>44907.119983590957</v>
      </c>
    </row>
    <row r="6122" spans="1:7" x14ac:dyDescent="0.2">
      <c r="A6122" s="344">
        <v>19</v>
      </c>
      <c r="B6122" s="344">
        <v>0</v>
      </c>
      <c r="C6122" s="344">
        <v>3815.140625</v>
      </c>
      <c r="D6122" s="344">
        <v>23300.453125</v>
      </c>
      <c r="E6122" s="344">
        <v>1.9722606521099799</v>
      </c>
      <c r="F6122" s="344">
        <v>2.7682990767061701</v>
      </c>
      <c r="G6122" s="262">
        <f t="shared" si="118"/>
        <v>44863.912690071091</v>
      </c>
    </row>
    <row r="6123" spans="1:7" x14ac:dyDescent="0.2">
      <c r="A6123" s="344">
        <v>19</v>
      </c>
      <c r="B6123" s="344">
        <v>0</v>
      </c>
      <c r="C6123" s="344">
        <v>3815.5380859375</v>
      </c>
      <c r="D6123" s="344">
        <v>23199.728515625</v>
      </c>
      <c r="E6123" s="344">
        <v>1.97030673734844</v>
      </c>
      <c r="F6123" s="344">
        <v>2.7642578352242699</v>
      </c>
      <c r="G6123" s="262">
        <f t="shared" si="118"/>
        <v>44818.48399441014</v>
      </c>
    </row>
    <row r="6124" spans="1:7" x14ac:dyDescent="0.2">
      <c r="A6124" s="344">
        <v>19</v>
      </c>
      <c r="B6124" s="344">
        <v>0</v>
      </c>
      <c r="C6124" s="344">
        <v>3815.94921875</v>
      </c>
      <c r="D6124" s="344">
        <v>23098.810546875</v>
      </c>
      <c r="E6124" s="344">
        <v>1.96841266006231</v>
      </c>
      <c r="F6124" s="344">
        <v>2.7602612972259499</v>
      </c>
      <c r="G6124" s="262">
        <f t="shared" si="118"/>
        <v>44774.637488800501</v>
      </c>
    </row>
    <row r="6125" spans="1:7" x14ac:dyDescent="0.2">
      <c r="A6125" s="344">
        <v>19</v>
      </c>
      <c r="B6125" s="344">
        <v>0</v>
      </c>
      <c r="C6125" s="344">
        <v>3816.3486328125</v>
      </c>
      <c r="D6125" s="344">
        <v>22998.30078125</v>
      </c>
      <c r="E6125" s="344">
        <v>1.9665930885821601</v>
      </c>
      <c r="F6125" s="344">
        <v>2.7575076092034601</v>
      </c>
      <c r="G6125" s="262">
        <f t="shared" si="118"/>
        <v>44732.698994255523</v>
      </c>
    </row>
    <row r="6126" spans="1:7" x14ac:dyDescent="0.2">
      <c r="A6126" s="344">
        <v>19</v>
      </c>
      <c r="B6126" s="344">
        <v>0</v>
      </c>
      <c r="C6126" s="344">
        <v>3816.75390625</v>
      </c>
      <c r="D6126" s="344">
        <v>22898.29296875</v>
      </c>
      <c r="E6126" s="344">
        <v>1.9646470900624999</v>
      </c>
      <c r="F6126" s="344">
        <v>2.75245308876038</v>
      </c>
      <c r="G6126" s="262">
        <f t="shared" si="118"/>
        <v>44688.041642508048</v>
      </c>
    </row>
    <row r="6127" spans="1:7" x14ac:dyDescent="0.2">
      <c r="A6127" s="344">
        <v>19</v>
      </c>
      <c r="B6127" s="344">
        <v>0</v>
      </c>
      <c r="C6127" s="344">
        <v>3817.158203125</v>
      </c>
      <c r="D6127" s="344">
        <v>22798.015625</v>
      </c>
      <c r="E6127" s="344">
        <v>1.96279957890511</v>
      </c>
      <c r="F6127" s="344">
        <v>2.7457803953439002</v>
      </c>
      <c r="G6127" s="262">
        <f t="shared" si="118"/>
        <v>44645.829422518807</v>
      </c>
    </row>
    <row r="6128" spans="1:7" x14ac:dyDescent="0.2">
      <c r="A6128" s="344">
        <v>19</v>
      </c>
      <c r="B6128" s="344">
        <v>0</v>
      </c>
      <c r="C6128" s="344">
        <v>3817.5595703125</v>
      </c>
      <c r="D6128" s="344">
        <v>22697.490234375</v>
      </c>
      <c r="E6128" s="344">
        <v>1.96094182319939</v>
      </c>
      <c r="F6128" s="344">
        <v>2.7433694340288599</v>
      </c>
      <c r="G6128" s="262">
        <f t="shared" si="118"/>
        <v>44603.569654721374</v>
      </c>
    </row>
    <row r="6129" spans="1:7" x14ac:dyDescent="0.2">
      <c r="A6129" s="344">
        <v>19</v>
      </c>
      <c r="B6129" s="344">
        <v>0</v>
      </c>
      <c r="C6129" s="344">
        <v>3817.927734375</v>
      </c>
      <c r="D6129" s="344">
        <v>22606.91015625</v>
      </c>
      <c r="E6129" s="344">
        <v>1.95920141413808</v>
      </c>
      <c r="F6129" s="344">
        <v>2.7393845375627301</v>
      </c>
      <c r="G6129" s="262">
        <f t="shared" si="118"/>
        <v>44564.145560242847</v>
      </c>
    </row>
    <row r="6130" spans="1:7" x14ac:dyDescent="0.2">
      <c r="A6130" s="344">
        <v>19</v>
      </c>
      <c r="B6130" s="344">
        <v>0</v>
      </c>
      <c r="C6130" s="344">
        <v>3817.9560546875</v>
      </c>
      <c r="D6130" s="344">
        <v>22597.263671875</v>
      </c>
      <c r="E6130" s="344">
        <v>1.95904355496168</v>
      </c>
      <c r="F6130" s="344">
        <v>2.73906905204058</v>
      </c>
      <c r="G6130" s="262">
        <f t="shared" si="118"/>
        <v>44560.57761341767</v>
      </c>
    </row>
    <row r="6131" spans="1:7" x14ac:dyDescent="0.2">
      <c r="A6131" s="344">
        <v>19</v>
      </c>
      <c r="B6131" s="344">
        <v>0</v>
      </c>
      <c r="C6131" s="344">
        <v>3818.3603515625</v>
      </c>
      <c r="D6131" s="344">
        <v>22497.0390625</v>
      </c>
      <c r="E6131" s="344">
        <v>1.9572086166590501</v>
      </c>
      <c r="F6131" s="344">
        <v>2.7339367661625098</v>
      </c>
      <c r="G6131" s="262">
        <f t="shared" si="118"/>
        <v>44519.204981758827</v>
      </c>
    </row>
    <row r="6132" spans="1:7" x14ac:dyDescent="0.2">
      <c r="A6132" s="344">
        <v>19</v>
      </c>
      <c r="B6132" s="344">
        <v>0</v>
      </c>
      <c r="C6132" s="344">
        <v>3818.7451171875</v>
      </c>
      <c r="D6132" s="344">
        <v>22394.33984375</v>
      </c>
      <c r="E6132" s="344">
        <v>1.9553592428565001</v>
      </c>
      <c r="F6132" s="344">
        <v>2.73079285398126</v>
      </c>
      <c r="G6132" s="262">
        <f t="shared" si="118"/>
        <v>44477.694511704045</v>
      </c>
    </row>
    <row r="6133" spans="1:7" x14ac:dyDescent="0.2">
      <c r="A6133" s="344">
        <v>19</v>
      </c>
      <c r="B6133" s="344">
        <v>0</v>
      </c>
      <c r="C6133" s="344">
        <v>3819.177734375</v>
      </c>
      <c r="D6133" s="344">
        <v>22294.01171875</v>
      </c>
      <c r="E6133" s="344">
        <v>1.95339508354664</v>
      </c>
      <c r="F6133" s="344">
        <v>2.7257176116108899</v>
      </c>
      <c r="G6133" s="262">
        <f t="shared" si="118"/>
        <v>44433.806990822151</v>
      </c>
    </row>
    <row r="6134" spans="1:7" x14ac:dyDescent="0.2">
      <c r="A6134" s="344">
        <v>19</v>
      </c>
      <c r="B6134" s="344">
        <v>0</v>
      </c>
      <c r="C6134" s="344">
        <v>3819.5791015625</v>
      </c>
      <c r="D6134" s="344">
        <v>22191.0390625</v>
      </c>
      <c r="E6134" s="344">
        <v>1.9514752784743901</v>
      </c>
      <c r="F6134" s="344">
        <v>2.72193551063538</v>
      </c>
      <c r="G6134" s="262">
        <f t="shared" si="118"/>
        <v>44391.10567775758</v>
      </c>
    </row>
    <row r="6135" spans="1:7" x14ac:dyDescent="0.2">
      <c r="A6135" s="344">
        <v>19</v>
      </c>
      <c r="B6135" s="344">
        <v>0</v>
      </c>
      <c r="C6135" s="344">
        <v>3819.98828125</v>
      </c>
      <c r="D6135" s="344">
        <v>22089.521484375</v>
      </c>
      <c r="E6135" s="344">
        <v>1.9496213644742999</v>
      </c>
      <c r="F6135" s="344">
        <v>2.71846959367394</v>
      </c>
      <c r="G6135" s="262">
        <f t="shared" si="118"/>
        <v>44350.059502192737</v>
      </c>
    </row>
    <row r="6136" spans="1:7" x14ac:dyDescent="0.2">
      <c r="A6136" s="344">
        <v>19</v>
      </c>
      <c r="B6136" s="344">
        <v>0</v>
      </c>
      <c r="C6136" s="344">
        <v>3820.392578125</v>
      </c>
      <c r="D6136" s="344">
        <v>21989.048828125</v>
      </c>
      <c r="E6136" s="344">
        <v>1.9476899178698699</v>
      </c>
      <c r="F6136" s="344">
        <v>2.7145980857312701</v>
      </c>
      <c r="G6136" s="262">
        <f t="shared" si="118"/>
        <v>44307.491799713636</v>
      </c>
    </row>
    <row r="6137" spans="1:7" x14ac:dyDescent="0.2">
      <c r="A6137" s="344">
        <v>19</v>
      </c>
      <c r="B6137" s="344">
        <v>0</v>
      </c>
      <c r="C6137" s="344">
        <v>3820.796875</v>
      </c>
      <c r="D6137" s="344">
        <v>21885.61328125</v>
      </c>
      <c r="E6137" s="344">
        <v>1.94580922834575</v>
      </c>
      <c r="F6137" s="344">
        <v>2.7078271377831702</v>
      </c>
      <c r="G6137" s="262">
        <f t="shared" si="118"/>
        <v>44266.234491011935</v>
      </c>
    </row>
    <row r="6138" spans="1:7" x14ac:dyDescent="0.2">
      <c r="A6138" s="344">
        <v>19</v>
      </c>
      <c r="B6138" s="344">
        <v>0</v>
      </c>
      <c r="C6138" s="344">
        <v>3821.2021484375</v>
      </c>
      <c r="D6138" s="344">
        <v>21784.60546875</v>
      </c>
      <c r="E6138" s="344">
        <v>1.9439026946201901</v>
      </c>
      <c r="F6138" s="344">
        <v>2.7074904646724498</v>
      </c>
      <c r="G6138" s="262">
        <f t="shared" si="118"/>
        <v>44224.605118587206</v>
      </c>
    </row>
    <row r="6139" spans="1:7" x14ac:dyDescent="0.2">
      <c r="A6139" s="344">
        <v>19</v>
      </c>
      <c r="B6139" s="344">
        <v>0</v>
      </c>
      <c r="C6139" s="344">
        <v>3821.591796875</v>
      </c>
      <c r="D6139" s="344">
        <v>21684.236328125</v>
      </c>
      <c r="E6139" s="344">
        <v>1.9420468015596299</v>
      </c>
      <c r="F6139" s="344">
        <v>2.7007788885384798</v>
      </c>
      <c r="G6139" s="262">
        <f t="shared" si="118"/>
        <v>44184.2683576665</v>
      </c>
    </row>
    <row r="6140" spans="1:7" x14ac:dyDescent="0.2">
      <c r="A6140" s="344">
        <v>19</v>
      </c>
      <c r="B6140" s="344">
        <v>0</v>
      </c>
      <c r="C6140" s="344">
        <v>3822.0126953125</v>
      </c>
      <c r="D6140" s="344">
        <v>21583.15234375</v>
      </c>
      <c r="E6140" s="344">
        <v>1.9400493474677201</v>
      </c>
      <c r="F6140" s="344">
        <v>2.6979087851941599</v>
      </c>
      <c r="G6140" s="262">
        <f t="shared" si="118"/>
        <v>44141.056046392056</v>
      </c>
    </row>
    <row r="6141" spans="1:7" x14ac:dyDescent="0.2">
      <c r="A6141" s="344">
        <v>19</v>
      </c>
      <c r="B6141" s="344">
        <v>0</v>
      </c>
      <c r="C6141" s="344">
        <v>3822.189453125</v>
      </c>
      <c r="D6141" s="344">
        <v>21542.736328125</v>
      </c>
      <c r="E6141" s="344">
        <v>1.93919870071113</v>
      </c>
      <c r="F6141" s="344">
        <v>2.6959152892231901</v>
      </c>
      <c r="G6141" s="262">
        <f t="shared" si="118"/>
        <v>44122.713597730159</v>
      </c>
    </row>
    <row r="6142" spans="1:7" x14ac:dyDescent="0.2">
      <c r="A6142" s="344">
        <v>19</v>
      </c>
      <c r="B6142" s="344">
        <v>0</v>
      </c>
      <c r="C6142" s="344">
        <v>3822.4150390625</v>
      </c>
      <c r="D6142" s="344">
        <v>21483.044921875</v>
      </c>
      <c r="E6142" s="344">
        <v>1.93812523502856</v>
      </c>
      <c r="F6142" s="344">
        <v>2.69314041361213</v>
      </c>
      <c r="G6142" s="262">
        <f t="shared" si="118"/>
        <v>44099.620247911342</v>
      </c>
    </row>
    <row r="6143" spans="1:7" x14ac:dyDescent="0.2">
      <c r="A6143" s="344">
        <v>19</v>
      </c>
      <c r="B6143" s="344">
        <v>0</v>
      </c>
      <c r="C6143" s="344">
        <v>3822.818359375</v>
      </c>
      <c r="D6143" s="344">
        <v>21382.986328125</v>
      </c>
      <c r="E6143" s="344">
        <v>1.9362744642421601</v>
      </c>
      <c r="F6143" s="344">
        <v>2.68810987472534</v>
      </c>
      <c r="G6143" s="262">
        <f t="shared" si="118"/>
        <v>44059.95264872814</v>
      </c>
    </row>
    <row r="6144" spans="1:7" x14ac:dyDescent="0.2">
      <c r="A6144" s="344">
        <v>19</v>
      </c>
      <c r="B6144" s="344">
        <v>0</v>
      </c>
      <c r="C6144" s="344">
        <v>3823.2119140625</v>
      </c>
      <c r="D6144" s="344">
        <v>21282.755859375</v>
      </c>
      <c r="E6144" s="344">
        <v>1.9343497697264</v>
      </c>
      <c r="F6144" s="344">
        <v>2.6832965668290898</v>
      </c>
      <c r="G6144" s="262">
        <f t="shared" si="118"/>
        <v>44018.893388728582</v>
      </c>
    </row>
    <row r="6145" spans="1:7" x14ac:dyDescent="0.2">
      <c r="A6145" s="344">
        <v>19</v>
      </c>
      <c r="B6145" s="344">
        <v>0</v>
      </c>
      <c r="C6145" s="344">
        <v>3823.61328125</v>
      </c>
      <c r="D6145" s="344">
        <v>21180.81640625</v>
      </c>
      <c r="E6145" s="344">
        <v>1.9324710592627501</v>
      </c>
      <c r="F6145" s="344">
        <v>2.6797174941748398</v>
      </c>
      <c r="G6145" s="262">
        <f t="shared" si="118"/>
        <v>43979.005009958892</v>
      </c>
    </row>
    <row r="6146" spans="1:7" x14ac:dyDescent="0.2">
      <c r="A6146" s="344">
        <v>19</v>
      </c>
      <c r="B6146" s="344">
        <v>0</v>
      </c>
      <c r="C6146" s="344">
        <v>3824.0400390625</v>
      </c>
      <c r="D6146" s="344">
        <v>21079.66796875</v>
      </c>
      <c r="E6146" s="344">
        <v>1.9304906018078301</v>
      </c>
      <c r="F6146" s="344">
        <v>2.67427251674235</v>
      </c>
      <c r="G6146" s="262">
        <f t="shared" si="118"/>
        <v>43937.157464294389</v>
      </c>
    </row>
    <row r="6147" spans="1:7" x14ac:dyDescent="0.2">
      <c r="A6147" s="344">
        <v>19</v>
      </c>
      <c r="B6147" s="344">
        <v>0</v>
      </c>
      <c r="C6147" s="344">
        <v>3824.4306640625</v>
      </c>
      <c r="D6147" s="344">
        <v>20979.291015625</v>
      </c>
      <c r="E6147" s="344">
        <v>1.9285731250420199</v>
      </c>
      <c r="F6147" s="344">
        <v>2.6710839010775098</v>
      </c>
      <c r="G6147" s="262">
        <f t="shared" si="118"/>
        <v>43896.833925971041</v>
      </c>
    </row>
    <row r="6148" spans="1:7" x14ac:dyDescent="0.2">
      <c r="A6148" s="344">
        <v>19</v>
      </c>
      <c r="B6148" s="344">
        <v>0</v>
      </c>
      <c r="C6148" s="344">
        <v>3824.84375</v>
      </c>
      <c r="D6148" s="344">
        <v>20877.931640625</v>
      </c>
      <c r="E6148" s="344">
        <v>1.92664389032871</v>
      </c>
      <c r="F6148" s="344">
        <v>2.66623217612505</v>
      </c>
      <c r="G6148" s="262">
        <f t="shared" si="118"/>
        <v>43856.457722495448</v>
      </c>
    </row>
    <row r="6149" spans="1:7" x14ac:dyDescent="0.2">
      <c r="A6149" s="344">
        <v>19</v>
      </c>
      <c r="B6149" s="344">
        <v>0</v>
      </c>
      <c r="C6149" s="344">
        <v>3825.2353515625</v>
      </c>
      <c r="D6149" s="344">
        <v>20777.54296875</v>
      </c>
      <c r="E6149" s="344">
        <v>1.9247465534135699</v>
      </c>
      <c r="F6149" s="344">
        <v>2.66309967264533</v>
      </c>
      <c r="G6149" s="262">
        <f t="shared" si="118"/>
        <v>43816.940487648426</v>
      </c>
    </row>
    <row r="6150" spans="1:7" x14ac:dyDescent="0.2">
      <c r="A6150" s="344">
        <v>19</v>
      </c>
      <c r="B6150" s="344">
        <v>0</v>
      </c>
      <c r="C6150" s="344">
        <v>3825.625</v>
      </c>
      <c r="D6150" s="344">
        <v>20677.015625</v>
      </c>
      <c r="E6150" s="344">
        <v>1.92290206905454</v>
      </c>
      <c r="F6150" s="344">
        <v>2.65676388517022</v>
      </c>
      <c r="G6150" s="262">
        <f t="shared" ref="G6150:G6213" si="119">G6149+(D6150+D6149)/2*(E6150-E6149)</f>
        <v>43778.709345180097</v>
      </c>
    </row>
    <row r="6151" spans="1:7" x14ac:dyDescent="0.2">
      <c r="A6151" s="344">
        <v>19</v>
      </c>
      <c r="B6151" s="344">
        <v>0</v>
      </c>
      <c r="C6151" s="344">
        <v>3826.03515625</v>
      </c>
      <c r="D6151" s="344">
        <v>20575.349609375</v>
      </c>
      <c r="E6151" s="344">
        <v>1.92097900435328</v>
      </c>
      <c r="F6151" s="344">
        <v>2.6545287109911402</v>
      </c>
      <c r="G6151" s="262">
        <f t="shared" si="119"/>
        <v>43739.043861467238</v>
      </c>
    </row>
    <row r="6152" spans="1:7" x14ac:dyDescent="0.2">
      <c r="A6152" s="344">
        <v>19</v>
      </c>
      <c r="B6152" s="344">
        <v>0</v>
      </c>
      <c r="C6152" s="344">
        <v>3826.419921875</v>
      </c>
      <c r="D6152" s="344">
        <v>20490.021484375</v>
      </c>
      <c r="E6152" s="344">
        <v>1.919194473885</v>
      </c>
      <c r="F6152" s="344">
        <v>2.64869933016598</v>
      </c>
      <c r="G6152" s="262">
        <f t="shared" si="119"/>
        <v>43702.402658513231</v>
      </c>
    </row>
    <row r="6153" spans="1:7" x14ac:dyDescent="0.2">
      <c r="A6153" s="344">
        <v>19</v>
      </c>
      <c r="B6153" s="344">
        <v>0</v>
      </c>
      <c r="C6153" s="344">
        <v>3826.4453125</v>
      </c>
      <c r="D6153" s="344">
        <v>20474.98828125</v>
      </c>
      <c r="E6153" s="344">
        <v>1.91903079394251</v>
      </c>
      <c r="F6153" s="344">
        <v>2.6488124858587998</v>
      </c>
      <c r="G6153" s="262">
        <f t="shared" si="119"/>
        <v>43699.050083291957</v>
      </c>
    </row>
    <row r="6154" spans="1:7" x14ac:dyDescent="0.2">
      <c r="A6154" s="344">
        <v>19</v>
      </c>
      <c r="B6154" s="344">
        <v>0</v>
      </c>
      <c r="C6154" s="344">
        <v>3826.849609375</v>
      </c>
      <c r="D6154" s="344">
        <v>20374.72265625</v>
      </c>
      <c r="E6154" s="344">
        <v>1.9171022577211301</v>
      </c>
      <c r="F6154" s="344">
        <v>2.64636566862464</v>
      </c>
      <c r="G6154" s="262">
        <f t="shared" si="119"/>
        <v>43659.660009704021</v>
      </c>
    </row>
    <row r="6155" spans="1:7" x14ac:dyDescent="0.2">
      <c r="A6155" s="344">
        <v>19</v>
      </c>
      <c r="B6155" s="344">
        <v>0</v>
      </c>
      <c r="C6155" s="344">
        <v>3827.2412109375</v>
      </c>
      <c r="D6155" s="344">
        <v>20274.541015625</v>
      </c>
      <c r="E6155" s="344">
        <v>1.9151640590280301</v>
      </c>
      <c r="F6155" s="344">
        <v>2.6400804053992002</v>
      </c>
      <c r="G6155" s="262">
        <f t="shared" si="119"/>
        <v>43620.266834841867</v>
      </c>
    </row>
    <row r="6156" spans="1:7" x14ac:dyDescent="0.2">
      <c r="A6156" s="344">
        <v>19</v>
      </c>
      <c r="B6156" s="344">
        <v>0</v>
      </c>
      <c r="C6156" s="344">
        <v>3827.666015625</v>
      </c>
      <c r="D6156" s="344">
        <v>20174.427734375</v>
      </c>
      <c r="E6156" s="344">
        <v>1.9131104927510001</v>
      </c>
      <c r="F6156" s="344">
        <v>2.6360750198364298</v>
      </c>
      <c r="G6156" s="262">
        <f t="shared" si="119"/>
        <v>43578.734515759046</v>
      </c>
    </row>
    <row r="6157" spans="1:7" x14ac:dyDescent="0.2">
      <c r="A6157" s="344">
        <v>19</v>
      </c>
      <c r="B6157" s="344">
        <v>0</v>
      </c>
      <c r="C6157" s="344">
        <v>3828.041015625</v>
      </c>
      <c r="D6157" s="344">
        <v>20071.15625</v>
      </c>
      <c r="E6157" s="344">
        <v>1.9112963927909701</v>
      </c>
      <c r="F6157" s="344">
        <v>2.6319145690649699</v>
      </c>
      <c r="G6157" s="262">
        <f t="shared" si="119"/>
        <v>43542.229759610324</v>
      </c>
    </row>
    <row r="6158" spans="1:7" x14ac:dyDescent="0.2">
      <c r="A6158" s="344">
        <v>19</v>
      </c>
      <c r="B6158" s="344">
        <v>0</v>
      </c>
      <c r="C6158" s="344">
        <v>3828.466796875</v>
      </c>
      <c r="D6158" s="344">
        <v>19970.8359375</v>
      </c>
      <c r="E6158" s="344">
        <v>1.9092382863163899</v>
      </c>
      <c r="F6158" s="344">
        <v>2.6269822847098099</v>
      </c>
      <c r="G6158" s="262">
        <f t="shared" si="119"/>
        <v>43501.024417922235</v>
      </c>
    </row>
    <row r="6159" spans="1:7" x14ac:dyDescent="0.2">
      <c r="A6159" s="344">
        <v>19</v>
      </c>
      <c r="B6159" s="344">
        <v>0</v>
      </c>
      <c r="C6159" s="344">
        <v>3828.8857421875</v>
      </c>
      <c r="D6159" s="344">
        <v>19866.62109375</v>
      </c>
      <c r="E6159" s="344">
        <v>1.9072295399382699</v>
      </c>
      <c r="F6159" s="344">
        <v>2.62582907453179</v>
      </c>
      <c r="G6159" s="262">
        <f t="shared" si="119"/>
        <v>43461.012744159721</v>
      </c>
    </row>
    <row r="6160" spans="1:7" x14ac:dyDescent="0.2">
      <c r="A6160" s="344">
        <v>19</v>
      </c>
      <c r="B6160" s="344">
        <v>0.5</v>
      </c>
      <c r="C6160" s="344">
        <v>3829.84375</v>
      </c>
      <c r="D6160" s="344">
        <v>19966.845703125</v>
      </c>
      <c r="E6160" s="344">
        <v>1.9088640110567201</v>
      </c>
      <c r="F6160" s="344">
        <v>2.6278404984623198</v>
      </c>
      <c r="G6160" s="262">
        <f t="shared" si="119"/>
        <v>43493.566069673339</v>
      </c>
    </row>
    <row r="6161" spans="1:7" x14ac:dyDescent="0.2">
      <c r="A6161" s="344">
        <v>19</v>
      </c>
      <c r="B6161" s="344">
        <v>0.5</v>
      </c>
      <c r="C6161" s="344">
        <v>3830.2421875</v>
      </c>
      <c r="D6161" s="344">
        <v>20067.7109375</v>
      </c>
      <c r="E6161" s="344">
        <v>1.91073352470994</v>
      </c>
      <c r="F6161" s="344">
        <v>2.6320398319512601</v>
      </c>
      <c r="G6161" s="262">
        <f t="shared" si="119"/>
        <v>43530.988644793462</v>
      </c>
    </row>
    <row r="6162" spans="1:7" x14ac:dyDescent="0.2">
      <c r="A6162" s="344">
        <v>19</v>
      </c>
      <c r="B6162" s="344">
        <v>0.5</v>
      </c>
      <c r="C6162" s="344">
        <v>3830.6591796875</v>
      </c>
      <c r="D6162" s="344">
        <v>20168.384765625</v>
      </c>
      <c r="E6162" s="344">
        <v>1.91256776452065</v>
      </c>
      <c r="F6162" s="344">
        <v>2.6367278769612299</v>
      </c>
      <c r="G6162" s="262">
        <f t="shared" si="119"/>
        <v>43567.889969076568</v>
      </c>
    </row>
    <row r="6163" spans="1:7" x14ac:dyDescent="0.2">
      <c r="A6163" s="344">
        <v>19</v>
      </c>
      <c r="B6163" s="344">
        <v>0.5</v>
      </c>
      <c r="C6163" s="344">
        <v>3831.0439453125</v>
      </c>
      <c r="D6163" s="344">
        <v>20268.833984375</v>
      </c>
      <c r="E6163" s="344">
        <v>1.91439862828702</v>
      </c>
      <c r="F6163" s="344">
        <v>2.63924011960626</v>
      </c>
      <c r="G6163" s="262">
        <f t="shared" si="119"/>
        <v>43604.907488387646</v>
      </c>
    </row>
    <row r="6164" spans="1:7" x14ac:dyDescent="0.2">
      <c r="A6164" s="344">
        <v>19</v>
      </c>
      <c r="B6164" s="344">
        <v>0.5</v>
      </c>
      <c r="C6164" s="344">
        <v>3831.4619140625</v>
      </c>
      <c r="D6164" s="344">
        <v>20373.099609375</v>
      </c>
      <c r="E6164" s="344">
        <v>1.91630842164159</v>
      </c>
      <c r="F6164" s="344">
        <v>2.6438503991812499</v>
      </c>
      <c r="G6164" s="262">
        <f t="shared" si="119"/>
        <v>43643.716335734753</v>
      </c>
    </row>
    <row r="6165" spans="1:7" x14ac:dyDescent="0.2">
      <c r="A6165" s="344">
        <v>19</v>
      </c>
      <c r="B6165" s="344">
        <v>0.5</v>
      </c>
      <c r="C6165" s="344">
        <v>3831.8701171875</v>
      </c>
      <c r="D6165" s="344">
        <v>20473.591796875</v>
      </c>
      <c r="E6165" s="344">
        <v>1.9181965617462999</v>
      </c>
      <c r="F6165" s="344">
        <v>2.6482730172574498</v>
      </c>
      <c r="G6165" s="262">
        <f t="shared" si="119"/>
        <v>43682.278473829181</v>
      </c>
    </row>
    <row r="6166" spans="1:7" x14ac:dyDescent="0.2">
      <c r="A6166" s="344">
        <v>19</v>
      </c>
      <c r="B6166" s="344">
        <v>0.5</v>
      </c>
      <c r="C6166" s="344">
        <v>3832.27734375</v>
      </c>
      <c r="D6166" s="344">
        <v>20573.98828125</v>
      </c>
      <c r="E6166" s="344">
        <v>1.92001299001276</v>
      </c>
      <c r="F6166" s="344">
        <v>2.6534290518611701</v>
      </c>
      <c r="G6166" s="262">
        <f t="shared" si="119"/>
        <v>43719.558466191025</v>
      </c>
    </row>
    <row r="6167" spans="1:7" x14ac:dyDescent="0.2">
      <c r="A6167" s="344">
        <v>19</v>
      </c>
      <c r="B6167" s="344">
        <v>0.5</v>
      </c>
      <c r="C6167" s="344">
        <v>3832.69140625</v>
      </c>
      <c r="D6167" s="344">
        <v>20676.17578125</v>
      </c>
      <c r="E6167" s="344">
        <v>1.9219423411414001</v>
      </c>
      <c r="F6167" s="344">
        <v>2.6563077699392998</v>
      </c>
      <c r="G6167" s="262">
        <f t="shared" si="119"/>
        <v>43759.351491486312</v>
      </c>
    </row>
    <row r="6168" spans="1:7" x14ac:dyDescent="0.2">
      <c r="A6168" s="344">
        <v>19</v>
      </c>
      <c r="B6168" s="344">
        <v>0.5</v>
      </c>
      <c r="C6168" s="344">
        <v>3833.08203125</v>
      </c>
      <c r="D6168" s="344">
        <v>20778.46484375</v>
      </c>
      <c r="E6168" s="344">
        <v>1.9237201195210201</v>
      </c>
      <c r="F6168" s="344">
        <v>2.6638894341885999</v>
      </c>
      <c r="G6168" s="262">
        <f t="shared" si="119"/>
        <v>43796.200073405336</v>
      </c>
    </row>
    <row r="6169" spans="1:7" x14ac:dyDescent="0.2">
      <c r="A6169" s="344">
        <v>19</v>
      </c>
      <c r="B6169" s="344">
        <v>0.5</v>
      </c>
      <c r="C6169" s="344">
        <v>3833.4853515625</v>
      </c>
      <c r="D6169" s="344">
        <v>20878.5078125</v>
      </c>
      <c r="E6169" s="344">
        <v>1.9256095401942701</v>
      </c>
      <c r="F6169" s="344">
        <v>2.6647716294974102</v>
      </c>
      <c r="G6169" s="262">
        <f t="shared" si="119"/>
        <v>43835.553846066199</v>
      </c>
    </row>
    <row r="6170" spans="1:7" x14ac:dyDescent="0.2">
      <c r="A6170" s="344">
        <v>19</v>
      </c>
      <c r="B6170" s="344">
        <v>0.5</v>
      </c>
      <c r="C6170" s="344">
        <v>3833.880859375</v>
      </c>
      <c r="D6170" s="344">
        <v>20979.7109375</v>
      </c>
      <c r="E6170" s="344">
        <v>1.92742864601314</v>
      </c>
      <c r="F6170" s="344">
        <v>2.6684701442718501</v>
      </c>
      <c r="G6170" s="262">
        <f t="shared" si="119"/>
        <v>43873.626110714024</v>
      </c>
    </row>
    <row r="6171" spans="1:7" x14ac:dyDescent="0.2">
      <c r="A6171" s="344">
        <v>19</v>
      </c>
      <c r="B6171" s="344">
        <v>0.5</v>
      </c>
      <c r="C6171" s="344">
        <v>3834.3017578125</v>
      </c>
      <c r="D6171" s="344">
        <v>21082.7890625</v>
      </c>
      <c r="E6171" s="344">
        <v>1.9293966470286299</v>
      </c>
      <c r="F6171" s="344">
        <v>2.6741356123238802</v>
      </c>
      <c r="G6171" s="262">
        <f t="shared" si="119"/>
        <v>43915.015632071045</v>
      </c>
    </row>
    <row r="6172" spans="1:7" x14ac:dyDescent="0.2">
      <c r="A6172" s="344">
        <v>19</v>
      </c>
      <c r="B6172" s="344">
        <v>0.5</v>
      </c>
      <c r="C6172" s="344">
        <v>3834.72265625</v>
      </c>
      <c r="D6172" s="344">
        <v>21183.314453125</v>
      </c>
      <c r="E6172" s="344">
        <v>1.9312835065648</v>
      </c>
      <c r="F6172" s="344">
        <v>2.6780485641211298</v>
      </c>
      <c r="G6172" s="262">
        <f t="shared" si="119"/>
        <v>43954.890732308646</v>
      </c>
    </row>
    <row r="6173" spans="1:7" x14ac:dyDescent="0.2">
      <c r="A6173" s="344">
        <v>19</v>
      </c>
      <c r="B6173" s="344">
        <v>0.5</v>
      </c>
      <c r="C6173" s="344">
        <v>3835.1201171875</v>
      </c>
      <c r="D6173" s="344">
        <v>21283.513671875</v>
      </c>
      <c r="E6173" s="344">
        <v>1.9331605872139299</v>
      </c>
      <c r="F6173" s="344">
        <v>2.68401810899377</v>
      </c>
      <c r="G6173" s="262">
        <f t="shared" si="119"/>
        <v>43994.747562960329</v>
      </c>
    </row>
    <row r="6174" spans="1:7" x14ac:dyDescent="0.2">
      <c r="A6174" s="344">
        <v>19</v>
      </c>
      <c r="B6174" s="344">
        <v>0.5</v>
      </c>
      <c r="C6174" s="344">
        <v>3835.5126953125</v>
      </c>
      <c r="D6174" s="344">
        <v>21386.61328125</v>
      </c>
      <c r="E6174" s="344">
        <v>1.9349846988916399</v>
      </c>
      <c r="F6174" s="344">
        <v>2.6864318642765301</v>
      </c>
      <c r="G6174" s="262">
        <f t="shared" si="119"/>
        <v>44033.665101392609</v>
      </c>
    </row>
    <row r="6175" spans="1:7" x14ac:dyDescent="0.2">
      <c r="A6175" s="344">
        <v>19</v>
      </c>
      <c r="B6175" s="344">
        <v>0.5</v>
      </c>
      <c r="C6175" s="344">
        <v>3835.9248046875</v>
      </c>
      <c r="D6175" s="344">
        <v>21486.689453125</v>
      </c>
      <c r="E6175" s="344">
        <v>1.93684943951666</v>
      </c>
      <c r="F6175" s="344">
        <v>2.6907415594905602</v>
      </c>
      <c r="G6175" s="262">
        <f t="shared" si="119"/>
        <v>44073.638896061399</v>
      </c>
    </row>
    <row r="6176" spans="1:7" x14ac:dyDescent="0.2">
      <c r="A6176" s="344">
        <v>19</v>
      </c>
      <c r="B6176" s="344">
        <v>0.5</v>
      </c>
      <c r="C6176" s="344">
        <v>3836.32421875</v>
      </c>
      <c r="D6176" s="344">
        <v>21587.14453125</v>
      </c>
      <c r="E6176" s="344">
        <v>1.93870975635946</v>
      </c>
      <c r="F6176" s="344">
        <v>2.69689271226525</v>
      </c>
      <c r="G6176" s="262">
        <f t="shared" si="119"/>
        <v>44113.70438548395</v>
      </c>
    </row>
    <row r="6177" spans="1:7" x14ac:dyDescent="0.2">
      <c r="A6177" s="344">
        <v>19</v>
      </c>
      <c r="B6177" s="344">
        <v>0.5</v>
      </c>
      <c r="C6177" s="344">
        <v>3836.423828125</v>
      </c>
      <c r="D6177" s="344">
        <v>21607.443359375</v>
      </c>
      <c r="E6177" s="344">
        <v>1.9392158137634401</v>
      </c>
      <c r="F6177" s="344">
        <v>2.6973069179803102</v>
      </c>
      <c r="G6177" s="262">
        <f t="shared" si="119"/>
        <v>44124.633855990913</v>
      </c>
    </row>
    <row r="6178" spans="1:7" x14ac:dyDescent="0.2">
      <c r="A6178" s="344">
        <v>19</v>
      </c>
      <c r="B6178" s="344">
        <v>0.5</v>
      </c>
      <c r="C6178" s="344">
        <v>3836.7333984375</v>
      </c>
      <c r="D6178" s="344">
        <v>21687.4375</v>
      </c>
      <c r="E6178" s="344">
        <v>1.94061652291566</v>
      </c>
      <c r="F6178" s="344">
        <v>2.6987819001078601</v>
      </c>
      <c r="G6178" s="262">
        <f t="shared" si="119"/>
        <v>44154.955623922913</v>
      </c>
    </row>
    <row r="6179" spans="1:7" x14ac:dyDescent="0.2">
      <c r="A6179" s="344">
        <v>19</v>
      </c>
      <c r="B6179" s="344">
        <v>0.5</v>
      </c>
      <c r="C6179" s="344">
        <v>3837.11328125</v>
      </c>
      <c r="D6179" s="344">
        <v>21788.107421875</v>
      </c>
      <c r="E6179" s="344">
        <v>1.94241059944034</v>
      </c>
      <c r="F6179" s="344">
        <v>2.7032762300223099</v>
      </c>
      <c r="G6179" s="262">
        <f t="shared" si="119"/>
        <v>44193.954851193914</v>
      </c>
    </row>
    <row r="6180" spans="1:7" x14ac:dyDescent="0.2">
      <c r="A6180" s="344">
        <v>19</v>
      </c>
      <c r="B6180" s="344">
        <v>0.5</v>
      </c>
      <c r="C6180" s="344">
        <v>3837.529296875</v>
      </c>
      <c r="D6180" s="344">
        <v>21888.18359375</v>
      </c>
      <c r="E6180" s="344">
        <v>1.94427103269845</v>
      </c>
      <c r="F6180" s="344">
        <v>2.70960340276361</v>
      </c>
      <c r="G6180" s="262">
        <f t="shared" si="119"/>
        <v>44234.583263392095</v>
      </c>
    </row>
    <row r="6181" spans="1:7" x14ac:dyDescent="0.2">
      <c r="A6181" s="344">
        <v>19</v>
      </c>
      <c r="B6181" s="344">
        <v>0.5</v>
      </c>
      <c r="C6181" s="344">
        <v>3837.9384765625</v>
      </c>
      <c r="D6181" s="344">
        <v>21989.654296875</v>
      </c>
      <c r="E6181" s="344">
        <v>1.9461980555206499</v>
      </c>
      <c r="F6181" s="344">
        <v>2.71035707555711</v>
      </c>
      <c r="G6181" s="262">
        <f t="shared" si="119"/>
        <v>44276.860060894105</v>
      </c>
    </row>
    <row r="6182" spans="1:7" x14ac:dyDescent="0.2">
      <c r="A6182" s="344">
        <v>19</v>
      </c>
      <c r="B6182" s="344">
        <v>0.5</v>
      </c>
      <c r="C6182" s="344">
        <v>3838.3466796875</v>
      </c>
      <c r="D6182" s="344">
        <v>22091.77734375</v>
      </c>
      <c r="E6182" s="344">
        <v>1.94807280786335</v>
      </c>
      <c r="F6182" s="344">
        <v>2.7163652703165999</v>
      </c>
      <c r="G6182" s="262">
        <f t="shared" si="119"/>
        <v>44318.18094451302</v>
      </c>
    </row>
    <row r="6183" spans="1:7" x14ac:dyDescent="0.2">
      <c r="A6183" s="344">
        <v>19</v>
      </c>
      <c r="B6183" s="344">
        <v>0.5</v>
      </c>
      <c r="C6183" s="344">
        <v>3838.7431640625</v>
      </c>
      <c r="D6183" s="344">
        <v>22192.67578125</v>
      </c>
      <c r="E6183" s="344">
        <v>1.94998411461711</v>
      </c>
      <c r="F6183" s="344">
        <v>2.7208686806261499</v>
      </c>
      <c r="G6183" s="262">
        <f t="shared" si="119"/>
        <v>44360.501531685208</v>
      </c>
    </row>
    <row r="6184" spans="1:7" x14ac:dyDescent="0.2">
      <c r="A6184" s="344">
        <v>19</v>
      </c>
      <c r="B6184" s="344">
        <v>0.5</v>
      </c>
      <c r="C6184" s="344">
        <v>3839.150390625</v>
      </c>
      <c r="D6184" s="344">
        <v>22292.87890625</v>
      </c>
      <c r="E6184" s="344">
        <v>1.9518875051289799</v>
      </c>
      <c r="F6184" s="344">
        <v>2.7238158509135202</v>
      </c>
      <c r="G6184" s="262">
        <f t="shared" si="119"/>
        <v>44402.83822303894</v>
      </c>
    </row>
    <row r="6185" spans="1:7" x14ac:dyDescent="0.2">
      <c r="A6185" s="344">
        <v>19</v>
      </c>
      <c r="B6185" s="344">
        <v>0.5</v>
      </c>
      <c r="C6185" s="344">
        <v>3839.5634765625</v>
      </c>
      <c r="D6185" s="344">
        <v>22393.625</v>
      </c>
      <c r="E6185" s="344">
        <v>1.9537606276571799</v>
      </c>
      <c r="F6185" s="344">
        <v>2.72751459851861</v>
      </c>
      <c r="G6185" s="262">
        <f t="shared" si="119"/>
        <v>44444.689871625589</v>
      </c>
    </row>
    <row r="6186" spans="1:7" x14ac:dyDescent="0.2">
      <c r="A6186" s="344">
        <v>19</v>
      </c>
      <c r="B6186" s="344">
        <v>0.5</v>
      </c>
      <c r="C6186" s="344">
        <v>3839.966796875</v>
      </c>
      <c r="D6186" s="344">
        <v>22496.72265625</v>
      </c>
      <c r="E6186" s="344">
        <v>1.9557108171284201</v>
      </c>
      <c r="F6186" s="344">
        <v>2.7339786756783702</v>
      </c>
      <c r="G6186" s="262">
        <f t="shared" si="119"/>
        <v>44488.462213305356</v>
      </c>
    </row>
    <row r="6187" spans="1:7" x14ac:dyDescent="0.2">
      <c r="A6187" s="344">
        <v>19</v>
      </c>
      <c r="B6187" s="344">
        <v>0.5</v>
      </c>
      <c r="C6187" s="344">
        <v>3840.3681640625</v>
      </c>
      <c r="D6187" s="344">
        <v>22598.5078125</v>
      </c>
      <c r="E6187" s="344">
        <v>1.95755460299551</v>
      </c>
      <c r="F6187" s="344">
        <v>2.7384639251977201</v>
      </c>
      <c r="G6187" s="262">
        <f t="shared" si="119"/>
        <v>44530.03518761108</v>
      </c>
    </row>
    <row r="6188" spans="1:7" x14ac:dyDescent="0.2">
      <c r="A6188" s="344">
        <v>19</v>
      </c>
      <c r="B6188" s="344">
        <v>0.5</v>
      </c>
      <c r="C6188" s="344">
        <v>3840.712890625</v>
      </c>
      <c r="D6188" s="344">
        <v>22679.236328125</v>
      </c>
      <c r="E6188" s="344">
        <v>1.95922772400081</v>
      </c>
      <c r="F6188" s="344">
        <v>2.7410837356001099</v>
      </c>
      <c r="G6188" s="262">
        <f t="shared" si="119"/>
        <v>44567.912760008221</v>
      </c>
    </row>
    <row r="6189" spans="1:7" x14ac:dyDescent="0.2">
      <c r="A6189" s="344">
        <v>19</v>
      </c>
      <c r="B6189" s="344">
        <v>0.5</v>
      </c>
      <c r="C6189" s="344">
        <v>3840.7822265625</v>
      </c>
      <c r="D6189" s="344">
        <v>22699.650390625</v>
      </c>
      <c r="E6189" s="344">
        <v>1.95948663167655</v>
      </c>
      <c r="F6189" s="344">
        <v>2.7418404351919898</v>
      </c>
      <c r="G6189" s="262">
        <f t="shared" si="119"/>
        <v>44573.787231052229</v>
      </c>
    </row>
    <row r="6190" spans="1:7" x14ac:dyDescent="0.2">
      <c r="A6190" s="344">
        <v>19</v>
      </c>
      <c r="B6190" s="344">
        <v>0.5</v>
      </c>
      <c r="C6190" s="344">
        <v>3841.185546875</v>
      </c>
      <c r="D6190" s="344">
        <v>22803.166015625</v>
      </c>
      <c r="E6190" s="344">
        <v>1.96142285130918</v>
      </c>
      <c r="F6190" s="344">
        <v>2.74528260342777</v>
      </c>
      <c r="G6190" s="262">
        <f t="shared" si="119"/>
        <v>44617.8389542851</v>
      </c>
    </row>
    <row r="6191" spans="1:7" x14ac:dyDescent="0.2">
      <c r="A6191" s="344">
        <v>19</v>
      </c>
      <c r="B6191" s="344">
        <v>0.5</v>
      </c>
      <c r="C6191" s="344">
        <v>3841.59375</v>
      </c>
      <c r="D6191" s="344">
        <v>22904.23828125</v>
      </c>
      <c r="E6191" s="344">
        <v>1.96334579959512</v>
      </c>
      <c r="F6191" s="344">
        <v>2.75057274848223</v>
      </c>
      <c r="G6191" s="262">
        <f t="shared" si="119"/>
        <v>44661.785441658823</v>
      </c>
    </row>
    <row r="6192" spans="1:7" x14ac:dyDescent="0.2">
      <c r="A6192" s="344">
        <v>19</v>
      </c>
      <c r="B6192" s="344">
        <v>0.5</v>
      </c>
      <c r="C6192" s="344">
        <v>3841.986328125</v>
      </c>
      <c r="D6192" s="344">
        <v>23004.416015625</v>
      </c>
      <c r="E6192" s="344">
        <v>1.96515186689794</v>
      </c>
      <c r="F6192" s="344">
        <v>2.75424728170037</v>
      </c>
      <c r="G6192" s="262">
        <f t="shared" si="119"/>
        <v>44703.242501379849</v>
      </c>
    </row>
    <row r="6193" spans="1:7" x14ac:dyDescent="0.2">
      <c r="A6193" s="344">
        <v>19</v>
      </c>
      <c r="B6193" s="344">
        <v>0.5</v>
      </c>
      <c r="C6193" s="344">
        <v>3842.404296875</v>
      </c>
      <c r="D6193" s="344">
        <v>23105.251953125</v>
      </c>
      <c r="E6193" s="344">
        <v>1.9671181216836</v>
      </c>
      <c r="F6193" s="344">
        <v>2.7582407929003199</v>
      </c>
      <c r="G6193" s="262">
        <f t="shared" si="119"/>
        <v>44748.574179034222</v>
      </c>
    </row>
    <row r="6194" spans="1:7" x14ac:dyDescent="0.2">
      <c r="A6194" s="344">
        <v>19</v>
      </c>
      <c r="B6194" s="344">
        <v>0.5</v>
      </c>
      <c r="C6194" s="344">
        <v>3842.80078125</v>
      </c>
      <c r="D6194" s="344">
        <v>23206.814453125</v>
      </c>
      <c r="E6194" s="344">
        <v>1.9689660985022801</v>
      </c>
      <c r="F6194" s="344">
        <v>2.7627944946289098</v>
      </c>
      <c r="G6194" s="262">
        <f t="shared" si="119"/>
        <v>44791.365991606181</v>
      </c>
    </row>
    <row r="6195" spans="1:7" x14ac:dyDescent="0.2">
      <c r="A6195" s="344">
        <v>19</v>
      </c>
      <c r="B6195" s="344">
        <v>0.5</v>
      </c>
      <c r="C6195" s="344">
        <v>3843.220703125</v>
      </c>
      <c r="D6195" s="344">
        <v>23308.294921875</v>
      </c>
      <c r="E6195" s="344">
        <v>1.9709160551428799</v>
      </c>
      <c r="F6195" s="344">
        <v>2.7694015298038699</v>
      </c>
      <c r="G6195" s="262">
        <f t="shared" si="119"/>
        <v>44836.717214813187</v>
      </c>
    </row>
    <row r="6196" spans="1:7" x14ac:dyDescent="0.2">
      <c r="A6196" s="344">
        <v>19</v>
      </c>
      <c r="B6196" s="344">
        <v>0.5</v>
      </c>
      <c r="C6196" s="344">
        <v>3843.6162109375</v>
      </c>
      <c r="D6196" s="344">
        <v>23409.2578125</v>
      </c>
      <c r="E6196" s="344">
        <v>1.97281339205801</v>
      </c>
      <c r="F6196" s="344">
        <v>2.7700602076947698</v>
      </c>
      <c r="G6196" s="262">
        <f t="shared" si="119"/>
        <v>44881.036683506922</v>
      </c>
    </row>
    <row r="6197" spans="1:7" x14ac:dyDescent="0.2">
      <c r="A6197" s="344">
        <v>19</v>
      </c>
      <c r="B6197" s="344">
        <v>0.5</v>
      </c>
      <c r="C6197" s="344">
        <v>3844.013671875</v>
      </c>
      <c r="D6197" s="344">
        <v>23509.28125</v>
      </c>
      <c r="E6197" s="344">
        <v>1.9747160840779501</v>
      </c>
      <c r="F6197" s="344">
        <v>2.7765303384512698</v>
      </c>
      <c r="G6197" s="262">
        <f t="shared" si="119"/>
        <v>44925.672448437654</v>
      </c>
    </row>
    <row r="6198" spans="1:7" x14ac:dyDescent="0.2">
      <c r="A6198" s="344">
        <v>19</v>
      </c>
      <c r="B6198" s="344">
        <v>0.5</v>
      </c>
      <c r="C6198" s="344">
        <v>3844.4306640625</v>
      </c>
      <c r="D6198" s="344">
        <v>23610.083984375</v>
      </c>
      <c r="E6198" s="344">
        <v>1.97663577273488</v>
      </c>
      <c r="F6198" s="344">
        <v>2.7798323426395699</v>
      </c>
      <c r="G6198" s="262">
        <f t="shared" si="119"/>
        <v>44970.899703918738</v>
      </c>
    </row>
    <row r="6199" spans="1:7" x14ac:dyDescent="0.2">
      <c r="A6199" s="344">
        <v>19</v>
      </c>
      <c r="B6199" s="344">
        <v>0.5</v>
      </c>
      <c r="C6199" s="344">
        <v>3844.8330078125</v>
      </c>
      <c r="D6199" s="344">
        <v>23711.095703125</v>
      </c>
      <c r="E6199" s="344">
        <v>1.9785168115049601</v>
      </c>
      <c r="F6199" s="344">
        <v>2.78451154008508</v>
      </c>
      <c r="G6199" s="262">
        <f t="shared" si="119"/>
        <v>45015.406190737791</v>
      </c>
    </row>
    <row r="6200" spans="1:7" x14ac:dyDescent="0.2">
      <c r="A6200" s="344">
        <v>19</v>
      </c>
      <c r="B6200" s="344">
        <v>0.5</v>
      </c>
      <c r="C6200" s="344">
        <v>3844.9755859375</v>
      </c>
      <c r="D6200" s="344">
        <v>23743.943359375</v>
      </c>
      <c r="E6200" s="344">
        <v>1.9792327657341999</v>
      </c>
      <c r="F6200" s="344">
        <v>2.7849494945257902</v>
      </c>
      <c r="G6200" s="262">
        <f t="shared" si="119"/>
        <v>45032.394008695563</v>
      </c>
    </row>
    <row r="6201" spans="1:7" x14ac:dyDescent="0.2">
      <c r="A6201" s="344">
        <v>19</v>
      </c>
      <c r="B6201" s="344">
        <v>0.5</v>
      </c>
      <c r="C6201" s="344">
        <v>3845.244140625</v>
      </c>
      <c r="D6201" s="344">
        <v>23811.40625</v>
      </c>
      <c r="E6201" s="344">
        <v>1.98049657046795</v>
      </c>
      <c r="F6201" s="344">
        <v>2.7890384662896399</v>
      </c>
      <c r="G6201" s="262">
        <f t="shared" si="119"/>
        <v>45062.444346671298</v>
      </c>
    </row>
    <row r="6202" spans="1:7" x14ac:dyDescent="0.2">
      <c r="A6202" s="344">
        <v>19</v>
      </c>
      <c r="B6202" s="344">
        <v>0.5</v>
      </c>
      <c r="C6202" s="344">
        <v>3845.6279296875</v>
      </c>
      <c r="D6202" s="344">
        <v>23911.4609375</v>
      </c>
      <c r="E6202" s="344">
        <v>1.98231264948845</v>
      </c>
      <c r="F6202" s="344">
        <v>2.7939975261688201</v>
      </c>
      <c r="G6202" s="262">
        <f t="shared" si="119"/>
        <v>45105.778595619959</v>
      </c>
    </row>
    <row r="6203" spans="1:7" x14ac:dyDescent="0.2">
      <c r="A6203" s="344">
        <v>19</v>
      </c>
      <c r="B6203" s="344">
        <v>0.5</v>
      </c>
      <c r="C6203" s="344">
        <v>3846.0341796875</v>
      </c>
      <c r="D6203" s="344">
        <v>24012.1484375</v>
      </c>
      <c r="E6203" s="344">
        <v>1.9843117333948599</v>
      </c>
      <c r="F6203" s="344">
        <v>2.7947812341153599</v>
      </c>
      <c r="G6203" s="262">
        <f t="shared" si="119"/>
        <v>45153.68025373928</v>
      </c>
    </row>
    <row r="6204" spans="1:7" x14ac:dyDescent="0.2">
      <c r="A6204" s="344">
        <v>19</v>
      </c>
      <c r="B6204" s="344">
        <v>0.5</v>
      </c>
      <c r="C6204" s="344">
        <v>3846.4287109375</v>
      </c>
      <c r="D6204" s="344">
        <v>24114.521484375</v>
      </c>
      <c r="E6204" s="344">
        <v>1.9862188491970301</v>
      </c>
      <c r="F6204" s="344">
        <v>2.8023838531225902</v>
      </c>
      <c r="G6204" s="262">
        <f t="shared" si="119"/>
        <v>45199.5718200962</v>
      </c>
    </row>
    <row r="6205" spans="1:7" x14ac:dyDescent="0.2">
      <c r="A6205" s="344">
        <v>19</v>
      </c>
      <c r="B6205" s="344">
        <v>0.5</v>
      </c>
      <c r="C6205" s="344">
        <v>3846.8349609375</v>
      </c>
      <c r="D6205" s="344">
        <v>24214.5859375</v>
      </c>
      <c r="E6205" s="344">
        <v>1.9881550688296601</v>
      </c>
      <c r="F6205" s="344">
        <v>2.8059899341315</v>
      </c>
      <c r="G6205" s="262">
        <f t="shared" si="119"/>
        <v>45246.359703405062</v>
      </c>
    </row>
    <row r="6206" spans="1:7" x14ac:dyDescent="0.2">
      <c r="A6206" s="344">
        <v>19</v>
      </c>
      <c r="B6206" s="344">
        <v>0.5</v>
      </c>
      <c r="C6206" s="344">
        <v>3847.2314453125</v>
      </c>
      <c r="D6206" s="344">
        <v>24315.998046875</v>
      </c>
      <c r="E6206" s="344">
        <v>1.9901376217603699</v>
      </c>
      <c r="F6206" s="344">
        <v>2.8094977606087901</v>
      </c>
      <c r="G6206" s="262">
        <f t="shared" si="119"/>
        <v>45294.466929158705</v>
      </c>
    </row>
    <row r="6207" spans="1:7" x14ac:dyDescent="0.2">
      <c r="A6207" s="344">
        <v>19</v>
      </c>
      <c r="B6207" s="344">
        <v>0.5</v>
      </c>
      <c r="C6207" s="344">
        <v>3847.654296875</v>
      </c>
      <c r="D6207" s="344">
        <v>24419.69921875</v>
      </c>
      <c r="E6207" s="344">
        <v>1.9921774510294199</v>
      </c>
      <c r="F6207" s="344">
        <v>2.8150172438472501</v>
      </c>
      <c r="G6207" s="262">
        <f t="shared" si="119"/>
        <v>45344.173180023696</v>
      </c>
    </row>
    <row r="6208" spans="1:7" x14ac:dyDescent="0.2">
      <c r="A6208" s="344">
        <v>19</v>
      </c>
      <c r="B6208" s="344">
        <v>0.5</v>
      </c>
      <c r="C6208" s="344">
        <v>3848.0625</v>
      </c>
      <c r="D6208" s="344">
        <v>24520.724609375</v>
      </c>
      <c r="E6208" s="344">
        <v>1.99427967891097</v>
      </c>
      <c r="F6208" s="344">
        <v>2.8187246061861502</v>
      </c>
      <c r="G6208" s="262">
        <f t="shared" si="119"/>
        <v>45395.615141776878</v>
      </c>
    </row>
    <row r="6209" spans="1:7" x14ac:dyDescent="0.2">
      <c r="A6209" s="344">
        <v>19</v>
      </c>
      <c r="B6209" s="344">
        <v>0.5</v>
      </c>
      <c r="C6209" s="344">
        <v>3848.458984375</v>
      </c>
      <c r="D6209" s="344">
        <v>24621.67578125</v>
      </c>
      <c r="E6209" s="344">
        <v>1.99631578288972</v>
      </c>
      <c r="F6209" s="344">
        <v>2.8221220709383501</v>
      </c>
      <c r="G6209" s="262">
        <f t="shared" si="119"/>
        <v>45445.644660257218</v>
      </c>
    </row>
    <row r="6210" spans="1:7" x14ac:dyDescent="0.2">
      <c r="A6210" s="344">
        <v>19</v>
      </c>
      <c r="B6210" s="344">
        <v>0.5</v>
      </c>
      <c r="C6210" s="344">
        <v>3848.8681640625</v>
      </c>
      <c r="D6210" s="344">
        <v>24724.509765625</v>
      </c>
      <c r="E6210" s="344">
        <v>1.9985102117061599</v>
      </c>
      <c r="F6210" s="344">
        <v>2.8276741504669198</v>
      </c>
      <c r="G6210" s="262">
        <f t="shared" si="119"/>
        <v>45499.788006029943</v>
      </c>
    </row>
    <row r="6211" spans="1:7" x14ac:dyDescent="0.2">
      <c r="A6211" s="344">
        <v>19</v>
      </c>
      <c r="B6211" s="344">
        <v>1</v>
      </c>
      <c r="C6211" s="344">
        <v>3849.44140625</v>
      </c>
      <c r="D6211" s="344">
        <v>24624.25</v>
      </c>
      <c r="E6211" s="344">
        <v>1.99701520614326</v>
      </c>
      <c r="F6211" s="344">
        <v>2.82113556750119</v>
      </c>
      <c r="G6211" s="262">
        <f t="shared" si="119"/>
        <v>45462.899670844032</v>
      </c>
    </row>
    <row r="6212" spans="1:7" x14ac:dyDescent="0.2">
      <c r="A6212" s="344">
        <v>19</v>
      </c>
      <c r="B6212" s="344">
        <v>1</v>
      </c>
      <c r="C6212" s="344">
        <v>3849.83984375</v>
      </c>
      <c r="D6212" s="344">
        <v>24523.7734375</v>
      </c>
      <c r="E6212" s="344">
        <v>1.9952219445258399</v>
      </c>
      <c r="F6212" s="344">
        <v>2.8203697875142102</v>
      </c>
      <c r="G6212" s="262">
        <f t="shared" si="119"/>
        <v>45418.832038842767</v>
      </c>
    </row>
    <row r="6213" spans="1:7" x14ac:dyDescent="0.2">
      <c r="A6213" s="344">
        <v>19</v>
      </c>
      <c r="B6213" s="344">
        <v>1</v>
      </c>
      <c r="C6213" s="344">
        <v>3850.2412109375</v>
      </c>
      <c r="D6213" s="344">
        <v>24423.56640625</v>
      </c>
      <c r="E6213" s="344">
        <v>1.99341238476336</v>
      </c>
      <c r="F6213" s="344">
        <v>2.81389942392707</v>
      </c>
      <c r="G6213" s="262">
        <f t="shared" si="119"/>
        <v>45374.545470511926</v>
      </c>
    </row>
    <row r="6214" spans="1:7" x14ac:dyDescent="0.2">
      <c r="A6214" s="344">
        <v>19</v>
      </c>
      <c r="B6214" s="344">
        <v>1</v>
      </c>
      <c r="C6214" s="344">
        <v>3850.63671875</v>
      </c>
      <c r="D6214" s="344">
        <v>24322.796875</v>
      </c>
      <c r="E6214" s="344">
        <v>1.9916158635169301</v>
      </c>
      <c r="F6214" s="344">
        <v>2.8104213997721699</v>
      </c>
      <c r="G6214" s="262">
        <f t="shared" ref="G6214:G6277" si="120">G6213+(D6214+D6213)/2*(E6214-E6213)</f>
        <v>45330.758531851447</v>
      </c>
    </row>
    <row r="6215" spans="1:7" x14ac:dyDescent="0.2">
      <c r="A6215" s="344">
        <v>19</v>
      </c>
      <c r="B6215" s="344">
        <v>1</v>
      </c>
      <c r="C6215" s="344">
        <v>3851.046875</v>
      </c>
      <c r="D6215" s="344">
        <v>24221.734375</v>
      </c>
      <c r="E6215" s="344">
        <v>1.9897571764886399</v>
      </c>
      <c r="F6215" s="344">
        <v>2.8065948281437199</v>
      </c>
      <c r="G6215" s="262">
        <f t="shared" si="120"/>
        <v>45285.643986587049</v>
      </c>
    </row>
    <row r="6216" spans="1:7" x14ac:dyDescent="0.2">
      <c r="A6216" s="344">
        <v>19</v>
      </c>
      <c r="B6216" s="344">
        <v>1</v>
      </c>
      <c r="C6216" s="344">
        <v>3851.447265625</v>
      </c>
      <c r="D6216" s="344">
        <v>24120.771484375</v>
      </c>
      <c r="E6216" s="344">
        <v>1.9879408646374901</v>
      </c>
      <c r="F6216" s="344">
        <v>2.8029442764818699</v>
      </c>
      <c r="G6216" s="262">
        <f t="shared" si="120"/>
        <v>45241.741453433715</v>
      </c>
    </row>
    <row r="6217" spans="1:7" x14ac:dyDescent="0.2">
      <c r="A6217" s="344">
        <v>19</v>
      </c>
      <c r="B6217" s="344">
        <v>1</v>
      </c>
      <c r="C6217" s="344">
        <v>3851.85546875</v>
      </c>
      <c r="D6217" s="344">
        <v>24019.556640625</v>
      </c>
      <c r="E6217" s="344">
        <v>1.98609544895589</v>
      </c>
      <c r="F6217" s="344">
        <v>2.7975260745733999</v>
      </c>
      <c r="G6217" s="262">
        <f t="shared" si="120"/>
        <v>45197.321995214086</v>
      </c>
    </row>
    <row r="6218" spans="1:7" x14ac:dyDescent="0.2">
      <c r="A6218" s="344">
        <v>19</v>
      </c>
      <c r="B6218" s="344">
        <v>1</v>
      </c>
      <c r="C6218" s="344">
        <v>3852.2646484375</v>
      </c>
      <c r="D6218" s="344">
        <v>23917.615234375</v>
      </c>
      <c r="E6218" s="344">
        <v>1.98420672677457</v>
      </c>
      <c r="F6218" s="344">
        <v>2.7944326866418101</v>
      </c>
      <c r="G6218" s="262">
        <f t="shared" si="120"/>
        <v>45152.051995299058</v>
      </c>
    </row>
    <row r="6219" spans="1:7" x14ac:dyDescent="0.2">
      <c r="A6219" s="344">
        <v>19</v>
      </c>
      <c r="B6219" s="344">
        <v>1</v>
      </c>
      <c r="C6219" s="344">
        <v>3852.67578125</v>
      </c>
      <c r="D6219" s="344">
        <v>23815.9921875</v>
      </c>
      <c r="E6219" s="344">
        <v>1.9823387265205401</v>
      </c>
      <c r="F6219" s="344">
        <v>2.7916880790144201</v>
      </c>
      <c r="G6219" s="262">
        <f t="shared" si="120"/>
        <v>45107.468799904149</v>
      </c>
    </row>
    <row r="6220" spans="1:7" x14ac:dyDescent="0.2">
      <c r="A6220" s="344">
        <v>19</v>
      </c>
      <c r="B6220" s="344">
        <v>1</v>
      </c>
      <c r="C6220" s="344">
        <v>3853.0751953125</v>
      </c>
      <c r="D6220" s="344">
        <v>23714.5859375</v>
      </c>
      <c r="E6220" s="344">
        <v>1.9804262556135701</v>
      </c>
      <c r="F6220" s="344">
        <v>2.7853874489665</v>
      </c>
      <c r="G6220" s="262">
        <f t="shared" si="120"/>
        <v>45062.018375976382</v>
      </c>
    </row>
    <row r="6221" spans="1:7" x14ac:dyDescent="0.2">
      <c r="A6221" s="344">
        <v>19</v>
      </c>
      <c r="B6221" s="344">
        <v>1</v>
      </c>
      <c r="C6221" s="344">
        <v>3853.48046875</v>
      </c>
      <c r="D6221" s="344">
        <v>23613.826171875</v>
      </c>
      <c r="E6221" s="344">
        <v>1.97865557856858</v>
      </c>
      <c r="F6221" s="344">
        <v>2.7809799648821398</v>
      </c>
      <c r="G6221" s="262">
        <f t="shared" si="120"/>
        <v>45020.116709527429</v>
      </c>
    </row>
    <row r="6222" spans="1:7" x14ac:dyDescent="0.2">
      <c r="A6222" s="344">
        <v>19</v>
      </c>
      <c r="B6222" s="344">
        <v>1</v>
      </c>
      <c r="C6222" s="344">
        <v>3853.8818359375</v>
      </c>
      <c r="D6222" s="344">
        <v>23513.435546875</v>
      </c>
      <c r="E6222" s="344">
        <v>1.9767775665968701</v>
      </c>
      <c r="F6222" s="344">
        <v>2.7763037942349902</v>
      </c>
      <c r="G6222" s="262">
        <f t="shared" si="120"/>
        <v>44975.863928676568</v>
      </c>
    </row>
    <row r="6223" spans="1:7" x14ac:dyDescent="0.2">
      <c r="A6223" s="344">
        <v>19</v>
      </c>
      <c r="B6223" s="344">
        <v>1</v>
      </c>
      <c r="C6223" s="344">
        <v>3854.28515625</v>
      </c>
      <c r="D6223" s="344">
        <v>23411.748046875</v>
      </c>
      <c r="E6223" s="344">
        <v>1.9748741760849999</v>
      </c>
      <c r="F6223" s="344">
        <v>2.77457828633487</v>
      </c>
      <c r="G6223" s="262">
        <f t="shared" si="120"/>
        <v>44931.205454066512</v>
      </c>
    </row>
    <row r="6224" spans="1:7" x14ac:dyDescent="0.2">
      <c r="A6224" s="344">
        <v>19</v>
      </c>
      <c r="B6224" s="344">
        <v>1</v>
      </c>
      <c r="C6224" s="344">
        <v>3854.6875</v>
      </c>
      <c r="D6224" s="344">
        <v>23308.84375</v>
      </c>
      <c r="E6224" s="344">
        <v>1.9730220083147301</v>
      </c>
      <c r="F6224" s="344">
        <v>2.7694820892065799</v>
      </c>
      <c r="G6224" s="262">
        <f t="shared" si="120"/>
        <v>44887.938266899459</v>
      </c>
    </row>
    <row r="6225" spans="1:7" x14ac:dyDescent="0.2">
      <c r="A6225" s="344">
        <v>19</v>
      </c>
      <c r="B6225" s="344">
        <v>1</v>
      </c>
      <c r="C6225" s="344">
        <v>3855.09375</v>
      </c>
      <c r="D6225" s="344">
        <v>23208.736328125</v>
      </c>
      <c r="E6225" s="344">
        <v>1.9711842760443701</v>
      </c>
      <c r="F6225" s="344">
        <v>2.7664927765726999</v>
      </c>
      <c r="G6225" s="262">
        <f t="shared" si="120"/>
        <v>44845.194837875148</v>
      </c>
    </row>
    <row r="6226" spans="1:7" x14ac:dyDescent="0.2">
      <c r="A6226" s="344">
        <v>19</v>
      </c>
      <c r="B6226" s="344">
        <v>1</v>
      </c>
      <c r="C6226" s="344">
        <v>3855.494140625</v>
      </c>
      <c r="D6226" s="344">
        <v>23107.884765625</v>
      </c>
      <c r="E6226" s="344">
        <v>1.9693288486450899</v>
      </c>
      <c r="F6226" s="344">
        <v>2.76099448092282</v>
      </c>
      <c r="G6226" s="262">
        <f t="shared" si="120"/>
        <v>44802.22627396544</v>
      </c>
    </row>
    <row r="6227" spans="1:7" x14ac:dyDescent="0.2">
      <c r="A6227" s="344">
        <v>19</v>
      </c>
      <c r="B6227" s="344">
        <v>1</v>
      </c>
      <c r="C6227" s="344">
        <v>3855.9072265625</v>
      </c>
      <c r="D6227" s="344">
        <v>23006.56640625</v>
      </c>
      <c r="E6227" s="344">
        <v>1.9674547947943199</v>
      </c>
      <c r="F6227" s="344">
        <v>2.7573765255510798</v>
      </c>
      <c r="G6227" s="262">
        <f t="shared" si="120"/>
        <v>44759.015791568039</v>
      </c>
    </row>
    <row r="6228" spans="1:7" x14ac:dyDescent="0.2">
      <c r="A6228" s="344">
        <v>19</v>
      </c>
      <c r="B6228" s="344">
        <v>1</v>
      </c>
      <c r="C6228" s="344">
        <v>3856.296875</v>
      </c>
      <c r="D6228" s="344">
        <v>22904.50390625</v>
      </c>
      <c r="E6228" s="344">
        <v>1.96562823839486</v>
      </c>
      <c r="F6228" s="344">
        <v>2.7535916306078398</v>
      </c>
      <c r="G6228" s="262">
        <f t="shared" si="120"/>
        <v>44717.086211925365</v>
      </c>
    </row>
    <row r="6229" spans="1:7" x14ac:dyDescent="0.2">
      <c r="A6229" s="344">
        <v>19</v>
      </c>
      <c r="B6229" s="344">
        <v>1</v>
      </c>
      <c r="C6229" s="344">
        <v>3856.724609375</v>
      </c>
      <c r="D6229" s="344">
        <v>22804.00390625</v>
      </c>
      <c r="E6229" s="344">
        <v>1.9636664073914301</v>
      </c>
      <c r="F6229" s="344">
        <v>2.7483077719807598</v>
      </c>
      <c r="G6229" s="262">
        <f t="shared" si="120"/>
        <v>44672.250028051822</v>
      </c>
    </row>
    <row r="6230" spans="1:7" x14ac:dyDescent="0.2">
      <c r="A6230" s="344">
        <v>19</v>
      </c>
      <c r="B6230" s="344">
        <v>1</v>
      </c>
      <c r="C6230" s="344">
        <v>3857.1220703125</v>
      </c>
      <c r="D6230" s="344">
        <v>22703.1953125</v>
      </c>
      <c r="E6230" s="344">
        <v>1.9618733786046501</v>
      </c>
      <c r="F6230" s="344">
        <v>2.7450025081634499</v>
      </c>
      <c r="G6230" s="262">
        <f t="shared" si="120"/>
        <v>44631.452168949349</v>
      </c>
    </row>
    <row r="6231" spans="1:7" x14ac:dyDescent="0.2">
      <c r="A6231" s="344">
        <v>19</v>
      </c>
      <c r="B6231" s="344">
        <v>1</v>
      </c>
      <c r="C6231" s="344">
        <v>3857.525390625</v>
      </c>
      <c r="D6231" s="344">
        <v>22599.994140625</v>
      </c>
      <c r="E6231" s="344">
        <v>1.95993343368173</v>
      </c>
      <c r="F6231" s="344">
        <v>2.7397128287702799</v>
      </c>
      <c r="G6231" s="262">
        <f t="shared" si="120"/>
        <v>44587.509322763508</v>
      </c>
    </row>
    <row r="6232" spans="1:7" x14ac:dyDescent="0.2">
      <c r="A6232" s="344">
        <v>19</v>
      </c>
      <c r="B6232" s="344">
        <v>1</v>
      </c>
      <c r="C6232" s="344">
        <v>3857.6826171875</v>
      </c>
      <c r="D6232" s="344">
        <v>22570.4140625</v>
      </c>
      <c r="E6232" s="344">
        <v>1.9592153839766999</v>
      </c>
      <c r="F6232" s="344">
        <v>2.7386278379708502</v>
      </c>
      <c r="G6232" s="262">
        <f t="shared" si="120"/>
        <v>44571.292023620335</v>
      </c>
    </row>
    <row r="6233" spans="1:7" x14ac:dyDescent="0.2">
      <c r="A6233" s="344">
        <v>19</v>
      </c>
      <c r="B6233" s="344">
        <v>1</v>
      </c>
      <c r="C6233" s="344">
        <v>3857.931640625</v>
      </c>
      <c r="D6233" s="344">
        <v>22498.67578125</v>
      </c>
      <c r="E6233" s="344">
        <v>1.95810152217746</v>
      </c>
      <c r="F6233" s="344">
        <v>2.73586227558553</v>
      </c>
      <c r="G6233" s="262">
        <f t="shared" si="120"/>
        <v>44546.191654868606</v>
      </c>
    </row>
    <row r="6234" spans="1:7" x14ac:dyDescent="0.2">
      <c r="A6234" s="344">
        <v>19</v>
      </c>
      <c r="B6234" s="344">
        <v>1</v>
      </c>
      <c r="C6234" s="344">
        <v>3858.353515625</v>
      </c>
      <c r="D6234" s="344">
        <v>22396.06640625</v>
      </c>
      <c r="E6234" s="344">
        <v>1.9561967346817299</v>
      </c>
      <c r="F6234" s="344">
        <v>2.7323723770677999</v>
      </c>
      <c r="G6234" s="262">
        <f t="shared" si="120"/>
        <v>44503.434183097219</v>
      </c>
    </row>
    <row r="6235" spans="1:7" x14ac:dyDescent="0.2">
      <c r="A6235" s="344">
        <v>19</v>
      </c>
      <c r="B6235" s="344">
        <v>1</v>
      </c>
      <c r="C6235" s="344">
        <v>3858.755859375</v>
      </c>
      <c r="D6235" s="344">
        <v>22295.689453125</v>
      </c>
      <c r="E6235" s="344">
        <v>1.9542581867426601</v>
      </c>
      <c r="F6235" s="344">
        <v>2.7273683808743998</v>
      </c>
      <c r="G6235" s="262">
        <f t="shared" si="120"/>
        <v>44460.115627489919</v>
      </c>
    </row>
    <row r="6236" spans="1:7" x14ac:dyDescent="0.2">
      <c r="A6236" s="344">
        <v>19</v>
      </c>
      <c r="B6236" s="344">
        <v>1</v>
      </c>
      <c r="C6236" s="344">
        <v>3859.15234375</v>
      </c>
      <c r="D6236" s="344">
        <v>22191.767578125</v>
      </c>
      <c r="E6236" s="344">
        <v>1.9524054368957899</v>
      </c>
      <c r="F6236" s="344">
        <v>2.723035402596</v>
      </c>
      <c r="G6236" s="262">
        <f t="shared" si="120"/>
        <v>44418.903562888772</v>
      </c>
    </row>
    <row r="6237" spans="1:7" x14ac:dyDescent="0.2">
      <c r="A6237" s="344">
        <v>19</v>
      </c>
      <c r="B6237" s="344">
        <v>1</v>
      </c>
      <c r="C6237" s="344">
        <v>3859.5634765625</v>
      </c>
      <c r="D6237" s="344">
        <v>22090.798828125</v>
      </c>
      <c r="E6237" s="344">
        <v>1.95049669127911</v>
      </c>
      <c r="F6237" s="344">
        <v>2.7178316377103302</v>
      </c>
      <c r="G6237" s="262">
        <f t="shared" si="120"/>
        <v>44376.641485627137</v>
      </c>
    </row>
    <row r="6238" spans="1:7" x14ac:dyDescent="0.2">
      <c r="A6238" s="344">
        <v>19</v>
      </c>
      <c r="B6238" s="344">
        <v>1</v>
      </c>
      <c r="C6238" s="344">
        <v>3859.966796875</v>
      </c>
      <c r="D6238" s="344">
        <v>21990.015625</v>
      </c>
      <c r="E6238" s="344">
        <v>1.9485888769850099</v>
      </c>
      <c r="F6238" s="344">
        <v>2.7141869068145801</v>
      </c>
      <c r="G6238" s="262">
        <f t="shared" si="120"/>
        <v>44334.592481672516</v>
      </c>
    </row>
    <row r="6239" spans="1:7" x14ac:dyDescent="0.2">
      <c r="A6239" s="344">
        <v>19</v>
      </c>
      <c r="B6239" s="344">
        <v>1</v>
      </c>
      <c r="C6239" s="344">
        <v>3860.384765625</v>
      </c>
      <c r="D6239" s="344">
        <v>21888.798828125</v>
      </c>
      <c r="E6239" s="344">
        <v>1.9466583617031601</v>
      </c>
      <c r="F6239" s="344">
        <v>2.70998757332563</v>
      </c>
      <c r="G6239" s="262">
        <f t="shared" si="120"/>
        <v>44292.238120746908</v>
      </c>
    </row>
    <row r="6240" spans="1:7" x14ac:dyDescent="0.2">
      <c r="A6240" s="344">
        <v>19</v>
      </c>
      <c r="B6240" s="344">
        <v>1</v>
      </c>
      <c r="C6240" s="344">
        <v>3860.779296875</v>
      </c>
      <c r="D6240" s="344">
        <v>21788.623046875</v>
      </c>
      <c r="E6240" s="344">
        <v>1.94478081539273</v>
      </c>
      <c r="F6240" s="344">
        <v>2.7055919636040899</v>
      </c>
      <c r="G6240" s="262">
        <f t="shared" si="120"/>
        <v>44251.234929601655</v>
      </c>
    </row>
    <row r="6241" spans="1:7" x14ac:dyDescent="0.2">
      <c r="A6241" s="344">
        <v>19</v>
      </c>
      <c r="B6241" s="344">
        <v>1</v>
      </c>
      <c r="C6241" s="344">
        <v>3861.171875</v>
      </c>
      <c r="D6241" s="344">
        <v>21687.58984375</v>
      </c>
      <c r="E6241" s="344">
        <v>1.9429421517998</v>
      </c>
      <c r="F6241" s="344">
        <v>2.7023255825042698</v>
      </c>
      <c r="G6241" s="262">
        <f t="shared" si="120"/>
        <v>44211.265864701425</v>
      </c>
    </row>
    <row r="6242" spans="1:7" x14ac:dyDescent="0.2">
      <c r="A6242" s="344">
        <v>19</v>
      </c>
      <c r="B6242" s="344">
        <v>1</v>
      </c>
      <c r="C6242" s="344">
        <v>3861.58984375</v>
      </c>
      <c r="D6242" s="344">
        <v>21587.08203125</v>
      </c>
      <c r="E6242" s="344">
        <v>1.94101384840906</v>
      </c>
      <c r="F6242" s="344">
        <v>2.6964843273162802</v>
      </c>
      <c r="G6242" s="262">
        <f t="shared" si="120"/>
        <v>44169.542516446563</v>
      </c>
    </row>
    <row r="6243" spans="1:7" x14ac:dyDescent="0.2">
      <c r="A6243" s="344">
        <v>19</v>
      </c>
      <c r="B6243" s="344">
        <v>1</v>
      </c>
      <c r="C6243" s="344">
        <v>3861.9794921875</v>
      </c>
      <c r="D6243" s="344">
        <v>21494.419921875</v>
      </c>
      <c r="E6243" s="344">
        <v>1.939203357324</v>
      </c>
      <c r="F6243" s="344">
        <v>2.6939213275909402</v>
      </c>
      <c r="G6243" s="262">
        <f t="shared" si="120"/>
        <v>44130.543178838001</v>
      </c>
    </row>
    <row r="6244" spans="1:7" x14ac:dyDescent="0.2">
      <c r="A6244" s="344">
        <v>19</v>
      </c>
      <c r="B6244" s="344">
        <v>1</v>
      </c>
      <c r="C6244" s="344">
        <v>3861.984375</v>
      </c>
      <c r="D6244" s="344">
        <v>21486.375</v>
      </c>
      <c r="E6244" s="344">
        <v>1.9391712266951799</v>
      </c>
      <c r="F6244" s="344">
        <v>2.6921061798930199</v>
      </c>
      <c r="G6244" s="262">
        <f t="shared" si="120"/>
        <v>44129.852678853989</v>
      </c>
    </row>
    <row r="6245" spans="1:7" x14ac:dyDescent="0.2">
      <c r="A6245" s="344">
        <v>19</v>
      </c>
      <c r="B6245" s="344">
        <v>1</v>
      </c>
      <c r="C6245" s="344">
        <v>3862.39453125</v>
      </c>
      <c r="D6245" s="344">
        <v>21385.45703125</v>
      </c>
      <c r="E6245" s="344">
        <v>1.9373093964532</v>
      </c>
      <c r="F6245" s="344">
        <v>2.68946285359561</v>
      </c>
      <c r="G6245" s="262">
        <f t="shared" si="120"/>
        <v>44089.94264215156</v>
      </c>
    </row>
    <row r="6246" spans="1:7" x14ac:dyDescent="0.2">
      <c r="A6246" s="344">
        <v>19</v>
      </c>
      <c r="B6246" s="344">
        <v>1</v>
      </c>
      <c r="C6246" s="344">
        <v>3862.79296875</v>
      </c>
      <c r="D6246" s="344">
        <v>21281.318359375</v>
      </c>
      <c r="E6246" s="344">
        <v>1.93536595907062</v>
      </c>
      <c r="F6246" s="344">
        <v>2.6844830717891499</v>
      </c>
      <c r="G6246" s="262">
        <f t="shared" si="120"/>
        <v>44048.482539007418</v>
      </c>
    </row>
    <row r="6247" spans="1:7" x14ac:dyDescent="0.2">
      <c r="A6247" s="344">
        <v>19</v>
      </c>
      <c r="B6247" s="344">
        <v>1</v>
      </c>
      <c r="C6247" s="344">
        <v>3863.2158203125</v>
      </c>
      <c r="D6247" s="344">
        <v>21180.04296875</v>
      </c>
      <c r="E6247" s="344">
        <v>1.9334622193127899</v>
      </c>
      <c r="F6247" s="344">
        <v>2.68056988716125</v>
      </c>
      <c r="G6247" s="262">
        <f t="shared" si="120"/>
        <v>44008.064848141446</v>
      </c>
    </row>
    <row r="6248" spans="1:7" x14ac:dyDescent="0.2">
      <c r="A6248" s="344">
        <v>19</v>
      </c>
      <c r="B6248" s="344">
        <v>1</v>
      </c>
      <c r="C6248" s="344">
        <v>3863.603515625</v>
      </c>
      <c r="D6248" s="344">
        <v>21079.005859375</v>
      </c>
      <c r="E6248" s="344">
        <v>1.9315353129059101</v>
      </c>
      <c r="F6248" s="344">
        <v>2.6752206031233099</v>
      </c>
      <c r="G6248" s="262">
        <f t="shared" si="120"/>
        <v>43967.350232173667</v>
      </c>
    </row>
    <row r="6249" spans="1:7" x14ac:dyDescent="0.2">
      <c r="A6249" s="344">
        <v>19</v>
      </c>
      <c r="B6249" s="344">
        <v>1</v>
      </c>
      <c r="C6249" s="344">
        <v>3864.0234375</v>
      </c>
      <c r="D6249" s="344">
        <v>20978.150390625</v>
      </c>
      <c r="E6249" s="344">
        <v>1.9296203972771799</v>
      </c>
      <c r="F6249" s="344">
        <v>2.6717572472989599</v>
      </c>
      <c r="G6249" s="262">
        <f t="shared" si="120"/>
        <v>43927.08227927213</v>
      </c>
    </row>
    <row r="6250" spans="1:7" x14ac:dyDescent="0.2">
      <c r="A6250" s="344">
        <v>19</v>
      </c>
      <c r="B6250" s="344">
        <v>1</v>
      </c>
      <c r="C6250" s="344">
        <v>3864.4091796875</v>
      </c>
      <c r="D6250" s="344">
        <v>20877.455078125</v>
      </c>
      <c r="E6250" s="344">
        <v>1.92781223449856</v>
      </c>
      <c r="F6250" s="344">
        <v>2.6672391686588499</v>
      </c>
      <c r="G6250" s="262">
        <f t="shared" si="120"/>
        <v>43889.241405329536</v>
      </c>
    </row>
    <row r="6251" spans="1:7" x14ac:dyDescent="0.2">
      <c r="A6251" s="344">
        <v>19</v>
      </c>
      <c r="B6251" s="344">
        <v>1</v>
      </c>
      <c r="C6251" s="344">
        <v>3864.83203125</v>
      </c>
      <c r="D6251" s="344">
        <v>20772.40234375</v>
      </c>
      <c r="E6251" s="344">
        <v>1.9257800886407499</v>
      </c>
      <c r="F6251" s="344">
        <v>2.6632607914507398</v>
      </c>
      <c r="G6251" s="262">
        <f t="shared" si="120"/>
        <v>43846.922112710417</v>
      </c>
    </row>
    <row r="6252" spans="1:7" x14ac:dyDescent="0.2">
      <c r="A6252" s="344">
        <v>19</v>
      </c>
      <c r="B6252" s="344">
        <v>1</v>
      </c>
      <c r="C6252" s="344">
        <v>3865.24609375</v>
      </c>
      <c r="D6252" s="344">
        <v>20670.58203125</v>
      </c>
      <c r="E6252" s="344">
        <v>1.92387250717729</v>
      </c>
      <c r="F6252" s="344">
        <v>2.6601699646562298</v>
      </c>
      <c r="G6252" s="262">
        <f t="shared" si="120"/>
        <v>43807.394178318311</v>
      </c>
    </row>
    <row r="6253" spans="1:7" x14ac:dyDescent="0.2">
      <c r="A6253" s="344">
        <v>19</v>
      </c>
      <c r="B6253" s="344">
        <v>1</v>
      </c>
      <c r="C6253" s="344">
        <v>3865.654296875</v>
      </c>
      <c r="D6253" s="344">
        <v>20568.900390625</v>
      </c>
      <c r="E6253" s="344">
        <v>1.9220120739191799</v>
      </c>
      <c r="F6253" s="344">
        <v>2.6536702644079901</v>
      </c>
      <c r="G6253" s="262">
        <f t="shared" si="120"/>
        <v>43769.032525995863</v>
      </c>
    </row>
    <row r="6254" spans="1:7" x14ac:dyDescent="0.2">
      <c r="A6254" s="344">
        <v>19</v>
      </c>
      <c r="B6254" s="344">
        <v>1</v>
      </c>
      <c r="C6254" s="344">
        <v>3866.0654296875</v>
      </c>
      <c r="D6254" s="344">
        <v>20468.845703125</v>
      </c>
      <c r="E6254" s="344">
        <v>1.9199820235371601</v>
      </c>
      <c r="F6254" s="344">
        <v>2.6495484635233901</v>
      </c>
      <c r="G6254" s="262">
        <f t="shared" si="120"/>
        <v>43727.378179928433</v>
      </c>
    </row>
    <row r="6255" spans="1:7" x14ac:dyDescent="0.2">
      <c r="A6255" s="344">
        <v>19</v>
      </c>
      <c r="B6255" s="344">
        <v>1</v>
      </c>
      <c r="C6255" s="344">
        <v>3866.232421875</v>
      </c>
      <c r="D6255" s="344">
        <v>20429.162109375</v>
      </c>
      <c r="E6255" s="344">
        <v>1.9192021572962401</v>
      </c>
      <c r="F6255" s="344">
        <v>2.6506960857659601</v>
      </c>
      <c r="G6255" s="262">
        <f t="shared" si="120"/>
        <v>43711.43069212151</v>
      </c>
    </row>
    <row r="6256" spans="1:7" x14ac:dyDescent="0.2">
      <c r="A6256" s="344">
        <v>19</v>
      </c>
      <c r="B6256" s="344">
        <v>1</v>
      </c>
      <c r="C6256" s="344">
        <v>3866.4638671875</v>
      </c>
      <c r="D6256" s="344">
        <v>20368.392578125</v>
      </c>
      <c r="E6256" s="344">
        <v>1.9181111129000801</v>
      </c>
      <c r="F6256" s="344">
        <v>2.6455493643879899</v>
      </c>
      <c r="G6256" s="262">
        <f t="shared" si="120"/>
        <v>43689.174720412098</v>
      </c>
    </row>
    <row r="6257" spans="1:7" x14ac:dyDescent="0.2">
      <c r="A6257" s="344">
        <v>19</v>
      </c>
      <c r="B6257" s="344">
        <v>1</v>
      </c>
      <c r="C6257" s="344">
        <v>3866.8759765625</v>
      </c>
      <c r="D6257" s="344">
        <v>20263.455078125</v>
      </c>
      <c r="E6257" s="344">
        <v>1.9161204108968399</v>
      </c>
      <c r="F6257" s="344">
        <v>2.6415439788252102</v>
      </c>
      <c r="G6257" s="262">
        <f t="shared" si="120"/>
        <v>43648.731770149774</v>
      </c>
    </row>
    <row r="6258" spans="1:7" x14ac:dyDescent="0.2">
      <c r="A6258" s="344">
        <v>19</v>
      </c>
      <c r="B6258" s="344">
        <v>1</v>
      </c>
      <c r="C6258" s="344">
        <v>3867.291015625</v>
      </c>
      <c r="D6258" s="344">
        <v>20161.76171875</v>
      </c>
      <c r="E6258" s="344">
        <v>1.91418337635696</v>
      </c>
      <c r="F6258" s="344">
        <v>2.6381521020084602</v>
      </c>
      <c r="G6258" s="262">
        <f t="shared" si="120"/>
        <v>43609.579249540933</v>
      </c>
    </row>
    <row r="6259" spans="1:7" x14ac:dyDescent="0.2">
      <c r="A6259" s="344">
        <v>19</v>
      </c>
      <c r="B6259" s="344">
        <v>1</v>
      </c>
      <c r="C6259" s="344">
        <v>3867.6943359375</v>
      </c>
      <c r="D6259" s="344">
        <v>20060.654296875</v>
      </c>
      <c r="E6259" s="344">
        <v>1.91221665591002</v>
      </c>
      <c r="F6259" s="344">
        <v>2.6324896607547998</v>
      </c>
      <c r="G6259" s="262">
        <f t="shared" si="120"/>
        <v>43570.026125539305</v>
      </c>
    </row>
    <row r="6260" spans="1:7" x14ac:dyDescent="0.2">
      <c r="A6260" s="344">
        <v>19</v>
      </c>
      <c r="B6260" s="344">
        <v>1</v>
      </c>
      <c r="C6260" s="344">
        <v>3868.09375</v>
      </c>
      <c r="D6260" s="344">
        <v>19959.3203125</v>
      </c>
      <c r="E6260" s="344">
        <v>1.9103224622085699</v>
      </c>
      <c r="F6260" s="344">
        <v>2.62705679051578</v>
      </c>
      <c r="G6260" s="262">
        <f t="shared" si="120"/>
        <v>43532.123333620671</v>
      </c>
    </row>
    <row r="6261" spans="1:7" x14ac:dyDescent="0.2">
      <c r="A6261" s="344">
        <v>19</v>
      </c>
      <c r="B6261" s="344">
        <v>1</v>
      </c>
      <c r="C6261" s="344">
        <v>3868.501953125</v>
      </c>
      <c r="D6261" s="344">
        <v>19859.115234375</v>
      </c>
      <c r="E6261" s="344">
        <v>1.9083636580035099</v>
      </c>
      <c r="F6261" s="344">
        <v>2.6231675874441902</v>
      </c>
      <c r="G6261" s="262">
        <f t="shared" si="120"/>
        <v>43493.125074126605</v>
      </c>
    </row>
    <row r="6262" spans="1:7" x14ac:dyDescent="0.2">
      <c r="A6262" s="344">
        <v>19</v>
      </c>
      <c r="B6262" s="344">
        <v>1.5</v>
      </c>
      <c r="C6262" s="344">
        <v>3869.408203125</v>
      </c>
      <c r="D6262" s="344">
        <v>19959.39453125</v>
      </c>
      <c r="E6262" s="344">
        <v>1.9100102363154301</v>
      </c>
      <c r="F6262" s="344">
        <v>2.62893713079393</v>
      </c>
      <c r="G6262" s="262">
        <f t="shared" si="120"/>
        <v>43525.907221423135</v>
      </c>
    </row>
    <row r="6263" spans="1:7" x14ac:dyDescent="0.2">
      <c r="A6263" s="344">
        <v>19</v>
      </c>
      <c r="B6263" s="344">
        <v>1.5</v>
      </c>
      <c r="C6263" s="344">
        <v>3869.8095703125</v>
      </c>
      <c r="D6263" s="344">
        <v>20060.15625</v>
      </c>
      <c r="E6263" s="344">
        <v>1.9118738127872299</v>
      </c>
      <c r="F6263" s="344">
        <v>2.63250479474664</v>
      </c>
      <c r="G6263" s="262">
        <f t="shared" si="120"/>
        <v>43563.196968047101</v>
      </c>
    </row>
    <row r="6264" spans="1:7" x14ac:dyDescent="0.2">
      <c r="A6264" s="344">
        <v>19</v>
      </c>
      <c r="B6264" s="344">
        <v>1.5</v>
      </c>
      <c r="C6264" s="344">
        <v>3870.2158203125</v>
      </c>
      <c r="D6264" s="344">
        <v>20162.296875</v>
      </c>
      <c r="E6264" s="344">
        <v>1.9136826740577799</v>
      </c>
      <c r="F6264" s="344">
        <v>2.63842055574059</v>
      </c>
      <c r="G6264" s="262">
        <f t="shared" si="120"/>
        <v>43599.575386879267</v>
      </c>
    </row>
    <row r="6265" spans="1:7" x14ac:dyDescent="0.2">
      <c r="A6265" s="344">
        <v>19</v>
      </c>
      <c r="B6265" s="344">
        <v>1.5</v>
      </c>
      <c r="C6265" s="344">
        <v>3870.6259765625</v>
      </c>
      <c r="D6265" s="344">
        <v>20262.412109375</v>
      </c>
      <c r="E6265" s="344">
        <v>1.9155965419486201</v>
      </c>
      <c r="F6265" s="344">
        <v>2.64214561320841</v>
      </c>
      <c r="G6265" s="262">
        <f t="shared" si="120"/>
        <v>43638.259163140145</v>
      </c>
    </row>
    <row r="6266" spans="1:7" x14ac:dyDescent="0.2">
      <c r="A6266" s="344">
        <v>19</v>
      </c>
      <c r="B6266" s="344">
        <v>1.5</v>
      </c>
      <c r="C6266" s="344">
        <v>3871.0263671875</v>
      </c>
      <c r="D6266" s="344">
        <v>20362.771484375</v>
      </c>
      <c r="E6266" s="344">
        <v>1.9174839835613999</v>
      </c>
      <c r="F6266" s="344">
        <v>2.64441967010498</v>
      </c>
      <c r="G6266" s="262">
        <f t="shared" si="120"/>
        <v>43676.597994160977</v>
      </c>
    </row>
    <row r="6267" spans="1:7" x14ac:dyDescent="0.2">
      <c r="A6267" s="344">
        <v>19</v>
      </c>
      <c r="B6267" s="344">
        <v>1.5</v>
      </c>
      <c r="C6267" s="344">
        <v>3871.4267578125</v>
      </c>
      <c r="D6267" s="344">
        <v>20464.3515625</v>
      </c>
      <c r="E6267" s="344">
        <v>1.9192930776625901</v>
      </c>
      <c r="F6267" s="344">
        <v>2.6504755951464198</v>
      </c>
      <c r="G6267" s="262">
        <f t="shared" si="120"/>
        <v>43713.528047897307</v>
      </c>
    </row>
    <row r="6268" spans="1:7" x14ac:dyDescent="0.2">
      <c r="A6268" s="344">
        <v>19</v>
      </c>
      <c r="B6268" s="344">
        <v>1.5</v>
      </c>
      <c r="C6268" s="344">
        <v>3871.8291015625</v>
      </c>
      <c r="D6268" s="344">
        <v>20564.380859375</v>
      </c>
      <c r="E6268" s="344">
        <v>1.9212025217711901</v>
      </c>
      <c r="F6268" s="344">
        <v>2.6526597794145301</v>
      </c>
      <c r="G6268" s="262">
        <f t="shared" si="120"/>
        <v>43752.699083600448</v>
      </c>
    </row>
    <row r="6269" spans="1:7" x14ac:dyDescent="0.2">
      <c r="A6269" s="344">
        <v>19</v>
      </c>
      <c r="B6269" s="344">
        <v>1.5</v>
      </c>
      <c r="C6269" s="344">
        <v>3872.2236328125</v>
      </c>
      <c r="D6269" s="344">
        <v>20665.4921875</v>
      </c>
      <c r="E6269" s="344">
        <v>1.92294013686478</v>
      </c>
      <c r="F6269" s="344">
        <v>2.6585876476019599</v>
      </c>
      <c r="G6269" s="262">
        <f t="shared" si="120"/>
        <v>43788.519908456969</v>
      </c>
    </row>
    <row r="6270" spans="1:7" x14ac:dyDescent="0.2">
      <c r="A6270" s="344">
        <v>19</v>
      </c>
      <c r="B6270" s="344">
        <v>1.5</v>
      </c>
      <c r="C6270" s="344">
        <v>3872.6357421875</v>
      </c>
      <c r="D6270" s="344">
        <v>20765.6875</v>
      </c>
      <c r="E6270" s="344">
        <v>1.9248317694291499</v>
      </c>
      <c r="F6270" s="344">
        <v>2.6630698703229401</v>
      </c>
      <c r="G6270" s="262">
        <f t="shared" si="120"/>
        <v>43827.706192795536</v>
      </c>
    </row>
    <row r="6271" spans="1:7" x14ac:dyDescent="0.2">
      <c r="A6271" s="344">
        <v>19</v>
      </c>
      <c r="B6271" s="344">
        <v>1.5</v>
      </c>
      <c r="C6271" s="344">
        <v>3873.037109375</v>
      </c>
      <c r="D6271" s="344">
        <v>20866.240234375</v>
      </c>
      <c r="E6271" s="344">
        <v>1.9267299212515401</v>
      </c>
      <c r="F6271" s="344">
        <v>2.6642293669283399</v>
      </c>
      <c r="G6271" s="262">
        <f t="shared" si="120"/>
        <v>43867.218052544849</v>
      </c>
    </row>
    <row r="6272" spans="1:7" x14ac:dyDescent="0.2">
      <c r="A6272" s="344">
        <v>19</v>
      </c>
      <c r="B6272" s="344">
        <v>1.5</v>
      </c>
      <c r="C6272" s="344">
        <v>3873.4306640625</v>
      </c>
      <c r="D6272" s="344">
        <v>20966.67578125</v>
      </c>
      <c r="E6272" s="344">
        <v>1.92851584870368</v>
      </c>
      <c r="F6272" s="344">
        <v>2.67010019160807</v>
      </c>
      <c r="G6272" s="262">
        <f t="shared" si="120"/>
        <v>43904.573329102532</v>
      </c>
    </row>
    <row r="6273" spans="1:7" x14ac:dyDescent="0.2">
      <c r="A6273" s="344">
        <v>19</v>
      </c>
      <c r="B6273" s="344">
        <v>1.5</v>
      </c>
      <c r="C6273" s="344">
        <v>3873.8359375</v>
      </c>
      <c r="D6273" s="344">
        <v>21066.953125</v>
      </c>
      <c r="E6273" s="344">
        <v>1.9304077140986899</v>
      </c>
      <c r="F6273" s="344">
        <v>2.6757896412163999</v>
      </c>
      <c r="G6273" s="262">
        <f t="shared" si="120"/>
        <v>43944.334313079744</v>
      </c>
    </row>
    <row r="6274" spans="1:7" x14ac:dyDescent="0.2">
      <c r="A6274" s="344">
        <v>19</v>
      </c>
      <c r="B6274" s="344">
        <v>1.5</v>
      </c>
      <c r="C6274" s="344">
        <v>3874.23046875</v>
      </c>
      <c r="D6274" s="344">
        <v>21167.50390625</v>
      </c>
      <c r="E6274" s="344">
        <v>1.93222775124013</v>
      </c>
      <c r="F6274" s="344">
        <v>2.67929746769369</v>
      </c>
      <c r="G6274" s="262">
        <f t="shared" si="120"/>
        <v>43982.768453302459</v>
      </c>
    </row>
    <row r="6275" spans="1:7" x14ac:dyDescent="0.2">
      <c r="A6275" s="344">
        <v>19</v>
      </c>
      <c r="B6275" s="344">
        <v>1.5</v>
      </c>
      <c r="C6275" s="344">
        <v>3874.6494140625</v>
      </c>
      <c r="D6275" s="344">
        <v>21269.87890625</v>
      </c>
      <c r="E6275" s="344">
        <v>1.93416699767113</v>
      </c>
      <c r="F6275" s="344">
        <v>2.6806474197655898</v>
      </c>
      <c r="G6275" s="262">
        <f t="shared" si="120"/>
        <v>44023.916724882518</v>
      </c>
    </row>
    <row r="6276" spans="1:7" x14ac:dyDescent="0.2">
      <c r="A6276" s="344">
        <v>19</v>
      </c>
      <c r="B6276" s="344">
        <v>1.5</v>
      </c>
      <c r="C6276" s="344">
        <v>3875.0478515625</v>
      </c>
      <c r="D6276" s="344">
        <v>21370.748046875</v>
      </c>
      <c r="E6276" s="344">
        <v>1.93602999206632</v>
      </c>
      <c r="F6276" s="344">
        <v>2.6876120828092098</v>
      </c>
      <c r="G6276" s="262">
        <f t="shared" si="120"/>
        <v>44063.636349393048</v>
      </c>
    </row>
    <row r="6277" spans="1:7" x14ac:dyDescent="0.2">
      <c r="A6277" s="344">
        <v>19</v>
      </c>
      <c r="B6277" s="344">
        <v>1.5</v>
      </c>
      <c r="C6277" s="344">
        <v>3875.447265625</v>
      </c>
      <c r="D6277" s="344">
        <v>21471.583984375</v>
      </c>
      <c r="E6277" s="344">
        <v>1.9378676079213599</v>
      </c>
      <c r="F6277" s="344">
        <v>2.6915878988802402</v>
      </c>
      <c r="G6277" s="262">
        <f t="shared" si="120"/>
        <v>44103.000223696799</v>
      </c>
    </row>
    <row r="6278" spans="1:7" x14ac:dyDescent="0.2">
      <c r="A6278" s="344">
        <v>19</v>
      </c>
      <c r="B6278" s="344">
        <v>1.5</v>
      </c>
      <c r="C6278" s="344">
        <v>3875.7412109375</v>
      </c>
      <c r="D6278" s="344">
        <v>21542.7890625</v>
      </c>
      <c r="E6278" s="344">
        <v>1.93921243771911</v>
      </c>
      <c r="F6278" s="344">
        <v>2.6946663856506299</v>
      </c>
      <c r="G6278" s="262">
        <f t="shared" ref="G6278:G6341" si="121">G6277+(D6278+D6277)/2*(E6278-E6277)</f>
        <v>44131.923728999289</v>
      </c>
    </row>
    <row r="6279" spans="1:7" x14ac:dyDescent="0.2">
      <c r="A6279" s="344">
        <v>19</v>
      </c>
      <c r="B6279" s="344">
        <v>1.5</v>
      </c>
      <c r="C6279" s="344">
        <v>3875.8583984375</v>
      </c>
      <c r="D6279" s="344">
        <v>21572.359375</v>
      </c>
      <c r="E6279" s="344">
        <v>1.9396998686716</v>
      </c>
      <c r="F6279" s="344">
        <v>2.6961625553667501</v>
      </c>
      <c r="G6279" s="262">
        <f t="shared" si="121"/>
        <v>44142.431557934106</v>
      </c>
    </row>
    <row r="6280" spans="1:7" x14ac:dyDescent="0.2">
      <c r="A6280" s="344">
        <v>19</v>
      </c>
      <c r="B6280" s="344">
        <v>1.5</v>
      </c>
      <c r="C6280" s="344">
        <v>3876.26953125</v>
      </c>
      <c r="D6280" s="344">
        <v>21673.876953125</v>
      </c>
      <c r="E6280" s="344">
        <v>1.9416231662035</v>
      </c>
      <c r="F6280" s="344">
        <v>2.7007460594177202</v>
      </c>
      <c r="G6280" s="262">
        <f t="shared" si="121"/>
        <v>44184.019247731027</v>
      </c>
    </row>
    <row r="6281" spans="1:7" x14ac:dyDescent="0.2">
      <c r="A6281" s="344">
        <v>19</v>
      </c>
      <c r="B6281" s="344">
        <v>1.5</v>
      </c>
      <c r="C6281" s="344">
        <v>3876.66796875</v>
      </c>
      <c r="D6281" s="344">
        <v>21776.134765625</v>
      </c>
      <c r="E6281" s="344">
        <v>1.9435428548604301</v>
      </c>
      <c r="F6281" s="344">
        <v>2.7032166253775398</v>
      </c>
      <c r="G6281" s="262">
        <f t="shared" si="121"/>
        <v>44225.724495051007</v>
      </c>
    </row>
    <row r="6282" spans="1:7" x14ac:dyDescent="0.2">
      <c r="A6282" s="344">
        <v>19</v>
      </c>
      <c r="B6282" s="344">
        <v>1.5</v>
      </c>
      <c r="C6282" s="344">
        <v>3877.091796875</v>
      </c>
      <c r="D6282" s="344">
        <v>21877.55859375</v>
      </c>
      <c r="E6282" s="344">
        <v>1.94545404519886</v>
      </c>
      <c r="F6282" s="344">
        <v>2.7105358894914402</v>
      </c>
      <c r="G6282" s="262">
        <f t="shared" si="121"/>
        <v>44267.439753543615</v>
      </c>
    </row>
    <row r="6283" spans="1:7" x14ac:dyDescent="0.2">
      <c r="A6283" s="344">
        <v>19</v>
      </c>
      <c r="B6283" s="344">
        <v>1.5</v>
      </c>
      <c r="C6283" s="344">
        <v>3877.4833984375</v>
      </c>
      <c r="D6283" s="344">
        <v>21980.01171875</v>
      </c>
      <c r="E6283" s="344">
        <v>1.9472967833280601</v>
      </c>
      <c r="F6283" s="344">
        <v>2.7138472069054802</v>
      </c>
      <c r="G6283" s="262">
        <f t="shared" si="121"/>
        <v>44307.848762078072</v>
      </c>
    </row>
    <row r="6284" spans="1:7" x14ac:dyDescent="0.2">
      <c r="A6284" s="344">
        <v>19</v>
      </c>
      <c r="B6284" s="344">
        <v>1.5</v>
      </c>
      <c r="C6284" s="344">
        <v>3877.89453125</v>
      </c>
      <c r="D6284" s="344">
        <v>22080.501953125</v>
      </c>
      <c r="E6284" s="344">
        <v>1.94928632117808</v>
      </c>
      <c r="F6284" s="344">
        <v>2.7163743507117002</v>
      </c>
      <c r="G6284" s="262">
        <f t="shared" si="121"/>
        <v>44351.678791898827</v>
      </c>
    </row>
    <row r="6285" spans="1:7" x14ac:dyDescent="0.2">
      <c r="A6285" s="344">
        <v>19</v>
      </c>
      <c r="B6285" s="344">
        <v>1.5</v>
      </c>
      <c r="C6285" s="344">
        <v>3878.2958984375</v>
      </c>
      <c r="D6285" s="344">
        <v>22182.205078125</v>
      </c>
      <c r="E6285" s="344">
        <v>1.9510918064042899</v>
      </c>
      <c r="F6285" s="344">
        <v>2.7202817145734999</v>
      </c>
      <c r="G6285" s="262">
        <f t="shared" si="121"/>
        <v>44391.636623707316</v>
      </c>
    </row>
    <row r="6286" spans="1:7" x14ac:dyDescent="0.2">
      <c r="A6286" s="344">
        <v>19</v>
      </c>
      <c r="B6286" s="344">
        <v>1.5</v>
      </c>
      <c r="C6286" s="344">
        <v>3878.701171875</v>
      </c>
      <c r="D6286" s="344">
        <v>22287.833984375</v>
      </c>
      <c r="E6286" s="344">
        <v>1.9529872806742801</v>
      </c>
      <c r="F6286" s="344">
        <v>2.72606895305216</v>
      </c>
      <c r="G6286" s="262">
        <f t="shared" si="121"/>
        <v>44433.782531121527</v>
      </c>
    </row>
    <row r="6287" spans="1:7" x14ac:dyDescent="0.2">
      <c r="A6287" s="344">
        <v>19</v>
      </c>
      <c r="B6287" s="344">
        <v>1.5</v>
      </c>
      <c r="C6287" s="344">
        <v>3879.11328125</v>
      </c>
      <c r="D6287" s="344">
        <v>22389.37109375</v>
      </c>
      <c r="E6287" s="344">
        <v>1.95483909919858</v>
      </c>
      <c r="F6287" s="344">
        <v>2.7306317351758498</v>
      </c>
      <c r="G6287" s="262">
        <f t="shared" si="121"/>
        <v>44475.149569110334</v>
      </c>
    </row>
    <row r="6288" spans="1:7" x14ac:dyDescent="0.2">
      <c r="A6288" s="344">
        <v>19</v>
      </c>
      <c r="B6288" s="344">
        <v>1.5</v>
      </c>
      <c r="C6288" s="344">
        <v>3879.51953125</v>
      </c>
      <c r="D6288" s="344">
        <v>22490.73046875</v>
      </c>
      <c r="E6288" s="344">
        <v>1.9568232819438001</v>
      </c>
      <c r="F6288" s="344">
        <v>2.7328280266374398</v>
      </c>
      <c r="G6288" s="262">
        <f t="shared" si="121"/>
        <v>44519.674730672348</v>
      </c>
    </row>
    <row r="6289" spans="1:7" x14ac:dyDescent="0.2">
      <c r="A6289" s="344">
        <v>19</v>
      </c>
      <c r="B6289" s="344">
        <v>1.5</v>
      </c>
      <c r="C6289" s="344">
        <v>3879.9375</v>
      </c>
      <c r="D6289" s="344">
        <v>22590.908203125</v>
      </c>
      <c r="E6289" s="344">
        <v>1.95873202756047</v>
      </c>
      <c r="F6289" s="344">
        <v>2.7390480972826499</v>
      </c>
      <c r="G6289" s="262">
        <f t="shared" si="121"/>
        <v>44562.699420775971</v>
      </c>
    </row>
    <row r="6290" spans="1:7" x14ac:dyDescent="0.2">
      <c r="A6290" s="344">
        <v>19</v>
      </c>
      <c r="B6290" s="344">
        <v>1.5</v>
      </c>
      <c r="C6290" s="344">
        <v>3880.0419921875</v>
      </c>
      <c r="D6290" s="344">
        <v>22610.474609375</v>
      </c>
      <c r="E6290" s="344">
        <v>1.95921654812992</v>
      </c>
      <c r="F6290" s="344">
        <v>2.7413666248321502</v>
      </c>
      <c r="G6290" s="262">
        <f t="shared" si="121"/>
        <v>44573.649920646087</v>
      </c>
    </row>
    <row r="6291" spans="1:7" x14ac:dyDescent="0.2">
      <c r="A6291" s="344">
        <v>19</v>
      </c>
      <c r="B6291" s="344">
        <v>1.5</v>
      </c>
      <c r="C6291" s="344">
        <v>3880.330078125</v>
      </c>
      <c r="D6291" s="344">
        <v>22693.720703125</v>
      </c>
      <c r="E6291" s="344">
        <v>1.96052133105695</v>
      </c>
      <c r="F6291" s="344">
        <v>2.7421773411333601</v>
      </c>
      <c r="G6291" s="262">
        <f t="shared" si="121"/>
        <v>44603.205990929382</v>
      </c>
    </row>
    <row r="6292" spans="1:7" x14ac:dyDescent="0.2">
      <c r="A6292" s="344">
        <v>19</v>
      </c>
      <c r="B6292" s="344">
        <v>1.5</v>
      </c>
      <c r="C6292" s="344">
        <v>3880.74609375</v>
      </c>
      <c r="D6292" s="344">
        <v>22793.947265625</v>
      </c>
      <c r="E6292" s="344">
        <v>1.9625334534794101</v>
      </c>
      <c r="F6292" s="344">
        <v>2.7469217311590901</v>
      </c>
      <c r="G6292" s="262">
        <f t="shared" si="121"/>
        <v>44648.969369262049</v>
      </c>
    </row>
    <row r="6293" spans="1:7" x14ac:dyDescent="0.2">
      <c r="A6293" s="344">
        <v>19</v>
      </c>
      <c r="B6293" s="344">
        <v>1.5</v>
      </c>
      <c r="C6293" s="344">
        <v>3881.134765625</v>
      </c>
      <c r="D6293" s="344">
        <v>22894.583984375</v>
      </c>
      <c r="E6293" s="344">
        <v>1.96432624943554</v>
      </c>
      <c r="F6293" s="344">
        <v>2.7516512200236298</v>
      </c>
      <c r="G6293" s="262">
        <f t="shared" si="121"/>
        <v>44689.924476295309</v>
      </c>
    </row>
    <row r="6294" spans="1:7" x14ac:dyDescent="0.2">
      <c r="A6294" s="344">
        <v>19</v>
      </c>
      <c r="B6294" s="344">
        <v>1.5</v>
      </c>
      <c r="C6294" s="344">
        <v>3881.5498046875</v>
      </c>
      <c r="D6294" s="344">
        <v>22995.3515625</v>
      </c>
      <c r="E6294" s="344">
        <v>1.96625245735049</v>
      </c>
      <c r="F6294" s="344">
        <v>2.7541427407413699</v>
      </c>
      <c r="G6294" s="262">
        <f t="shared" si="121"/>
        <v>44734.12125482878</v>
      </c>
    </row>
    <row r="6295" spans="1:7" x14ac:dyDescent="0.2">
      <c r="A6295" s="344">
        <v>19</v>
      </c>
      <c r="B6295" s="344">
        <v>1.5</v>
      </c>
      <c r="C6295" s="344">
        <v>3881.966796875</v>
      </c>
      <c r="D6295" s="344">
        <v>23098.642578125</v>
      </c>
      <c r="E6295" s="344">
        <v>1.9681968260556499</v>
      </c>
      <c r="F6295" s="344">
        <v>2.7607083320617698</v>
      </c>
      <c r="G6295" s="262">
        <f t="shared" si="121"/>
        <v>44778.933114680207</v>
      </c>
    </row>
    <row r="6296" spans="1:7" x14ac:dyDescent="0.2">
      <c r="A6296" s="344">
        <v>19</v>
      </c>
      <c r="B6296" s="344">
        <v>1.5</v>
      </c>
      <c r="C6296" s="344">
        <v>3882.373046875</v>
      </c>
      <c r="D6296" s="344">
        <v>23198.83203125</v>
      </c>
      <c r="E6296" s="344">
        <v>1.97003362700343</v>
      </c>
      <c r="F6296" s="344">
        <v>2.7616948354989299</v>
      </c>
      <c r="G6296" s="262">
        <f t="shared" si="121"/>
        <v>44821.45273730137</v>
      </c>
    </row>
    <row r="6297" spans="1:7" x14ac:dyDescent="0.2">
      <c r="A6297" s="344">
        <v>19</v>
      </c>
      <c r="B6297" s="344">
        <v>1.5</v>
      </c>
      <c r="C6297" s="344">
        <v>3882.7802734375</v>
      </c>
      <c r="D6297" s="344">
        <v>23300.86328125</v>
      </c>
      <c r="E6297" s="344">
        <v>1.9719325937330701</v>
      </c>
      <c r="F6297" s="344">
        <v>2.7663854416459799</v>
      </c>
      <c r="G6297" s="262">
        <f t="shared" si="121"/>
        <v>44865.603424469788</v>
      </c>
    </row>
    <row r="6298" spans="1:7" x14ac:dyDescent="0.2">
      <c r="A6298" s="344">
        <v>19</v>
      </c>
      <c r="B6298" s="344">
        <v>1.5</v>
      </c>
      <c r="C6298" s="344">
        <v>3883.1806640625</v>
      </c>
      <c r="D6298" s="344">
        <v>23401.189453125</v>
      </c>
      <c r="E6298" s="344">
        <v>1.9738138653338</v>
      </c>
      <c r="F6298" s="344">
        <v>2.7705936226993799</v>
      </c>
      <c r="G6298" s="262">
        <f t="shared" si="121"/>
        <v>44909.53304722227</v>
      </c>
    </row>
    <row r="6299" spans="1:7" x14ac:dyDescent="0.2">
      <c r="A6299" s="344">
        <v>19</v>
      </c>
      <c r="B6299" s="344">
        <v>1.5</v>
      </c>
      <c r="C6299" s="344">
        <v>3883.5751953125</v>
      </c>
      <c r="D6299" s="344">
        <v>23501.423828125</v>
      </c>
      <c r="E6299" s="344">
        <v>1.97572377510369</v>
      </c>
      <c r="F6299" s="344">
        <v>2.7762504760175899</v>
      </c>
      <c r="G6299" s="262">
        <f t="shared" si="121"/>
        <v>44954.322926891888</v>
      </c>
    </row>
    <row r="6300" spans="1:7" x14ac:dyDescent="0.2">
      <c r="A6300" s="344">
        <v>19</v>
      </c>
      <c r="B6300" s="344">
        <v>1.5</v>
      </c>
      <c r="C6300" s="344">
        <v>3883.9873046875</v>
      </c>
      <c r="D6300" s="344">
        <v>23601.529296875</v>
      </c>
      <c r="E6300" s="344">
        <v>1.97763671167195</v>
      </c>
      <c r="F6300" s="344">
        <v>2.7792840264737602</v>
      </c>
      <c r="G6300" s="262">
        <f t="shared" si="121"/>
        <v>44999.375407644809</v>
      </c>
    </row>
    <row r="6301" spans="1:7" x14ac:dyDescent="0.2">
      <c r="A6301" s="344">
        <v>19</v>
      </c>
      <c r="B6301" s="344">
        <v>1.5</v>
      </c>
      <c r="C6301" s="344">
        <v>3884.3125</v>
      </c>
      <c r="D6301" s="344">
        <v>23683.1015625</v>
      </c>
      <c r="E6301" s="344">
        <v>1.9792278762906801</v>
      </c>
      <c r="F6301" s="344">
        <v>2.7847886085510298</v>
      </c>
      <c r="G6301" s="262">
        <f t="shared" si="121"/>
        <v>45036.994223461385</v>
      </c>
    </row>
    <row r="6302" spans="1:7" x14ac:dyDescent="0.2">
      <c r="A6302" s="344">
        <v>19</v>
      </c>
      <c r="B6302" s="344">
        <v>1.5</v>
      </c>
      <c r="C6302" s="344">
        <v>3884.3759765625</v>
      </c>
      <c r="D6302" s="344">
        <v>23701.69140625</v>
      </c>
      <c r="E6302" s="344">
        <v>1.97946978732944</v>
      </c>
      <c r="F6302" s="344">
        <v>2.7847408782690799</v>
      </c>
      <c r="G6302" s="262">
        <f t="shared" si="121"/>
        <v>45042.725675705631</v>
      </c>
    </row>
    <row r="6303" spans="1:7" x14ac:dyDescent="0.2">
      <c r="A6303" s="344">
        <v>19</v>
      </c>
      <c r="B6303" s="344">
        <v>1.5</v>
      </c>
      <c r="C6303" s="344">
        <v>3884.787109375</v>
      </c>
      <c r="D6303" s="344">
        <v>23801.8984375</v>
      </c>
      <c r="E6303" s="344">
        <v>1.98135431855917</v>
      </c>
      <c r="F6303" s="344">
        <v>2.7885765302926302</v>
      </c>
      <c r="G6303" s="262">
        <f t="shared" si="121"/>
        <v>45087.48667499805</v>
      </c>
    </row>
    <row r="6304" spans="1:7" x14ac:dyDescent="0.2">
      <c r="A6304" s="344">
        <v>19</v>
      </c>
      <c r="B6304" s="344">
        <v>1.5</v>
      </c>
      <c r="C6304" s="344">
        <v>3885.1787109375</v>
      </c>
      <c r="D6304" s="344">
        <v>23905.595703125</v>
      </c>
      <c r="E6304" s="344">
        <v>1.9832868129015</v>
      </c>
      <c r="F6304" s="344">
        <v>2.7945965994149402</v>
      </c>
      <c r="G6304" s="262">
        <f t="shared" si="121"/>
        <v>45133.583906254797</v>
      </c>
    </row>
    <row r="6305" spans="1:7" x14ac:dyDescent="0.2">
      <c r="A6305" s="344">
        <v>19</v>
      </c>
      <c r="B6305" s="344">
        <v>1.5</v>
      </c>
      <c r="C6305" s="344">
        <v>3885.6025390625</v>
      </c>
      <c r="D6305" s="344">
        <v>24008.779296875</v>
      </c>
      <c r="E6305" s="344">
        <v>1.98531197384</v>
      </c>
      <c r="F6305" s="344">
        <v>2.79799103736877</v>
      </c>
      <c r="G6305" s="262">
        <f t="shared" si="121"/>
        <v>45182.101066576121</v>
      </c>
    </row>
    <row r="6306" spans="1:7" x14ac:dyDescent="0.2">
      <c r="A6306" s="344">
        <v>19</v>
      </c>
      <c r="B6306" s="344">
        <v>1.5</v>
      </c>
      <c r="C6306" s="344">
        <v>3886.017578125</v>
      </c>
      <c r="D6306" s="344">
        <v>24110.80859375</v>
      </c>
      <c r="E6306" s="344">
        <v>1.98726798407733</v>
      </c>
      <c r="F6306" s="344">
        <v>2.8026937507093002</v>
      </c>
      <c r="G6306" s="262">
        <f t="shared" si="121"/>
        <v>45229.162269841203</v>
      </c>
    </row>
    <row r="6307" spans="1:7" x14ac:dyDescent="0.2">
      <c r="A6307" s="344">
        <v>19</v>
      </c>
      <c r="B6307" s="344">
        <v>1.5</v>
      </c>
      <c r="C6307" s="344">
        <v>3886.4189453125</v>
      </c>
      <c r="D6307" s="344">
        <v>24212.01171875</v>
      </c>
      <c r="E6307" s="344">
        <v>1.98911363258958</v>
      </c>
      <c r="F6307" s="344">
        <v>2.8073608409613402</v>
      </c>
      <c r="G6307" s="262">
        <f t="shared" si="121"/>
        <v>45273.755740549946</v>
      </c>
    </row>
    <row r="6308" spans="1:7" x14ac:dyDescent="0.2">
      <c r="A6308" s="344">
        <v>19</v>
      </c>
      <c r="B6308" s="344">
        <v>1.5</v>
      </c>
      <c r="C6308" s="344">
        <v>3886.8330078125</v>
      </c>
      <c r="D6308" s="344">
        <v>24314.83984375</v>
      </c>
      <c r="E6308" s="344">
        <v>1.99111783877015</v>
      </c>
      <c r="F6308" s="344">
        <v>2.8094709850847699</v>
      </c>
      <c r="G6308" s="262">
        <f t="shared" si="121"/>
        <v>45322.384648462532</v>
      </c>
    </row>
    <row r="6309" spans="1:7" x14ac:dyDescent="0.2">
      <c r="A6309" s="344">
        <v>19</v>
      </c>
      <c r="B6309" s="344">
        <v>1.5</v>
      </c>
      <c r="C6309" s="344">
        <v>3887.2431640625</v>
      </c>
      <c r="D6309" s="344">
        <v>24415.974609375</v>
      </c>
      <c r="E6309" s="344">
        <v>1.99312809854746</v>
      </c>
      <c r="F6309" s="344">
        <v>2.8142512310296302</v>
      </c>
      <c r="G6309" s="262">
        <f t="shared" si="121"/>
        <v>45371.36544656787</v>
      </c>
    </row>
    <row r="6310" spans="1:7" x14ac:dyDescent="0.2">
      <c r="A6310" s="344">
        <v>19</v>
      </c>
      <c r="B6310" s="344">
        <v>1.5</v>
      </c>
      <c r="C6310" s="344">
        <v>3887.6435546875</v>
      </c>
      <c r="D6310" s="344">
        <v>24517.455078125</v>
      </c>
      <c r="E6310" s="344">
        <v>1.9951276481151601</v>
      </c>
      <c r="F6310" s="344">
        <v>2.82078981399536</v>
      </c>
      <c r="G6310" s="262">
        <f t="shared" si="121"/>
        <v>45420.28785565673</v>
      </c>
    </row>
    <row r="6311" spans="1:7" x14ac:dyDescent="0.2">
      <c r="A6311" s="344">
        <v>19</v>
      </c>
      <c r="B6311" s="344">
        <v>1.5</v>
      </c>
      <c r="C6311" s="344">
        <v>3888.0439453125</v>
      </c>
      <c r="D6311" s="344">
        <v>24620.65234375</v>
      </c>
      <c r="E6311" s="344">
        <v>1.9971528090536601</v>
      </c>
      <c r="F6311" s="344">
        <v>2.8235495556145902</v>
      </c>
      <c r="G6311" s="262">
        <f t="shared" si="121"/>
        <v>45470.04414352803</v>
      </c>
    </row>
    <row r="6312" spans="1:7" x14ac:dyDescent="0.2">
      <c r="A6312" s="344">
        <v>19</v>
      </c>
      <c r="B6312" s="344">
        <v>1.5</v>
      </c>
      <c r="C6312" s="344">
        <v>3888.4609375</v>
      </c>
      <c r="D6312" s="344">
        <v>24718.134765625</v>
      </c>
      <c r="E6312" s="344">
        <v>1.99923547916114</v>
      </c>
      <c r="F6312" s="344">
        <v>2.8279277030378598</v>
      </c>
      <c r="G6312" s="262">
        <f t="shared" si="121"/>
        <v>45521.422352054033</v>
      </c>
    </row>
    <row r="6313" spans="1:7" x14ac:dyDescent="0.2">
      <c r="A6313" s="344">
        <v>19</v>
      </c>
      <c r="B6313" s="344">
        <v>1.5</v>
      </c>
      <c r="C6313" s="344">
        <v>3888.4677734375</v>
      </c>
      <c r="D6313" s="344">
        <v>24721.1640625</v>
      </c>
      <c r="E6313" s="344">
        <v>1.99923617765307</v>
      </c>
      <c r="F6313" s="344">
        <v>2.8270184993743901</v>
      </c>
      <c r="G6313" s="262">
        <f t="shared" si="121"/>
        <v>45521.439618529665</v>
      </c>
    </row>
    <row r="6314" spans="1:7" x14ac:dyDescent="0.2">
      <c r="A6314" s="344">
        <v>19</v>
      </c>
      <c r="B6314" s="344">
        <v>2</v>
      </c>
      <c r="C6314" s="344">
        <v>3889.0419921875</v>
      </c>
      <c r="D6314" s="344">
        <v>24620.701171875</v>
      </c>
      <c r="E6314" s="344">
        <v>1.99775560759008</v>
      </c>
      <c r="F6314" s="344">
        <v>2.8223963454365699</v>
      </c>
      <c r="G6314" s="262">
        <f t="shared" si="121"/>
        <v>45484.912574270609</v>
      </c>
    </row>
    <row r="6315" spans="1:7" x14ac:dyDescent="0.2">
      <c r="A6315" s="344">
        <v>19</v>
      </c>
      <c r="B6315" s="344">
        <v>2</v>
      </c>
      <c r="C6315" s="344">
        <v>3889.4296875</v>
      </c>
      <c r="D6315" s="344">
        <v>24520.51171875</v>
      </c>
      <c r="E6315" s="344">
        <v>1.9959234632551699</v>
      </c>
      <c r="F6315" s="344">
        <v>2.8187423013150701</v>
      </c>
      <c r="G6315" s="262">
        <f t="shared" si="121"/>
        <v>45439.895676866523</v>
      </c>
    </row>
    <row r="6316" spans="1:7" x14ac:dyDescent="0.2">
      <c r="A6316" s="344">
        <v>19</v>
      </c>
      <c r="B6316" s="344">
        <v>2</v>
      </c>
      <c r="C6316" s="344">
        <v>3889.8349609375</v>
      </c>
      <c r="D6316" s="344">
        <v>24419.33984375</v>
      </c>
      <c r="E6316" s="344">
        <v>1.99408270418644</v>
      </c>
      <c r="F6316" s="344">
        <v>2.8149276040494402</v>
      </c>
      <c r="G6316" s="262">
        <f t="shared" si="121"/>
        <v>45394.85243907354</v>
      </c>
    </row>
    <row r="6317" spans="1:7" x14ac:dyDescent="0.2">
      <c r="A6317" s="344">
        <v>19</v>
      </c>
      <c r="B6317" s="344">
        <v>2</v>
      </c>
      <c r="C6317" s="344">
        <v>3890.2294921875</v>
      </c>
      <c r="D6317" s="344">
        <v>24318.705078125</v>
      </c>
      <c r="E6317" s="344">
        <v>1.9923213403672</v>
      </c>
      <c r="F6317" s="344">
        <v>2.8098253533244102</v>
      </c>
      <c r="G6317" s="262">
        <f t="shared" si="121"/>
        <v>45351.929724600595</v>
      </c>
    </row>
    <row r="6318" spans="1:7" x14ac:dyDescent="0.2">
      <c r="A6318" s="344">
        <v>19</v>
      </c>
      <c r="B6318" s="344">
        <v>2</v>
      </c>
      <c r="C6318" s="344">
        <v>3890.64453125</v>
      </c>
      <c r="D6318" s="344">
        <v>24218.583984375</v>
      </c>
      <c r="E6318" s="344">
        <v>1.99042144231498</v>
      </c>
      <c r="F6318" s="344">
        <v>2.8071312699466899</v>
      </c>
      <c r="G6318" s="262">
        <f t="shared" si="121"/>
        <v>45305.821774125652</v>
      </c>
    </row>
    <row r="6319" spans="1:7" x14ac:dyDescent="0.2">
      <c r="A6319" s="344">
        <v>19</v>
      </c>
      <c r="B6319" s="344">
        <v>2</v>
      </c>
      <c r="C6319" s="344">
        <v>3891.06640625</v>
      </c>
      <c r="D6319" s="344">
        <v>24117.970703125</v>
      </c>
      <c r="E6319" s="344">
        <v>1.9885851070284799</v>
      </c>
      <c r="F6319" s="344">
        <v>2.8025535866618201</v>
      </c>
      <c r="G6319" s="262">
        <f t="shared" si="121"/>
        <v>45261.440713625401</v>
      </c>
    </row>
    <row r="6320" spans="1:7" x14ac:dyDescent="0.2">
      <c r="A6320" s="344">
        <v>19</v>
      </c>
      <c r="B6320" s="344">
        <v>2</v>
      </c>
      <c r="C6320" s="344">
        <v>3891.4541015625</v>
      </c>
      <c r="D6320" s="344">
        <v>24015.365234375</v>
      </c>
      <c r="E6320" s="344">
        <v>1.9868093077093401</v>
      </c>
      <c r="F6320" s="344">
        <v>2.7987747453153098</v>
      </c>
      <c r="G6320" s="262">
        <f t="shared" si="121"/>
        <v>45218.703141032529</v>
      </c>
    </row>
    <row r="6321" spans="1:7" x14ac:dyDescent="0.2">
      <c r="A6321" s="344">
        <v>19</v>
      </c>
      <c r="B6321" s="344">
        <v>2</v>
      </c>
      <c r="C6321" s="344">
        <v>3891.8623046875</v>
      </c>
      <c r="D6321" s="344">
        <v>23913.763671875</v>
      </c>
      <c r="E6321" s="344">
        <v>1.9848784431815101</v>
      </c>
      <c r="F6321" s="344">
        <v>2.7961821760982302</v>
      </c>
      <c r="G6321" s="262">
        <f t="shared" si="121"/>
        <v>45172.430813605097</v>
      </c>
    </row>
    <row r="6322" spans="1:7" x14ac:dyDescent="0.2">
      <c r="A6322" s="344">
        <v>19</v>
      </c>
      <c r="B6322" s="344">
        <v>2</v>
      </c>
      <c r="C6322" s="344">
        <v>3892.2744140625</v>
      </c>
      <c r="D6322" s="344">
        <v>23813.12109375</v>
      </c>
      <c r="E6322" s="344">
        <v>1.9830223172903101</v>
      </c>
      <c r="F6322" s="344">
        <v>2.7897926047444299</v>
      </c>
      <c r="G6322" s="262">
        <f t="shared" si="121"/>
        <v>45128.137260345196</v>
      </c>
    </row>
    <row r="6323" spans="1:7" x14ac:dyDescent="0.2">
      <c r="A6323" s="344">
        <v>19</v>
      </c>
      <c r="B6323" s="344">
        <v>2</v>
      </c>
      <c r="C6323" s="344">
        <v>3892.65625</v>
      </c>
      <c r="D6323" s="344">
        <v>23711.7421875</v>
      </c>
      <c r="E6323" s="344">
        <v>1.98120274581015</v>
      </c>
      <c r="F6323" s="344">
        <v>2.7858228422701399</v>
      </c>
      <c r="G6323" s="262">
        <f t="shared" si="121"/>
        <v>45084.899817432663</v>
      </c>
    </row>
    <row r="6324" spans="1:7" x14ac:dyDescent="0.2">
      <c r="A6324" s="344">
        <v>19</v>
      </c>
      <c r="B6324" s="344">
        <v>2</v>
      </c>
      <c r="C6324" s="344">
        <v>3893.0712890625</v>
      </c>
      <c r="D6324" s="344">
        <v>23608.994140625</v>
      </c>
      <c r="E6324" s="344">
        <v>1.9793063402175901</v>
      </c>
      <c r="F6324" s="344">
        <v>2.78119137510657</v>
      </c>
      <c r="G6324" s="262">
        <f t="shared" si="121"/>
        <v>45040.030162924311</v>
      </c>
    </row>
    <row r="6325" spans="1:7" x14ac:dyDescent="0.2">
      <c r="A6325" s="344">
        <v>19</v>
      </c>
      <c r="B6325" s="344">
        <v>2</v>
      </c>
      <c r="C6325" s="344">
        <v>3893.0849609375</v>
      </c>
      <c r="D6325" s="344">
        <v>23607.822265625</v>
      </c>
      <c r="E6325" s="344">
        <v>1.97920762002468</v>
      </c>
      <c r="F6325" s="344">
        <v>2.7819753158837601</v>
      </c>
      <c r="G6325" s="262">
        <f t="shared" si="121"/>
        <v>45037.699536312197</v>
      </c>
    </row>
    <row r="6326" spans="1:7" x14ac:dyDescent="0.2">
      <c r="A6326" s="344">
        <v>19</v>
      </c>
      <c r="B6326" s="344">
        <v>2</v>
      </c>
      <c r="C6326" s="344">
        <v>3893.4833984375</v>
      </c>
      <c r="D6326" s="344">
        <v>23508.208984375</v>
      </c>
      <c r="E6326" s="344">
        <v>1.9774273969233001</v>
      </c>
      <c r="F6326" s="344">
        <v>2.77712335810065</v>
      </c>
      <c r="G6326" s="262">
        <f t="shared" si="121"/>
        <v>44995.761012673902</v>
      </c>
    </row>
    <row r="6327" spans="1:7" x14ac:dyDescent="0.2">
      <c r="A6327" s="344">
        <v>19</v>
      </c>
      <c r="B6327" s="344">
        <v>2</v>
      </c>
      <c r="C6327" s="344">
        <v>3893.8935546875</v>
      </c>
      <c r="D6327" s="344">
        <v>23406.47265625</v>
      </c>
      <c r="E6327" s="344">
        <v>1.97549955919385</v>
      </c>
      <c r="F6327" s="344">
        <v>2.7747391723096402</v>
      </c>
      <c r="G6327" s="262">
        <f t="shared" si="121"/>
        <v>44950.539066007936</v>
      </c>
    </row>
    <row r="6328" spans="1:7" x14ac:dyDescent="0.2">
      <c r="A6328" s="344">
        <v>19</v>
      </c>
      <c r="B6328" s="344">
        <v>2</v>
      </c>
      <c r="C6328" s="344">
        <v>3894.2978515625</v>
      </c>
      <c r="D6328" s="344">
        <v>23306.21875</v>
      </c>
      <c r="E6328" s="344">
        <v>1.9736448302865</v>
      </c>
      <c r="F6328" s="344">
        <v>2.7687847614288299</v>
      </c>
      <c r="G6328" s="262">
        <f t="shared" si="121"/>
        <v>44907.219376462286</v>
      </c>
    </row>
    <row r="6329" spans="1:7" x14ac:dyDescent="0.2">
      <c r="A6329" s="344">
        <v>19</v>
      </c>
      <c r="B6329" s="344">
        <v>2</v>
      </c>
      <c r="C6329" s="344">
        <v>3894.7099609375</v>
      </c>
      <c r="D6329" s="344">
        <v>23203.291015625</v>
      </c>
      <c r="E6329" s="344">
        <v>1.97184295393527</v>
      </c>
      <c r="F6329" s="344">
        <v>2.7659118641167901</v>
      </c>
      <c r="G6329" s="262">
        <f t="shared" si="121"/>
        <v>44865.317183585299</v>
      </c>
    </row>
    <row r="6330" spans="1:7" x14ac:dyDescent="0.2">
      <c r="A6330" s="344">
        <v>19</v>
      </c>
      <c r="B6330" s="344">
        <v>2</v>
      </c>
      <c r="C6330" s="344">
        <v>3895.1123046875</v>
      </c>
      <c r="D6330" s="344">
        <v>23101.064453125</v>
      </c>
      <c r="E6330" s="344">
        <v>1.96993886493146</v>
      </c>
      <c r="F6330" s="344">
        <v>2.7619660831987898</v>
      </c>
      <c r="G6330" s="262">
        <f t="shared" si="121"/>
        <v>44821.233376547018</v>
      </c>
    </row>
    <row r="6331" spans="1:7" x14ac:dyDescent="0.2">
      <c r="A6331" s="344">
        <v>19</v>
      </c>
      <c r="B6331" s="344">
        <v>2</v>
      </c>
      <c r="C6331" s="344">
        <v>3895.51953125</v>
      </c>
      <c r="D6331" s="344">
        <v>22998.95703125</v>
      </c>
      <c r="E6331" s="344">
        <v>1.9680419936776199</v>
      </c>
      <c r="F6331" s="344">
        <v>2.7581930626183699</v>
      </c>
      <c r="G6331" s="262">
        <f t="shared" si="121"/>
        <v>44777.510473769456</v>
      </c>
    </row>
    <row r="6332" spans="1:7" x14ac:dyDescent="0.2">
      <c r="A6332" s="344">
        <v>19</v>
      </c>
      <c r="B6332" s="344">
        <v>2</v>
      </c>
      <c r="C6332" s="344">
        <v>3895.9306640625</v>
      </c>
      <c r="D6332" s="344">
        <v>22897.75390625</v>
      </c>
      <c r="E6332" s="344">
        <v>1.96611764840782</v>
      </c>
      <c r="F6332" s="344">
        <v>2.7503848541528</v>
      </c>
      <c r="G6332" s="262">
        <f t="shared" si="121"/>
        <v>44733.349914473481</v>
      </c>
    </row>
    <row r="6333" spans="1:7" x14ac:dyDescent="0.2">
      <c r="A6333" s="344">
        <v>19</v>
      </c>
      <c r="B6333" s="344">
        <v>2</v>
      </c>
      <c r="C6333" s="344">
        <v>3896.3134765625</v>
      </c>
      <c r="D6333" s="344">
        <v>22796.828125</v>
      </c>
      <c r="E6333" s="344">
        <v>1.96429458446801</v>
      </c>
      <c r="F6333" s="344">
        <v>2.7467221952974801</v>
      </c>
      <c r="G6333" s="262">
        <f t="shared" si="121"/>
        <v>44691.697842100548</v>
      </c>
    </row>
    <row r="6334" spans="1:7" x14ac:dyDescent="0.2">
      <c r="A6334" s="344">
        <v>19</v>
      </c>
      <c r="B6334" s="344">
        <v>2</v>
      </c>
      <c r="C6334" s="344">
        <v>3896.7236328125</v>
      </c>
      <c r="D6334" s="344">
        <v>22695.15234375</v>
      </c>
      <c r="E6334" s="344">
        <v>1.9624454434961101</v>
      </c>
      <c r="F6334" s="344">
        <v>2.74497270584106</v>
      </c>
      <c r="G6334" s="262">
        <f t="shared" si="121"/>
        <v>44649.637299611728</v>
      </c>
    </row>
    <row r="6335" spans="1:7" x14ac:dyDescent="0.2">
      <c r="A6335" s="344">
        <v>19</v>
      </c>
      <c r="B6335" s="344">
        <v>2</v>
      </c>
      <c r="C6335" s="344">
        <v>3897.1357421875</v>
      </c>
      <c r="D6335" s="344">
        <v>22594.443359375</v>
      </c>
      <c r="E6335" s="344">
        <v>1.9604782573878801</v>
      </c>
      <c r="F6335" s="344">
        <v>2.73951003327966</v>
      </c>
      <c r="G6335" s="262">
        <f t="shared" si="121"/>
        <v>44605.090767854461</v>
      </c>
    </row>
    <row r="6336" spans="1:7" x14ac:dyDescent="0.2">
      <c r="A6336" s="344">
        <v>19</v>
      </c>
      <c r="B6336" s="344">
        <v>2</v>
      </c>
      <c r="C6336" s="344">
        <v>3897.4169921875</v>
      </c>
      <c r="D6336" s="344">
        <v>22532.76171875</v>
      </c>
      <c r="E6336" s="344">
        <v>1.95916602388024</v>
      </c>
      <c r="F6336" s="344">
        <v>2.7381035033613399</v>
      </c>
      <c r="G6336" s="262">
        <f t="shared" si="121"/>
        <v>44575.482052549632</v>
      </c>
    </row>
    <row r="6337" spans="1:7" x14ac:dyDescent="0.2">
      <c r="A6337" s="344">
        <v>19</v>
      </c>
      <c r="B6337" s="344">
        <v>2</v>
      </c>
      <c r="C6337" s="344">
        <v>3897.5419921875</v>
      </c>
      <c r="D6337" s="344">
        <v>22493.8203125</v>
      </c>
      <c r="E6337" s="344">
        <v>1.9586232956498899</v>
      </c>
      <c r="F6337" s="344">
        <v>2.7375041972845802</v>
      </c>
      <c r="G6337" s="262">
        <f t="shared" si="121"/>
        <v>44563.263453957363</v>
      </c>
    </row>
    <row r="6338" spans="1:7" x14ac:dyDescent="0.2">
      <c r="A6338" s="344">
        <v>19</v>
      </c>
      <c r="B6338" s="344">
        <v>2</v>
      </c>
      <c r="C6338" s="344">
        <v>3897.9541015625</v>
      </c>
      <c r="D6338" s="344">
        <v>22389.021484375</v>
      </c>
      <c r="E6338" s="344">
        <v>1.9567070994526099</v>
      </c>
      <c r="F6338" s="344">
        <v>2.73158843629062</v>
      </c>
      <c r="G6338" s="262">
        <f t="shared" si="121"/>
        <v>44520.261288570218</v>
      </c>
    </row>
    <row r="6339" spans="1:7" x14ac:dyDescent="0.2">
      <c r="A6339" s="344">
        <v>19</v>
      </c>
      <c r="B6339" s="344">
        <v>2</v>
      </c>
      <c r="C6339" s="344">
        <v>3898.3701171875</v>
      </c>
      <c r="D6339" s="344">
        <v>22288.705078125</v>
      </c>
      <c r="E6339" s="344">
        <v>1.9547492265701301</v>
      </c>
      <c r="F6339" s="344">
        <v>2.7271362487226698</v>
      </c>
      <c r="G6339" s="262">
        <f t="shared" si="121"/>
        <v>44476.524633926434</v>
      </c>
    </row>
    <row r="6340" spans="1:7" x14ac:dyDescent="0.2">
      <c r="A6340" s="344">
        <v>19</v>
      </c>
      <c r="B6340" s="344">
        <v>2</v>
      </c>
      <c r="C6340" s="344">
        <v>3898.7578125</v>
      </c>
      <c r="D6340" s="344">
        <v>22188.310546875</v>
      </c>
      <c r="E6340" s="344">
        <v>1.9529204582795501</v>
      </c>
      <c r="F6340" s="344">
        <v>2.7219862677156899</v>
      </c>
      <c r="G6340" s="262">
        <f t="shared" si="121"/>
        <v>44435.855556009119</v>
      </c>
    </row>
    <row r="6341" spans="1:7" x14ac:dyDescent="0.2">
      <c r="A6341" s="344">
        <v>19</v>
      </c>
      <c r="B6341" s="344">
        <v>2</v>
      </c>
      <c r="C6341" s="344">
        <v>3899.173828125</v>
      </c>
      <c r="D6341" s="344">
        <v>22086.392578125</v>
      </c>
      <c r="E6341" s="344">
        <v>1.95100414566696</v>
      </c>
      <c r="F6341" s="344">
        <v>2.7192055713385299</v>
      </c>
      <c r="G6341" s="262">
        <f t="shared" si="121"/>
        <v>44393.433470000557</v>
      </c>
    </row>
    <row r="6342" spans="1:7" x14ac:dyDescent="0.2">
      <c r="A6342" s="344">
        <v>19</v>
      </c>
      <c r="B6342" s="344">
        <v>2</v>
      </c>
      <c r="C6342" s="344">
        <v>3899.5830078125</v>
      </c>
      <c r="D6342" s="344">
        <v>21985.990234375</v>
      </c>
      <c r="E6342" s="344">
        <v>1.94916524924338</v>
      </c>
      <c r="F6342" s="344">
        <v>2.7146963402628899</v>
      </c>
      <c r="G6342" s="262">
        <f t="shared" ref="G6342:G6405" si="122">G6341+(D6342+D6341)/2*(E6342-E6341)</f>
        <v>44352.911196434281</v>
      </c>
    </row>
    <row r="6343" spans="1:7" x14ac:dyDescent="0.2">
      <c r="A6343" s="344">
        <v>19</v>
      </c>
      <c r="B6343" s="344">
        <v>2</v>
      </c>
      <c r="C6343" s="344">
        <v>3899.9775390625</v>
      </c>
      <c r="D6343" s="344">
        <v>21885.84765625</v>
      </c>
      <c r="E6343" s="344">
        <v>1.9473030697554401</v>
      </c>
      <c r="F6343" s="344">
        <v>2.7098953723907502</v>
      </c>
      <c r="G6343" s="262">
        <f t="shared" si="122"/>
        <v>44312.062578125209</v>
      </c>
    </row>
    <row r="6344" spans="1:7" x14ac:dyDescent="0.2">
      <c r="A6344" s="344">
        <v>19</v>
      </c>
      <c r="B6344" s="344">
        <v>2</v>
      </c>
      <c r="C6344" s="344">
        <v>3900.3857421875</v>
      </c>
      <c r="D6344" s="344">
        <v>21784.830078125</v>
      </c>
      <c r="E6344" s="344">
        <v>1.94532936438918</v>
      </c>
      <c r="F6344" s="344">
        <v>2.7043460868298999</v>
      </c>
      <c r="G6344" s="262">
        <f t="shared" si="122"/>
        <v>44268.966052628937</v>
      </c>
    </row>
    <row r="6345" spans="1:7" x14ac:dyDescent="0.2">
      <c r="A6345" s="344">
        <v>19</v>
      </c>
      <c r="B6345" s="344">
        <v>2</v>
      </c>
      <c r="C6345" s="344">
        <v>3900.794921875</v>
      </c>
      <c r="D6345" s="344">
        <v>21680.208984375</v>
      </c>
      <c r="E6345" s="344">
        <v>1.94346578791738</v>
      </c>
      <c r="F6345" s="344">
        <v>2.7003197465091899</v>
      </c>
      <c r="G6345" s="262">
        <f t="shared" si="122"/>
        <v>44228.465840557568</v>
      </c>
    </row>
    <row r="6346" spans="1:7" x14ac:dyDescent="0.2">
      <c r="A6346" s="344">
        <v>19</v>
      </c>
      <c r="B6346" s="344">
        <v>2</v>
      </c>
      <c r="C6346" s="344">
        <v>3901.2099609375</v>
      </c>
      <c r="D6346" s="344">
        <v>21579.38671875</v>
      </c>
      <c r="E6346" s="344">
        <v>1.94147753063589</v>
      </c>
      <c r="F6346" s="344">
        <v>2.6968268211930999</v>
      </c>
      <c r="G6346" s="262">
        <f t="shared" si="122"/>
        <v>44185.460237482046</v>
      </c>
    </row>
    <row r="6347" spans="1:7" x14ac:dyDescent="0.2">
      <c r="A6347" s="344">
        <v>19</v>
      </c>
      <c r="B6347" s="344">
        <v>2</v>
      </c>
      <c r="C6347" s="344">
        <v>3901.591796875</v>
      </c>
      <c r="D6347" s="344">
        <v>21479.2734375</v>
      </c>
      <c r="E6347" s="344">
        <v>1.93967868108302</v>
      </c>
      <c r="F6347" s="344">
        <v>2.6940198149532102</v>
      </c>
      <c r="G6347" s="262">
        <f t="shared" si="122"/>
        <v>44146.732211697417</v>
      </c>
    </row>
    <row r="6348" spans="1:7" x14ac:dyDescent="0.2">
      <c r="A6348" s="344">
        <v>19</v>
      </c>
      <c r="B6348" s="344">
        <v>2</v>
      </c>
      <c r="C6348" s="344">
        <v>3901.7021484375</v>
      </c>
      <c r="D6348" s="344">
        <v>21461.400390625</v>
      </c>
      <c r="E6348" s="344">
        <v>1.9391488749533901</v>
      </c>
      <c r="F6348" s="344">
        <v>2.6941536925733098</v>
      </c>
      <c r="G6348" s="262">
        <f t="shared" si="122"/>
        <v>44135.357095595129</v>
      </c>
    </row>
    <row r="6349" spans="1:7" x14ac:dyDescent="0.2">
      <c r="A6349" s="344">
        <v>19</v>
      </c>
      <c r="B6349" s="344">
        <v>2</v>
      </c>
      <c r="C6349" s="344">
        <v>3901.9970703125</v>
      </c>
      <c r="D6349" s="344">
        <v>21378.57421875</v>
      </c>
      <c r="E6349" s="344">
        <v>1.93780579138547</v>
      </c>
      <c r="F6349" s="344">
        <v>2.6893825270235499</v>
      </c>
      <c r="G6349" s="262">
        <f t="shared" si="122"/>
        <v>44106.588262621146</v>
      </c>
    </row>
    <row r="6350" spans="1:7" x14ac:dyDescent="0.2">
      <c r="A6350" s="344">
        <v>19</v>
      </c>
      <c r="B6350" s="344">
        <v>2</v>
      </c>
      <c r="C6350" s="344">
        <v>3902.4130859375</v>
      </c>
      <c r="D6350" s="344">
        <v>21276.775390625</v>
      </c>
      <c r="E6350" s="344">
        <v>1.9358496647328101</v>
      </c>
      <c r="F6350" s="344">
        <v>2.6844025123864399</v>
      </c>
      <c r="G6350" s="262">
        <f t="shared" si="122"/>
        <v>44064.868629496435</v>
      </c>
    </row>
    <row r="6351" spans="1:7" x14ac:dyDescent="0.2">
      <c r="A6351" s="344">
        <v>19</v>
      </c>
      <c r="B6351" s="344">
        <v>2</v>
      </c>
      <c r="C6351" s="344">
        <v>3902.8173828125</v>
      </c>
      <c r="D6351" s="344">
        <v>21173.65625</v>
      </c>
      <c r="E6351" s="344">
        <v>1.93396548274904</v>
      </c>
      <c r="F6351" s="344">
        <v>2.6825161185115598</v>
      </c>
      <c r="G6351" s="262">
        <f t="shared" si="122"/>
        <v>44024.876460246174</v>
      </c>
    </row>
    <row r="6352" spans="1:7" x14ac:dyDescent="0.2">
      <c r="A6352" s="344">
        <v>19</v>
      </c>
      <c r="B6352" s="344">
        <v>2</v>
      </c>
      <c r="C6352" s="344">
        <v>3903.2470703125</v>
      </c>
      <c r="D6352" s="344">
        <v>21072.375</v>
      </c>
      <c r="E6352" s="344">
        <v>1.93197920452803</v>
      </c>
      <c r="F6352" s="344">
        <v>2.6774259749799998</v>
      </c>
      <c r="G6352" s="262">
        <f t="shared" si="122"/>
        <v>43982.92027434818</v>
      </c>
    </row>
    <row r="6353" spans="1:7" x14ac:dyDescent="0.2">
      <c r="A6353" s="344">
        <v>19</v>
      </c>
      <c r="B6353" s="344">
        <v>2</v>
      </c>
      <c r="C6353" s="344">
        <v>3903.65234375</v>
      </c>
      <c r="D6353" s="344">
        <v>20971.322265625</v>
      </c>
      <c r="E6353" s="344">
        <v>1.9300256390124599</v>
      </c>
      <c r="F6353" s="344">
        <v>2.6721744798123801</v>
      </c>
      <c r="G6353" s="262">
        <f t="shared" si="122"/>
        <v>43941.852715785586</v>
      </c>
    </row>
    <row r="6354" spans="1:7" x14ac:dyDescent="0.2">
      <c r="A6354" s="344">
        <v>19</v>
      </c>
      <c r="B6354" s="344">
        <v>2</v>
      </c>
      <c r="C6354" s="344">
        <v>3904.037109375</v>
      </c>
      <c r="D6354" s="344">
        <v>20870.7890625</v>
      </c>
      <c r="E6354" s="344">
        <v>1.9282355206087201</v>
      </c>
      <c r="F6354" s="344">
        <v>2.6675940025597802</v>
      </c>
      <c r="G6354" s="262">
        <f t="shared" si="122"/>
        <v>43904.401549015682</v>
      </c>
    </row>
    <row r="6355" spans="1:7" x14ac:dyDescent="0.2">
      <c r="A6355" s="344">
        <v>19</v>
      </c>
      <c r="B6355" s="344">
        <v>2</v>
      </c>
      <c r="C6355" s="344">
        <v>3904.44140625</v>
      </c>
      <c r="D6355" s="344">
        <v>20768.970703125</v>
      </c>
      <c r="E6355" s="344">
        <v>1.92628125660121</v>
      </c>
      <c r="F6355" s="344">
        <v>2.6634156238287701</v>
      </c>
      <c r="G6355" s="262">
        <f t="shared" si="122"/>
        <v>43863.714007120019</v>
      </c>
    </row>
    <row r="6356" spans="1:7" x14ac:dyDescent="0.2">
      <c r="A6356" s="344">
        <v>19</v>
      </c>
      <c r="B6356" s="344">
        <v>2</v>
      </c>
      <c r="C6356" s="344">
        <v>3904.86328125</v>
      </c>
      <c r="D6356" s="344">
        <v>20665.51953125</v>
      </c>
      <c r="E6356" s="344">
        <v>1.9243290880695001</v>
      </c>
      <c r="F6356" s="344">
        <v>2.6588439941406299</v>
      </c>
      <c r="G6356" s="262">
        <f t="shared" si="122"/>
        <v>43823.270453138524</v>
      </c>
    </row>
    <row r="6357" spans="1:7" x14ac:dyDescent="0.2">
      <c r="A6357" s="344">
        <v>19</v>
      </c>
      <c r="B6357" s="344">
        <v>2</v>
      </c>
      <c r="C6357" s="344">
        <v>3905.2744140625</v>
      </c>
      <c r="D6357" s="344">
        <v>20564.6875</v>
      </c>
      <c r="E6357" s="344">
        <v>1.9223630661144899</v>
      </c>
      <c r="F6357" s="344">
        <v>2.6543200947344299</v>
      </c>
      <c r="G6357" s="262">
        <f t="shared" si="122"/>
        <v>43782.740707022</v>
      </c>
    </row>
    <row r="6358" spans="1:7" x14ac:dyDescent="0.2">
      <c r="A6358" s="344">
        <v>19</v>
      </c>
      <c r="B6358" s="344">
        <v>2</v>
      </c>
      <c r="C6358" s="344">
        <v>3905.6689453125</v>
      </c>
      <c r="D6358" s="344">
        <v>20462.78515625</v>
      </c>
      <c r="E6358" s="344">
        <v>1.9205446587875501</v>
      </c>
      <c r="F6358" s="344">
        <v>2.6510211173445</v>
      </c>
      <c r="G6358" s="262">
        <f t="shared" si="122"/>
        <v>43745.438378580024</v>
      </c>
    </row>
    <row r="6359" spans="1:7" x14ac:dyDescent="0.2">
      <c r="A6359" s="344">
        <v>19</v>
      </c>
      <c r="B6359" s="344">
        <v>2</v>
      </c>
      <c r="C6359" s="344">
        <v>3905.966796875</v>
      </c>
      <c r="D6359" s="344">
        <v>20390.01171875</v>
      </c>
      <c r="E6359" s="344">
        <v>1.9191469764336899</v>
      </c>
      <c r="F6359" s="344">
        <v>2.6483086403459302</v>
      </c>
      <c r="G6359" s="262">
        <f t="shared" si="122"/>
        <v>43716.888761931012</v>
      </c>
    </row>
    <row r="6360" spans="1:7" x14ac:dyDescent="0.2">
      <c r="A6360" s="344">
        <v>19</v>
      </c>
      <c r="B6360" s="344">
        <v>2</v>
      </c>
      <c r="C6360" s="344">
        <v>3906.0791015625</v>
      </c>
      <c r="D6360" s="344">
        <v>20361.60546875</v>
      </c>
      <c r="E6360" s="344">
        <v>1.9185651326552</v>
      </c>
      <c r="F6360" s="344">
        <v>2.6472329627722502</v>
      </c>
      <c r="G6360" s="262">
        <f t="shared" si="122"/>
        <v>43705.033224469036</v>
      </c>
    </row>
    <row r="6361" spans="1:7" x14ac:dyDescent="0.2">
      <c r="A6361" s="344">
        <v>19</v>
      </c>
      <c r="B6361" s="344">
        <v>2</v>
      </c>
      <c r="C6361" s="344">
        <v>3906.484375</v>
      </c>
      <c r="D6361" s="344">
        <v>20260.94921875</v>
      </c>
      <c r="E6361" s="344">
        <v>1.9166482379659999</v>
      </c>
      <c r="F6361" s="344">
        <v>2.6420175563543999</v>
      </c>
      <c r="G6361" s="262">
        <f t="shared" si="122"/>
        <v>43666.09864479793</v>
      </c>
    </row>
    <row r="6362" spans="1:7" x14ac:dyDescent="0.2">
      <c r="A6362" s="344">
        <v>19</v>
      </c>
      <c r="B6362" s="344">
        <v>2</v>
      </c>
      <c r="C6362" s="344">
        <v>3906.8876953125</v>
      </c>
      <c r="D6362" s="344">
        <v>20160.064453125</v>
      </c>
      <c r="E6362" s="344">
        <v>1.91481388173997</v>
      </c>
      <c r="F6362" s="344">
        <v>2.6379406917840198</v>
      </c>
      <c r="G6362" s="262">
        <f t="shared" si="122"/>
        <v>43629.025375752208</v>
      </c>
    </row>
    <row r="6363" spans="1:7" x14ac:dyDescent="0.2">
      <c r="A6363" s="344">
        <v>19</v>
      </c>
      <c r="B6363" s="344">
        <v>2</v>
      </c>
      <c r="C6363" s="344">
        <v>3907.2783203125</v>
      </c>
      <c r="D6363" s="344">
        <v>20059.1640625</v>
      </c>
      <c r="E6363" s="344">
        <v>1.9129180582240199</v>
      </c>
      <c r="F6363" s="344">
        <v>2.6336340233683599</v>
      </c>
      <c r="G6363" s="262">
        <f t="shared" si="122"/>
        <v>43590.901096145564</v>
      </c>
    </row>
    <row r="6364" spans="1:7" x14ac:dyDescent="0.2">
      <c r="A6364" s="344">
        <v>19</v>
      </c>
      <c r="B6364" s="344">
        <v>2</v>
      </c>
      <c r="C6364" s="344">
        <v>3907.6796875</v>
      </c>
      <c r="D6364" s="344">
        <v>19957.953125</v>
      </c>
      <c r="E6364" s="344">
        <v>1.9109974382445201</v>
      </c>
      <c r="F6364" s="344">
        <v>2.6294083800166801</v>
      </c>
      <c r="G6364" s="262">
        <f t="shared" si="122"/>
        <v>43552.472258749411</v>
      </c>
    </row>
    <row r="6365" spans="1:7" x14ac:dyDescent="0.2">
      <c r="A6365" s="344">
        <v>19</v>
      </c>
      <c r="B6365" s="344">
        <v>2</v>
      </c>
      <c r="C6365" s="344">
        <v>3908.099609375</v>
      </c>
      <c r="D6365" s="344">
        <v>19857.34765625</v>
      </c>
      <c r="E6365" s="344">
        <v>1.9089925335720199</v>
      </c>
      <c r="F6365" s="344">
        <v>2.6239454746246298</v>
      </c>
      <c r="G6365" s="262">
        <f t="shared" si="122"/>
        <v>43512.55931746275</v>
      </c>
    </row>
    <row r="6366" spans="1:7" x14ac:dyDescent="0.2">
      <c r="A6366" s="344">
        <v>19</v>
      </c>
      <c r="B6366" s="344">
        <v>2.5</v>
      </c>
      <c r="C6366" s="344">
        <v>3908.9755859375</v>
      </c>
      <c r="D6366" s="344">
        <v>19957.896484375</v>
      </c>
      <c r="E6366" s="344">
        <v>1.9106639083474899</v>
      </c>
      <c r="F6366" s="344">
        <v>2.6288242079317601</v>
      </c>
      <c r="G6366" s="262">
        <f t="shared" si="122"/>
        <v>43545.832414830656</v>
      </c>
    </row>
    <row r="6367" spans="1:7" x14ac:dyDescent="0.2">
      <c r="A6367" s="344">
        <v>19</v>
      </c>
      <c r="B6367" s="344">
        <v>2.5</v>
      </c>
      <c r="C6367" s="344">
        <v>3909.3984375</v>
      </c>
      <c r="D6367" s="344">
        <v>20060.1484375</v>
      </c>
      <c r="E6367" s="344">
        <v>1.91259826533496</v>
      </c>
      <c r="F6367" s="344">
        <v>2.6318728923797599</v>
      </c>
      <c r="G6367" s="262">
        <f t="shared" si="122"/>
        <v>43584.537007240418</v>
      </c>
    </row>
    <row r="6368" spans="1:7" x14ac:dyDescent="0.2">
      <c r="A6368" s="344">
        <v>19</v>
      </c>
      <c r="B6368" s="344">
        <v>2.5</v>
      </c>
      <c r="C6368" s="344">
        <v>3909.80078125</v>
      </c>
      <c r="D6368" s="344">
        <v>20160.15625</v>
      </c>
      <c r="E6368" s="344">
        <v>1.91446323879063</v>
      </c>
      <c r="F6368" s="344">
        <v>2.6369213592261098</v>
      </c>
      <c r="G6368" s="262">
        <f t="shared" si="122"/>
        <v>43622.041907550993</v>
      </c>
    </row>
    <row r="6369" spans="1:7" x14ac:dyDescent="0.2">
      <c r="A6369" s="344">
        <v>19</v>
      </c>
      <c r="B6369" s="344">
        <v>2.5</v>
      </c>
      <c r="C6369" s="344">
        <v>3910.1923828125</v>
      </c>
      <c r="D6369" s="344">
        <v>20261.5625</v>
      </c>
      <c r="E6369" s="344">
        <v>1.9162648823112201</v>
      </c>
      <c r="F6369" s="344">
        <v>2.6418834459036602</v>
      </c>
      <c r="G6369" s="262">
        <f t="shared" si="122"/>
        <v>43658.454671389518</v>
      </c>
    </row>
    <row r="6370" spans="1:7" x14ac:dyDescent="0.2">
      <c r="A6370" s="344">
        <v>19</v>
      </c>
      <c r="B6370" s="344">
        <v>2.5</v>
      </c>
      <c r="C6370" s="344">
        <v>3910.6142578125</v>
      </c>
      <c r="D6370" s="344">
        <v>20362.083984375</v>
      </c>
      <c r="E6370" s="344">
        <v>1.91821996122599</v>
      </c>
      <c r="F6370" s="344">
        <v>2.6467801071703398</v>
      </c>
      <c r="G6370" s="262">
        <f t="shared" si="122"/>
        <v>43698.165888730851</v>
      </c>
    </row>
    <row r="6371" spans="1:7" x14ac:dyDescent="0.2">
      <c r="A6371" s="344">
        <v>19</v>
      </c>
      <c r="B6371" s="344">
        <v>2.5</v>
      </c>
      <c r="C6371" s="344">
        <v>3911.0166015625</v>
      </c>
      <c r="D6371" s="344">
        <v>20462.791015625</v>
      </c>
      <c r="E6371" s="344">
        <v>1.9200178794562801</v>
      </c>
      <c r="F6371" s="344">
        <v>2.6490748859941999</v>
      </c>
      <c r="G6371" s="262">
        <f t="shared" si="122"/>
        <v>43734.86578223676</v>
      </c>
    </row>
    <row r="6372" spans="1:7" x14ac:dyDescent="0.2">
      <c r="A6372" s="344">
        <v>19</v>
      </c>
      <c r="B6372" s="344">
        <v>2.5</v>
      </c>
      <c r="C6372" s="344">
        <v>3911.4208984375</v>
      </c>
      <c r="D6372" s="344">
        <v>20563.35546875</v>
      </c>
      <c r="E6372" s="344">
        <v>1.9218729576095901</v>
      </c>
      <c r="F6372" s="344">
        <v>2.6554942596703799</v>
      </c>
      <c r="G6372" s="262">
        <f t="shared" si="122"/>
        <v>43772.919136265591</v>
      </c>
    </row>
    <row r="6373" spans="1:7" x14ac:dyDescent="0.2">
      <c r="A6373" s="344">
        <v>19</v>
      </c>
      <c r="B6373" s="344">
        <v>2.5</v>
      </c>
      <c r="C6373" s="344">
        <v>3911.8095703125</v>
      </c>
      <c r="D6373" s="344">
        <v>20664.8984375</v>
      </c>
      <c r="E6373" s="344">
        <v>1.92364095710218</v>
      </c>
      <c r="F6373" s="344">
        <v>2.6572914794087401</v>
      </c>
      <c r="G6373" s="262">
        <f t="shared" si="122"/>
        <v>43809.364902258902</v>
      </c>
    </row>
    <row r="6374" spans="1:7" x14ac:dyDescent="0.2">
      <c r="A6374" s="344">
        <v>19</v>
      </c>
      <c r="B6374" s="344">
        <v>2.5</v>
      </c>
      <c r="C6374" s="344">
        <v>3912.224609375</v>
      </c>
      <c r="D6374" s="344">
        <v>20766.322265625</v>
      </c>
      <c r="E6374" s="344">
        <v>1.92558718845248</v>
      </c>
      <c r="F6374" s="344">
        <v>2.66218185424805</v>
      </c>
      <c r="G6374" s="262">
        <f t="shared" si="122"/>
        <v>43849.682272565711</v>
      </c>
    </row>
    <row r="6375" spans="1:7" x14ac:dyDescent="0.2">
      <c r="A6375" s="344">
        <v>19</v>
      </c>
      <c r="B6375" s="344">
        <v>2.5</v>
      </c>
      <c r="C6375" s="344">
        <v>3912.6318359375</v>
      </c>
      <c r="D6375" s="344">
        <v>20868.48828125</v>
      </c>
      <c r="E6375" s="344">
        <v>1.92746589891613</v>
      </c>
      <c r="F6375" s="344">
        <v>2.6665986515581599</v>
      </c>
      <c r="G6375" s="262">
        <f t="shared" si="122"/>
        <v>43888.792149678957</v>
      </c>
    </row>
    <row r="6376" spans="1:7" x14ac:dyDescent="0.2">
      <c r="A6376" s="344">
        <v>19</v>
      </c>
      <c r="B6376" s="344">
        <v>2.5</v>
      </c>
      <c r="C6376" s="344">
        <v>3913.0439453125</v>
      </c>
      <c r="D6376" s="344">
        <v>20969.96484375</v>
      </c>
      <c r="E6376" s="344">
        <v>1.92930572666228</v>
      </c>
      <c r="F6376" s="344">
        <v>2.6710839010775098</v>
      </c>
      <c r="G6376" s="262">
        <f t="shared" si="122"/>
        <v>43927.279923136644</v>
      </c>
    </row>
    <row r="6377" spans="1:7" x14ac:dyDescent="0.2">
      <c r="A6377" s="344">
        <v>19</v>
      </c>
      <c r="B6377" s="344">
        <v>2.5</v>
      </c>
      <c r="C6377" s="344">
        <v>3913.4501953125</v>
      </c>
      <c r="D6377" s="344">
        <v>21071.373046875</v>
      </c>
      <c r="E6377" s="344">
        <v>1.9312812946736799</v>
      </c>
      <c r="F6377" s="344">
        <v>2.6745409704744798</v>
      </c>
      <c r="G6377" s="262">
        <f t="shared" si="122"/>
        <v>43968.807684283231</v>
      </c>
    </row>
    <row r="6378" spans="1:7" x14ac:dyDescent="0.2">
      <c r="A6378" s="344">
        <v>19</v>
      </c>
      <c r="B6378" s="344">
        <v>2.5</v>
      </c>
      <c r="C6378" s="344">
        <v>3913.84765625</v>
      </c>
      <c r="D6378" s="344">
        <v>21174.5390625</v>
      </c>
      <c r="E6378" s="344">
        <v>1.93308666348457</v>
      </c>
      <c r="F6378" s="344">
        <v>2.67889793030918</v>
      </c>
      <c r="G6378" s="262">
        <f t="shared" si="122"/>
        <v>44006.942410338168</v>
      </c>
    </row>
    <row r="6379" spans="1:7" x14ac:dyDescent="0.2">
      <c r="A6379" s="344">
        <v>19</v>
      </c>
      <c r="B6379" s="344">
        <v>2.5</v>
      </c>
      <c r="C6379" s="344">
        <v>3914.25</v>
      </c>
      <c r="D6379" s="344">
        <v>21278.32421875</v>
      </c>
      <c r="E6379" s="344">
        <v>1.9350177608430399</v>
      </c>
      <c r="F6379" s="344">
        <v>2.6829778216779201</v>
      </c>
      <c r="G6379" s="262">
        <f t="shared" si="122"/>
        <v>44047.932716409123</v>
      </c>
    </row>
    <row r="6380" spans="1:7" x14ac:dyDescent="0.2">
      <c r="A6380" s="344">
        <v>19</v>
      </c>
      <c r="B6380" s="344">
        <v>2.5</v>
      </c>
      <c r="C6380" s="344">
        <v>3914.6748046875</v>
      </c>
      <c r="D6380" s="344">
        <v>21380.17578125</v>
      </c>
      <c r="E6380" s="344">
        <v>1.93695933558047</v>
      </c>
      <c r="F6380" s="344">
        <v>2.6885180268436701</v>
      </c>
      <c r="G6380" s="262">
        <f t="shared" si="122"/>
        <v>44089.345049377451</v>
      </c>
    </row>
    <row r="6381" spans="1:7" x14ac:dyDescent="0.2">
      <c r="A6381" s="344">
        <v>19</v>
      </c>
      <c r="B6381" s="344">
        <v>2.5</v>
      </c>
      <c r="C6381" s="344">
        <v>3915.078125</v>
      </c>
      <c r="D6381" s="344">
        <v>21482.646484375</v>
      </c>
      <c r="E6381" s="344">
        <v>1.93884619511664</v>
      </c>
      <c r="F6381" s="344">
        <v>2.6919036172330402</v>
      </c>
      <c r="G6381" s="262">
        <f t="shared" si="122"/>
        <v>44129.783111846977</v>
      </c>
    </row>
    <row r="6382" spans="1:7" x14ac:dyDescent="0.2">
      <c r="A6382" s="344">
        <v>19</v>
      </c>
      <c r="B6382" s="344">
        <v>2.5</v>
      </c>
      <c r="C6382" s="344">
        <v>3915.1591796875</v>
      </c>
      <c r="D6382" s="344">
        <v>21493.51953125</v>
      </c>
      <c r="E6382" s="344">
        <v>1.9391510868445001</v>
      </c>
      <c r="F6382" s="344">
        <v>2.69575719721615</v>
      </c>
      <c r="G6382" s="262">
        <f t="shared" si="122"/>
        <v>44136.334650603632</v>
      </c>
    </row>
    <row r="6383" spans="1:7" x14ac:dyDescent="0.2">
      <c r="A6383" s="344">
        <v>19</v>
      </c>
      <c r="B6383" s="344">
        <v>2.5</v>
      </c>
      <c r="C6383" s="344">
        <v>3915.5029296875</v>
      </c>
      <c r="D6383" s="344">
        <v>21583.03515625</v>
      </c>
      <c r="E6383" s="344">
        <v>1.94076914340258</v>
      </c>
      <c r="F6383" s="344">
        <v>2.69640958867967</v>
      </c>
      <c r="G6383" s="262">
        <f t="shared" si="122"/>
        <v>44171.184801509429</v>
      </c>
    </row>
    <row r="6384" spans="1:7" x14ac:dyDescent="0.2">
      <c r="A6384" s="344">
        <v>19</v>
      </c>
      <c r="B6384" s="344">
        <v>2.5</v>
      </c>
      <c r="C6384" s="344">
        <v>3915.888671875</v>
      </c>
      <c r="D6384" s="344">
        <v>21683.474609375</v>
      </c>
      <c r="E6384" s="344">
        <v>1.94257753901184</v>
      </c>
      <c r="F6384" s="344">
        <v>2.7010918129235502</v>
      </c>
      <c r="G6384" s="262">
        <f t="shared" si="122"/>
        <v>44210.30628465351</v>
      </c>
    </row>
    <row r="6385" spans="1:7" x14ac:dyDescent="0.2">
      <c r="A6385" s="344">
        <v>19</v>
      </c>
      <c r="B6385" s="344">
        <v>2.5</v>
      </c>
      <c r="C6385" s="344">
        <v>3916.2978515625</v>
      </c>
      <c r="D6385" s="344">
        <v>21783.564453125</v>
      </c>
      <c r="E6385" s="344">
        <v>1.9445262150839</v>
      </c>
      <c r="F6385" s="344">
        <v>2.7057409752160302</v>
      </c>
      <c r="G6385" s="262">
        <f t="shared" si="122"/>
        <v>44252.657874125704</v>
      </c>
    </row>
    <row r="6386" spans="1:7" x14ac:dyDescent="0.2">
      <c r="A6386" s="344">
        <v>19</v>
      </c>
      <c r="B6386" s="344">
        <v>2.5</v>
      </c>
      <c r="C6386" s="344">
        <v>3916.7158203125</v>
      </c>
      <c r="D6386" s="344">
        <v>21885.716796875</v>
      </c>
      <c r="E6386" s="344">
        <v>1.9463278586044901</v>
      </c>
      <c r="F6386" s="344">
        <v>2.7091980446130002</v>
      </c>
      <c r="G6386" s="262">
        <f t="shared" si="122"/>
        <v>44291.996112932145</v>
      </c>
    </row>
    <row r="6387" spans="1:7" x14ac:dyDescent="0.2">
      <c r="A6387" s="344">
        <v>19</v>
      </c>
      <c r="B6387" s="344">
        <v>2.5</v>
      </c>
      <c r="C6387" s="344">
        <v>3917.1083984375</v>
      </c>
      <c r="D6387" s="344">
        <v>21986.3046875</v>
      </c>
      <c r="E6387" s="344">
        <v>1.94825639482588</v>
      </c>
      <c r="F6387" s="344">
        <v>2.7150928508490302</v>
      </c>
      <c r="G6387" s="262">
        <f t="shared" si="122"/>
        <v>44334.300504201252</v>
      </c>
    </row>
    <row r="6388" spans="1:7" x14ac:dyDescent="0.2">
      <c r="A6388" s="344">
        <v>19</v>
      </c>
      <c r="B6388" s="344">
        <v>2.5</v>
      </c>
      <c r="C6388" s="344">
        <v>3917.5029296875</v>
      </c>
      <c r="D6388" s="344">
        <v>22086.431640625</v>
      </c>
      <c r="E6388" s="344">
        <v>1.9500472117215399</v>
      </c>
      <c r="F6388" s="344">
        <v>2.7175755240023101</v>
      </c>
      <c r="G6388" s="262">
        <f t="shared" si="122"/>
        <v>44373.763604628439</v>
      </c>
    </row>
    <row r="6389" spans="1:7" x14ac:dyDescent="0.2">
      <c r="A6389" s="344">
        <v>19</v>
      </c>
      <c r="B6389" s="344">
        <v>2.5</v>
      </c>
      <c r="C6389" s="344">
        <v>3917.9033203125</v>
      </c>
      <c r="D6389" s="344">
        <v>22188.462890625</v>
      </c>
      <c r="E6389" s="344">
        <v>1.9519692286849</v>
      </c>
      <c r="F6389" s="344">
        <v>2.7218342293053901</v>
      </c>
      <c r="G6389" s="262">
        <f t="shared" si="122"/>
        <v>44416.312153798455</v>
      </c>
    </row>
    <row r="6390" spans="1:7" x14ac:dyDescent="0.2">
      <c r="A6390" s="344">
        <v>19</v>
      </c>
      <c r="B6390" s="344">
        <v>2.5</v>
      </c>
      <c r="C6390" s="344">
        <v>3918.326171875</v>
      </c>
      <c r="D6390" s="344">
        <v>22288.666015625</v>
      </c>
      <c r="E6390" s="344">
        <v>1.95387750864029</v>
      </c>
      <c r="F6390" s="344">
        <v>2.7258663903921798</v>
      </c>
      <c r="G6390" s="262">
        <f t="shared" si="122"/>
        <v>44458.749560581004</v>
      </c>
    </row>
    <row r="6391" spans="1:7" x14ac:dyDescent="0.2">
      <c r="A6391" s="344">
        <v>19</v>
      </c>
      <c r="B6391" s="344">
        <v>2.5</v>
      </c>
      <c r="C6391" s="344">
        <v>3918.7275390625</v>
      </c>
      <c r="D6391" s="344">
        <v>22391.078125</v>
      </c>
      <c r="E6391" s="344">
        <v>1.9557843916118101</v>
      </c>
      <c r="F6391" s="344">
        <v>2.7322082314640301</v>
      </c>
      <c r="G6391" s="262">
        <f t="shared" si="122"/>
        <v>44501.349082217821</v>
      </c>
    </row>
    <row r="6392" spans="1:7" x14ac:dyDescent="0.2">
      <c r="A6392" s="344">
        <v>19</v>
      </c>
      <c r="B6392" s="344">
        <v>2.5</v>
      </c>
      <c r="C6392" s="344">
        <v>3919.1240234375</v>
      </c>
      <c r="D6392" s="344">
        <v>22491.45703125</v>
      </c>
      <c r="E6392" s="344">
        <v>1.95764726959169</v>
      </c>
      <c r="F6392" s="344">
        <v>2.7353644836694002</v>
      </c>
      <c r="G6392" s="262">
        <f t="shared" si="122"/>
        <v>44543.154425429704</v>
      </c>
    </row>
    <row r="6393" spans="1:7" x14ac:dyDescent="0.2">
      <c r="A6393" s="344">
        <v>19</v>
      </c>
      <c r="B6393" s="344">
        <v>2.5</v>
      </c>
      <c r="C6393" s="344">
        <v>3919.44140625</v>
      </c>
      <c r="D6393" s="344">
        <v>22569.1015625</v>
      </c>
      <c r="E6393" s="344">
        <v>1.9591515883803401</v>
      </c>
      <c r="F6393" s="344">
        <v>2.7385472785681499</v>
      </c>
      <c r="G6393" s="262">
        <f t="shared" si="122"/>
        <v>44577.047147889527</v>
      </c>
    </row>
    <row r="6394" spans="1:7" x14ac:dyDescent="0.2">
      <c r="A6394" s="344">
        <v>19</v>
      </c>
      <c r="B6394" s="344">
        <v>2.5</v>
      </c>
      <c r="C6394" s="344">
        <v>3919.5341796875</v>
      </c>
      <c r="D6394" s="344">
        <v>22592.341796875</v>
      </c>
      <c r="E6394" s="344">
        <v>1.95957813411951</v>
      </c>
      <c r="F6394" s="344">
        <v>2.7391673065722002</v>
      </c>
      <c r="G6394" s="262">
        <f t="shared" si="122"/>
        <v>44586.678858509382</v>
      </c>
    </row>
    <row r="6395" spans="1:7" x14ac:dyDescent="0.2">
      <c r="A6395" s="344">
        <v>19</v>
      </c>
      <c r="B6395" s="344">
        <v>2.5</v>
      </c>
      <c r="C6395" s="344">
        <v>3919.943359375</v>
      </c>
      <c r="D6395" s="344">
        <v>22692.466796875</v>
      </c>
      <c r="E6395" s="344">
        <v>1.9614428747445301</v>
      </c>
      <c r="F6395" s="344">
        <v>2.7435957454144999</v>
      </c>
      <c r="G6395" s="262">
        <f t="shared" si="122"/>
        <v>44628.901069649895</v>
      </c>
    </row>
    <row r="6396" spans="1:7" x14ac:dyDescent="0.2">
      <c r="A6396" s="344">
        <v>19</v>
      </c>
      <c r="B6396" s="344">
        <v>2.5</v>
      </c>
      <c r="C6396" s="344">
        <v>3920.32421875</v>
      </c>
      <c r="D6396" s="344">
        <v>22793.478515625</v>
      </c>
      <c r="E6396" s="344">
        <v>1.9632945768535099</v>
      </c>
      <c r="F6396" s="344">
        <v>2.74694873951375</v>
      </c>
      <c r="G6396" s="262">
        <f t="shared" si="122"/>
        <v>44671.014280081945</v>
      </c>
    </row>
    <row r="6397" spans="1:7" x14ac:dyDescent="0.2">
      <c r="A6397" s="344">
        <v>19</v>
      </c>
      <c r="B6397" s="344">
        <v>2.5</v>
      </c>
      <c r="C6397" s="344">
        <v>3920.744140625</v>
      </c>
      <c r="D6397" s="344">
        <v>22896.970703125</v>
      </c>
      <c r="E6397" s="344">
        <v>1.96521147154272</v>
      </c>
      <c r="F6397" s="344">
        <v>2.7506232727319002</v>
      </c>
      <c r="G6397" s="262">
        <f t="shared" si="122"/>
        <v>44714.806169809468</v>
      </c>
    </row>
    <row r="6398" spans="1:7" x14ac:dyDescent="0.2">
      <c r="A6398" s="344">
        <v>19</v>
      </c>
      <c r="B6398" s="344">
        <v>2.5</v>
      </c>
      <c r="C6398" s="344">
        <v>3921.1630859375</v>
      </c>
      <c r="D6398" s="344">
        <v>22998.037109375</v>
      </c>
      <c r="E6398" s="344">
        <v>1.9671514164656401</v>
      </c>
      <c r="F6398" s="344">
        <v>2.75748688727617</v>
      </c>
      <c r="G6398" s="262">
        <f t="shared" si="122"/>
        <v>44759.323063506083</v>
      </c>
    </row>
    <row r="6399" spans="1:7" x14ac:dyDescent="0.2">
      <c r="A6399" s="344">
        <v>19</v>
      </c>
      <c r="B6399" s="344">
        <v>2.5</v>
      </c>
      <c r="C6399" s="344">
        <v>3921.5625</v>
      </c>
      <c r="D6399" s="344">
        <v>23098.583984375</v>
      </c>
      <c r="E6399" s="344">
        <v>1.9690287299454201</v>
      </c>
      <c r="F6399" s="344">
        <v>2.7616620063781698</v>
      </c>
      <c r="G6399" s="262">
        <f t="shared" si="122"/>
        <v>44802.591967581888</v>
      </c>
    </row>
    <row r="6400" spans="1:7" x14ac:dyDescent="0.2">
      <c r="A6400" s="344">
        <v>19</v>
      </c>
      <c r="B6400" s="344">
        <v>2.5</v>
      </c>
      <c r="C6400" s="344">
        <v>3921.9697265625</v>
      </c>
      <c r="D6400" s="344">
        <v>23199.80859375</v>
      </c>
      <c r="E6400" s="344">
        <v>1.97091465815902</v>
      </c>
      <c r="F6400" s="344">
        <v>2.7643083594739402</v>
      </c>
      <c r="G6400" s="262">
        <f t="shared" si="122"/>
        <v>44846.249689985591</v>
      </c>
    </row>
    <row r="6401" spans="1:7" x14ac:dyDescent="0.2">
      <c r="A6401" s="344">
        <v>19</v>
      </c>
      <c r="B6401" s="344">
        <v>2.5</v>
      </c>
      <c r="C6401" s="344">
        <v>3922.373046875</v>
      </c>
      <c r="D6401" s="344">
        <v>23300.33203125</v>
      </c>
      <c r="E6401" s="344">
        <v>1.9727980252355299</v>
      </c>
      <c r="F6401" s="344">
        <v>2.7703789528459302</v>
      </c>
      <c r="G6401" s="262">
        <f t="shared" si="122"/>
        <v>44890.038106938693</v>
      </c>
    </row>
    <row r="6402" spans="1:7" x14ac:dyDescent="0.2">
      <c r="A6402" s="344">
        <v>19</v>
      </c>
      <c r="B6402" s="344">
        <v>2.5</v>
      </c>
      <c r="C6402" s="344">
        <v>3922.765625</v>
      </c>
      <c r="D6402" s="344">
        <v>23400.69140625</v>
      </c>
      <c r="E6402" s="344">
        <v>1.9747014157474001</v>
      </c>
      <c r="F6402" s="344">
        <v>2.7729689609259398</v>
      </c>
      <c r="G6402" s="262">
        <f t="shared" si="122"/>
        <v>44934.483249391473</v>
      </c>
    </row>
    <row r="6403" spans="1:7" x14ac:dyDescent="0.2">
      <c r="A6403" s="344">
        <v>19</v>
      </c>
      <c r="B6403" s="344">
        <v>2.5</v>
      </c>
      <c r="C6403" s="344">
        <v>3923.1728515625</v>
      </c>
      <c r="D6403" s="344">
        <v>23501.65234375</v>
      </c>
      <c r="E6403" s="344">
        <v>1.9766059704124901</v>
      </c>
      <c r="F6403" s="344">
        <v>2.7772008907049899</v>
      </c>
      <c r="G6403" s="262">
        <f t="shared" si="122"/>
        <v>44979.147288187829</v>
      </c>
    </row>
    <row r="6404" spans="1:7" x14ac:dyDescent="0.2">
      <c r="A6404" s="344">
        <v>20</v>
      </c>
      <c r="B6404" s="344">
        <v>2.5</v>
      </c>
      <c r="C6404" s="344">
        <v>3923.5654296875</v>
      </c>
      <c r="D6404" s="344">
        <v>23602.1328125</v>
      </c>
      <c r="E6404" s="344">
        <v>1.9784616306424101</v>
      </c>
      <c r="F6404" s="344">
        <v>2.78232386335731</v>
      </c>
      <c r="G6404" s="262">
        <f t="shared" si="122"/>
        <v>45022.851598584406</v>
      </c>
    </row>
    <row r="6405" spans="1:7" x14ac:dyDescent="0.2">
      <c r="A6405" s="344">
        <v>20</v>
      </c>
      <c r="B6405" s="344">
        <v>2.5</v>
      </c>
      <c r="C6405" s="344">
        <v>3923.703125</v>
      </c>
      <c r="D6405" s="344">
        <v>23634.3984375</v>
      </c>
      <c r="E6405" s="344">
        <v>1.9791517406701999</v>
      </c>
      <c r="F6405" s="344">
        <v>2.7809024322778</v>
      </c>
      <c r="G6405" s="262">
        <f t="shared" si="122"/>
        <v>45039.150800531221</v>
      </c>
    </row>
    <row r="6406" spans="1:7" x14ac:dyDescent="0.2">
      <c r="A6406" s="344">
        <v>20</v>
      </c>
      <c r="B6406" s="344">
        <v>2.5</v>
      </c>
      <c r="C6406" s="344">
        <v>3923.982421875</v>
      </c>
      <c r="D6406" s="344">
        <v>23702.33984375</v>
      </c>
      <c r="E6406" s="344">
        <v>1.98038853704929</v>
      </c>
      <c r="F6406" s="344">
        <v>2.7858554385602501</v>
      </c>
      <c r="G6406" s="262">
        <f t="shared" ref="G6406:G6469" si="123">G6405+(D6406+D6405)/2*(E6406-E6405)</f>
        <v>45068.423753783311</v>
      </c>
    </row>
    <row r="6407" spans="1:7" x14ac:dyDescent="0.2">
      <c r="A6407" s="344">
        <v>20</v>
      </c>
      <c r="B6407" s="344">
        <v>2.5</v>
      </c>
      <c r="C6407" s="344">
        <v>3924.3759765625</v>
      </c>
      <c r="D6407" s="344">
        <v>23802.896484375</v>
      </c>
      <c r="E6407" s="344">
        <v>1.98226748034358</v>
      </c>
      <c r="F6407" s="344">
        <v>2.7892561629414598</v>
      </c>
      <c r="G6407" s="262">
        <f t="shared" si="123"/>
        <v>45113.053576404505</v>
      </c>
    </row>
    <row r="6408" spans="1:7" x14ac:dyDescent="0.2">
      <c r="A6408" s="344">
        <v>20</v>
      </c>
      <c r="B6408" s="344">
        <v>2.5</v>
      </c>
      <c r="C6408" s="344">
        <v>3924.771484375</v>
      </c>
      <c r="D6408" s="344">
        <v>23904.33984375</v>
      </c>
      <c r="E6408" s="344">
        <v>1.9841038156300801</v>
      </c>
      <c r="F6408" s="344">
        <v>2.7936191763728901</v>
      </c>
      <c r="G6408" s="262">
        <f t="shared" si="123"/>
        <v>45156.85681714987</v>
      </c>
    </row>
    <row r="6409" spans="1:7" x14ac:dyDescent="0.2">
      <c r="A6409" s="344">
        <v>20</v>
      </c>
      <c r="B6409" s="344">
        <v>2.5</v>
      </c>
      <c r="C6409" s="344">
        <v>3925.1796875</v>
      </c>
      <c r="D6409" s="344">
        <v>24004.529296875</v>
      </c>
      <c r="E6409" s="344">
        <v>1.9860183820128401</v>
      </c>
      <c r="F6409" s="344">
        <v>2.7983249165117701</v>
      </c>
      <c r="G6409" s="262">
        <f t="shared" si="123"/>
        <v>45202.719172296216</v>
      </c>
    </row>
    <row r="6410" spans="1:7" x14ac:dyDescent="0.2">
      <c r="A6410" s="344">
        <v>20</v>
      </c>
      <c r="B6410" s="344">
        <v>2.5</v>
      </c>
      <c r="C6410" s="344">
        <v>3925.57421875</v>
      </c>
      <c r="D6410" s="344">
        <v>24105.76171875</v>
      </c>
      <c r="E6410" s="344">
        <v>1.98791804723442</v>
      </c>
      <c r="F6410" s="344">
        <v>2.8046430088579699</v>
      </c>
      <c r="G6410" s="262">
        <f t="shared" si="123"/>
        <v>45248.415895617451</v>
      </c>
    </row>
    <row r="6411" spans="1:7" x14ac:dyDescent="0.2">
      <c r="A6411" s="344">
        <v>20</v>
      </c>
      <c r="B6411" s="344">
        <v>2.5</v>
      </c>
      <c r="C6411" s="344">
        <v>3926</v>
      </c>
      <c r="D6411" s="344">
        <v>24206.138671875</v>
      </c>
      <c r="E6411" s="344">
        <v>1.98995741084218</v>
      </c>
      <c r="F6411" s="344">
        <v>2.8072327841073301</v>
      </c>
      <c r="G6411" s="262">
        <f t="shared" si="123"/>
        <v>45297.678661356636</v>
      </c>
    </row>
    <row r="6412" spans="1:7" x14ac:dyDescent="0.2">
      <c r="A6412" s="344">
        <v>20</v>
      </c>
      <c r="B6412" s="344">
        <v>2.5</v>
      </c>
      <c r="C6412" s="344">
        <v>3926.38671875</v>
      </c>
      <c r="D6412" s="344">
        <v>24308.0703125</v>
      </c>
      <c r="E6412" s="344">
        <v>1.9918312318623099</v>
      </c>
      <c r="F6412" s="344">
        <v>2.8117923066019999</v>
      </c>
      <c r="G6412" s="262">
        <f t="shared" si="123"/>
        <v>45343.132133641586</v>
      </c>
    </row>
    <row r="6413" spans="1:7" x14ac:dyDescent="0.2">
      <c r="A6413" s="344">
        <v>20</v>
      </c>
      <c r="B6413" s="344">
        <v>2.5</v>
      </c>
      <c r="C6413" s="344">
        <v>3926.8017578125</v>
      </c>
      <c r="D6413" s="344">
        <v>24409.369140625</v>
      </c>
      <c r="E6413" s="344">
        <v>1.9938352052122399</v>
      </c>
      <c r="F6413" s="344">
        <v>2.8172493912279601</v>
      </c>
      <c r="G6413" s="262">
        <f t="shared" si="123"/>
        <v>45391.946358812027</v>
      </c>
    </row>
    <row r="6414" spans="1:7" x14ac:dyDescent="0.2">
      <c r="A6414" s="344">
        <v>20</v>
      </c>
      <c r="B6414" s="344">
        <v>2.5</v>
      </c>
      <c r="C6414" s="344">
        <v>3927.197265625</v>
      </c>
      <c r="D6414" s="344">
        <v>24511.6015625</v>
      </c>
      <c r="E6414" s="344">
        <v>1.9957912154495701</v>
      </c>
      <c r="F6414" s="344">
        <v>2.81948456540704</v>
      </c>
      <c r="G6414" s="262">
        <f t="shared" si="123"/>
        <v>45439.791318569747</v>
      </c>
    </row>
    <row r="6415" spans="1:7" x14ac:dyDescent="0.2">
      <c r="A6415" s="344">
        <v>20</v>
      </c>
      <c r="B6415" s="344">
        <v>2.5</v>
      </c>
      <c r="C6415" s="344">
        <v>3927.619140625</v>
      </c>
      <c r="D6415" s="344">
        <v>24613.01171875</v>
      </c>
      <c r="E6415" s="344">
        <v>1.9978359341621399</v>
      </c>
      <c r="F6415" s="344">
        <v>2.8231143951415998</v>
      </c>
      <c r="G6415" s="262">
        <f t="shared" si="123"/>
        <v>45490.01432658171</v>
      </c>
    </row>
    <row r="6416" spans="1:7" x14ac:dyDescent="0.2">
      <c r="A6416" s="344">
        <v>20</v>
      </c>
      <c r="B6416" s="344">
        <v>2.5</v>
      </c>
      <c r="C6416" s="344">
        <v>3927.884765625</v>
      </c>
      <c r="D6416" s="344">
        <v>24678.69921875</v>
      </c>
      <c r="E6416" s="344">
        <v>1.9991584122180901</v>
      </c>
      <c r="F6416" s="344">
        <v>2.8252303600311302</v>
      </c>
      <c r="G6416" s="262">
        <f t="shared" si="123"/>
        <v>45522.60792960925</v>
      </c>
    </row>
    <row r="6417" spans="1:7" x14ac:dyDescent="0.2">
      <c r="A6417" s="344">
        <v>20</v>
      </c>
      <c r="B6417" s="344">
        <v>2.5</v>
      </c>
      <c r="C6417" s="344">
        <v>3928.013671875</v>
      </c>
      <c r="D6417" s="344">
        <v>24715.189453125</v>
      </c>
      <c r="E6417" s="344">
        <v>1.9998687785118801</v>
      </c>
      <c r="F6417" s="344">
        <v>2.8279570396989602</v>
      </c>
      <c r="G6417" s="262">
        <f t="shared" si="123"/>
        <v>45540.151806425107</v>
      </c>
    </row>
    <row r="6418" spans="1:7" x14ac:dyDescent="0.2">
      <c r="A6418" s="344">
        <v>20</v>
      </c>
      <c r="B6418" s="344">
        <v>3.5</v>
      </c>
      <c r="C6418" s="344">
        <v>3929.1787109375</v>
      </c>
      <c r="D6418" s="344">
        <v>24816.287109375</v>
      </c>
      <c r="E6418" s="344">
        <v>2.0021756645291999</v>
      </c>
      <c r="F6418" s="344">
        <v>2.83389678224921</v>
      </c>
      <c r="G6418" s="262">
        <f t="shared" si="123"/>
        <v>45597.283541774726</v>
      </c>
    </row>
    <row r="6419" spans="1:7" x14ac:dyDescent="0.2">
      <c r="A6419" s="344">
        <v>20</v>
      </c>
      <c r="B6419" s="344">
        <v>3.5</v>
      </c>
      <c r="C6419" s="344">
        <v>3929.6337890625</v>
      </c>
      <c r="D6419" s="344">
        <v>24917.580078125</v>
      </c>
      <c r="E6419" s="344">
        <v>2.00452981516719</v>
      </c>
      <c r="F6419" s="344">
        <v>2.8367014601826699</v>
      </c>
      <c r="G6419" s="262">
        <f t="shared" si="123"/>
        <v>45655.824049359311</v>
      </c>
    </row>
    <row r="6420" spans="1:7" x14ac:dyDescent="0.2">
      <c r="A6420" s="344">
        <v>20</v>
      </c>
      <c r="B6420" s="344">
        <v>3.5</v>
      </c>
      <c r="C6420" s="344">
        <v>3930.158203125</v>
      </c>
      <c r="D6420" s="344">
        <v>25017.837890625</v>
      </c>
      <c r="E6420" s="344">
        <v>2.0070208702236401</v>
      </c>
      <c r="F6420" s="344">
        <v>2.8413920663297199</v>
      </c>
      <c r="G6420" s="262">
        <f t="shared" si="123"/>
        <v>45718.01998707281</v>
      </c>
    </row>
    <row r="6421" spans="1:7" x14ac:dyDescent="0.2">
      <c r="A6421" s="344">
        <v>20</v>
      </c>
      <c r="B6421" s="344">
        <v>3.5</v>
      </c>
      <c r="C6421" s="344">
        <v>3930.7177734375</v>
      </c>
      <c r="D6421" s="344">
        <v>25119.15625</v>
      </c>
      <c r="E6421" s="344">
        <v>2.0098965615034099</v>
      </c>
      <c r="F6421" s="344">
        <v>2.85027315840125</v>
      </c>
      <c r="G6421" s="262">
        <f t="shared" si="123"/>
        <v>45790.109245494845</v>
      </c>
    </row>
    <row r="6422" spans="1:7" x14ac:dyDescent="0.2">
      <c r="A6422" s="344">
        <v>20</v>
      </c>
      <c r="B6422" s="344">
        <v>3.5</v>
      </c>
      <c r="C6422" s="344">
        <v>3931.435546875</v>
      </c>
      <c r="D6422" s="344">
        <v>25219.193359375</v>
      </c>
      <c r="E6422" s="344">
        <v>2.0134907681495</v>
      </c>
      <c r="F6422" s="344">
        <v>2.8523267246782802</v>
      </c>
      <c r="G6422" s="262">
        <f t="shared" si="123"/>
        <v>45880.572460854455</v>
      </c>
    </row>
    <row r="6423" spans="1:7" x14ac:dyDescent="0.2">
      <c r="A6423" s="344">
        <v>20</v>
      </c>
      <c r="B6423" s="344">
        <v>3.5</v>
      </c>
      <c r="C6423" s="344">
        <v>3932.2353515625</v>
      </c>
      <c r="D6423" s="344">
        <v>25319.814453125</v>
      </c>
      <c r="E6423" s="344">
        <v>2.0175550598651202</v>
      </c>
      <c r="F6423" s="344">
        <v>2.8590469155460601</v>
      </c>
      <c r="G6423" s="262">
        <f t="shared" si="123"/>
        <v>45983.27509623846</v>
      </c>
    </row>
    <row r="6424" spans="1:7" x14ac:dyDescent="0.2">
      <c r="A6424" s="344">
        <v>20</v>
      </c>
      <c r="B6424" s="344">
        <v>3.5</v>
      </c>
      <c r="C6424" s="344">
        <v>3932.5703125</v>
      </c>
      <c r="D6424" s="344">
        <v>25342.365234375</v>
      </c>
      <c r="E6424" s="344">
        <v>2.0191774237900999</v>
      </c>
      <c r="F6424" s="344">
        <v>2.8620599769055799</v>
      </c>
      <c r="G6424" s="262">
        <f t="shared" si="123"/>
        <v>46024.371342581377</v>
      </c>
    </row>
    <row r="6425" spans="1:7" x14ac:dyDescent="0.2">
      <c r="A6425" s="344">
        <v>20</v>
      </c>
      <c r="B6425" s="344">
        <v>3.5</v>
      </c>
      <c r="C6425" s="344">
        <v>3933.6796875</v>
      </c>
      <c r="D6425" s="344">
        <v>25420.744140625</v>
      </c>
      <c r="E6425" s="344">
        <v>2.0247497595846702</v>
      </c>
      <c r="F6425" s="344">
        <v>2.8681068215519199</v>
      </c>
      <c r="G6425" s="262">
        <f t="shared" si="123"/>
        <v>46165.805888288378</v>
      </c>
    </row>
    <row r="6426" spans="1:7" x14ac:dyDescent="0.2">
      <c r="A6426" s="344">
        <v>20</v>
      </c>
      <c r="B6426" s="344">
        <v>3.5</v>
      </c>
      <c r="C6426" s="344">
        <v>3936.541015625</v>
      </c>
      <c r="D6426" s="344">
        <v>25481.87109375</v>
      </c>
      <c r="E6426" s="344">
        <v>2.0391831640154101</v>
      </c>
      <c r="F6426" s="344">
        <v>2.8857768047600998</v>
      </c>
      <c r="G6426" s="262">
        <f t="shared" si="123"/>
        <v>46533.154904418414</v>
      </c>
    </row>
    <row r="6427" spans="1:7" x14ac:dyDescent="0.2">
      <c r="A6427" s="344">
        <v>20</v>
      </c>
      <c r="B6427" s="344">
        <v>3.5</v>
      </c>
      <c r="C6427" s="344">
        <v>3940.5361328125</v>
      </c>
      <c r="D6427" s="344">
        <v>25466.861328125</v>
      </c>
      <c r="E6427" s="344">
        <v>2.0591851789504299</v>
      </c>
      <c r="F6427" s="344">
        <v>2.90473108179867</v>
      </c>
      <c r="G6427" s="262">
        <f t="shared" si="123"/>
        <v>47042.693557829749</v>
      </c>
    </row>
    <row r="6428" spans="1:7" x14ac:dyDescent="0.2">
      <c r="A6428" s="344">
        <v>20</v>
      </c>
      <c r="B6428" s="344">
        <v>3.5</v>
      </c>
      <c r="C6428" s="344">
        <v>3944.5576171875</v>
      </c>
      <c r="D6428" s="344">
        <v>25403.177734375</v>
      </c>
      <c r="E6428" s="344">
        <v>2.0792139694094698</v>
      </c>
      <c r="F6428" s="344">
        <v>2.92398640885949</v>
      </c>
      <c r="G6428" s="262">
        <f t="shared" si="123"/>
        <v>47552.126234342744</v>
      </c>
    </row>
    <row r="6429" spans="1:7" x14ac:dyDescent="0.2">
      <c r="A6429" s="344">
        <v>20</v>
      </c>
      <c r="B6429" s="344">
        <v>4</v>
      </c>
      <c r="C6429" s="344">
        <v>3948.4775390625</v>
      </c>
      <c r="D6429" s="344">
        <v>25319.5078125</v>
      </c>
      <c r="E6429" s="344">
        <v>2.0986783783882901</v>
      </c>
      <c r="F6429" s="344">
        <v>2.94085452333093</v>
      </c>
      <c r="G6429" s="262">
        <f t="shared" si="123"/>
        <v>48045.769782336982</v>
      </c>
    </row>
    <row r="6430" spans="1:7" x14ac:dyDescent="0.2">
      <c r="A6430" s="344">
        <v>20</v>
      </c>
      <c r="B6430" s="344">
        <v>4</v>
      </c>
      <c r="C6430" s="344">
        <v>3948.9990234375</v>
      </c>
      <c r="D6430" s="344">
        <v>25218.826171875</v>
      </c>
      <c r="E6430" s="344">
        <v>2.0987454336136602</v>
      </c>
      <c r="F6430" s="344">
        <v>2.9365182854235199</v>
      </c>
      <c r="G6430" s="262">
        <f t="shared" si="123"/>
        <v>48047.464212024555</v>
      </c>
    </row>
    <row r="6431" spans="1:7" x14ac:dyDescent="0.2">
      <c r="A6431" s="344">
        <v>20</v>
      </c>
      <c r="B6431" s="344">
        <v>4</v>
      </c>
      <c r="C6431" s="344">
        <v>3949.8955078125</v>
      </c>
      <c r="D6431" s="344">
        <v>25117.740234375</v>
      </c>
      <c r="E6431" s="344">
        <v>2.0986555609852098</v>
      </c>
      <c r="F6431" s="344">
        <v>2.9350935947150001</v>
      </c>
      <c r="G6431" s="262">
        <f t="shared" si="123"/>
        <v>48045.202272259507</v>
      </c>
    </row>
    <row r="6432" spans="1:7" x14ac:dyDescent="0.2">
      <c r="A6432" s="344">
        <v>20</v>
      </c>
      <c r="B6432" s="344">
        <v>4</v>
      </c>
      <c r="C6432" s="344">
        <v>3951.400390625</v>
      </c>
      <c r="D6432" s="344">
        <v>25016.689453125</v>
      </c>
      <c r="E6432" s="344">
        <v>2.0986790768802202</v>
      </c>
      <c r="F6432" s="344">
        <v>2.9322176706045902</v>
      </c>
      <c r="G6432" s="262">
        <f t="shared" si="123"/>
        <v>48045.791750251978</v>
      </c>
    </row>
    <row r="6433" spans="1:7" x14ac:dyDescent="0.2">
      <c r="A6433" s="344">
        <v>20</v>
      </c>
      <c r="B6433" s="344">
        <v>4</v>
      </c>
      <c r="C6433" s="344">
        <v>3954.0732421875</v>
      </c>
      <c r="D6433" s="344">
        <v>24915.4453125</v>
      </c>
      <c r="E6433" s="344">
        <v>2.0986432209610899</v>
      </c>
      <c r="F6433" s="344">
        <v>2.9316812288016099</v>
      </c>
      <c r="G6433" s="262">
        <f t="shared" si="123"/>
        <v>48044.896568958902</v>
      </c>
    </row>
    <row r="6434" spans="1:7" x14ac:dyDescent="0.2">
      <c r="A6434" s="344">
        <v>20</v>
      </c>
      <c r="B6434" s="344">
        <v>4</v>
      </c>
      <c r="C6434" s="344">
        <v>3958.3330078125</v>
      </c>
      <c r="D6434" s="344">
        <v>24815.208984375</v>
      </c>
      <c r="E6434" s="344">
        <v>2.0985642913729001</v>
      </c>
      <c r="F6434" s="344">
        <v>2.9296546708792399</v>
      </c>
      <c r="G6434" s="262">
        <f t="shared" si="123"/>
        <v>48042.933958926871</v>
      </c>
    </row>
    <row r="6435" spans="1:7" x14ac:dyDescent="0.2">
      <c r="A6435" s="344">
        <v>20</v>
      </c>
      <c r="B6435" s="344">
        <v>4</v>
      </c>
      <c r="C6435" s="344">
        <v>3965.7138671875</v>
      </c>
      <c r="D6435" s="344">
        <v>24713.580078125</v>
      </c>
      <c r="E6435" s="344">
        <v>2.0985263399779801</v>
      </c>
      <c r="F6435" s="344">
        <v>2.9255808331072299</v>
      </c>
      <c r="G6435" s="262">
        <f t="shared" si="123"/>
        <v>48041.994115610061</v>
      </c>
    </row>
    <row r="6436" spans="1:7" x14ac:dyDescent="0.2">
      <c r="A6436" s="344">
        <v>20</v>
      </c>
      <c r="B6436" s="344">
        <v>4</v>
      </c>
      <c r="C6436" s="344">
        <v>3980.7021484375</v>
      </c>
      <c r="D6436" s="344">
        <v>24611.61328125</v>
      </c>
      <c r="E6436" s="344">
        <v>2.0986320450901998</v>
      </c>
      <c r="F6436" s="344">
        <v>2.92369117960334</v>
      </c>
      <c r="G6436" s="262">
        <f t="shared" si="123"/>
        <v>48044.601078159722</v>
      </c>
    </row>
    <row r="6437" spans="1:7" x14ac:dyDescent="0.2">
      <c r="A6437" s="344">
        <v>20</v>
      </c>
      <c r="B6437" s="344">
        <v>4</v>
      </c>
      <c r="C6437" s="344">
        <v>4007.4609375</v>
      </c>
      <c r="D6437" s="344">
        <v>24510.7109375</v>
      </c>
      <c r="E6437" s="344">
        <v>2.0985628943890302</v>
      </c>
      <c r="F6437" s="344">
        <v>2.9223770834505598</v>
      </c>
      <c r="G6437" s="262">
        <f t="shared" si="123"/>
        <v>48042.902656578321</v>
      </c>
    </row>
    <row r="6438" spans="1:7" x14ac:dyDescent="0.2">
      <c r="A6438" s="344">
        <v>20</v>
      </c>
      <c r="B6438" s="344">
        <v>0</v>
      </c>
      <c r="C6438" s="344">
        <v>4008.869140625</v>
      </c>
      <c r="D6438" s="344">
        <v>24408.91015625</v>
      </c>
      <c r="E6438" s="344">
        <v>2.0967251621186702</v>
      </c>
      <c r="F6438" s="344">
        <v>2.9181004501879202</v>
      </c>
      <c r="G6438" s="262">
        <f t="shared" si="123"/>
        <v>47997.95207340944</v>
      </c>
    </row>
    <row r="6439" spans="1:7" x14ac:dyDescent="0.2">
      <c r="A6439" s="344">
        <v>20</v>
      </c>
      <c r="B6439" s="344">
        <v>0</v>
      </c>
      <c r="C6439" s="344">
        <v>4009.28125</v>
      </c>
      <c r="D6439" s="344">
        <v>24307.658203125</v>
      </c>
      <c r="E6439" s="344">
        <v>2.0947835873812402</v>
      </c>
      <c r="F6439" s="344">
        <v>2.9136836528778098</v>
      </c>
      <c r="G6439" s="262">
        <f t="shared" si="123"/>
        <v>47950.658644199015</v>
      </c>
    </row>
    <row r="6440" spans="1:7" x14ac:dyDescent="0.2">
      <c r="A6440" s="344">
        <v>20</v>
      </c>
      <c r="B6440" s="344">
        <v>0</v>
      </c>
      <c r="C6440" s="344">
        <v>4009.6767578125</v>
      </c>
      <c r="D6440" s="344">
        <v>24207.23828125</v>
      </c>
      <c r="E6440" s="344">
        <v>2.0929521415382601</v>
      </c>
      <c r="F6440" s="344">
        <v>2.9086857102811301</v>
      </c>
      <c r="G6440" s="262">
        <f t="shared" si="123"/>
        <v>47906.232441454558</v>
      </c>
    </row>
    <row r="6441" spans="1:7" x14ac:dyDescent="0.2">
      <c r="A6441" s="344">
        <v>20</v>
      </c>
      <c r="B6441" s="344">
        <v>0</v>
      </c>
      <c r="C6441" s="344">
        <v>4010.0966796875</v>
      </c>
      <c r="D6441" s="344">
        <v>24102.611328125</v>
      </c>
      <c r="E6441" s="344">
        <v>2.0910280290991099</v>
      </c>
      <c r="F6441" s="344">
        <v>2.9049515724182098</v>
      </c>
      <c r="G6441" s="262">
        <f t="shared" si="123"/>
        <v>47859.755650171122</v>
      </c>
    </row>
    <row r="6442" spans="1:7" x14ac:dyDescent="0.2">
      <c r="A6442" s="344">
        <v>20</v>
      </c>
      <c r="B6442" s="344">
        <v>0</v>
      </c>
      <c r="C6442" s="344">
        <v>4010.5185546875</v>
      </c>
      <c r="D6442" s="344">
        <v>24002.34375</v>
      </c>
      <c r="E6442" s="344">
        <v>2.0890925079584099</v>
      </c>
      <c r="F6442" s="344">
        <v>2.9018700588494499</v>
      </c>
      <c r="G6442" s="262">
        <f t="shared" si="123"/>
        <v>47813.201571408055</v>
      </c>
    </row>
    <row r="6443" spans="1:7" x14ac:dyDescent="0.2">
      <c r="A6443" s="344">
        <v>20</v>
      </c>
      <c r="B6443" s="344">
        <v>0</v>
      </c>
      <c r="C6443" s="344">
        <v>4010.9169921875</v>
      </c>
      <c r="D6443" s="344">
        <v>23899.25</v>
      </c>
      <c r="E6443" s="344">
        <v>2.0871548913419198</v>
      </c>
      <c r="F6443" s="344">
        <v>2.89655337110162</v>
      </c>
      <c r="G6443" s="262">
        <f t="shared" si="123"/>
        <v>47766.794109404873</v>
      </c>
    </row>
    <row r="6444" spans="1:7" x14ac:dyDescent="0.2">
      <c r="A6444" s="344">
        <v>20</v>
      </c>
      <c r="B6444" s="344">
        <v>0</v>
      </c>
      <c r="C6444" s="344">
        <v>4011.3212890625</v>
      </c>
      <c r="D6444" s="344">
        <v>23796.83203125</v>
      </c>
      <c r="E6444" s="344">
        <v>2.0852880552411102</v>
      </c>
      <c r="F6444" s="344">
        <v>2.8913677670061602</v>
      </c>
      <c r="G6444" s="262">
        <f t="shared" si="123"/>
        <v>47722.273725503313</v>
      </c>
    </row>
    <row r="6445" spans="1:7" x14ac:dyDescent="0.2">
      <c r="A6445" s="344">
        <v>20</v>
      </c>
      <c r="B6445" s="344">
        <v>0</v>
      </c>
      <c r="C6445" s="344">
        <v>4011.7451171875</v>
      </c>
      <c r="D6445" s="344">
        <v>23696.15625</v>
      </c>
      <c r="E6445" s="344">
        <v>2.0833513699471999</v>
      </c>
      <c r="F6445" s="344">
        <v>2.8872399125248198</v>
      </c>
      <c r="G6445" s="262">
        <f t="shared" si="123"/>
        <v>47676.284239519242</v>
      </c>
    </row>
    <row r="6446" spans="1:7" x14ac:dyDescent="0.2">
      <c r="A6446" s="344">
        <v>20</v>
      </c>
      <c r="B6446" s="344">
        <v>0</v>
      </c>
      <c r="C6446" s="344">
        <v>4012.134765625</v>
      </c>
      <c r="D6446" s="344">
        <v>23594.62109375</v>
      </c>
      <c r="E6446" s="344">
        <v>2.08147685043514</v>
      </c>
      <c r="F6446" s="344">
        <v>2.88345804437995</v>
      </c>
      <c r="G6446" s="262">
        <f t="shared" si="123"/>
        <v>47631.960497083572</v>
      </c>
    </row>
    <row r="6447" spans="1:7" x14ac:dyDescent="0.2">
      <c r="A6447" s="344">
        <v>20</v>
      </c>
      <c r="B6447" s="344">
        <v>0</v>
      </c>
      <c r="C6447" s="344">
        <v>4012.529296875</v>
      </c>
      <c r="D6447" s="344">
        <v>23493.841796875</v>
      </c>
      <c r="E6447" s="344">
        <v>2.0796665921807298</v>
      </c>
      <c r="F6447" s="344">
        <v>2.87989084608853</v>
      </c>
      <c r="G6447" s="262">
        <f t="shared" si="123"/>
        <v>47589.339357765952</v>
      </c>
    </row>
    <row r="6448" spans="1:7" x14ac:dyDescent="0.2">
      <c r="A6448" s="344">
        <v>20</v>
      </c>
      <c r="B6448" s="344">
        <v>0</v>
      </c>
      <c r="C6448" s="344">
        <v>4012.947265625</v>
      </c>
      <c r="D6448" s="344">
        <v>23392.810546875</v>
      </c>
      <c r="E6448" s="344">
        <v>2.0776954479515601</v>
      </c>
      <c r="F6448" s="344">
        <v>2.8754740487784098</v>
      </c>
      <c r="G6448" s="262">
        <f t="shared" si="123"/>
        <v>47543.129180669719</v>
      </c>
    </row>
    <row r="6449" spans="1:7" x14ac:dyDescent="0.2">
      <c r="A6449" s="344">
        <v>20</v>
      </c>
      <c r="B6449" s="344">
        <v>0</v>
      </c>
      <c r="C6449" s="344">
        <v>4013.3515625</v>
      </c>
      <c r="D6449" s="344">
        <v>23292.287109375</v>
      </c>
      <c r="E6449" s="344">
        <v>2.0758223254233599</v>
      </c>
      <c r="F6449" s="344">
        <v>2.8703571297228301</v>
      </c>
      <c r="G6449" s="262">
        <f t="shared" si="123"/>
        <v>47499.405726594145</v>
      </c>
    </row>
    <row r="6450" spans="1:7" x14ac:dyDescent="0.2">
      <c r="A6450" s="344">
        <v>20</v>
      </c>
      <c r="B6450" s="344">
        <v>0</v>
      </c>
      <c r="C6450" s="344">
        <v>4013.755859375</v>
      </c>
      <c r="D6450" s="344">
        <v>23188.42578125</v>
      </c>
      <c r="E6450" s="344">
        <v>2.0739072933793099</v>
      </c>
      <c r="F6450" s="344">
        <v>2.8666139114648099</v>
      </c>
      <c r="G6450" s="262">
        <f t="shared" si="123"/>
        <v>47454.89969928623</v>
      </c>
    </row>
    <row r="6451" spans="1:7" x14ac:dyDescent="0.2">
      <c r="A6451" s="344">
        <v>20</v>
      </c>
      <c r="B6451" s="344">
        <v>0</v>
      </c>
      <c r="C6451" s="344">
        <v>4014.1611328125</v>
      </c>
      <c r="D6451" s="344">
        <v>23087.015625</v>
      </c>
      <c r="E6451" s="344">
        <v>2.0719205494970101</v>
      </c>
      <c r="F6451" s="344">
        <v>2.8603314422070998</v>
      </c>
      <c r="G6451" s="262">
        <f t="shared" si="123"/>
        <v>47408.930974228933</v>
      </c>
    </row>
    <row r="6452" spans="1:7" x14ac:dyDescent="0.2">
      <c r="A6452" s="344">
        <v>20</v>
      </c>
      <c r="B6452" s="344">
        <v>0</v>
      </c>
      <c r="C6452" s="344">
        <v>4014.568359375</v>
      </c>
      <c r="D6452" s="344">
        <v>22985.79296875</v>
      </c>
      <c r="E6452" s="344">
        <v>2.0700546447187702</v>
      </c>
      <c r="F6452" s="344">
        <v>2.8577328193932798</v>
      </c>
      <c r="G6452" s="262">
        <f t="shared" si="123"/>
        <v>47365.947237377928</v>
      </c>
    </row>
    <row r="6453" spans="1:7" x14ac:dyDescent="0.2">
      <c r="A6453" s="344">
        <v>20</v>
      </c>
      <c r="B6453" s="344">
        <v>0</v>
      </c>
      <c r="C6453" s="344">
        <v>4014.9814453125</v>
      </c>
      <c r="D6453" s="344">
        <v>22882.73046875</v>
      </c>
      <c r="E6453" s="344">
        <v>2.0680946763604902</v>
      </c>
      <c r="F6453" s="344">
        <v>2.8529139235615699</v>
      </c>
      <c r="G6453" s="262">
        <f t="shared" si="123"/>
        <v>47320.996810088662</v>
      </c>
    </row>
    <row r="6454" spans="1:7" x14ac:dyDescent="0.2">
      <c r="A6454" s="344">
        <v>20</v>
      </c>
      <c r="B6454" s="344">
        <v>0</v>
      </c>
      <c r="C6454" s="344">
        <v>4015.3896484375</v>
      </c>
      <c r="D6454" s="344">
        <v>22782.72265625</v>
      </c>
      <c r="E6454" s="344">
        <v>2.06617964431643</v>
      </c>
      <c r="F6454" s="344">
        <v>2.8478412423282902</v>
      </c>
      <c r="G6454" s="262">
        <f t="shared" si="123"/>
        <v>47277.271407068212</v>
      </c>
    </row>
    <row r="6455" spans="1:7" x14ac:dyDescent="0.2">
      <c r="A6455" s="344">
        <v>20</v>
      </c>
      <c r="B6455" s="344">
        <v>0</v>
      </c>
      <c r="C6455" s="344">
        <v>4015.7861328125</v>
      </c>
      <c r="D6455" s="344">
        <v>22682.623046875</v>
      </c>
      <c r="E6455" s="344">
        <v>2.0643174648284899</v>
      </c>
      <c r="F6455" s="344">
        <v>2.8462978079914998</v>
      </c>
      <c r="G6455" s="262">
        <f t="shared" si="123"/>
        <v>47234.939089977983</v>
      </c>
    </row>
    <row r="6456" spans="1:7" x14ac:dyDescent="0.2">
      <c r="A6456" s="344">
        <v>20</v>
      </c>
      <c r="B6456" s="344">
        <v>0</v>
      </c>
      <c r="C6456" s="344">
        <v>4016.1787109375</v>
      </c>
      <c r="D6456" s="344">
        <v>22579.865234375</v>
      </c>
      <c r="E6456" s="344">
        <v>2.0623903255909699</v>
      </c>
      <c r="F6456" s="344">
        <v>2.84048612229526</v>
      </c>
      <c r="G6456" s="262">
        <f t="shared" si="123"/>
        <v>47191.325531400689</v>
      </c>
    </row>
    <row r="6457" spans="1:7" x14ac:dyDescent="0.2">
      <c r="A6457" s="344">
        <v>20</v>
      </c>
      <c r="B6457" s="344">
        <v>0</v>
      </c>
      <c r="C6457" s="344">
        <v>4016.607421875</v>
      </c>
      <c r="D6457" s="344">
        <v>22478.029296875</v>
      </c>
      <c r="E6457" s="344">
        <v>2.0603660959750401</v>
      </c>
      <c r="F6457" s="344">
        <v>2.8367252089083199</v>
      </c>
      <c r="G6457" s="262">
        <f t="shared" si="123"/>
        <v>47145.721769129887</v>
      </c>
    </row>
    <row r="6458" spans="1:7" x14ac:dyDescent="0.2">
      <c r="A6458" s="344">
        <v>20</v>
      </c>
      <c r="B6458" s="344">
        <v>0</v>
      </c>
      <c r="C6458" s="344">
        <v>4016.8505859375</v>
      </c>
      <c r="D6458" s="344">
        <v>22420.376953125</v>
      </c>
      <c r="E6458" s="344">
        <v>2.0591858774423599</v>
      </c>
      <c r="F6458" s="344">
        <v>2.8324187733233002</v>
      </c>
      <c r="G6458" s="262">
        <f t="shared" si="123"/>
        <v>47119.22680355786</v>
      </c>
    </row>
    <row r="6459" spans="1:7" x14ac:dyDescent="0.2">
      <c r="A6459" s="344">
        <v>20</v>
      </c>
      <c r="B6459" s="344">
        <v>0</v>
      </c>
      <c r="C6459" s="344">
        <v>4017.0205078125</v>
      </c>
      <c r="D6459" s="344">
        <v>22376.94140625</v>
      </c>
      <c r="E6459" s="344">
        <v>2.0584703888744098</v>
      </c>
      <c r="F6459" s="344">
        <v>2.8291672933846699</v>
      </c>
      <c r="G6459" s="262">
        <f t="shared" si="123"/>
        <v>47103.200818977384</v>
      </c>
    </row>
    <row r="6460" spans="1:7" x14ac:dyDescent="0.2">
      <c r="A6460" s="344">
        <v>20</v>
      </c>
      <c r="B6460" s="344">
        <v>0</v>
      </c>
      <c r="C6460" s="344">
        <v>4017.4033203125</v>
      </c>
      <c r="D6460" s="344">
        <v>22276.54296875</v>
      </c>
      <c r="E6460" s="344">
        <v>2.0565483719110502</v>
      </c>
      <c r="F6460" s="344">
        <v>2.8287558816373299</v>
      </c>
      <c r="G6460" s="262">
        <f t="shared" si="123"/>
        <v>47060.288441756456</v>
      </c>
    </row>
    <row r="6461" spans="1:7" x14ac:dyDescent="0.2">
      <c r="A6461" s="344">
        <v>20</v>
      </c>
      <c r="B6461" s="344">
        <v>0</v>
      </c>
      <c r="C6461" s="344">
        <v>4017.8193359375</v>
      </c>
      <c r="D6461" s="344">
        <v>22176.251953125</v>
      </c>
      <c r="E6461" s="344">
        <v>2.0546545274555701</v>
      </c>
      <c r="F6461" s="344">
        <v>2.8233381453901498</v>
      </c>
      <c r="G6461" s="262">
        <f t="shared" si="123"/>
        <v>47018.195102159763</v>
      </c>
    </row>
    <row r="6462" spans="1:7" x14ac:dyDescent="0.2">
      <c r="A6462" s="344">
        <v>20</v>
      </c>
      <c r="B6462" s="344">
        <v>0</v>
      </c>
      <c r="C6462" s="344">
        <v>4018.21875</v>
      </c>
      <c r="D6462" s="344">
        <v>22075.091796875</v>
      </c>
      <c r="E6462" s="344">
        <v>2.0527367014437901</v>
      </c>
      <c r="F6462" s="344">
        <v>2.81867990270257</v>
      </c>
      <c r="G6462" s="262">
        <f t="shared" si="123"/>
        <v>46975.761913109782</v>
      </c>
    </row>
    <row r="6463" spans="1:7" x14ac:dyDescent="0.2">
      <c r="A6463" s="344">
        <v>20</v>
      </c>
      <c r="B6463" s="344">
        <v>0</v>
      </c>
      <c r="C6463" s="344">
        <v>4018.63671875</v>
      </c>
      <c r="D6463" s="344">
        <v>21973.076171875</v>
      </c>
      <c r="E6463" s="344">
        <v>2.05072411336005</v>
      </c>
      <c r="F6463" s="344">
        <v>2.8140931390225901</v>
      </c>
      <c r="G6463" s="262">
        <f t="shared" si="123"/>
        <v>46931.436504127538</v>
      </c>
    </row>
    <row r="6464" spans="1:7" x14ac:dyDescent="0.2">
      <c r="A6464" s="344">
        <v>20</v>
      </c>
      <c r="B6464" s="344">
        <v>0</v>
      </c>
      <c r="C6464" s="344">
        <v>4019.029296875</v>
      </c>
      <c r="D6464" s="344">
        <v>21872.19140625</v>
      </c>
      <c r="E6464" s="344">
        <v>2.0487601868808301</v>
      </c>
      <c r="F6464" s="344">
        <v>2.8110146522521999</v>
      </c>
      <c r="G6464" s="262">
        <f t="shared" si="123"/>
        <v>46888.382063134959</v>
      </c>
    </row>
    <row r="6465" spans="1:7" x14ac:dyDescent="0.2">
      <c r="A6465" s="344">
        <v>20</v>
      </c>
      <c r="B6465" s="344">
        <v>0</v>
      </c>
      <c r="C6465" s="344">
        <v>4019.4296875</v>
      </c>
      <c r="D6465" s="344">
        <v>21770.1796875</v>
      </c>
      <c r="E6465" s="344">
        <v>2.0468437578529102</v>
      </c>
      <c r="F6465" s="344">
        <v>2.8073966968804598</v>
      </c>
      <c r="G6465" s="262">
        <f t="shared" si="123"/>
        <v>46846.563309729303</v>
      </c>
    </row>
    <row r="6466" spans="1:7" x14ac:dyDescent="0.2">
      <c r="A6466" s="344">
        <v>20</v>
      </c>
      <c r="B6466" s="344">
        <v>0</v>
      </c>
      <c r="C6466" s="344">
        <v>4019.8408203125</v>
      </c>
      <c r="D6466" s="344">
        <v>21669.037109375</v>
      </c>
      <c r="E6466" s="344">
        <v>2.0449338480830201</v>
      </c>
      <c r="F6466" s="344">
        <v>2.8009742964059101</v>
      </c>
      <c r="G6466" s="262">
        <f t="shared" si="123"/>
        <v>46805.080817450944</v>
      </c>
    </row>
    <row r="6467" spans="1:7" x14ac:dyDescent="0.2">
      <c r="A6467" s="344">
        <v>20</v>
      </c>
      <c r="B6467" s="344">
        <v>0</v>
      </c>
      <c r="C6467" s="344">
        <v>4020.25390625</v>
      </c>
      <c r="D6467" s="344">
        <v>21568.802734375</v>
      </c>
      <c r="E6467" s="344">
        <v>2.0430120639503002</v>
      </c>
      <c r="F6467" s="344">
        <v>2.79797310940921</v>
      </c>
      <c r="G6467" s="262">
        <f t="shared" si="123"/>
        <v>46763.533920178539</v>
      </c>
    </row>
    <row r="6468" spans="1:7" x14ac:dyDescent="0.2">
      <c r="A6468" s="344">
        <v>20</v>
      </c>
      <c r="B6468" s="344">
        <v>0</v>
      </c>
      <c r="C6468" s="344">
        <v>4020.6396484375</v>
      </c>
      <c r="D6468" s="344">
        <v>21468.712890625</v>
      </c>
      <c r="E6468" s="344">
        <v>2.0410532597452402</v>
      </c>
      <c r="F6468" s="344">
        <v>2.79325246810913</v>
      </c>
      <c r="G6468" s="262">
        <f t="shared" si="123"/>
        <v>46721.382886887746</v>
      </c>
    </row>
    <row r="6469" spans="1:7" x14ac:dyDescent="0.2">
      <c r="A6469" s="344">
        <v>20</v>
      </c>
      <c r="B6469" s="344">
        <v>0</v>
      </c>
      <c r="C6469" s="344">
        <v>4021.05078125</v>
      </c>
      <c r="D6469" s="344">
        <v>21373.3515625</v>
      </c>
      <c r="E6469" s="344">
        <v>2.0391636062413498</v>
      </c>
      <c r="F6469" s="344">
        <v>2.7876405511051399</v>
      </c>
      <c r="G6469" s="262">
        <f t="shared" si="123"/>
        <v>46680.904558283873</v>
      </c>
    </row>
    <row r="6470" spans="1:7" x14ac:dyDescent="0.2">
      <c r="A6470" s="344">
        <v>20</v>
      </c>
      <c r="B6470" s="344">
        <v>0</v>
      </c>
      <c r="C6470" s="344">
        <v>4021.0615234375</v>
      </c>
      <c r="D6470" s="344">
        <v>21368.263671875</v>
      </c>
      <c r="E6470" s="344">
        <v>2.0391121506691001</v>
      </c>
      <c r="F6470" s="344">
        <v>2.7879686094820499</v>
      </c>
      <c r="G6470" s="262">
        <f t="shared" ref="G6470:G6533" si="124">G6469+(D6470+D6469)/2*(E6470-E6469)</f>
        <v>46679.804911148494</v>
      </c>
    </row>
    <row r="6471" spans="1:7" x14ac:dyDescent="0.2">
      <c r="A6471" s="344">
        <v>20</v>
      </c>
      <c r="B6471" s="344">
        <v>0</v>
      </c>
      <c r="C6471" s="344">
        <v>4021.4482421875</v>
      </c>
      <c r="D6471" s="344">
        <v>21267.17578125</v>
      </c>
      <c r="E6471" s="344">
        <v>2.0372117869555999</v>
      </c>
      <c r="F6471" s="344">
        <v>2.78457696549594</v>
      </c>
      <c r="G6471" s="262">
        <f t="shared" si="124"/>
        <v>46639.293490125565</v>
      </c>
    </row>
    <row r="6472" spans="1:7" x14ac:dyDescent="0.2">
      <c r="A6472" s="344">
        <v>20</v>
      </c>
      <c r="B6472" s="344">
        <v>0</v>
      </c>
      <c r="C6472" s="344">
        <v>4021.8505859375</v>
      </c>
      <c r="D6472" s="344">
        <v>21165.244140625</v>
      </c>
      <c r="E6472" s="344">
        <v>2.0353060681372899</v>
      </c>
      <c r="F6472" s="344">
        <v>2.7797131333500098</v>
      </c>
      <c r="G6472" s="262">
        <f t="shared" si="124"/>
        <v>46598.861359549788</v>
      </c>
    </row>
    <row r="6473" spans="1:7" x14ac:dyDescent="0.2">
      <c r="A6473" s="344">
        <v>20</v>
      </c>
      <c r="B6473" s="344">
        <v>0</v>
      </c>
      <c r="C6473" s="344">
        <v>4022.25390625</v>
      </c>
      <c r="D6473" s="344">
        <v>21064.142578125</v>
      </c>
      <c r="E6473" s="344">
        <v>2.0333074498921602</v>
      </c>
      <c r="F6473" s="344">
        <v>2.7759908698499198</v>
      </c>
      <c r="G6473" s="262">
        <f t="shared" si="124"/>
        <v>46556.661148161424</v>
      </c>
    </row>
    <row r="6474" spans="1:7" x14ac:dyDescent="0.2">
      <c r="A6474" s="344">
        <v>20</v>
      </c>
      <c r="B6474" s="344">
        <v>0</v>
      </c>
      <c r="C6474" s="344">
        <v>4022.6650390625</v>
      </c>
      <c r="D6474" s="344">
        <v>20963.595703125</v>
      </c>
      <c r="E6474" s="344">
        <v>2.0313684362918099</v>
      </c>
      <c r="F6474" s="344">
        <v>2.7731121517717798</v>
      </c>
      <c r="G6474" s="262">
        <f t="shared" si="124"/>
        <v>46515.914970101767</v>
      </c>
    </row>
    <row r="6475" spans="1:7" x14ac:dyDescent="0.2">
      <c r="A6475" s="344">
        <v>20</v>
      </c>
      <c r="B6475" s="344">
        <v>0</v>
      </c>
      <c r="C6475" s="344">
        <v>4023.0546875</v>
      </c>
      <c r="D6475" s="344">
        <v>20862.529296875</v>
      </c>
      <c r="E6475" s="344">
        <v>2.0294634159654401</v>
      </c>
      <c r="F6475" s="344">
        <v>2.76646623387933</v>
      </c>
      <c r="G6475" s="262">
        <f t="shared" si="124"/>
        <v>46476.075160952627</v>
      </c>
    </row>
    <row r="6476" spans="1:7" x14ac:dyDescent="0.2">
      <c r="A6476" s="344">
        <v>20</v>
      </c>
      <c r="B6476" s="344">
        <v>0</v>
      </c>
      <c r="C6476" s="344">
        <v>4023.4599609375</v>
      </c>
      <c r="D6476" s="344">
        <v>20761.9453125</v>
      </c>
      <c r="E6476" s="344">
        <v>2.0275772549212001</v>
      </c>
      <c r="F6476" s="344">
        <v>2.76471371762455</v>
      </c>
      <c r="G6476" s="262">
        <f t="shared" si="124"/>
        <v>46436.819929705045</v>
      </c>
    </row>
    <row r="6477" spans="1:7" x14ac:dyDescent="0.2">
      <c r="A6477" s="344">
        <v>20</v>
      </c>
      <c r="B6477" s="344">
        <v>0</v>
      </c>
      <c r="C6477" s="344">
        <v>4023.8671875</v>
      </c>
      <c r="D6477" s="344">
        <v>20661.11328125</v>
      </c>
      <c r="E6477" s="344">
        <v>2.0255546551197798</v>
      </c>
      <c r="F6477" s="344">
        <v>2.7589858509600198</v>
      </c>
      <c r="G6477" s="262">
        <f t="shared" si="124"/>
        <v>46394.928794662075</v>
      </c>
    </row>
    <row r="6478" spans="1:7" x14ac:dyDescent="0.2">
      <c r="A6478" s="344">
        <v>20</v>
      </c>
      <c r="B6478" s="344">
        <v>0</v>
      </c>
      <c r="C6478" s="344">
        <v>4024.25</v>
      </c>
      <c r="D6478" s="344">
        <v>20558.3125</v>
      </c>
      <c r="E6478" s="344">
        <v>2.0236275158822501</v>
      </c>
      <c r="F6478" s="344">
        <v>2.7544677723199098</v>
      </c>
      <c r="G6478" s="262">
        <f t="shared" si="124"/>
        <v>46355.211008276332</v>
      </c>
    </row>
    <row r="6479" spans="1:7" x14ac:dyDescent="0.2">
      <c r="A6479" s="344">
        <v>20</v>
      </c>
      <c r="B6479" s="344">
        <v>0</v>
      </c>
      <c r="C6479" s="344">
        <v>4024.689453125</v>
      </c>
      <c r="D6479" s="344">
        <v>20456.7578125</v>
      </c>
      <c r="E6479" s="344">
        <v>2.0215499680489302</v>
      </c>
      <c r="F6479" s="344">
        <v>2.7498125564307001</v>
      </c>
      <c r="G6479" s="262">
        <f t="shared" si="124"/>
        <v>46312.605623045733</v>
      </c>
    </row>
    <row r="6480" spans="1:7" x14ac:dyDescent="0.2">
      <c r="A6480" s="344">
        <v>20</v>
      </c>
      <c r="B6480" s="344">
        <v>0</v>
      </c>
      <c r="C6480" s="344">
        <v>4025.08984375</v>
      </c>
      <c r="D6480" s="344">
        <v>20355.220703125</v>
      </c>
      <c r="E6480" s="344">
        <v>2.0196195691823999</v>
      </c>
      <c r="F6480" s="344">
        <v>2.7446926105767502</v>
      </c>
      <c r="G6480" s="262">
        <f t="shared" si="124"/>
        <v>46273.21392451202</v>
      </c>
    </row>
    <row r="6481" spans="1:7" x14ac:dyDescent="0.2">
      <c r="A6481" s="344">
        <v>20</v>
      </c>
      <c r="B6481" s="344">
        <v>0</v>
      </c>
      <c r="C6481" s="344">
        <v>4025.1826171875</v>
      </c>
      <c r="D6481" s="344">
        <v>20331.8203125</v>
      </c>
      <c r="E6481" s="344">
        <v>2.0191527437418699</v>
      </c>
      <c r="F6481" s="344">
        <v>2.74485955014825</v>
      </c>
      <c r="G6481" s="262">
        <f t="shared" si="124"/>
        <v>46263.717051589032</v>
      </c>
    </row>
    <row r="6482" spans="1:7" x14ac:dyDescent="0.2">
      <c r="A6482" s="344">
        <v>20</v>
      </c>
      <c r="B6482" s="344">
        <v>0</v>
      </c>
      <c r="C6482" s="344">
        <v>4025.4951171875</v>
      </c>
      <c r="D6482" s="344">
        <v>20254.8203125</v>
      </c>
      <c r="E6482" s="344">
        <v>2.0175972022116202</v>
      </c>
      <c r="F6482" s="344">
        <v>2.7423950377851698</v>
      </c>
      <c r="G6482" s="262">
        <f t="shared" si="124"/>
        <v>46232.149949056278</v>
      </c>
    </row>
    <row r="6483" spans="1:7" x14ac:dyDescent="0.2">
      <c r="A6483" s="344">
        <v>20</v>
      </c>
      <c r="B6483" s="344">
        <v>0</v>
      </c>
      <c r="C6483" s="344">
        <v>4025.8837890625</v>
      </c>
      <c r="D6483" s="344">
        <v>20154.18359375</v>
      </c>
      <c r="E6483" s="344">
        <v>2.01576319523156</v>
      </c>
      <c r="F6483" s="344">
        <v>2.7353910263627799</v>
      </c>
      <c r="G6483" s="262">
        <f t="shared" si="124"/>
        <v>46195.094751445606</v>
      </c>
    </row>
    <row r="6484" spans="1:7" x14ac:dyDescent="0.2">
      <c r="A6484" s="344">
        <v>20</v>
      </c>
      <c r="B6484" s="344">
        <v>0</v>
      </c>
      <c r="C6484" s="344">
        <v>4026.3037109375</v>
      </c>
      <c r="D6484" s="344">
        <v>20053.93359375</v>
      </c>
      <c r="E6484" s="344">
        <v>2.0137019455432901</v>
      </c>
      <c r="F6484" s="344">
        <v>2.7320801746100201</v>
      </c>
      <c r="G6484" s="262">
        <f t="shared" si="124"/>
        <v>46153.655266936279</v>
      </c>
    </row>
    <row r="6485" spans="1:7" x14ac:dyDescent="0.2">
      <c r="A6485" s="344">
        <v>20</v>
      </c>
      <c r="B6485" s="344">
        <v>0</v>
      </c>
      <c r="C6485" s="344">
        <v>4026.697265625</v>
      </c>
      <c r="D6485" s="344">
        <v>19952.294921875</v>
      </c>
      <c r="E6485" s="344">
        <v>2.0117871463298802</v>
      </c>
      <c r="F6485" s="344">
        <v>2.7297467458993201</v>
      </c>
      <c r="G6485" s="262">
        <f t="shared" si="124"/>
        <v>46115.353319489674</v>
      </c>
    </row>
    <row r="6486" spans="1:7" x14ac:dyDescent="0.2">
      <c r="A6486" s="344">
        <v>20</v>
      </c>
      <c r="B6486" s="344">
        <v>0</v>
      </c>
      <c r="C6486" s="344">
        <v>4027.10546875</v>
      </c>
      <c r="D6486" s="344">
        <v>19851.025390625</v>
      </c>
      <c r="E6486" s="344">
        <v>2.0096965599805099</v>
      </c>
      <c r="F6486" s="344">
        <v>2.72539258003235</v>
      </c>
      <c r="G6486" s="262">
        <f t="shared" si="124"/>
        <v>46073.747180437211</v>
      </c>
    </row>
    <row r="6487" spans="1:7" x14ac:dyDescent="0.2">
      <c r="A6487" s="344">
        <v>20</v>
      </c>
      <c r="B6487" s="344">
        <v>0</v>
      </c>
      <c r="C6487" s="344">
        <v>4027.5029296875</v>
      </c>
      <c r="D6487" s="344">
        <v>19750.5703125</v>
      </c>
      <c r="E6487" s="344">
        <v>2.0077668596059102</v>
      </c>
      <c r="F6487" s="344">
        <v>2.7212051209062298</v>
      </c>
      <c r="G6487" s="262">
        <f t="shared" si="124"/>
        <v>46035.53757340568</v>
      </c>
    </row>
    <row r="6488" spans="1:7" x14ac:dyDescent="0.2">
      <c r="A6488" s="344">
        <v>20</v>
      </c>
      <c r="B6488" s="344">
        <v>0</v>
      </c>
      <c r="C6488" s="344">
        <v>4027.9052734375</v>
      </c>
      <c r="D6488" s="344">
        <v>19647.607421875</v>
      </c>
      <c r="E6488" s="344">
        <v>2.0057379733771099</v>
      </c>
      <c r="F6488" s="344">
        <v>2.71527771838009</v>
      </c>
      <c r="G6488" s="262">
        <f t="shared" si="124"/>
        <v>45995.570363283128</v>
      </c>
    </row>
    <row r="6489" spans="1:7" x14ac:dyDescent="0.2">
      <c r="A6489" s="344">
        <v>20</v>
      </c>
      <c r="B6489" s="344">
        <v>0.5</v>
      </c>
      <c r="C6489" s="344">
        <v>4028.6162109375</v>
      </c>
      <c r="D6489" s="344">
        <v>19748.869140625</v>
      </c>
      <c r="E6489" s="344">
        <v>2.0074346102774099</v>
      </c>
      <c r="F6489" s="344">
        <v>2.7210891712456902</v>
      </c>
      <c r="G6489" s="262">
        <f t="shared" si="124"/>
        <v>46028.991121221996</v>
      </c>
    </row>
    <row r="6490" spans="1:7" x14ac:dyDescent="0.2">
      <c r="A6490" s="344">
        <v>20</v>
      </c>
      <c r="B6490" s="344">
        <v>0.5</v>
      </c>
      <c r="C6490" s="344">
        <v>4029.005859375</v>
      </c>
      <c r="D6490" s="344">
        <v>19849.396484375</v>
      </c>
      <c r="E6490" s="344">
        <v>2.0093049388378899</v>
      </c>
      <c r="F6490" s="344">
        <v>2.7250500861555298</v>
      </c>
      <c r="G6490" s="262">
        <f t="shared" si="124"/>
        <v>46066.022004793951</v>
      </c>
    </row>
    <row r="6491" spans="1:7" x14ac:dyDescent="0.2">
      <c r="A6491" s="344">
        <v>20</v>
      </c>
      <c r="B6491" s="344">
        <v>0.5</v>
      </c>
      <c r="C6491" s="344">
        <v>4029.4150390625</v>
      </c>
      <c r="D6491" s="344">
        <v>19950.48046875</v>
      </c>
      <c r="E6491" s="344">
        <v>2.01111822389066</v>
      </c>
      <c r="F6491" s="344">
        <v>2.7278780471533501</v>
      </c>
      <c r="G6491" s="262">
        <f t="shared" si="124"/>
        <v>46102.106265784547</v>
      </c>
    </row>
    <row r="6492" spans="1:7" x14ac:dyDescent="0.2">
      <c r="A6492" s="344">
        <v>20</v>
      </c>
      <c r="B6492" s="344">
        <v>0.5</v>
      </c>
      <c r="C6492" s="344">
        <v>4029.8095703125</v>
      </c>
      <c r="D6492" s="344">
        <v>20051.09375</v>
      </c>
      <c r="E6492" s="344">
        <v>2.0130570046603702</v>
      </c>
      <c r="F6492" s="344">
        <v>2.73346295580268</v>
      </c>
      <c r="G6492" s="262">
        <f t="shared" si="124"/>
        <v>46140.883407211273</v>
      </c>
    </row>
    <row r="6493" spans="1:7" x14ac:dyDescent="0.2">
      <c r="A6493" s="344">
        <v>20</v>
      </c>
      <c r="B6493" s="344">
        <v>0.5</v>
      </c>
      <c r="C6493" s="344">
        <v>4030.2314453125</v>
      </c>
      <c r="D6493" s="344">
        <v>20151.228515625</v>
      </c>
      <c r="E6493" s="344">
        <v>2.0149548072367902</v>
      </c>
      <c r="F6493" s="344">
        <v>2.7370988391339801</v>
      </c>
      <c r="G6493" s="262">
        <f t="shared" si="124"/>
        <v>46179.031442598156</v>
      </c>
    </row>
    <row r="6494" spans="1:7" x14ac:dyDescent="0.2">
      <c r="A6494" s="344">
        <v>20</v>
      </c>
      <c r="B6494" s="344">
        <v>0.5</v>
      </c>
      <c r="C6494" s="344">
        <v>4030.630859375</v>
      </c>
      <c r="D6494" s="344">
        <v>20255.07421875</v>
      </c>
      <c r="E6494" s="344">
        <v>2.0168779883533698</v>
      </c>
      <c r="F6494" s="344">
        <v>2.7409701142460099</v>
      </c>
      <c r="G6494" s="262">
        <f t="shared" si="124"/>
        <v>46217.885761802929</v>
      </c>
    </row>
    <row r="6495" spans="1:7" x14ac:dyDescent="0.2">
      <c r="A6495" s="344">
        <v>20</v>
      </c>
      <c r="B6495" s="344">
        <v>0.5</v>
      </c>
      <c r="C6495" s="344">
        <v>4031.0498046875</v>
      </c>
      <c r="D6495" s="344">
        <v>20357.216796875</v>
      </c>
      <c r="E6495" s="344">
        <v>2.0187390036881001</v>
      </c>
      <c r="F6495" s="344">
        <v>2.7455182280391499</v>
      </c>
      <c r="G6495" s="262">
        <f t="shared" si="124"/>
        <v>46255.675809982233</v>
      </c>
    </row>
    <row r="6496" spans="1:7" x14ac:dyDescent="0.2">
      <c r="A6496" s="344">
        <v>20</v>
      </c>
      <c r="B6496" s="344">
        <v>0.5</v>
      </c>
      <c r="C6496" s="344">
        <v>4031.4541015625</v>
      </c>
      <c r="D6496" s="344">
        <v>20458.892578125</v>
      </c>
      <c r="E6496" s="344">
        <v>2.0206402987241701</v>
      </c>
      <c r="F6496" s="344">
        <v>2.7501881122589098</v>
      </c>
      <c r="G6496" s="262">
        <f t="shared" si="124"/>
        <v>46294.477543055422</v>
      </c>
    </row>
    <row r="6497" spans="1:7" x14ac:dyDescent="0.2">
      <c r="A6497" s="344">
        <v>20</v>
      </c>
      <c r="B6497" s="344">
        <v>0.5</v>
      </c>
      <c r="C6497" s="344">
        <v>4031.845703125</v>
      </c>
      <c r="D6497" s="344">
        <v>20559.19140625</v>
      </c>
      <c r="E6497" s="344">
        <v>2.0226377528160802</v>
      </c>
      <c r="F6497" s="344">
        <v>2.75317719206214</v>
      </c>
      <c r="G6497" s="262">
        <f t="shared" si="124"/>
        <v>46335.443412903871</v>
      </c>
    </row>
    <row r="6498" spans="1:7" x14ac:dyDescent="0.2">
      <c r="A6498" s="344">
        <v>20</v>
      </c>
      <c r="B6498" s="344">
        <v>0.5</v>
      </c>
      <c r="C6498" s="344">
        <v>4032.255859375</v>
      </c>
      <c r="D6498" s="344">
        <v>20659.78515625</v>
      </c>
      <c r="E6498" s="344">
        <v>2.0244768820702999</v>
      </c>
      <c r="F6498" s="344">
        <v>2.7593520935624798</v>
      </c>
      <c r="G6498" s="262">
        <f t="shared" si="124"/>
        <v>46373.346925716418</v>
      </c>
    </row>
    <row r="6499" spans="1:7" x14ac:dyDescent="0.2">
      <c r="A6499" s="344">
        <v>20</v>
      </c>
      <c r="B6499" s="344">
        <v>0.5</v>
      </c>
      <c r="C6499" s="344">
        <v>4032.6533203125</v>
      </c>
      <c r="D6499" s="344">
        <v>20760.880859375</v>
      </c>
      <c r="E6499" s="344">
        <v>2.02631647698581</v>
      </c>
      <c r="F6499" s="344">
        <v>2.7598678134381802</v>
      </c>
      <c r="G6499" s="262">
        <f t="shared" si="124"/>
        <v>46411.445549016113</v>
      </c>
    </row>
    <row r="6500" spans="1:7" x14ac:dyDescent="0.2">
      <c r="A6500" s="344">
        <v>20</v>
      </c>
      <c r="B6500" s="344">
        <v>0.5</v>
      </c>
      <c r="C6500" s="344">
        <v>4033.0703125</v>
      </c>
      <c r="D6500" s="344">
        <v>20861.697265625</v>
      </c>
      <c r="E6500" s="344">
        <v>2.0282899495214202</v>
      </c>
      <c r="F6500" s="344">
        <v>2.7693449519574602</v>
      </c>
      <c r="G6500" s="262">
        <f t="shared" si="124"/>
        <v>46452.516056411601</v>
      </c>
    </row>
    <row r="6501" spans="1:7" x14ac:dyDescent="0.2">
      <c r="A6501" s="344">
        <v>20</v>
      </c>
      <c r="B6501" s="344">
        <v>0.5</v>
      </c>
      <c r="C6501" s="344">
        <v>4033.4716796875</v>
      </c>
      <c r="D6501" s="344">
        <v>20965.251953125</v>
      </c>
      <c r="E6501" s="344">
        <v>2.0301165059208901</v>
      </c>
      <c r="F6501" s="344">
        <v>2.770128659904</v>
      </c>
      <c r="G6501" s="262">
        <f t="shared" si="124"/>
        <v>46490.715697294509</v>
      </c>
    </row>
    <row r="6502" spans="1:7" x14ac:dyDescent="0.2">
      <c r="A6502" s="344">
        <v>20</v>
      </c>
      <c r="B6502" s="344">
        <v>0.5</v>
      </c>
      <c r="C6502" s="344">
        <v>4033.8818359375</v>
      </c>
      <c r="D6502" s="344">
        <v>21066.59765625</v>
      </c>
      <c r="E6502" s="344">
        <v>2.0320869516581301</v>
      </c>
      <c r="F6502" s="344">
        <v>2.7755112387239902</v>
      </c>
      <c r="G6502" s="262">
        <f t="shared" si="124"/>
        <v>46532.126436740065</v>
      </c>
    </row>
    <row r="6503" spans="1:7" x14ac:dyDescent="0.2">
      <c r="A6503" s="344">
        <v>20</v>
      </c>
      <c r="B6503" s="344">
        <v>0.5</v>
      </c>
      <c r="C6503" s="344">
        <v>4034.2802734375</v>
      </c>
      <c r="D6503" s="344">
        <v>21166.890625</v>
      </c>
      <c r="E6503" s="344">
        <v>2.0339689217507799</v>
      </c>
      <c r="F6503" s="344">
        <v>2.7781426906585698</v>
      </c>
      <c r="G6503" s="262">
        <f t="shared" si="124"/>
        <v>46571.867517666862</v>
      </c>
    </row>
    <row r="6504" spans="1:7" x14ac:dyDescent="0.2">
      <c r="A6504" s="344">
        <v>20</v>
      </c>
      <c r="B6504" s="344">
        <v>0.5</v>
      </c>
      <c r="C6504" s="344">
        <v>4034.69921875</v>
      </c>
      <c r="D6504" s="344">
        <v>21268.08203125</v>
      </c>
      <c r="E6504" s="344">
        <v>2.0359221380203998</v>
      </c>
      <c r="F6504" s="344">
        <v>2.7844547294080302</v>
      </c>
      <c r="G6504" s="262">
        <f t="shared" si="124"/>
        <v>46613.309857163396</v>
      </c>
    </row>
    <row r="6505" spans="1:7" x14ac:dyDescent="0.2">
      <c r="A6505" s="344">
        <v>20</v>
      </c>
      <c r="B6505" s="344">
        <v>0.5</v>
      </c>
      <c r="C6505" s="344">
        <v>4035.0966796875</v>
      </c>
      <c r="D6505" s="344">
        <v>21369.4140625</v>
      </c>
      <c r="E6505" s="344">
        <v>2.0378555636853002</v>
      </c>
      <c r="F6505" s="344">
        <v>2.7898522093892102</v>
      </c>
      <c r="G6505" s="262">
        <f t="shared" si="124"/>
        <v>46654.528071780769</v>
      </c>
    </row>
    <row r="6506" spans="1:7" x14ac:dyDescent="0.2">
      <c r="A6506" s="344">
        <v>20</v>
      </c>
      <c r="B6506" s="344">
        <v>0.5</v>
      </c>
      <c r="C6506" s="344">
        <v>4035.3603515625</v>
      </c>
      <c r="D6506" s="344">
        <v>21436.40234375</v>
      </c>
      <c r="E6506" s="344">
        <v>2.0391612779349102</v>
      </c>
      <c r="F6506" s="344">
        <v>2.79199169017375</v>
      </c>
      <c r="G6506" s="262">
        <f t="shared" si="124"/>
        <v>46682.474154004682</v>
      </c>
    </row>
    <row r="6507" spans="1:7" x14ac:dyDescent="0.2">
      <c r="A6507" s="344">
        <v>20</v>
      </c>
      <c r="B6507" s="344">
        <v>0.5</v>
      </c>
      <c r="C6507" s="344">
        <v>4035.5078125</v>
      </c>
      <c r="D6507" s="344">
        <v>21470.732421875</v>
      </c>
      <c r="E6507" s="344">
        <v>2.0397251937538399</v>
      </c>
      <c r="F6507" s="344">
        <v>2.7911872602999201</v>
      </c>
      <c r="G6507" s="262">
        <f t="shared" si="124"/>
        <v>46694.572160024327</v>
      </c>
    </row>
    <row r="6508" spans="1:7" x14ac:dyDescent="0.2">
      <c r="A6508" s="344">
        <v>20</v>
      </c>
      <c r="B6508" s="344">
        <v>0.5</v>
      </c>
      <c r="C6508" s="344">
        <v>4035.890625</v>
      </c>
      <c r="D6508" s="344">
        <v>21570.849609375</v>
      </c>
      <c r="E6508" s="344">
        <v>2.04161228612065</v>
      </c>
      <c r="F6508" s="344">
        <v>2.79455771669745</v>
      </c>
      <c r="G6508" s="262">
        <f t="shared" si="124"/>
        <v>46735.183880477627</v>
      </c>
    </row>
    <row r="6509" spans="1:7" x14ac:dyDescent="0.2">
      <c r="A6509" s="344">
        <v>20</v>
      </c>
      <c r="B6509" s="344">
        <v>0.5</v>
      </c>
      <c r="C6509" s="344">
        <v>4036.2958984375</v>
      </c>
      <c r="D6509" s="344">
        <v>21671.73046875</v>
      </c>
      <c r="E6509" s="344">
        <v>2.0435571204870899</v>
      </c>
      <c r="F6509" s="344">
        <v>2.7990431990474498</v>
      </c>
      <c r="G6509" s="262">
        <f t="shared" si="124"/>
        <v>46777.233708392363</v>
      </c>
    </row>
    <row r="6510" spans="1:7" x14ac:dyDescent="0.2">
      <c r="A6510" s="344">
        <v>20</v>
      </c>
      <c r="B6510" s="344">
        <v>0.5</v>
      </c>
      <c r="C6510" s="344">
        <v>4036.6943359375</v>
      </c>
      <c r="D6510" s="344">
        <v>21772.57421875</v>
      </c>
      <c r="E6510" s="344">
        <v>2.0454146433621601</v>
      </c>
      <c r="F6510" s="344">
        <v>2.8036534786224401</v>
      </c>
      <c r="G6510" s="262">
        <f t="shared" si="124"/>
        <v>46817.583103266639</v>
      </c>
    </row>
    <row r="6511" spans="1:7" x14ac:dyDescent="0.2">
      <c r="A6511" s="344">
        <v>20</v>
      </c>
      <c r="B6511" s="344">
        <v>0.5</v>
      </c>
      <c r="C6511" s="344">
        <v>4037.09765625</v>
      </c>
      <c r="D6511" s="344">
        <v>21872.689453125</v>
      </c>
      <c r="E6511" s="344">
        <v>2.0473166368901698</v>
      </c>
      <c r="F6511" s="344">
        <v>2.80853500589728</v>
      </c>
      <c r="G6511" s="262">
        <f t="shared" si="124"/>
        <v>46859.089607782735</v>
      </c>
    </row>
    <row r="6512" spans="1:7" x14ac:dyDescent="0.2">
      <c r="A6512" s="344">
        <v>20</v>
      </c>
      <c r="B6512" s="344">
        <v>0.5</v>
      </c>
      <c r="C6512" s="344">
        <v>4037.5048828125</v>
      </c>
      <c r="D6512" s="344">
        <v>21973.51953125</v>
      </c>
      <c r="E6512" s="344">
        <v>2.0492447074502702</v>
      </c>
      <c r="F6512" s="344">
        <v>2.8140931390225901</v>
      </c>
      <c r="G6512" s="262">
        <f t="shared" si="124"/>
        <v>46901.358900140127</v>
      </c>
    </row>
    <row r="6513" spans="1:7" x14ac:dyDescent="0.2">
      <c r="A6513" s="344">
        <v>20</v>
      </c>
      <c r="B6513" s="344">
        <v>0.5</v>
      </c>
      <c r="C6513" s="344">
        <v>4037.9130859375</v>
      </c>
      <c r="D6513" s="344">
        <v>22073.904296875</v>
      </c>
      <c r="E6513" s="344">
        <v>2.0511958282440901</v>
      </c>
      <c r="F6513" s="344">
        <v>2.81881378032267</v>
      </c>
      <c r="G6513" s="262">
        <f t="shared" si="124"/>
        <v>46944.32982241275</v>
      </c>
    </row>
    <row r="6514" spans="1:7" x14ac:dyDescent="0.2">
      <c r="A6514" s="344">
        <v>20</v>
      </c>
      <c r="B6514" s="344">
        <v>0.5</v>
      </c>
      <c r="C6514" s="344">
        <v>4038.3154296875</v>
      </c>
      <c r="D6514" s="344">
        <v>22176.267578125</v>
      </c>
      <c r="E6514" s="344">
        <v>2.0531066693365601</v>
      </c>
      <c r="F6514" s="344">
        <v>2.8229861054569501</v>
      </c>
      <c r="G6514" s="262">
        <f t="shared" si="124"/>
        <v>46986.607345796554</v>
      </c>
    </row>
    <row r="6515" spans="1:7" x14ac:dyDescent="0.2">
      <c r="A6515" s="344">
        <v>20</v>
      </c>
      <c r="B6515" s="344">
        <v>0.5</v>
      </c>
      <c r="C6515" s="344">
        <v>4038.73046875</v>
      </c>
      <c r="D6515" s="344">
        <v>22277.861328125</v>
      </c>
      <c r="E6515" s="344">
        <v>2.0550629124045399</v>
      </c>
      <c r="F6515" s="344">
        <v>2.8266760054975699</v>
      </c>
      <c r="G6515" s="262">
        <f t="shared" si="124"/>
        <v>47030.08888655452</v>
      </c>
    </row>
    <row r="6516" spans="1:7" x14ac:dyDescent="0.2">
      <c r="A6516" s="344">
        <v>20</v>
      </c>
      <c r="B6516" s="344">
        <v>0.5</v>
      </c>
      <c r="C6516" s="344">
        <v>4039.123046875</v>
      </c>
      <c r="D6516" s="344">
        <v>22378.458984375</v>
      </c>
      <c r="E6516" s="344">
        <v>2.0569344051182301</v>
      </c>
      <c r="F6516" s="344">
        <v>2.8310923371464001</v>
      </c>
      <c r="G6516" s="262">
        <f t="shared" si="124"/>
        <v>47071.875875597048</v>
      </c>
    </row>
    <row r="6517" spans="1:7" x14ac:dyDescent="0.2">
      <c r="A6517" s="344">
        <v>20</v>
      </c>
      <c r="B6517" s="344">
        <v>0.5</v>
      </c>
      <c r="C6517" s="344">
        <v>4039.517578125</v>
      </c>
      <c r="D6517" s="344">
        <v>22478.626953125</v>
      </c>
      <c r="E6517" s="344">
        <v>2.0588249899447</v>
      </c>
      <c r="F6517" s="344">
        <v>2.8350620996206999</v>
      </c>
      <c r="G6517" s="262">
        <f t="shared" si="124"/>
        <v>47114.278938613592</v>
      </c>
    </row>
    <row r="6518" spans="1:7" x14ac:dyDescent="0.2">
      <c r="A6518" s="344">
        <v>20</v>
      </c>
      <c r="B6518" s="344">
        <v>0.5</v>
      </c>
      <c r="C6518" s="344">
        <v>4039.587890625</v>
      </c>
      <c r="D6518" s="344">
        <v>22499.23046875</v>
      </c>
      <c r="E6518" s="344">
        <v>2.0591893699020098</v>
      </c>
      <c r="F6518" s="344">
        <v>2.8362870216369598</v>
      </c>
      <c r="G6518" s="262">
        <f t="shared" si="124"/>
        <v>47122.47345349723</v>
      </c>
    </row>
    <row r="6519" spans="1:7" x14ac:dyDescent="0.2">
      <c r="A6519" s="344">
        <v>20</v>
      </c>
      <c r="B6519" s="344">
        <v>0.5</v>
      </c>
      <c r="C6519" s="344">
        <v>4039.9228515625</v>
      </c>
      <c r="D6519" s="344">
        <v>22580.328125</v>
      </c>
      <c r="E6519" s="344">
        <v>2.0607570186257398</v>
      </c>
      <c r="F6519" s="344">
        <v>2.83824210055172</v>
      </c>
      <c r="G6519" s="262">
        <f t="shared" si="124"/>
        <v>47157.807909745134</v>
      </c>
    </row>
    <row r="6520" spans="1:7" x14ac:dyDescent="0.2">
      <c r="A6520" s="344">
        <v>20</v>
      </c>
      <c r="B6520" s="344">
        <v>0.5</v>
      </c>
      <c r="C6520" s="344">
        <v>4040.3486328125</v>
      </c>
      <c r="D6520" s="344">
        <v>22681.0703125</v>
      </c>
      <c r="E6520" s="344">
        <v>2.0627505145966998</v>
      </c>
      <c r="F6520" s="344">
        <v>2.84352013841271</v>
      </c>
      <c r="G6520" s="262">
        <f t="shared" si="124"/>
        <v>47202.922117457718</v>
      </c>
    </row>
    <row r="6521" spans="1:7" x14ac:dyDescent="0.2">
      <c r="A6521" s="344">
        <v>20</v>
      </c>
      <c r="B6521" s="344">
        <v>0.5</v>
      </c>
      <c r="C6521" s="344">
        <v>4040.7412109375</v>
      </c>
      <c r="D6521" s="344">
        <v>22781.359375</v>
      </c>
      <c r="E6521" s="344">
        <v>2.0646760240197199</v>
      </c>
      <c r="F6521" s="344">
        <v>2.84762657247484</v>
      </c>
      <c r="G6521" s="262">
        <f t="shared" si="124"/>
        <v>47246.691285836052</v>
      </c>
    </row>
    <row r="6522" spans="1:7" x14ac:dyDescent="0.2">
      <c r="A6522" s="344">
        <v>20</v>
      </c>
      <c r="B6522" s="344">
        <v>0.5</v>
      </c>
      <c r="C6522" s="344">
        <v>4041.138671875</v>
      </c>
      <c r="D6522" s="344">
        <v>22884.625</v>
      </c>
      <c r="E6522" s="344">
        <v>2.0666026975959499</v>
      </c>
      <c r="F6522" s="344">
        <v>2.8523385990410999</v>
      </c>
      <c r="G6522" s="262">
        <f t="shared" si="124"/>
        <v>47290.683008549975</v>
      </c>
    </row>
    <row r="6523" spans="1:7" x14ac:dyDescent="0.2">
      <c r="A6523" s="344">
        <v>20</v>
      </c>
      <c r="B6523" s="344">
        <v>0.5</v>
      </c>
      <c r="C6523" s="344">
        <v>4041.5703125</v>
      </c>
      <c r="D6523" s="344">
        <v>22985.09765625</v>
      </c>
      <c r="E6523" s="344">
        <v>2.0685726776719102</v>
      </c>
      <c r="F6523" s="344">
        <v>2.8564124368131201</v>
      </c>
      <c r="G6523" s="262">
        <f t="shared" si="124"/>
        <v>47335.864228411294</v>
      </c>
    </row>
    <row r="6524" spans="1:7" x14ac:dyDescent="0.2">
      <c r="A6524" s="344">
        <v>20</v>
      </c>
      <c r="B6524" s="344">
        <v>0.5</v>
      </c>
      <c r="C6524" s="344">
        <v>4041.94921875</v>
      </c>
      <c r="D6524" s="344">
        <v>23085.6328125</v>
      </c>
      <c r="E6524" s="344">
        <v>2.07051681354642</v>
      </c>
      <c r="F6524" s="344">
        <v>2.8597444761544502</v>
      </c>
      <c r="G6524" s="262">
        <f t="shared" si="124"/>
        <v>47380.648108345878</v>
      </c>
    </row>
    <row r="6525" spans="1:7" x14ac:dyDescent="0.2">
      <c r="A6525" s="344">
        <v>20</v>
      </c>
      <c r="B6525" s="344">
        <v>0.5</v>
      </c>
      <c r="C6525" s="344">
        <v>4042.3623046875</v>
      </c>
      <c r="D6525" s="344">
        <v>23186.392578125</v>
      </c>
      <c r="E6525" s="344">
        <v>2.0724099595099701</v>
      </c>
      <c r="F6525" s="344">
        <v>2.8654364868998501</v>
      </c>
      <c r="G6525" s="262">
        <f t="shared" si="124"/>
        <v>47424.447957392651</v>
      </c>
    </row>
    <row r="6526" spans="1:7" x14ac:dyDescent="0.2">
      <c r="A6526" s="344">
        <v>20</v>
      </c>
      <c r="B6526" s="344">
        <v>0.5</v>
      </c>
      <c r="C6526" s="344">
        <v>4042.7587890625</v>
      </c>
      <c r="D6526" s="344">
        <v>23287.056640625</v>
      </c>
      <c r="E6526" s="344">
        <v>2.0743270870298098</v>
      </c>
      <c r="F6526" s="344">
        <v>2.8677284717559801</v>
      </c>
      <c r="G6526" s="262">
        <f t="shared" si="124"/>
        <v>47468.99572161222</v>
      </c>
    </row>
    <row r="6527" spans="1:7" x14ac:dyDescent="0.2">
      <c r="A6527" s="344">
        <v>20</v>
      </c>
      <c r="B6527" s="344">
        <v>0.5</v>
      </c>
      <c r="C6527" s="344">
        <v>4043.171875</v>
      </c>
      <c r="D6527" s="344">
        <v>23389.630859375</v>
      </c>
      <c r="E6527" s="344">
        <v>2.0762803032994301</v>
      </c>
      <c r="F6527" s="344">
        <v>2.8721452690660998</v>
      </c>
      <c r="G6527" s="262">
        <f t="shared" si="124"/>
        <v>47514.580554330714</v>
      </c>
    </row>
    <row r="6528" spans="1:7" x14ac:dyDescent="0.2">
      <c r="A6528" s="344">
        <v>20</v>
      </c>
      <c r="B6528" s="344">
        <v>0.5</v>
      </c>
      <c r="C6528" s="344">
        <v>4043.5859375</v>
      </c>
      <c r="D6528" s="344">
        <v>23490.486328125</v>
      </c>
      <c r="E6528" s="344">
        <v>2.0783666986972098</v>
      </c>
      <c r="F6528" s="344">
        <v>2.8790922369807999</v>
      </c>
      <c r="G6528" s="262">
        <f t="shared" si="124"/>
        <v>47563.485784704397</v>
      </c>
    </row>
    <row r="6529" spans="1:7" x14ac:dyDescent="0.2">
      <c r="A6529" s="344">
        <v>20</v>
      </c>
      <c r="B6529" s="344">
        <v>0.5</v>
      </c>
      <c r="C6529" s="344">
        <v>4043.7568359375</v>
      </c>
      <c r="D6529" s="344">
        <v>23532.90625</v>
      </c>
      <c r="E6529" s="344">
        <v>2.07920442335308</v>
      </c>
      <c r="F6529" s="344">
        <v>2.8782633598893899</v>
      </c>
      <c r="G6529" s="262">
        <f t="shared" si="124"/>
        <v>47583.182112387076</v>
      </c>
    </row>
    <row r="6530" spans="1:7" x14ac:dyDescent="0.2">
      <c r="A6530" s="344">
        <v>20</v>
      </c>
      <c r="B6530" s="344">
        <v>0.5</v>
      </c>
      <c r="C6530" s="344">
        <v>4043.9833984375</v>
      </c>
      <c r="D6530" s="344">
        <v>23592.50390625</v>
      </c>
      <c r="E6530" s="344">
        <v>2.08022957667708</v>
      </c>
      <c r="F6530" s="344">
        <v>2.8803707100451001</v>
      </c>
      <c r="G6530" s="262">
        <f t="shared" si="124"/>
        <v>47607.33749782035</v>
      </c>
    </row>
    <row r="6531" spans="1:7" x14ac:dyDescent="0.2">
      <c r="A6531" s="344">
        <v>20</v>
      </c>
      <c r="B6531" s="344">
        <v>0.5</v>
      </c>
      <c r="C6531" s="344">
        <v>4044.39453125</v>
      </c>
      <c r="D6531" s="344">
        <v>23692.794921875</v>
      </c>
      <c r="E6531" s="344">
        <v>2.0821804646402602</v>
      </c>
      <c r="F6531" s="344">
        <v>2.8867453802376999</v>
      </c>
      <c r="G6531" s="262">
        <f t="shared" si="124"/>
        <v>47653.461657979933</v>
      </c>
    </row>
    <row r="6532" spans="1:7" x14ac:dyDescent="0.2">
      <c r="A6532" s="344">
        <v>20</v>
      </c>
      <c r="B6532" s="344">
        <v>0.5</v>
      </c>
      <c r="C6532" s="344">
        <v>4044.7919921875</v>
      </c>
      <c r="D6532" s="344">
        <v>23792.890625</v>
      </c>
      <c r="E6532" s="344">
        <v>2.0841490477323501</v>
      </c>
      <c r="F6532" s="344">
        <v>2.8900981415063098</v>
      </c>
      <c r="G6532" s="262">
        <f t="shared" si="124"/>
        <v>47700.201416821874</v>
      </c>
    </row>
    <row r="6533" spans="1:7" x14ac:dyDescent="0.2">
      <c r="A6533" s="344">
        <v>20</v>
      </c>
      <c r="B6533" s="344">
        <v>0.5</v>
      </c>
      <c r="C6533" s="344">
        <v>4045.19140625</v>
      </c>
      <c r="D6533" s="344">
        <v>23893.130859375</v>
      </c>
      <c r="E6533" s="344">
        <v>2.08615139126778</v>
      </c>
      <c r="F6533" s="344">
        <v>2.8959810733795202</v>
      </c>
      <c r="G6533" s="262">
        <f t="shared" si="124"/>
        <v>47747.943315246681</v>
      </c>
    </row>
    <row r="6534" spans="1:7" x14ac:dyDescent="0.2">
      <c r="A6534" s="344">
        <v>20</v>
      </c>
      <c r="B6534" s="344">
        <v>0.5</v>
      </c>
      <c r="C6534" s="344">
        <v>4045.58203125</v>
      </c>
      <c r="D6534" s="344">
        <v>23993.875</v>
      </c>
      <c r="E6534" s="344">
        <v>2.0880734082311401</v>
      </c>
      <c r="F6534" s="344">
        <v>2.9002337250858501</v>
      </c>
      <c r="G6534" s="262">
        <f t="shared" ref="G6534:G6597" si="125">G6533+(D6534+D6533)/2*(E6534-E6533)</f>
        <v>47793.963134039797</v>
      </c>
    </row>
    <row r="6535" spans="1:7" x14ac:dyDescent="0.2">
      <c r="A6535" s="344">
        <v>20</v>
      </c>
      <c r="B6535" s="344">
        <v>0.5</v>
      </c>
      <c r="C6535" s="344">
        <v>4045.99609375</v>
      </c>
      <c r="D6535" s="344">
        <v>24095.740234375</v>
      </c>
      <c r="E6535" s="344">
        <v>2.09017400629818</v>
      </c>
      <c r="F6535" s="344">
        <v>2.9026241973042501</v>
      </c>
      <c r="G6535" s="262">
        <f t="shared" si="125"/>
        <v>47844.471610442808</v>
      </c>
    </row>
    <row r="6536" spans="1:7" x14ac:dyDescent="0.2">
      <c r="A6536" s="344">
        <v>20</v>
      </c>
      <c r="B6536" s="344">
        <v>0.5</v>
      </c>
      <c r="C6536" s="344">
        <v>4046.41015625</v>
      </c>
      <c r="D6536" s="344">
        <v>24196.228515625</v>
      </c>
      <c r="E6536" s="344">
        <v>2.0922413095831902</v>
      </c>
      <c r="F6536" s="344">
        <v>2.9073148034513001</v>
      </c>
      <c r="G6536" s="262">
        <f t="shared" si="125"/>
        <v>47894.388683261051</v>
      </c>
    </row>
    <row r="6537" spans="1:7" x14ac:dyDescent="0.2">
      <c r="A6537" s="344">
        <v>20</v>
      </c>
      <c r="B6537" s="344">
        <v>0.5</v>
      </c>
      <c r="C6537" s="344">
        <v>4046.7998046875</v>
      </c>
      <c r="D6537" s="344">
        <v>24297.85546875</v>
      </c>
      <c r="E6537" s="344">
        <v>2.0943109411746299</v>
      </c>
      <c r="F6537" s="344">
        <v>2.91294138878584</v>
      </c>
      <c r="G6537" s="262">
        <f t="shared" si="125"/>
        <v>47944.571127367046</v>
      </c>
    </row>
    <row r="6538" spans="1:7" x14ac:dyDescent="0.2">
      <c r="A6538" s="344">
        <v>20</v>
      </c>
      <c r="B6538" s="344">
        <v>0.5</v>
      </c>
      <c r="C6538" s="344">
        <v>4047.22265625</v>
      </c>
      <c r="D6538" s="344">
        <v>24398.3671875</v>
      </c>
      <c r="E6538" s="344">
        <v>2.0964364521205399</v>
      </c>
      <c r="F6538" s="344">
        <v>2.9166073072701701</v>
      </c>
      <c r="G6538" s="262">
        <f t="shared" si="125"/>
        <v>47996.323304507212</v>
      </c>
    </row>
    <row r="6539" spans="1:7" x14ac:dyDescent="0.2">
      <c r="A6539" s="344">
        <v>20</v>
      </c>
      <c r="B6539" s="344">
        <v>0.5</v>
      </c>
      <c r="C6539" s="344">
        <v>4047.6025390625</v>
      </c>
      <c r="D6539" s="344">
        <v>24498.513671875</v>
      </c>
      <c r="E6539" s="344">
        <v>2.0985598675906698</v>
      </c>
      <c r="F6539" s="344">
        <v>2.9212741646915701</v>
      </c>
      <c r="G6539" s="262">
        <f t="shared" si="125"/>
        <v>48048.237501136158</v>
      </c>
    </row>
    <row r="6540" spans="1:7" x14ac:dyDescent="0.2">
      <c r="A6540" s="344">
        <v>20</v>
      </c>
      <c r="B6540" s="344">
        <v>1</v>
      </c>
      <c r="C6540" s="344">
        <v>4048.13671875</v>
      </c>
      <c r="D6540" s="344">
        <v>24398.51171875</v>
      </c>
      <c r="E6540" s="344">
        <v>2.0969891920685799</v>
      </c>
      <c r="F6540" s="344">
        <v>2.9165598098188599</v>
      </c>
      <c r="G6540" s="262">
        <f t="shared" si="125"/>
        <v>48009.83682069413</v>
      </c>
    </row>
    <row r="6541" spans="1:7" x14ac:dyDescent="0.2">
      <c r="A6541" s="344">
        <v>20</v>
      </c>
      <c r="B6541" s="344">
        <v>1</v>
      </c>
      <c r="C6541" s="344">
        <v>4048.544921875</v>
      </c>
      <c r="D6541" s="344">
        <v>24295.41015625</v>
      </c>
      <c r="E6541" s="344">
        <v>2.0951512269675701</v>
      </c>
      <c r="F6541" s="344">
        <v>2.9113055206835301</v>
      </c>
      <c r="G6541" s="262">
        <f t="shared" si="125"/>
        <v>47965.087956175354</v>
      </c>
    </row>
    <row r="6542" spans="1:7" x14ac:dyDescent="0.2">
      <c r="A6542" s="344">
        <v>20</v>
      </c>
      <c r="B6542" s="344">
        <v>1</v>
      </c>
      <c r="C6542" s="344">
        <v>4048.9521484375</v>
      </c>
      <c r="D6542" s="344">
        <v>24192.7109375</v>
      </c>
      <c r="E6542" s="344">
        <v>2.09325226023793</v>
      </c>
      <c r="F6542" s="344">
        <v>2.9076070059090902</v>
      </c>
      <c r="G6542" s="262">
        <f t="shared" si="125"/>
        <v>47919.049291805459</v>
      </c>
    </row>
    <row r="6543" spans="1:7" x14ac:dyDescent="0.2">
      <c r="A6543" s="344">
        <v>20</v>
      </c>
      <c r="B6543" s="344">
        <v>1</v>
      </c>
      <c r="C6543" s="344">
        <v>4049.3515625</v>
      </c>
      <c r="D6543" s="344">
        <v>24092.669921875</v>
      </c>
      <c r="E6543" s="344">
        <v>2.0914089400321201</v>
      </c>
      <c r="F6543" s="344">
        <v>2.9048740398138801</v>
      </c>
      <c r="G6543" s="262">
        <f t="shared" si="125"/>
        <v>47874.546582713803</v>
      </c>
    </row>
    <row r="6544" spans="1:7" x14ac:dyDescent="0.2">
      <c r="A6544" s="344">
        <v>20</v>
      </c>
      <c r="B6544" s="344">
        <v>1</v>
      </c>
      <c r="C6544" s="344">
        <v>4049.7666015625</v>
      </c>
      <c r="D6544" s="344">
        <v>23991.7109375</v>
      </c>
      <c r="E6544" s="344">
        <v>2.0895439665764601</v>
      </c>
      <c r="F6544" s="344">
        <v>2.9006481636315602</v>
      </c>
      <c r="G6544" s="262">
        <f t="shared" si="125"/>
        <v>47829.708535746511</v>
      </c>
    </row>
    <row r="6545" spans="1:7" x14ac:dyDescent="0.2">
      <c r="A6545" s="344">
        <v>20</v>
      </c>
      <c r="B6545" s="344">
        <v>1</v>
      </c>
      <c r="C6545" s="344">
        <v>4050.1474609375</v>
      </c>
      <c r="D6545" s="344">
        <v>23891.69140625</v>
      </c>
      <c r="E6545" s="344">
        <v>2.0876962225884199</v>
      </c>
      <c r="F6545" s="344">
        <v>2.8961868956685102</v>
      </c>
      <c r="G6545" s="262">
        <f t="shared" si="125"/>
        <v>47785.470401342725</v>
      </c>
    </row>
    <row r="6546" spans="1:7" x14ac:dyDescent="0.2">
      <c r="A6546" s="344">
        <v>20</v>
      </c>
      <c r="B6546" s="344">
        <v>1</v>
      </c>
      <c r="C6546" s="344">
        <v>4050.5576171875</v>
      </c>
      <c r="D6546" s="344">
        <v>23791.5625</v>
      </c>
      <c r="E6546" s="344">
        <v>2.08582868799567</v>
      </c>
      <c r="F6546" s="344">
        <v>2.89351027458906</v>
      </c>
      <c r="G6546" s="262">
        <f t="shared" si="125"/>
        <v>47740.945338260324</v>
      </c>
    </row>
    <row r="6547" spans="1:7" x14ac:dyDescent="0.2">
      <c r="A6547" s="344">
        <v>20</v>
      </c>
      <c r="B6547" s="344">
        <v>1</v>
      </c>
      <c r="C6547" s="344">
        <v>4050.9677734375</v>
      </c>
      <c r="D6547" s="344">
        <v>23689.31640625</v>
      </c>
      <c r="E6547" s="344">
        <v>2.0840079523622999</v>
      </c>
      <c r="F6547" s="344">
        <v>2.8877914883196398</v>
      </c>
      <c r="G6547" s="262">
        <f t="shared" si="125"/>
        <v>47697.720274196152</v>
      </c>
    </row>
    <row r="6548" spans="1:7" x14ac:dyDescent="0.2">
      <c r="A6548" s="344">
        <v>20</v>
      </c>
      <c r="B6548" s="344">
        <v>1</v>
      </c>
      <c r="C6548" s="344">
        <v>4051.376953125</v>
      </c>
      <c r="D6548" s="344">
        <v>23588.875</v>
      </c>
      <c r="E6548" s="344">
        <v>2.08206311799586</v>
      </c>
      <c r="F6548" s="344">
        <v>2.88515677675605</v>
      </c>
      <c r="G6548" s="262">
        <f t="shared" si="125"/>
        <v>47651.74614848115</v>
      </c>
    </row>
    <row r="6549" spans="1:7" x14ac:dyDescent="0.2">
      <c r="A6549" s="344">
        <v>20</v>
      </c>
      <c r="B6549" s="344">
        <v>1</v>
      </c>
      <c r="C6549" s="344">
        <v>4051.767578125</v>
      </c>
      <c r="D6549" s="344">
        <v>23488.8359375</v>
      </c>
      <c r="E6549" s="344">
        <v>2.0802384242415402</v>
      </c>
      <c r="F6549" s="344">
        <v>2.88082077167928</v>
      </c>
      <c r="G6549" s="262">
        <f t="shared" si="125"/>
        <v>47608.794945923488</v>
      </c>
    </row>
    <row r="6550" spans="1:7" x14ac:dyDescent="0.2">
      <c r="A6550" s="344">
        <v>20</v>
      </c>
      <c r="B6550" s="344">
        <v>1</v>
      </c>
      <c r="C6550" s="344">
        <v>4052.1650390625</v>
      </c>
      <c r="D6550" s="344">
        <v>23388.109375</v>
      </c>
      <c r="E6550" s="344">
        <v>2.0783874206244901</v>
      </c>
      <c r="F6550" s="344">
        <v>2.8733373619616001</v>
      </c>
      <c r="G6550" s="262">
        <f t="shared" si="125"/>
        <v>47565.410248258639</v>
      </c>
    </row>
    <row r="6551" spans="1:7" x14ac:dyDescent="0.2">
      <c r="A6551" s="344">
        <v>20</v>
      </c>
      <c r="B6551" s="344">
        <v>1</v>
      </c>
      <c r="C6551" s="344">
        <v>4052.5751953125</v>
      </c>
      <c r="D6551" s="344">
        <v>23287.990234375</v>
      </c>
      <c r="E6551" s="344">
        <v>2.0764034707099199</v>
      </c>
      <c r="F6551" s="344">
        <v>2.87105748429894</v>
      </c>
      <c r="G6551" s="262">
        <f t="shared" si="125"/>
        <v>47519.108726342391</v>
      </c>
    </row>
    <row r="6552" spans="1:7" x14ac:dyDescent="0.2">
      <c r="A6552" s="344">
        <v>20</v>
      </c>
      <c r="B6552" s="344">
        <v>1</v>
      </c>
      <c r="C6552" s="344">
        <v>4052.9755859375</v>
      </c>
      <c r="D6552" s="344">
        <v>23187.5546875</v>
      </c>
      <c r="E6552" s="344">
        <v>2.0745631773024802</v>
      </c>
      <c r="F6552" s="344">
        <v>2.8658746741712098</v>
      </c>
      <c r="G6552" s="262">
        <f t="shared" si="125"/>
        <v>47476.344406878939</v>
      </c>
    </row>
    <row r="6553" spans="1:7" x14ac:dyDescent="0.2">
      <c r="A6553" s="344">
        <v>20</v>
      </c>
      <c r="B6553" s="344">
        <v>1</v>
      </c>
      <c r="C6553" s="344">
        <v>4053.38671875</v>
      </c>
      <c r="D6553" s="344">
        <v>23086.814453125</v>
      </c>
      <c r="E6553" s="344">
        <v>2.07267445512116</v>
      </c>
      <c r="F6553" s="344">
        <v>2.8633147012442399</v>
      </c>
      <c r="G6553" s="262">
        <f t="shared" si="125"/>
        <v>47432.644693167691</v>
      </c>
    </row>
    <row r="6554" spans="1:7" x14ac:dyDescent="0.2">
      <c r="A6554" s="344">
        <v>20</v>
      </c>
      <c r="B6554" s="344">
        <v>1</v>
      </c>
      <c r="C6554" s="344">
        <v>4053.771484375</v>
      </c>
      <c r="D6554" s="344">
        <v>22986.427734375</v>
      </c>
      <c r="E6554" s="344">
        <v>2.0708327647298601</v>
      </c>
      <c r="F6554" s="344">
        <v>2.85857310518622</v>
      </c>
      <c r="G6554" s="262">
        <f t="shared" si="125"/>
        <v>47390.218369451315</v>
      </c>
    </row>
    <row r="6555" spans="1:7" x14ac:dyDescent="0.2">
      <c r="A6555" s="344">
        <v>20</v>
      </c>
      <c r="B6555" s="344">
        <v>1</v>
      </c>
      <c r="C6555" s="344">
        <v>4054.1904296875</v>
      </c>
      <c r="D6555" s="344">
        <v>22886.2890625</v>
      </c>
      <c r="E6555" s="344">
        <v>2.0689226221293202</v>
      </c>
      <c r="F6555" s="344">
        <v>2.8538198675960298</v>
      </c>
      <c r="G6555" s="262">
        <f t="shared" si="125"/>
        <v>47346.40665417321</v>
      </c>
    </row>
    <row r="6556" spans="1:7" x14ac:dyDescent="0.2">
      <c r="A6556" s="344">
        <v>20</v>
      </c>
      <c r="B6556" s="344">
        <v>1</v>
      </c>
      <c r="C6556" s="344">
        <v>4054.583984375</v>
      </c>
      <c r="D6556" s="344">
        <v>22783.9375</v>
      </c>
      <c r="E6556" s="344">
        <v>2.0670266821980499</v>
      </c>
      <c r="F6556" s="344">
        <v>2.8505178634077302</v>
      </c>
      <c r="G6556" s="262">
        <f t="shared" si="125"/>
        <v>47303.112651068208</v>
      </c>
    </row>
    <row r="6557" spans="1:7" x14ac:dyDescent="0.2">
      <c r="A6557" s="344">
        <v>20</v>
      </c>
      <c r="B6557" s="344">
        <v>1</v>
      </c>
      <c r="C6557" s="344">
        <v>4054.9990234375</v>
      </c>
      <c r="D6557" s="344">
        <v>22682.146484375</v>
      </c>
      <c r="E6557" s="344">
        <v>2.0651000086218101</v>
      </c>
      <c r="F6557" s="344">
        <v>2.8472570702433599</v>
      </c>
      <c r="G6557" s="262">
        <f t="shared" si="125"/>
        <v>47259.313499754309</v>
      </c>
    </row>
    <row r="6558" spans="1:7" x14ac:dyDescent="0.2">
      <c r="A6558" s="344">
        <v>20</v>
      </c>
      <c r="B6558" s="344">
        <v>1</v>
      </c>
      <c r="C6558" s="344">
        <v>4055.3896484375</v>
      </c>
      <c r="D6558" s="344">
        <v>22580.751953125</v>
      </c>
      <c r="E6558" s="344">
        <v>2.0632392261177301</v>
      </c>
      <c r="F6558" s="344">
        <v>2.8414488770067701</v>
      </c>
      <c r="G6558" s="262">
        <f t="shared" si="125"/>
        <v>47217.201295006089</v>
      </c>
    </row>
    <row r="6559" spans="1:7" x14ac:dyDescent="0.2">
      <c r="A6559" s="344">
        <v>20</v>
      </c>
      <c r="B6559" s="344">
        <v>1</v>
      </c>
      <c r="C6559" s="344">
        <v>4055.8095703125</v>
      </c>
      <c r="D6559" s="344">
        <v>22480.65234375</v>
      </c>
      <c r="E6559" s="344">
        <v>2.0612564403563698</v>
      </c>
      <c r="F6559" s="344">
        <v>2.8368115890771199</v>
      </c>
      <c r="G6559" s="262">
        <f t="shared" si="125"/>
        <v>47172.527739592719</v>
      </c>
    </row>
    <row r="6560" spans="1:7" x14ac:dyDescent="0.2">
      <c r="A6560" s="344">
        <v>20</v>
      </c>
      <c r="B6560" s="344">
        <v>1</v>
      </c>
      <c r="C6560" s="344">
        <v>4056.2060546875</v>
      </c>
      <c r="D6560" s="344">
        <v>22379.921875</v>
      </c>
      <c r="E6560" s="344">
        <v>2.05947761423886</v>
      </c>
      <c r="F6560" s="344">
        <v>2.8337927069514999</v>
      </c>
      <c r="G6560" s="262">
        <f t="shared" si="125"/>
        <v>47132.628159059321</v>
      </c>
    </row>
    <row r="6561" spans="1:7" x14ac:dyDescent="0.2">
      <c r="A6561" s="344">
        <v>20</v>
      </c>
      <c r="B6561" s="344">
        <v>1</v>
      </c>
      <c r="C6561" s="344">
        <v>4056.2470703125</v>
      </c>
      <c r="D6561" s="344">
        <v>22373.439453125</v>
      </c>
      <c r="E6561" s="344">
        <v>2.0591996144503399</v>
      </c>
      <c r="F6561" s="344">
        <v>2.8336376417428299</v>
      </c>
      <c r="G6561" s="262">
        <f t="shared" si="125"/>
        <v>47126.407446566933</v>
      </c>
    </row>
    <row r="6562" spans="1:7" x14ac:dyDescent="0.2">
      <c r="A6562" s="344">
        <v>20</v>
      </c>
      <c r="B6562" s="344">
        <v>1</v>
      </c>
      <c r="C6562" s="344">
        <v>4056.6162109375</v>
      </c>
      <c r="D6562" s="344">
        <v>22279.56640625</v>
      </c>
      <c r="E6562" s="344">
        <v>2.05740402452648</v>
      </c>
      <c r="F6562" s="344">
        <v>2.8279006946831902</v>
      </c>
      <c r="G6562" s="262">
        <f t="shared" si="125"/>
        <v>47086.318202871356</v>
      </c>
    </row>
    <row r="6563" spans="1:7" x14ac:dyDescent="0.2">
      <c r="A6563" s="344">
        <v>20</v>
      </c>
      <c r="B6563" s="344">
        <v>1</v>
      </c>
      <c r="C6563" s="344">
        <v>4057.02734375</v>
      </c>
      <c r="D6563" s="344">
        <v>22178.7109375</v>
      </c>
      <c r="E6563" s="344">
        <v>2.0555565133690799</v>
      </c>
      <c r="F6563" s="344">
        <v>2.82333488576114</v>
      </c>
      <c r="G6563" s="262">
        <f t="shared" si="125"/>
        <v>47045.249621155672</v>
      </c>
    </row>
    <row r="6564" spans="1:7" x14ac:dyDescent="0.2">
      <c r="A6564" s="344">
        <v>20</v>
      </c>
      <c r="B6564" s="344">
        <v>1</v>
      </c>
      <c r="C6564" s="344">
        <v>4057.412109375</v>
      </c>
      <c r="D6564" s="344">
        <v>22077.62890625</v>
      </c>
      <c r="E6564" s="344">
        <v>2.0536482334136998</v>
      </c>
      <c r="F6564" s="344">
        <v>2.8199076186865599</v>
      </c>
      <c r="G6564" s="262">
        <f t="shared" si="125"/>
        <v>47003.022878044518</v>
      </c>
    </row>
    <row r="6565" spans="1:7" x14ac:dyDescent="0.2">
      <c r="A6565" s="344">
        <v>20</v>
      </c>
      <c r="B6565" s="344">
        <v>1</v>
      </c>
      <c r="C6565" s="344">
        <v>4057.8310546875</v>
      </c>
      <c r="D6565" s="344">
        <v>21977.140625</v>
      </c>
      <c r="E6565" s="344">
        <v>2.05173180438578</v>
      </c>
      <c r="F6565" s="344">
        <v>2.8152915183454801</v>
      </c>
      <c r="G6565" s="262">
        <f t="shared" si="125"/>
        <v>46960.808958470516</v>
      </c>
    </row>
    <row r="6566" spans="1:7" x14ac:dyDescent="0.2">
      <c r="A6566" s="344">
        <v>20</v>
      </c>
      <c r="B6566" s="344">
        <v>1</v>
      </c>
      <c r="C6566" s="344">
        <v>4058.224609375</v>
      </c>
      <c r="D6566" s="344">
        <v>21874.45703125</v>
      </c>
      <c r="E6566" s="344">
        <v>2.0498069934546899</v>
      </c>
      <c r="F6566" s="344">
        <v>2.8113932348787798</v>
      </c>
      <c r="G6566" s="262">
        <f t="shared" si="125"/>
        <v>46918.60594121326</v>
      </c>
    </row>
    <row r="6567" spans="1:7" x14ac:dyDescent="0.2">
      <c r="A6567" s="344">
        <v>20</v>
      </c>
      <c r="B6567" s="344">
        <v>1</v>
      </c>
      <c r="C6567" s="344">
        <v>4058.6376953125</v>
      </c>
      <c r="D6567" s="344">
        <v>21774.17578125</v>
      </c>
      <c r="E6567" s="344">
        <v>2.0478980150073798</v>
      </c>
      <c r="F6567" s="344">
        <v>2.80796876177192</v>
      </c>
      <c r="G6567" s="262">
        <f t="shared" si="125"/>
        <v>46876.943791566453</v>
      </c>
    </row>
    <row r="6568" spans="1:7" x14ac:dyDescent="0.2">
      <c r="A6568" s="344">
        <v>20</v>
      </c>
      <c r="B6568" s="344">
        <v>1</v>
      </c>
      <c r="C6568" s="344">
        <v>4059.048828125</v>
      </c>
      <c r="D6568" s="344">
        <v>21673.693359375</v>
      </c>
      <c r="E6568" s="344">
        <v>2.0459070801734902</v>
      </c>
      <c r="F6568" s="344">
        <v>2.8020830359309898</v>
      </c>
      <c r="G6568" s="262">
        <f t="shared" si="125"/>
        <v>46833.692853501278</v>
      </c>
    </row>
    <row r="6569" spans="1:7" x14ac:dyDescent="0.2">
      <c r="A6569" s="344">
        <v>20</v>
      </c>
      <c r="B6569" s="344">
        <v>1</v>
      </c>
      <c r="C6569" s="344">
        <v>4059.4404296875</v>
      </c>
      <c r="D6569" s="344">
        <v>21572.51953125</v>
      </c>
      <c r="E6569" s="344">
        <v>2.0439988002181102</v>
      </c>
      <c r="F6569" s="344">
        <v>2.7984739281237099</v>
      </c>
      <c r="G6569" s="262">
        <f t="shared" si="125"/>
        <v>46792.429912898639</v>
      </c>
    </row>
    <row r="6570" spans="1:7" x14ac:dyDescent="0.2">
      <c r="A6570" s="344">
        <v>20</v>
      </c>
      <c r="B6570" s="344">
        <v>1</v>
      </c>
      <c r="C6570" s="344">
        <v>4059.84765625</v>
      </c>
      <c r="D6570" s="344">
        <v>21471.755859375</v>
      </c>
      <c r="E6570" s="344">
        <v>2.0421277731657002</v>
      </c>
      <c r="F6570" s="344">
        <v>2.7937889099121098</v>
      </c>
      <c r="G6570" s="262">
        <f t="shared" si="125"/>
        <v>46752.161411045017</v>
      </c>
    </row>
    <row r="6571" spans="1:7" x14ac:dyDescent="0.2">
      <c r="A6571" s="344">
        <v>20</v>
      </c>
      <c r="B6571" s="344">
        <v>1</v>
      </c>
      <c r="C6571" s="344">
        <v>4060.236328125</v>
      </c>
      <c r="D6571" s="344">
        <v>21371.45703125</v>
      </c>
      <c r="E6571" s="344">
        <v>2.0402553491294402</v>
      </c>
      <c r="F6571" s="344">
        <v>2.7922452427446798</v>
      </c>
      <c r="G6571" s="262">
        <f t="shared" si="125"/>
        <v>46712.051080241516</v>
      </c>
    </row>
    <row r="6572" spans="1:7" x14ac:dyDescent="0.2">
      <c r="A6572" s="344">
        <v>20</v>
      </c>
      <c r="B6572" s="344">
        <v>1</v>
      </c>
      <c r="C6572" s="344">
        <v>4060.4501953125</v>
      </c>
      <c r="D6572" s="344">
        <v>21319.404296875</v>
      </c>
      <c r="E6572" s="344">
        <v>2.0391785074025401</v>
      </c>
      <c r="F6572" s="344">
        <v>2.7885020244866601</v>
      </c>
      <c r="G6572" s="262">
        <f t="shared" si="125"/>
        <v>46689.065429823801</v>
      </c>
    </row>
    <row r="6573" spans="1:7" x14ac:dyDescent="0.2">
      <c r="A6573" s="344">
        <v>20</v>
      </c>
      <c r="B6573" s="344">
        <v>1</v>
      </c>
      <c r="C6573" s="344">
        <v>4060.650390625</v>
      </c>
      <c r="D6573" s="344">
        <v>21270.400390625</v>
      </c>
      <c r="E6573" s="344">
        <v>2.03833449631929</v>
      </c>
      <c r="F6573" s="344">
        <v>2.78635928407311</v>
      </c>
      <c r="G6573" s="262">
        <f t="shared" si="125"/>
        <v>46671.092296228948</v>
      </c>
    </row>
    <row r="6574" spans="1:7" x14ac:dyDescent="0.2">
      <c r="A6574" s="344">
        <v>20</v>
      </c>
      <c r="B6574" s="344">
        <v>1</v>
      </c>
      <c r="C6574" s="344">
        <v>4061.0625</v>
      </c>
      <c r="D6574" s="344">
        <v>21169.1484375</v>
      </c>
      <c r="E6574" s="344">
        <v>2.0363223738968399</v>
      </c>
      <c r="F6574" s="344">
        <v>2.78187077492476</v>
      </c>
      <c r="G6574" s="262">
        <f t="shared" si="125"/>
        <v>46628.395512331081</v>
      </c>
    </row>
    <row r="6575" spans="1:7" x14ac:dyDescent="0.2">
      <c r="A6575" s="344">
        <v>20</v>
      </c>
      <c r="B6575" s="344">
        <v>1</v>
      </c>
      <c r="C6575" s="344">
        <v>4061.455078125</v>
      </c>
      <c r="D6575" s="344">
        <v>21068.662109375</v>
      </c>
      <c r="E6575" s="344">
        <v>2.03447230160236</v>
      </c>
      <c r="F6575" s="344">
        <v>2.77629494667053</v>
      </c>
      <c r="G6575" s="262">
        <f t="shared" si="125"/>
        <v>46589.324010794946</v>
      </c>
    </row>
    <row r="6576" spans="1:7" x14ac:dyDescent="0.2">
      <c r="A6576" s="344">
        <v>20</v>
      </c>
      <c r="B6576" s="344">
        <v>1</v>
      </c>
      <c r="C6576" s="344">
        <v>4061.85546875</v>
      </c>
      <c r="D6576" s="344">
        <v>20968.119140625</v>
      </c>
      <c r="E6576" s="344">
        <v>2.0325537770986601</v>
      </c>
      <c r="F6576" s="344">
        <v>2.7725696563720699</v>
      </c>
      <c r="G6576" s="262">
        <f t="shared" si="125"/>
        <v>46548.999713352547</v>
      </c>
    </row>
    <row r="6577" spans="1:7" x14ac:dyDescent="0.2">
      <c r="A6577" s="344">
        <v>20</v>
      </c>
      <c r="B6577" s="344">
        <v>1</v>
      </c>
      <c r="C6577" s="344">
        <v>4062.2724609375</v>
      </c>
      <c r="D6577" s="344">
        <v>20867.103515625</v>
      </c>
      <c r="E6577" s="344">
        <v>2.0305621437728401</v>
      </c>
      <c r="F6577" s="344">
        <v>2.76999757625163</v>
      </c>
      <c r="G6577" s="262">
        <f t="shared" si="125"/>
        <v>46507.339501534902</v>
      </c>
    </row>
    <row r="6578" spans="1:7" x14ac:dyDescent="0.2">
      <c r="A6578" s="344">
        <v>20</v>
      </c>
      <c r="B6578" s="344">
        <v>1</v>
      </c>
      <c r="C6578" s="344">
        <v>4062.669921875</v>
      </c>
      <c r="D6578" s="344">
        <v>20766.896484375</v>
      </c>
      <c r="E6578" s="344">
        <v>2.0286531653255202</v>
      </c>
      <c r="F6578" s="344">
        <v>2.76476750150323</v>
      </c>
      <c r="G6578" s="262">
        <f t="shared" si="125"/>
        <v>46467.600297197045</v>
      </c>
    </row>
    <row r="6579" spans="1:7" x14ac:dyDescent="0.2">
      <c r="A6579" s="344">
        <v>20</v>
      </c>
      <c r="B6579" s="344">
        <v>1</v>
      </c>
      <c r="C6579" s="344">
        <v>4063.0654296875</v>
      </c>
      <c r="D6579" s="344">
        <v>20666.611328125</v>
      </c>
      <c r="E6579" s="344">
        <v>2.0267860963940598</v>
      </c>
      <c r="F6579" s="344">
        <v>2.7598948217928401</v>
      </c>
      <c r="G6579" s="262">
        <f t="shared" si="125"/>
        <v>46428.920689617975</v>
      </c>
    </row>
    <row r="6580" spans="1:7" x14ac:dyDescent="0.2">
      <c r="A6580" s="344">
        <v>20</v>
      </c>
      <c r="B6580" s="344">
        <v>1</v>
      </c>
      <c r="C6580" s="344">
        <v>4063.4775390625</v>
      </c>
      <c r="D6580" s="344">
        <v>20564.794921875</v>
      </c>
      <c r="E6580" s="344">
        <v>2.0248587243259002</v>
      </c>
      <c r="F6580" s="344">
        <v>2.7575879357755202</v>
      </c>
      <c r="G6580" s="262">
        <f t="shared" si="125"/>
        <v>46389.186559249378</v>
      </c>
    </row>
    <row r="6581" spans="1:7" x14ac:dyDescent="0.2">
      <c r="A6581" s="344">
        <v>20</v>
      </c>
      <c r="B6581" s="344">
        <v>1</v>
      </c>
      <c r="C6581" s="344">
        <v>4063.8828125</v>
      </c>
      <c r="D6581" s="344">
        <v>20463.271484375</v>
      </c>
      <c r="E6581" s="344">
        <v>2.0228361245244701</v>
      </c>
      <c r="F6581" s="344">
        <v>2.75312946178019</v>
      </c>
      <c r="G6581" s="262">
        <f t="shared" si="125"/>
        <v>46347.694879766204</v>
      </c>
    </row>
    <row r="6582" spans="1:7" x14ac:dyDescent="0.2">
      <c r="A6582" s="344">
        <v>20</v>
      </c>
      <c r="B6582" s="344">
        <v>1</v>
      </c>
      <c r="C6582" s="344">
        <v>4064.291015625</v>
      </c>
      <c r="D6582" s="344">
        <v>20362.47265625</v>
      </c>
      <c r="E6582" s="344">
        <v>2.0209469366818702</v>
      </c>
      <c r="F6582" s="344">
        <v>2.7470916975289601</v>
      </c>
      <c r="G6582" s="262">
        <f t="shared" si="125"/>
        <v>46309.131130018424</v>
      </c>
    </row>
    <row r="6583" spans="1:7" x14ac:dyDescent="0.2">
      <c r="A6583" s="344">
        <v>20</v>
      </c>
      <c r="B6583" s="344">
        <v>1</v>
      </c>
      <c r="C6583" s="344">
        <v>4064.6396484375</v>
      </c>
      <c r="D6583" s="344">
        <v>20281.462890625</v>
      </c>
      <c r="E6583" s="344">
        <v>2.0191725343465801</v>
      </c>
      <c r="F6583" s="344">
        <v>2.7446807362139198</v>
      </c>
      <c r="G6583" s="262">
        <f t="shared" si="125"/>
        <v>46273.071782943545</v>
      </c>
    </row>
    <row r="6584" spans="1:7" x14ac:dyDescent="0.2">
      <c r="A6584" s="344">
        <v>20</v>
      </c>
      <c r="B6584" s="344">
        <v>1</v>
      </c>
      <c r="C6584" s="344">
        <v>4064.68359375</v>
      </c>
      <c r="D6584" s="344">
        <v>20262.19921875</v>
      </c>
      <c r="E6584" s="344">
        <v>2.0189457572996599</v>
      </c>
      <c r="F6584" s="344">
        <v>2.7442546561360399</v>
      </c>
      <c r="G6584" s="262">
        <f t="shared" si="125"/>
        <v>46268.4745969613</v>
      </c>
    </row>
    <row r="6585" spans="1:7" x14ac:dyDescent="0.2">
      <c r="A6585" s="344">
        <v>20</v>
      </c>
      <c r="B6585" s="344">
        <v>1</v>
      </c>
      <c r="C6585" s="344">
        <v>4065.08203125</v>
      </c>
      <c r="D6585" s="344">
        <v>20157.763671875</v>
      </c>
      <c r="E6585" s="344">
        <v>2.01706774532795</v>
      </c>
      <c r="F6585" s="344">
        <v>2.74007045663893</v>
      </c>
      <c r="G6585" s="262">
        <f t="shared" si="125"/>
        <v>46230.52000985897</v>
      </c>
    </row>
    <row r="6586" spans="1:7" x14ac:dyDescent="0.2">
      <c r="A6586" s="344">
        <v>20</v>
      </c>
      <c r="B6586" s="344">
        <v>1</v>
      </c>
      <c r="C6586" s="344">
        <v>4065.490234375</v>
      </c>
      <c r="D6586" s="344">
        <v>20057.455078125</v>
      </c>
      <c r="E6586" s="344">
        <v>2.0150945056229799</v>
      </c>
      <c r="F6586" s="344">
        <v>2.7337817009538399</v>
      </c>
      <c r="G6586" s="262">
        <f t="shared" si="125"/>
        <v>46190.84287666819</v>
      </c>
    </row>
    <row r="6587" spans="1:7" x14ac:dyDescent="0.2">
      <c r="A6587" s="344">
        <v>20</v>
      </c>
      <c r="B6587" s="344">
        <v>1</v>
      </c>
      <c r="C6587" s="344">
        <v>4065.9169921875</v>
      </c>
      <c r="D6587" s="344">
        <v>19954.939453125</v>
      </c>
      <c r="E6587" s="344">
        <v>2.0130763296037899</v>
      </c>
      <c r="F6587" s="344">
        <v>2.73121590726078</v>
      </c>
      <c r="G6587" s="262">
        <f t="shared" si="125"/>
        <v>46150.466849111523</v>
      </c>
    </row>
    <row r="6588" spans="1:7" x14ac:dyDescent="0.2">
      <c r="A6588" s="344">
        <v>20</v>
      </c>
      <c r="B6588" s="344">
        <v>1</v>
      </c>
      <c r="C6588" s="344">
        <v>4066.3291015625</v>
      </c>
      <c r="D6588" s="344">
        <v>19853.970703125</v>
      </c>
      <c r="E6588" s="344">
        <v>2.01110099442303</v>
      </c>
      <c r="F6588" s="344">
        <v>2.7248740661889301</v>
      </c>
      <c r="G6588" s="262">
        <f t="shared" si="125"/>
        <v>46111.148878741849</v>
      </c>
    </row>
    <row r="6589" spans="1:7" x14ac:dyDescent="0.2">
      <c r="A6589" s="344">
        <v>20</v>
      </c>
      <c r="B6589" s="344">
        <v>1</v>
      </c>
      <c r="C6589" s="344">
        <v>4066.7197265625</v>
      </c>
      <c r="D6589" s="344">
        <v>19753.234375</v>
      </c>
      <c r="E6589" s="344">
        <v>2.0091827027499698</v>
      </c>
      <c r="F6589" s="344">
        <v>2.7219981420785202</v>
      </c>
      <c r="G6589" s="262">
        <f t="shared" si="125"/>
        <v>46073.15979289457</v>
      </c>
    </row>
    <row r="6590" spans="1:7" x14ac:dyDescent="0.2">
      <c r="A6590" s="344">
        <v>20</v>
      </c>
      <c r="B6590" s="344">
        <v>1</v>
      </c>
      <c r="C6590" s="344">
        <v>4067.115234375</v>
      </c>
      <c r="D6590" s="344">
        <v>19651.978515625</v>
      </c>
      <c r="E6590" s="344">
        <v>2.0072048064321302</v>
      </c>
      <c r="F6590" s="344">
        <v>2.7171433903276898</v>
      </c>
      <c r="G6590" s="262">
        <f t="shared" si="125"/>
        <v>46034.190080154542</v>
      </c>
    </row>
    <row r="6591" spans="1:7" x14ac:dyDescent="0.2">
      <c r="A6591" s="344">
        <v>20</v>
      </c>
      <c r="B6591" s="344">
        <v>1.5</v>
      </c>
      <c r="C6591" s="344">
        <v>4067.8447265625</v>
      </c>
      <c r="D6591" s="344">
        <v>19752.55078125</v>
      </c>
      <c r="E6591" s="344">
        <v>2.0088662859052402</v>
      </c>
      <c r="F6591" s="344">
        <v>2.7240247000008799</v>
      </c>
      <c r="G6591" s="262">
        <f t="shared" si="125"/>
        <v>46066.9249884417</v>
      </c>
    </row>
    <row r="6592" spans="1:7" x14ac:dyDescent="0.2">
      <c r="A6592" s="344">
        <v>20</v>
      </c>
      <c r="B6592" s="344">
        <v>1.5</v>
      </c>
      <c r="C6592" s="344">
        <v>4068.2333984375</v>
      </c>
      <c r="D6592" s="344">
        <v>19852.595703125</v>
      </c>
      <c r="E6592" s="344">
        <v>2.0107834134250901</v>
      </c>
      <c r="F6592" s="344">
        <v>2.7262985240668098</v>
      </c>
      <c r="G6592" s="262">
        <f t="shared" si="125"/>
        <v>46104.88904656814</v>
      </c>
    </row>
    <row r="6593" spans="1:7" x14ac:dyDescent="0.2">
      <c r="A6593" s="344">
        <v>20</v>
      </c>
      <c r="B6593" s="344">
        <v>1.5</v>
      </c>
      <c r="C6593" s="344">
        <v>4068.6630859375</v>
      </c>
      <c r="D6593" s="344">
        <v>19955.626953125</v>
      </c>
      <c r="E6593" s="344">
        <v>2.01269658282399</v>
      </c>
      <c r="F6593" s="344">
        <v>2.73041124455631</v>
      </c>
      <c r="G6593" s="262">
        <f t="shared" si="125"/>
        <v>46142.968983273408</v>
      </c>
    </row>
    <row r="6594" spans="1:7" x14ac:dyDescent="0.2">
      <c r="A6594" s="344">
        <v>20</v>
      </c>
      <c r="B6594" s="344">
        <v>1.5</v>
      </c>
      <c r="C6594" s="344">
        <v>4069.0654296875</v>
      </c>
      <c r="D6594" s="344">
        <v>20056.4609375</v>
      </c>
      <c r="E6594" s="344">
        <v>2.0146397873759301</v>
      </c>
      <c r="F6594" s="344">
        <v>2.7344373520463701</v>
      </c>
      <c r="G6594" s="262">
        <f t="shared" si="125"/>
        <v>46181.844818934253</v>
      </c>
    </row>
    <row r="6595" spans="1:7" x14ac:dyDescent="0.2">
      <c r="A6595" s="344">
        <v>20</v>
      </c>
      <c r="B6595" s="344">
        <v>1.5</v>
      </c>
      <c r="C6595" s="344">
        <v>4069.4755859375</v>
      </c>
      <c r="D6595" s="344">
        <v>20157.173828125</v>
      </c>
      <c r="E6595" s="344">
        <v>2.01650522649288</v>
      </c>
      <c r="F6595" s="344">
        <v>2.7380613610148399</v>
      </c>
      <c r="G6595" s="262">
        <f t="shared" si="125"/>
        <v>46219.352862597523</v>
      </c>
    </row>
    <row r="6596" spans="1:7" x14ac:dyDescent="0.2">
      <c r="A6596" s="344">
        <v>20</v>
      </c>
      <c r="B6596" s="344">
        <v>1.5</v>
      </c>
      <c r="C6596" s="344">
        <v>4069.880859375</v>
      </c>
      <c r="D6596" s="344">
        <v>20258.078125</v>
      </c>
      <c r="E6596" s="344">
        <v>2.0183848682790999</v>
      </c>
      <c r="F6596" s="344">
        <v>2.7423084247857301</v>
      </c>
      <c r="G6596" s="262">
        <f t="shared" si="125"/>
        <v>46257.33596078337</v>
      </c>
    </row>
    <row r="6597" spans="1:7" x14ac:dyDescent="0.2">
      <c r="A6597" s="344">
        <v>20</v>
      </c>
      <c r="B6597" s="344">
        <v>1.5</v>
      </c>
      <c r="C6597" s="344">
        <v>4070.265625</v>
      </c>
      <c r="D6597" s="344">
        <v>20359.599609375</v>
      </c>
      <c r="E6597" s="344">
        <v>2.02030641958117</v>
      </c>
      <c r="F6597" s="344">
        <v>2.74910917505622</v>
      </c>
      <c r="G6597" s="262">
        <f t="shared" si="125"/>
        <v>46296.360436552146</v>
      </c>
    </row>
    <row r="6598" spans="1:7" x14ac:dyDescent="0.2">
      <c r="A6598" s="344">
        <v>20</v>
      </c>
      <c r="B6598" s="344">
        <v>1.5</v>
      </c>
      <c r="C6598" s="344">
        <v>4070.6640625</v>
      </c>
      <c r="D6598" s="344">
        <v>20461.083984375</v>
      </c>
      <c r="E6598" s="344">
        <v>2.02215160243213</v>
      </c>
      <c r="F6598" s="344">
        <v>2.7507306076586202</v>
      </c>
      <c r="G6598" s="262">
        <f t="shared" ref="G6598:G6661" si="126">G6597+(D6598+D6597)/2*(E6598-E6597)</f>
        <v>46334.021249217971</v>
      </c>
    </row>
    <row r="6599" spans="1:7" x14ac:dyDescent="0.2">
      <c r="A6599" s="344">
        <v>20</v>
      </c>
      <c r="B6599" s="344">
        <v>1.5</v>
      </c>
      <c r="C6599" s="344">
        <v>4071.0888671875</v>
      </c>
      <c r="D6599" s="344">
        <v>20564.390625</v>
      </c>
      <c r="E6599" s="344">
        <v>2.0241676829755302</v>
      </c>
      <c r="F6599" s="344">
        <v>2.7558922301977899</v>
      </c>
      <c r="G6599" s="262">
        <f t="shared" si="126"/>
        <v>46375.37657978983</v>
      </c>
    </row>
    <row r="6600" spans="1:7" x14ac:dyDescent="0.2">
      <c r="A6600" s="344">
        <v>20</v>
      </c>
      <c r="B6600" s="344">
        <v>1.5</v>
      </c>
      <c r="C6600" s="344">
        <v>4071.48828125</v>
      </c>
      <c r="D6600" s="344">
        <v>20664.84375</v>
      </c>
      <c r="E6600" s="344">
        <v>2.0260366145521398</v>
      </c>
      <c r="F6600" s="344">
        <v>2.7613071724772502</v>
      </c>
      <c r="G6600" s="262">
        <f t="shared" si="126"/>
        <v>46413.903888791268</v>
      </c>
    </row>
    <row r="6601" spans="1:7" x14ac:dyDescent="0.2">
      <c r="A6601" s="344">
        <v>20</v>
      </c>
      <c r="B6601" s="344">
        <v>1.5</v>
      </c>
      <c r="C6601" s="344">
        <v>4071.900390625</v>
      </c>
      <c r="D6601" s="344">
        <v>20764.8984375</v>
      </c>
      <c r="E6601" s="344">
        <v>2.0278547890484302</v>
      </c>
      <c r="F6601" s="344">
        <v>2.7632354758679898</v>
      </c>
      <c r="G6601" s="262">
        <f t="shared" si="126"/>
        <v>46451.567139107865</v>
      </c>
    </row>
    <row r="6602" spans="1:7" x14ac:dyDescent="0.2">
      <c r="A6602" s="344">
        <v>20</v>
      </c>
      <c r="B6602" s="344">
        <v>1.5</v>
      </c>
      <c r="C6602" s="344">
        <v>4072.3115234375</v>
      </c>
      <c r="D6602" s="344">
        <v>20867.44140625</v>
      </c>
      <c r="E6602" s="344">
        <v>2.02981103211641</v>
      </c>
      <c r="F6602" s="344">
        <v>2.76864180341363</v>
      </c>
      <c r="G6602" s="262">
        <f t="shared" si="126"/>
        <v>46492.288627219423</v>
      </c>
    </row>
    <row r="6603" spans="1:7" x14ac:dyDescent="0.2">
      <c r="A6603" s="344">
        <v>20</v>
      </c>
      <c r="B6603" s="344">
        <v>1.5</v>
      </c>
      <c r="C6603" s="344">
        <v>4072.71875</v>
      </c>
      <c r="D6603" s="344">
        <v>20967.759765625</v>
      </c>
      <c r="E6603" s="344">
        <v>2.03169765882194</v>
      </c>
      <c r="F6603" s="344">
        <v>2.77003343217075</v>
      </c>
      <c r="G6603" s="262">
        <f t="shared" si="126"/>
        <v>46531.752331100462</v>
      </c>
    </row>
    <row r="6604" spans="1:7" x14ac:dyDescent="0.2">
      <c r="A6604" s="344">
        <v>21</v>
      </c>
      <c r="B6604" s="344">
        <v>1.5</v>
      </c>
      <c r="C6604" s="344">
        <v>4073.1171875</v>
      </c>
      <c r="D6604" s="344">
        <v>21067.90234375</v>
      </c>
      <c r="E6604" s="344">
        <v>2.0336373709142199</v>
      </c>
      <c r="F6604" s="344">
        <v>2.7752609457820698</v>
      </c>
      <c r="G6604" s="262">
        <f t="shared" si="126"/>
        <v>46572.520872150737</v>
      </c>
    </row>
    <row r="6605" spans="1:7" x14ac:dyDescent="0.2">
      <c r="A6605" s="344">
        <v>21</v>
      </c>
      <c r="B6605" s="344">
        <v>1.5</v>
      </c>
      <c r="C6605" s="344">
        <v>4073.5205078125</v>
      </c>
      <c r="D6605" s="344">
        <v>21168.8359375</v>
      </c>
      <c r="E6605" s="344">
        <v>2.03550001606345</v>
      </c>
      <c r="F6605" s="344">
        <v>2.78099183924496</v>
      </c>
      <c r="G6605" s="262">
        <f t="shared" si="126"/>
        <v>46611.856899990169</v>
      </c>
    </row>
    <row r="6606" spans="1:7" x14ac:dyDescent="0.2">
      <c r="A6606" s="344">
        <v>21</v>
      </c>
      <c r="B6606" s="344">
        <v>1.5</v>
      </c>
      <c r="C6606" s="344">
        <v>4073.9091796875</v>
      </c>
      <c r="D6606" s="344">
        <v>21269.025390625</v>
      </c>
      <c r="E6606" s="344">
        <v>2.0373519510030702</v>
      </c>
      <c r="F6606" s="344">
        <v>2.7860549744218601</v>
      </c>
      <c r="G6606" s="262">
        <f t="shared" si="126"/>
        <v>46651.152979068327</v>
      </c>
    </row>
    <row r="6607" spans="1:7" x14ac:dyDescent="0.2">
      <c r="A6607" s="344">
        <v>21</v>
      </c>
      <c r="B6607" s="344">
        <v>1.5</v>
      </c>
      <c r="C6607" s="344">
        <v>4074.291015625</v>
      </c>
      <c r="D6607" s="344">
        <v>21361.310546875</v>
      </c>
      <c r="E6607" s="344">
        <v>2.0392022561281902</v>
      </c>
      <c r="F6607" s="344">
        <v>2.7904927264899002</v>
      </c>
      <c r="G6607" s="262">
        <f t="shared" si="126"/>
        <v>46690.5925436037</v>
      </c>
    </row>
    <row r="6608" spans="1:7" x14ac:dyDescent="0.2">
      <c r="A6608" s="344">
        <v>21</v>
      </c>
      <c r="B6608" s="344">
        <v>1.5</v>
      </c>
      <c r="C6608" s="344">
        <v>4074.3193359375</v>
      </c>
      <c r="D6608" s="344">
        <v>21369.34375</v>
      </c>
      <c r="E6608" s="344">
        <v>2.03930353745818</v>
      </c>
      <c r="F6608" s="344">
        <v>2.7895541861653301</v>
      </c>
      <c r="G6608" s="262">
        <f t="shared" si="126"/>
        <v>46692.756452352965</v>
      </c>
    </row>
    <row r="6609" spans="1:7" x14ac:dyDescent="0.2">
      <c r="A6609" s="344">
        <v>21</v>
      </c>
      <c r="B6609" s="344">
        <v>1.5</v>
      </c>
      <c r="C6609" s="344">
        <v>4074.7255859375</v>
      </c>
      <c r="D6609" s="344">
        <v>21469.775390625</v>
      </c>
      <c r="E6609" s="344">
        <v>2.04112846404314</v>
      </c>
      <c r="F6609" s="344">
        <v>2.7937146369367798</v>
      </c>
      <c r="G6609" s="262">
        <f t="shared" si="126"/>
        <v>46731.845576050961</v>
      </c>
    </row>
    <row r="6610" spans="1:7" x14ac:dyDescent="0.2">
      <c r="A6610" s="344">
        <v>21</v>
      </c>
      <c r="B6610" s="344">
        <v>1.5</v>
      </c>
      <c r="C6610" s="344">
        <v>4075.1123046875</v>
      </c>
      <c r="D6610" s="344">
        <v>21570.197265625</v>
      </c>
      <c r="E6610" s="344">
        <v>2.0430027507245501</v>
      </c>
      <c r="F6610" s="344">
        <v>2.7971772942692001</v>
      </c>
      <c r="G6610" s="262">
        <f t="shared" si="126"/>
        <v>46772.180199809889</v>
      </c>
    </row>
    <row r="6611" spans="1:7" x14ac:dyDescent="0.2">
      <c r="A6611" s="344">
        <v>21</v>
      </c>
      <c r="B6611" s="344">
        <v>1.5</v>
      </c>
      <c r="C6611" s="344">
        <v>4075.5068359375</v>
      </c>
      <c r="D6611" s="344">
        <v>21670.966796875</v>
      </c>
      <c r="E6611" s="344">
        <v>2.0449401345104001</v>
      </c>
      <c r="F6611" s="344">
        <v>2.8019188903272201</v>
      </c>
      <c r="G6611" s="262">
        <f t="shared" si="126"/>
        <v>46814.067564877871</v>
      </c>
    </row>
    <row r="6612" spans="1:7" x14ac:dyDescent="0.2">
      <c r="A6612" s="344">
        <v>21</v>
      </c>
      <c r="B6612" s="344">
        <v>1.5</v>
      </c>
      <c r="C6612" s="344">
        <v>4075.9326171875</v>
      </c>
      <c r="D6612" s="344">
        <v>21771.1328125</v>
      </c>
      <c r="E6612" s="344">
        <v>2.04685959033668</v>
      </c>
      <c r="F6612" s="344">
        <v>2.8081894852220999</v>
      </c>
      <c r="G6612" s="262">
        <f t="shared" si="126"/>
        <v>46855.760160478392</v>
      </c>
    </row>
    <row r="6613" spans="1:7" x14ac:dyDescent="0.2">
      <c r="A6613" s="344">
        <v>21</v>
      </c>
      <c r="B6613" s="344">
        <v>1.5</v>
      </c>
      <c r="C6613" s="344">
        <v>4076.3349609375</v>
      </c>
      <c r="D6613" s="344">
        <v>21873.953125</v>
      </c>
      <c r="E6613" s="344">
        <v>2.0487667061388501</v>
      </c>
      <c r="F6613" s="344">
        <v>2.8112828731536901</v>
      </c>
      <c r="G6613" s="262">
        <f t="shared" si="126"/>
        <v>46897.378277017633</v>
      </c>
    </row>
    <row r="6614" spans="1:7" x14ac:dyDescent="0.2">
      <c r="A6614" s="344">
        <v>21</v>
      </c>
      <c r="B6614" s="344">
        <v>1.5</v>
      </c>
      <c r="C6614" s="344">
        <v>4076.751953125</v>
      </c>
      <c r="D6614" s="344">
        <v>21975.0078125</v>
      </c>
      <c r="E6614" s="344">
        <v>2.0507571753114502</v>
      </c>
      <c r="F6614" s="344">
        <v>2.81535391695797</v>
      </c>
      <c r="G6614" s="262">
        <f t="shared" si="126"/>
        <v>46941.018279515949</v>
      </c>
    </row>
    <row r="6615" spans="1:7" x14ac:dyDescent="0.2">
      <c r="A6615" s="344">
        <v>21</v>
      </c>
      <c r="B6615" s="344">
        <v>1.5</v>
      </c>
      <c r="C6615" s="344">
        <v>4077.146484375</v>
      </c>
      <c r="D6615" s="344">
        <v>22075.48828125</v>
      </c>
      <c r="E6615" s="344">
        <v>2.0526868756860499</v>
      </c>
      <c r="F6615" s="344">
        <v>2.8183697722852199</v>
      </c>
      <c r="G6615" s="262">
        <f t="shared" si="126"/>
        <v>46983.520408922654</v>
      </c>
    </row>
    <row r="6616" spans="1:7" x14ac:dyDescent="0.2">
      <c r="A6616" s="344">
        <v>21</v>
      </c>
      <c r="B6616" s="344">
        <v>1.5</v>
      </c>
      <c r="C6616" s="344">
        <v>4077.5537109375</v>
      </c>
      <c r="D6616" s="344">
        <v>22178.548828125</v>
      </c>
      <c r="E6616" s="344">
        <v>2.0546135492622901</v>
      </c>
      <c r="F6616" s="344">
        <v>2.8245477005839299</v>
      </c>
      <c r="G6616" s="262">
        <f t="shared" si="126"/>
        <v>47026.151950892949</v>
      </c>
    </row>
    <row r="6617" spans="1:7" x14ac:dyDescent="0.2">
      <c r="A6617" s="344">
        <v>21</v>
      </c>
      <c r="B6617" s="344">
        <v>1.5</v>
      </c>
      <c r="C6617" s="344">
        <v>4077.9375</v>
      </c>
      <c r="D6617" s="344">
        <v>22278.779296875</v>
      </c>
      <c r="E6617" s="344">
        <v>2.0565122831612799</v>
      </c>
      <c r="F6617" s="344">
        <v>2.82829394564033</v>
      </c>
      <c r="G6617" s="262">
        <f t="shared" si="126"/>
        <v>47068.358268877673</v>
      </c>
    </row>
    <row r="6618" spans="1:7" x14ac:dyDescent="0.2">
      <c r="A6618" s="344">
        <v>21</v>
      </c>
      <c r="B6618" s="344">
        <v>1.5</v>
      </c>
      <c r="C6618" s="344">
        <v>4078.3623046875</v>
      </c>
      <c r="D6618" s="344">
        <v>22380.814453125</v>
      </c>
      <c r="E6618" s="344">
        <v>2.0585127640515601</v>
      </c>
      <c r="F6618" s="344">
        <v>2.8322311118245098</v>
      </c>
      <c r="G6618" s="262">
        <f t="shared" si="126"/>
        <v>47113.02860080995</v>
      </c>
    </row>
    <row r="6619" spans="1:7" x14ac:dyDescent="0.2">
      <c r="A6619" s="344">
        <v>21</v>
      </c>
      <c r="B6619" s="344">
        <v>1.5</v>
      </c>
      <c r="C6619" s="344">
        <v>4078.51171875</v>
      </c>
      <c r="D6619" s="344">
        <v>22417.720703125</v>
      </c>
      <c r="E6619" s="344">
        <v>2.0592082291841498</v>
      </c>
      <c r="F6619" s="344">
        <v>2.8317479882389298</v>
      </c>
      <c r="G6619" s="262">
        <f t="shared" si="126"/>
        <v>47128.606510406084</v>
      </c>
    </row>
    <row r="6620" spans="1:7" x14ac:dyDescent="0.2">
      <c r="A6620" s="344">
        <v>21</v>
      </c>
      <c r="B6620" s="344">
        <v>1.5</v>
      </c>
      <c r="C6620" s="344">
        <v>4078.7744140625</v>
      </c>
      <c r="D6620" s="344">
        <v>22481.994140625</v>
      </c>
      <c r="E6620" s="344">
        <v>2.0604003220796598</v>
      </c>
      <c r="F6620" s="344">
        <v>2.83687701448798</v>
      </c>
      <c r="G6620" s="262">
        <f t="shared" si="126"/>
        <v>47155.368825943915</v>
      </c>
    </row>
    <row r="6621" spans="1:7" x14ac:dyDescent="0.2">
      <c r="A6621" s="344">
        <v>21</v>
      </c>
      <c r="B6621" s="344">
        <v>1.5</v>
      </c>
      <c r="C6621" s="344">
        <v>4079.158203125</v>
      </c>
      <c r="D6621" s="344">
        <v>22583.25</v>
      </c>
      <c r="E6621" s="344">
        <v>2.06229533068836</v>
      </c>
      <c r="F6621" s="344">
        <v>2.8390169609338001</v>
      </c>
      <c r="G6621" s="262">
        <f t="shared" si="126"/>
        <v>47198.068338743746</v>
      </c>
    </row>
    <row r="6622" spans="1:7" x14ac:dyDescent="0.2">
      <c r="A6622" s="344">
        <v>21</v>
      </c>
      <c r="B6622" s="344">
        <v>1.5</v>
      </c>
      <c r="C6622" s="344">
        <v>4079.576171875</v>
      </c>
      <c r="D6622" s="344">
        <v>22683.302734375</v>
      </c>
      <c r="E6622" s="344">
        <v>2.0642695017158998</v>
      </c>
      <c r="F6622" s="344">
        <v>2.84561212174594</v>
      </c>
      <c r="G6622" s="262">
        <f t="shared" si="126"/>
        <v>47242.750297206148</v>
      </c>
    </row>
    <row r="6623" spans="1:7" x14ac:dyDescent="0.2">
      <c r="A6623" s="344">
        <v>21</v>
      </c>
      <c r="B6623" s="344">
        <v>1.5</v>
      </c>
      <c r="C6623" s="344">
        <v>4079.9775390625</v>
      </c>
      <c r="D6623" s="344">
        <v>22784.48828125</v>
      </c>
      <c r="E6623" s="344">
        <v>2.0661046728491801</v>
      </c>
      <c r="F6623" s="344">
        <v>2.8481336776167199</v>
      </c>
      <c r="G6623" s="262">
        <f t="shared" si="126"/>
        <v>47284.470885989096</v>
      </c>
    </row>
    <row r="6624" spans="1:7" x14ac:dyDescent="0.2">
      <c r="A6624" s="344">
        <v>21</v>
      </c>
      <c r="B6624" s="344">
        <v>1.5</v>
      </c>
      <c r="C6624" s="344">
        <v>4080.37890625</v>
      </c>
      <c r="D6624" s="344">
        <v>22884.78125</v>
      </c>
      <c r="E6624" s="344">
        <v>2.0680243615061</v>
      </c>
      <c r="F6624" s="344">
        <v>2.8534471057355399</v>
      </c>
      <c r="G6624" s="262">
        <f t="shared" si="126"/>
        <v>47328.306275333576</v>
      </c>
    </row>
    <row r="6625" spans="1:7" x14ac:dyDescent="0.2">
      <c r="A6625" s="344">
        <v>21</v>
      </c>
      <c r="B6625" s="344">
        <v>1.5</v>
      </c>
      <c r="C6625" s="344">
        <v>4080.7861328125</v>
      </c>
      <c r="D6625" s="344">
        <v>22986.4453125</v>
      </c>
      <c r="E6625" s="344">
        <v>2.0700008608400799</v>
      </c>
      <c r="F6625" s="344">
        <v>2.8576401527970998</v>
      </c>
      <c r="G6625" s="262">
        <f t="shared" si="126"/>
        <v>47373.638499708388</v>
      </c>
    </row>
    <row r="6626" spans="1:7" x14ac:dyDescent="0.2">
      <c r="A6626" s="344">
        <v>21</v>
      </c>
      <c r="B6626" s="344">
        <v>1.5</v>
      </c>
      <c r="C6626" s="344">
        <v>4081.2041015625</v>
      </c>
      <c r="D6626" s="344">
        <v>23091.087890625</v>
      </c>
      <c r="E6626" s="344">
        <v>2.07203393802047</v>
      </c>
      <c r="F6626" s="344">
        <v>2.8627661522477901</v>
      </c>
      <c r="G6626" s="262">
        <f t="shared" si="126"/>
        <v>47420.478090350356</v>
      </c>
    </row>
    <row r="6627" spans="1:7" x14ac:dyDescent="0.2">
      <c r="A6627" s="344">
        <v>21</v>
      </c>
      <c r="B6627" s="344">
        <v>1.5</v>
      </c>
      <c r="C6627" s="344">
        <v>4081.609375</v>
      </c>
      <c r="D6627" s="344">
        <v>23191.291015625</v>
      </c>
      <c r="E6627" s="344">
        <v>2.07393057644367</v>
      </c>
      <c r="F6627" s="344">
        <v>2.8644471894949701</v>
      </c>
      <c r="G6627" s="262">
        <f t="shared" si="126"/>
        <v>47464.368559425704</v>
      </c>
    </row>
    <row r="6628" spans="1:7" x14ac:dyDescent="0.2">
      <c r="A6628" s="344">
        <v>21</v>
      </c>
      <c r="B6628" s="344">
        <v>1.5</v>
      </c>
      <c r="C6628" s="344">
        <v>4082.013671875</v>
      </c>
      <c r="D6628" s="344">
        <v>23293.5859375</v>
      </c>
      <c r="E6628" s="344">
        <v>2.0758153405040498</v>
      </c>
      <c r="F6628" s="344">
        <v>2.87000532262027</v>
      </c>
      <c r="G6628" s="262">
        <f t="shared" si="126"/>
        <v>47508.175072141916</v>
      </c>
    </row>
    <row r="6629" spans="1:7" x14ac:dyDescent="0.2">
      <c r="A6629" s="344">
        <v>21</v>
      </c>
      <c r="B6629" s="344">
        <v>1.5</v>
      </c>
      <c r="C6629" s="344">
        <v>4082.427734375</v>
      </c>
      <c r="D6629" s="344">
        <v>23394.1796875</v>
      </c>
      <c r="E6629" s="344">
        <v>2.07784888334572</v>
      </c>
      <c r="F6629" s="344">
        <v>2.8755248058587299</v>
      </c>
      <c r="G6629" s="262">
        <f t="shared" si="126"/>
        <v>47555.645857932061</v>
      </c>
    </row>
    <row r="6630" spans="1:7" x14ac:dyDescent="0.2">
      <c r="A6630" s="344">
        <v>21</v>
      </c>
      <c r="B6630" s="344">
        <v>1.5</v>
      </c>
      <c r="C6630" s="344">
        <v>4082.71484375</v>
      </c>
      <c r="D6630" s="344">
        <v>23469.37109375</v>
      </c>
      <c r="E6630" s="344">
        <v>2.0792267750948699</v>
      </c>
      <c r="F6630" s="344">
        <v>2.87717580795288</v>
      </c>
      <c r="G6630" s="262">
        <f t="shared" si="126"/>
        <v>47587.932307910734</v>
      </c>
    </row>
    <row r="6631" spans="1:7" x14ac:dyDescent="0.2">
      <c r="A6631" s="344">
        <v>21</v>
      </c>
      <c r="B6631" s="344">
        <v>1.5</v>
      </c>
      <c r="C6631" s="344">
        <v>4082.8359375</v>
      </c>
      <c r="D6631" s="344">
        <v>23495.34375</v>
      </c>
      <c r="E6631" s="344">
        <v>2.0797178149223301</v>
      </c>
      <c r="F6631" s="344">
        <v>2.8782277368009099</v>
      </c>
      <c r="G6631" s="262">
        <f t="shared" si="126"/>
        <v>47599.463080647532</v>
      </c>
    </row>
    <row r="6632" spans="1:7" x14ac:dyDescent="0.2">
      <c r="A6632" s="344">
        <v>21</v>
      </c>
      <c r="B6632" s="344">
        <v>1.5</v>
      </c>
      <c r="C6632" s="344">
        <v>4083.21484375</v>
      </c>
      <c r="D6632" s="344">
        <v>23597.05859375</v>
      </c>
      <c r="E6632" s="344">
        <v>2.0816582255065401</v>
      </c>
      <c r="F6632" s="344">
        <v>2.8836489655077502</v>
      </c>
      <c r="G6632" s="262">
        <f t="shared" si="126"/>
        <v>47645.152378619379</v>
      </c>
    </row>
    <row r="6633" spans="1:7" x14ac:dyDescent="0.2">
      <c r="A6633" s="344">
        <v>21</v>
      </c>
      <c r="B6633" s="344">
        <v>1.5</v>
      </c>
      <c r="C6633" s="344">
        <v>4083.6328125</v>
      </c>
      <c r="D6633" s="344">
        <v>23697.4765625</v>
      </c>
      <c r="E6633" s="344">
        <v>2.083606319502</v>
      </c>
      <c r="F6633" s="344">
        <v>2.8876808937638998</v>
      </c>
      <c r="G6633" s="262">
        <f t="shared" si="126"/>
        <v>47691.219478597355</v>
      </c>
    </row>
    <row r="6634" spans="1:7" x14ac:dyDescent="0.2">
      <c r="A6634" s="344">
        <v>21</v>
      </c>
      <c r="B6634" s="344">
        <v>1.5</v>
      </c>
      <c r="C6634" s="344">
        <v>4084.03515625</v>
      </c>
      <c r="D6634" s="344">
        <v>23798.486328125</v>
      </c>
      <c r="E6634" s="344">
        <v>2.08545615896583</v>
      </c>
      <c r="F6634" s="344">
        <v>2.8921097982674802</v>
      </c>
      <c r="G6634" s="262">
        <f t="shared" si="126"/>
        <v>47735.149431861195</v>
      </c>
    </row>
    <row r="6635" spans="1:7" x14ac:dyDescent="0.2">
      <c r="A6635" s="344">
        <v>21</v>
      </c>
      <c r="B6635" s="344">
        <v>1.5</v>
      </c>
      <c r="C6635" s="344">
        <v>4084.4462890625</v>
      </c>
      <c r="D6635" s="344">
        <v>23899.921875</v>
      </c>
      <c r="E6635" s="344">
        <v>2.0874710753560102</v>
      </c>
      <c r="F6635" s="344">
        <v>2.8951314743608201</v>
      </c>
      <c r="G6635" s="262">
        <f t="shared" si="126"/>
        <v>47783.203584098184</v>
      </c>
    </row>
    <row r="6636" spans="1:7" x14ac:dyDescent="0.2">
      <c r="A6636" s="344">
        <v>21</v>
      </c>
      <c r="B6636" s="344">
        <v>1.5</v>
      </c>
      <c r="C6636" s="344">
        <v>4084.84765625</v>
      </c>
      <c r="D6636" s="344">
        <v>24000.201171875</v>
      </c>
      <c r="E6636" s="344">
        <v>2.0894964691251499</v>
      </c>
      <c r="F6636" s="344">
        <v>2.90136341936886</v>
      </c>
      <c r="G6636" s="262">
        <f t="shared" si="126"/>
        <v>47831.711889478269</v>
      </c>
    </row>
    <row r="6637" spans="1:7" x14ac:dyDescent="0.2">
      <c r="A6637" s="344">
        <v>21</v>
      </c>
      <c r="B6637" s="344">
        <v>1.5</v>
      </c>
      <c r="C6637" s="344">
        <v>4085.251953125</v>
      </c>
      <c r="D6637" s="344">
        <v>24100.861328125</v>
      </c>
      <c r="E6637" s="344">
        <v>2.0915025379508698</v>
      </c>
      <c r="F6637" s="344">
        <v>2.9043408576399101</v>
      </c>
      <c r="G6637" s="262">
        <f t="shared" si="126"/>
        <v>47879.958910460897</v>
      </c>
    </row>
    <row r="6638" spans="1:7" x14ac:dyDescent="0.2">
      <c r="A6638" s="344">
        <v>21</v>
      </c>
      <c r="B6638" s="344">
        <v>1.5</v>
      </c>
      <c r="C6638" s="344">
        <v>4085.6416015625</v>
      </c>
      <c r="D6638" s="344">
        <v>24203.427734375</v>
      </c>
      <c r="E6638" s="344">
        <v>2.09348229691386</v>
      </c>
      <c r="F6638" s="344">
        <v>2.9086768627166699</v>
      </c>
      <c r="G6638" s="262">
        <f t="shared" si="126"/>
        <v>47927.77433507207</v>
      </c>
    </row>
    <row r="6639" spans="1:7" x14ac:dyDescent="0.2">
      <c r="A6639" s="344">
        <v>21</v>
      </c>
      <c r="B6639" s="344">
        <v>1.5</v>
      </c>
      <c r="C6639" s="344">
        <v>4086.0458984375</v>
      </c>
      <c r="D6639" s="344">
        <v>24305.28515625</v>
      </c>
      <c r="E6639" s="344">
        <v>2.0955058280378598</v>
      </c>
      <c r="F6639" s="344">
        <v>2.9133411590009901</v>
      </c>
      <c r="G6639" s="262">
        <f t="shared" si="126"/>
        <v>47976.853780231744</v>
      </c>
    </row>
    <row r="6640" spans="1:7" x14ac:dyDescent="0.2">
      <c r="A6640" s="344">
        <v>21</v>
      </c>
      <c r="B6640" s="344">
        <v>1.5</v>
      </c>
      <c r="C6640" s="344">
        <v>4086.4619140625</v>
      </c>
      <c r="D6640" s="344">
        <v>24410.13671875</v>
      </c>
      <c r="E6640" s="344">
        <v>2.0976744126528502</v>
      </c>
      <c r="F6640" s="344">
        <v>2.9160112608224198</v>
      </c>
      <c r="G6640" s="262">
        <f t="shared" si="126"/>
        <v>48029.675537427189</v>
      </c>
    </row>
    <row r="6641" spans="1:7" x14ac:dyDescent="0.2">
      <c r="A6641" s="344">
        <v>21</v>
      </c>
      <c r="B6641" s="344">
        <v>1.5</v>
      </c>
      <c r="C6641" s="344">
        <v>4086.75390625</v>
      </c>
      <c r="D6641" s="344">
        <v>24478.8984375</v>
      </c>
      <c r="E6641" s="344">
        <v>2.0992285571992402</v>
      </c>
      <c r="F6641" s="344">
        <v>2.9203474987298299</v>
      </c>
      <c r="G6641" s="262">
        <f t="shared" si="126"/>
        <v>48067.665851110367</v>
      </c>
    </row>
    <row r="6642" spans="1:7" x14ac:dyDescent="0.2">
      <c r="A6642" s="344">
        <v>21</v>
      </c>
      <c r="B6642" s="344">
        <v>1.5</v>
      </c>
      <c r="C6642" s="344">
        <v>4086.884765625</v>
      </c>
      <c r="D6642" s="344">
        <v>24510.466796875</v>
      </c>
      <c r="E6642" s="344">
        <v>2.0999123807996498</v>
      </c>
      <c r="F6642" s="344">
        <v>2.9229850042611401</v>
      </c>
      <c r="G6642" s="262">
        <f t="shared" si="126"/>
        <v>48084.415893168545</v>
      </c>
    </row>
    <row r="6643" spans="1:7" x14ac:dyDescent="0.2">
      <c r="A6643" s="344">
        <v>21</v>
      </c>
      <c r="B6643" s="344">
        <v>2</v>
      </c>
      <c r="C6643" s="344">
        <v>4087.3173828125</v>
      </c>
      <c r="D6643" s="344">
        <v>24408.390625</v>
      </c>
      <c r="E6643" s="344">
        <v>2.09818547591567</v>
      </c>
      <c r="F6643" s="344">
        <v>2.9171851929277199</v>
      </c>
      <c r="G6643" s="262">
        <f t="shared" si="126"/>
        <v>48042.176786268268</v>
      </c>
    </row>
    <row r="6644" spans="1:7" x14ac:dyDescent="0.2">
      <c r="A6644" s="344">
        <v>21</v>
      </c>
      <c r="B6644" s="344">
        <v>2</v>
      </c>
      <c r="C6644" s="344">
        <v>4087.7216796875</v>
      </c>
      <c r="D6644" s="344">
        <v>24306.4609375</v>
      </c>
      <c r="E6644" s="344">
        <v>2.09647044539452</v>
      </c>
      <c r="F6644" s="344">
        <v>2.9138894751667999</v>
      </c>
      <c r="G6644" s="262">
        <f t="shared" si="126"/>
        <v>48000.40305763678</v>
      </c>
    </row>
    <row r="6645" spans="1:7" x14ac:dyDescent="0.2">
      <c r="A6645" s="344">
        <v>21</v>
      </c>
      <c r="B6645" s="344">
        <v>2</v>
      </c>
      <c r="C6645" s="344">
        <v>4088.126953125</v>
      </c>
      <c r="D6645" s="344">
        <v>24203.7890625</v>
      </c>
      <c r="E6645" s="344">
        <v>2.0945481956005101</v>
      </c>
      <c r="F6645" s="344">
        <v>2.9102591797709501</v>
      </c>
      <c r="G6645" s="262">
        <f t="shared" si="126"/>
        <v>47953.778648601845</v>
      </c>
    </row>
    <row r="6646" spans="1:7" x14ac:dyDescent="0.2">
      <c r="A6646" s="344">
        <v>21</v>
      </c>
      <c r="B6646" s="344">
        <v>2</v>
      </c>
      <c r="C6646" s="344">
        <v>4088.5224609375</v>
      </c>
      <c r="D6646" s="344">
        <v>24103.623046875</v>
      </c>
      <c r="E6646" s="344">
        <v>2.0926678553223601</v>
      </c>
      <c r="F6646" s="344">
        <v>2.9035985935479398</v>
      </c>
      <c r="G6646" s="262">
        <f t="shared" si="126"/>
        <v>47908.361462240624</v>
      </c>
    </row>
    <row r="6647" spans="1:7" x14ac:dyDescent="0.2">
      <c r="A6647" s="344">
        <v>21</v>
      </c>
      <c r="B6647" s="344">
        <v>2</v>
      </c>
      <c r="C6647" s="344">
        <v>4088.953125</v>
      </c>
      <c r="D6647" s="344">
        <v>24002.416015625</v>
      </c>
      <c r="E6647" s="344">
        <v>2.0907358266413198</v>
      </c>
      <c r="F6647" s="344">
        <v>2.9012470040470402</v>
      </c>
      <c r="G6647" s="262">
        <f t="shared" si="126"/>
        <v>47861.890338640631</v>
      </c>
    </row>
    <row r="6648" spans="1:7" x14ac:dyDescent="0.2">
      <c r="A6648" s="344">
        <v>21</v>
      </c>
      <c r="B6648" s="344">
        <v>2</v>
      </c>
      <c r="C6648" s="344">
        <v>4089.3330078125</v>
      </c>
      <c r="D6648" s="344">
        <v>23900.673828125</v>
      </c>
      <c r="E6648" s="344">
        <v>2.0889274310320598</v>
      </c>
      <c r="F6648" s="344">
        <v>2.8982849325984699</v>
      </c>
      <c r="G6648" s="262">
        <f t="shared" si="126"/>
        <v>47818.576469968917</v>
      </c>
    </row>
    <row r="6649" spans="1:7" x14ac:dyDescent="0.2">
      <c r="A6649" s="344">
        <v>21</v>
      </c>
      <c r="B6649" s="344">
        <v>2</v>
      </c>
      <c r="C6649" s="344">
        <v>4089.763671875</v>
      </c>
      <c r="D6649" s="344">
        <v>23799.52734375</v>
      </c>
      <c r="E6649" s="344">
        <v>2.08691228181124</v>
      </c>
      <c r="F6649" s="344">
        <v>2.8940944466739902</v>
      </c>
      <c r="G6649" s="262">
        <f t="shared" si="126"/>
        <v>47770.514958356689</v>
      </c>
    </row>
    <row r="6650" spans="1:7" x14ac:dyDescent="0.2">
      <c r="A6650" s="344">
        <v>21</v>
      </c>
      <c r="B6650" s="344">
        <v>2</v>
      </c>
      <c r="C6650" s="344">
        <v>4090.1435546875</v>
      </c>
      <c r="D6650" s="344">
        <v>23698.197265625</v>
      </c>
      <c r="E6650" s="344">
        <v>2.0851211156696099</v>
      </c>
      <c r="F6650" s="344">
        <v>2.8891265392303498</v>
      </c>
      <c r="G6650" s="262">
        <f t="shared" si="126"/>
        <v>47727.976800294295</v>
      </c>
    </row>
    <row r="6651" spans="1:7" x14ac:dyDescent="0.2">
      <c r="A6651" s="344">
        <v>21</v>
      </c>
      <c r="B6651" s="344">
        <v>2</v>
      </c>
      <c r="C6651" s="344">
        <v>4090.568359375</v>
      </c>
      <c r="D6651" s="344">
        <v>23597.80859375</v>
      </c>
      <c r="E6651" s="344">
        <v>2.08319420926273</v>
      </c>
      <c r="F6651" s="344">
        <v>2.8841258026659502</v>
      </c>
      <c r="G6651" s="262">
        <f t="shared" si="126"/>
        <v>47682.409311939169</v>
      </c>
    </row>
    <row r="6652" spans="1:7" x14ac:dyDescent="0.2">
      <c r="A6652" s="344">
        <v>21</v>
      </c>
      <c r="B6652" s="344">
        <v>2</v>
      </c>
      <c r="C6652" s="344">
        <v>4090.9736328125</v>
      </c>
      <c r="D6652" s="344">
        <v>23495.828125</v>
      </c>
      <c r="E6652" s="344">
        <v>2.08133808337152</v>
      </c>
      <c r="F6652" s="344">
        <v>2.8796049300581199</v>
      </c>
      <c r="G6652" s="262">
        <f t="shared" si="126"/>
        <v>47638.703452726717</v>
      </c>
    </row>
    <row r="6653" spans="1:7" x14ac:dyDescent="0.2">
      <c r="A6653" s="344">
        <v>21</v>
      </c>
      <c r="B6653" s="344">
        <v>2</v>
      </c>
      <c r="C6653" s="344">
        <v>4091.3642578125</v>
      </c>
      <c r="D6653" s="344">
        <v>23394.56640625</v>
      </c>
      <c r="E6653" s="344">
        <v>2.07940861582756</v>
      </c>
      <c r="F6653" s="344">
        <v>2.87799839861691</v>
      </c>
      <c r="G6653" s="262">
        <f t="shared" si="126"/>
        <v>47593.466705540952</v>
      </c>
    </row>
    <row r="6654" spans="1:7" x14ac:dyDescent="0.2">
      <c r="A6654" s="344">
        <v>21</v>
      </c>
      <c r="B6654" s="344">
        <v>2</v>
      </c>
      <c r="C6654" s="344">
        <v>4091.4150390625</v>
      </c>
      <c r="D6654" s="344">
        <v>23387.439453125</v>
      </c>
      <c r="E6654" s="344">
        <v>2.07921443507075</v>
      </c>
      <c r="F6654" s="344">
        <v>2.8752684593200701</v>
      </c>
      <c r="G6654" s="262">
        <f t="shared" si="126"/>
        <v>47588.924622889521</v>
      </c>
    </row>
    <row r="6655" spans="1:7" x14ac:dyDescent="0.2">
      <c r="A6655" s="344">
        <v>21</v>
      </c>
      <c r="B6655" s="344">
        <v>2</v>
      </c>
      <c r="C6655" s="344">
        <v>4091.78515625</v>
      </c>
      <c r="D6655" s="344">
        <v>23292.552734375</v>
      </c>
      <c r="E6655" s="344">
        <v>2.0775333978235699</v>
      </c>
      <c r="F6655" s="344">
        <v>2.8735338710248501</v>
      </c>
      <c r="G6655" s="262">
        <f t="shared" si="126"/>
        <v>47549.689220106891</v>
      </c>
    </row>
    <row r="6656" spans="1:7" x14ac:dyDescent="0.2">
      <c r="A6656" s="344">
        <v>21</v>
      </c>
      <c r="B6656" s="344">
        <v>2</v>
      </c>
      <c r="C6656" s="344">
        <v>4092.1884765625</v>
      </c>
      <c r="D6656" s="344">
        <v>23192.4609375</v>
      </c>
      <c r="E6656" s="344">
        <v>2.0756109151989199</v>
      </c>
      <c r="F6656" s="344">
        <v>2.8657703660428502</v>
      </c>
      <c r="G6656" s="262">
        <f t="shared" si="126"/>
        <v>47505.005904561491</v>
      </c>
    </row>
    <row r="6657" spans="1:7" x14ac:dyDescent="0.2">
      <c r="A6657" s="344">
        <v>21</v>
      </c>
      <c r="B6657" s="344">
        <v>2</v>
      </c>
      <c r="C6657" s="344">
        <v>4092.5751953125</v>
      </c>
      <c r="D6657" s="344">
        <v>23092.39453125</v>
      </c>
      <c r="E6657" s="344">
        <v>2.0737603772431599</v>
      </c>
      <c r="F6657" s="344">
        <v>2.8633447363972699</v>
      </c>
      <c r="G6657" s="262">
        <f t="shared" si="126"/>
        <v>47462.179963650597</v>
      </c>
    </row>
    <row r="6658" spans="1:7" x14ac:dyDescent="0.2">
      <c r="A6658" s="344">
        <v>21</v>
      </c>
      <c r="B6658" s="344">
        <v>2</v>
      </c>
      <c r="C6658" s="344">
        <v>4092.9892578125</v>
      </c>
      <c r="D6658" s="344">
        <v>22988.587890625</v>
      </c>
      <c r="E6658" s="344">
        <v>2.0718246232718198</v>
      </c>
      <c r="F6658" s="344">
        <v>2.8581798542290899</v>
      </c>
      <c r="G6658" s="262">
        <f t="shared" si="126"/>
        <v>47417.5792412874</v>
      </c>
    </row>
    <row r="6659" spans="1:7" x14ac:dyDescent="0.2">
      <c r="A6659" s="344">
        <v>21</v>
      </c>
      <c r="B6659" s="344">
        <v>2</v>
      </c>
      <c r="C6659" s="344">
        <v>4093.3955078125</v>
      </c>
      <c r="D6659" s="344">
        <v>22887.888671875</v>
      </c>
      <c r="E6659" s="344">
        <v>2.0699265878647601</v>
      </c>
      <c r="F6659" s="344">
        <v>2.8559355996549098</v>
      </c>
      <c r="G6659" s="262">
        <f t="shared" si="126"/>
        <v>47374.041652854015</v>
      </c>
    </row>
    <row r="6660" spans="1:7" x14ac:dyDescent="0.2">
      <c r="A6660" s="344">
        <v>21</v>
      </c>
      <c r="B6660" s="344">
        <v>2</v>
      </c>
      <c r="C6660" s="344">
        <v>4093.8173828125</v>
      </c>
      <c r="D6660" s="344">
        <v>22785.484375</v>
      </c>
      <c r="E6660" s="344">
        <v>2.0679992157965899</v>
      </c>
      <c r="F6660" s="344">
        <v>2.8480649925768402</v>
      </c>
      <c r="G6660" s="262">
        <f t="shared" si="126"/>
        <v>47330.026861119179</v>
      </c>
    </row>
    <row r="6661" spans="1:7" x14ac:dyDescent="0.2">
      <c r="A6661" s="344">
        <v>21</v>
      </c>
      <c r="B6661" s="344">
        <v>2</v>
      </c>
      <c r="C6661" s="344">
        <v>4094.2060546875</v>
      </c>
      <c r="D6661" s="344">
        <v>22684.85546875</v>
      </c>
      <c r="E6661" s="344">
        <v>2.06606555730104</v>
      </c>
      <c r="F6661" s="344">
        <v>2.84557626582682</v>
      </c>
      <c r="G6661" s="262">
        <f t="shared" si="126"/>
        <v>47286.064806651979</v>
      </c>
    </row>
    <row r="6662" spans="1:7" x14ac:dyDescent="0.2">
      <c r="A6662" s="344">
        <v>21</v>
      </c>
      <c r="B6662" s="344">
        <v>2</v>
      </c>
      <c r="C6662" s="344">
        <v>4094.6181640625</v>
      </c>
      <c r="D6662" s="344">
        <v>22584.62109375</v>
      </c>
      <c r="E6662" s="344">
        <v>2.0641728769987799</v>
      </c>
      <c r="F6662" s="344">
        <v>2.84331128932536</v>
      </c>
      <c r="G6662" s="262">
        <f t="shared" ref="G6662:G6725" si="127">G6661+(D6662+D6661)/2*(E6662-E6661)</f>
        <v>47243.224483360245</v>
      </c>
    </row>
    <row r="6663" spans="1:7" x14ac:dyDescent="0.2">
      <c r="A6663" s="344">
        <v>21</v>
      </c>
      <c r="B6663" s="344">
        <v>2</v>
      </c>
      <c r="C6663" s="344">
        <v>4095.0166015625</v>
      </c>
      <c r="D6663" s="344">
        <v>22483.859375</v>
      </c>
      <c r="E6663" s="344">
        <v>2.0622946321964299</v>
      </c>
      <c r="F6663" s="344">
        <v>2.8371810913085902</v>
      </c>
      <c r="G6663" s="262">
        <f t="shared" si="127"/>
        <v>47200.899663765122</v>
      </c>
    </row>
    <row r="6664" spans="1:7" x14ac:dyDescent="0.2">
      <c r="A6664" s="344">
        <v>21</v>
      </c>
      <c r="B6664" s="344">
        <v>2</v>
      </c>
      <c r="C6664" s="344">
        <v>4095.423828125</v>
      </c>
      <c r="D6664" s="344">
        <v>22383.412109375</v>
      </c>
      <c r="E6664" s="344">
        <v>2.0603626035153901</v>
      </c>
      <c r="F6664" s="344">
        <v>2.8333782684058</v>
      </c>
      <c r="G6664" s="262">
        <f t="shared" si="127"/>
        <v>47157.557236091219</v>
      </c>
    </row>
    <row r="6665" spans="1:7" x14ac:dyDescent="0.2">
      <c r="A6665" s="344">
        <v>21</v>
      </c>
      <c r="B6665" s="344">
        <v>2</v>
      </c>
      <c r="C6665" s="344">
        <v>4095.669921875</v>
      </c>
      <c r="D6665" s="344">
        <v>22322.306640625</v>
      </c>
      <c r="E6665" s="344">
        <v>2.0592010114342001</v>
      </c>
      <c r="F6665" s="344">
        <v>2.8301835991442199</v>
      </c>
      <c r="G6665" s="262">
        <f t="shared" si="127"/>
        <v>47131.592331649263</v>
      </c>
    </row>
    <row r="6666" spans="1:7" x14ac:dyDescent="0.2">
      <c r="A6666" s="344">
        <v>21</v>
      </c>
      <c r="B6666" s="344">
        <v>2</v>
      </c>
      <c r="C6666" s="344">
        <v>4095.8271484375</v>
      </c>
      <c r="D6666" s="344">
        <v>22278.208984375</v>
      </c>
      <c r="E6666" s="344">
        <v>2.0583970472216602</v>
      </c>
      <c r="F6666" s="344">
        <v>2.8295100200921302</v>
      </c>
      <c r="G6666" s="262">
        <f t="shared" si="127"/>
        <v>47113.663722437595</v>
      </c>
    </row>
    <row r="6667" spans="1:7" x14ac:dyDescent="0.2">
      <c r="A6667" s="344">
        <v>21</v>
      </c>
      <c r="B6667" s="344">
        <v>2</v>
      </c>
      <c r="C6667" s="344">
        <v>4096.25390625</v>
      </c>
      <c r="D6667" s="344">
        <v>22177.37890625</v>
      </c>
      <c r="E6667" s="344">
        <v>2.0564808510243902</v>
      </c>
      <c r="F6667" s="344">
        <v>2.82469997182488</v>
      </c>
      <c r="G6667" s="262">
        <f t="shared" si="127"/>
        <v>47071.070908205889</v>
      </c>
    </row>
    <row r="6668" spans="1:7" x14ac:dyDescent="0.2">
      <c r="A6668" s="344">
        <v>21</v>
      </c>
      <c r="B6668" s="344">
        <v>2</v>
      </c>
      <c r="C6668" s="344">
        <v>4096.650390625</v>
      </c>
      <c r="D6668" s="344">
        <v>22076.982421875</v>
      </c>
      <c r="E6668" s="344">
        <v>2.0545893348753501</v>
      </c>
      <c r="F6668" s="344">
        <v>2.8207688592374298</v>
      </c>
      <c r="G6668" s="262">
        <f t="shared" si="127"/>
        <v>47029.216988647087</v>
      </c>
    </row>
    <row r="6669" spans="1:7" x14ac:dyDescent="0.2">
      <c r="A6669" s="344">
        <v>21</v>
      </c>
      <c r="B6669" s="344">
        <v>2</v>
      </c>
      <c r="C6669" s="344">
        <v>4097.0615234375</v>
      </c>
      <c r="D6669" s="344">
        <v>21976.5</v>
      </c>
      <c r="E6669" s="344">
        <v>2.0525939762592298</v>
      </c>
      <c r="F6669" s="344">
        <v>2.816176507622</v>
      </c>
      <c r="G6669" s="262">
        <f t="shared" si="127"/>
        <v>46985.265740786788</v>
      </c>
    </row>
    <row r="6670" spans="1:7" x14ac:dyDescent="0.2">
      <c r="A6670" s="344">
        <v>21</v>
      </c>
      <c r="B6670" s="344">
        <v>2</v>
      </c>
      <c r="C6670" s="344">
        <v>4097.4580078125</v>
      </c>
      <c r="D6670" s="344">
        <v>21875.8359375</v>
      </c>
      <c r="E6670" s="344">
        <v>2.05072364769876</v>
      </c>
      <c r="F6670" s="344">
        <v>2.81224260106683</v>
      </c>
      <c r="G6670" s="262">
        <f t="shared" si="127"/>
        <v>46944.256602613175</v>
      </c>
    </row>
    <row r="6671" spans="1:7" x14ac:dyDescent="0.2">
      <c r="A6671" s="344">
        <v>21</v>
      </c>
      <c r="B6671" s="344">
        <v>2</v>
      </c>
      <c r="C6671" s="344">
        <v>4097.859375</v>
      </c>
      <c r="D6671" s="344">
        <v>21775.720703125</v>
      </c>
      <c r="E6671" s="344">
        <v>2.0488097798079301</v>
      </c>
      <c r="F6671" s="344">
        <v>2.8080672491341798</v>
      </c>
      <c r="G6671" s="262">
        <f t="shared" si="127"/>
        <v>46902.48494629356</v>
      </c>
    </row>
    <row r="6672" spans="1:7" x14ac:dyDescent="0.2">
      <c r="A6672" s="344">
        <v>21</v>
      </c>
      <c r="B6672" s="344">
        <v>2</v>
      </c>
      <c r="C6672" s="344">
        <v>4098.259765625</v>
      </c>
      <c r="D6672" s="344">
        <v>21675.525390625</v>
      </c>
      <c r="E6672" s="344">
        <v>2.04682908952236</v>
      </c>
      <c r="F6672" s="344">
        <v>2.8037696611136198</v>
      </c>
      <c r="G6672" s="262">
        <f t="shared" si="127"/>
        <v>46859.453215776659</v>
      </c>
    </row>
    <row r="6673" spans="1:7" x14ac:dyDescent="0.2">
      <c r="A6673" s="344">
        <v>21</v>
      </c>
      <c r="B6673" s="344">
        <v>2</v>
      </c>
      <c r="C6673" s="344">
        <v>4098.662109375</v>
      </c>
      <c r="D6673" s="344">
        <v>21574.451171875</v>
      </c>
      <c r="E6673" s="344">
        <v>2.0449375733733199</v>
      </c>
      <c r="F6673" s="344">
        <v>2.7993174735456701</v>
      </c>
      <c r="G6673" s="262">
        <f t="shared" si="127"/>
        <v>46818.549201219874</v>
      </c>
    </row>
    <row r="6674" spans="1:7" x14ac:dyDescent="0.2">
      <c r="A6674" s="344">
        <v>21</v>
      </c>
      <c r="B6674" s="344">
        <v>2</v>
      </c>
      <c r="C6674" s="344">
        <v>4099.0634765625</v>
      </c>
      <c r="D6674" s="344">
        <v>21474.076171875</v>
      </c>
      <c r="E6674" s="344">
        <v>2.0431012380868201</v>
      </c>
      <c r="F6674" s="344">
        <v>2.7966261841356799</v>
      </c>
      <c r="G6674" s="262">
        <f t="shared" si="127"/>
        <v>46779.023436323281</v>
      </c>
    </row>
    <row r="6675" spans="1:7" x14ac:dyDescent="0.2">
      <c r="A6675" s="344">
        <v>21</v>
      </c>
      <c r="B6675" s="344">
        <v>2</v>
      </c>
      <c r="C6675" s="344">
        <v>4099.46875</v>
      </c>
      <c r="D6675" s="344">
        <v>21373.416015625</v>
      </c>
      <c r="E6675" s="344">
        <v>2.04120110720396</v>
      </c>
      <c r="F6675" s="344">
        <v>2.7892442885786299</v>
      </c>
      <c r="G6675" s="262">
        <f t="shared" si="127"/>
        <v>46738.31551474399</v>
      </c>
    </row>
    <row r="6676" spans="1:7" x14ac:dyDescent="0.2">
      <c r="A6676" s="344">
        <v>21</v>
      </c>
      <c r="B6676" s="344">
        <v>2</v>
      </c>
      <c r="C6676" s="344">
        <v>4099.8642578125</v>
      </c>
      <c r="D6676" s="344">
        <v>21269.65625</v>
      </c>
      <c r="E6676" s="344">
        <v>2.0392052829265599</v>
      </c>
      <c r="F6676" s="344">
        <v>2.78636207804084</v>
      </c>
      <c r="G6676" s="262">
        <f t="shared" si="127"/>
        <v>46695.761475298663</v>
      </c>
    </row>
    <row r="6677" spans="1:7" x14ac:dyDescent="0.2">
      <c r="A6677" s="344">
        <v>21</v>
      </c>
      <c r="B6677" s="344">
        <v>2</v>
      </c>
      <c r="C6677" s="344">
        <v>4099.8828125</v>
      </c>
      <c r="D6677" s="344">
        <v>21273.83203125</v>
      </c>
      <c r="E6677" s="344">
        <v>2.0391850266605598</v>
      </c>
      <c r="F6677" s="344">
        <v>2.7880191337317202</v>
      </c>
      <c r="G6677" s="262">
        <f t="shared" si="127"/>
        <v>46695.330589191064</v>
      </c>
    </row>
    <row r="6678" spans="1:7" x14ac:dyDescent="0.2">
      <c r="A6678" s="344">
        <v>21</v>
      </c>
      <c r="B6678" s="344">
        <v>2</v>
      </c>
      <c r="C6678" s="344">
        <v>4100.2822265625</v>
      </c>
      <c r="D6678" s="344">
        <v>21168.275390625</v>
      </c>
      <c r="E6678" s="344">
        <v>2.0373165607452401</v>
      </c>
      <c r="F6678" s="344">
        <v>2.7824342250824001</v>
      </c>
      <c r="G6678" s="262">
        <f t="shared" si="127"/>
        <v>46655.67977364501</v>
      </c>
    </row>
    <row r="6679" spans="1:7" x14ac:dyDescent="0.2">
      <c r="A6679" s="344">
        <v>21</v>
      </c>
      <c r="B6679" s="344">
        <v>2</v>
      </c>
      <c r="C6679" s="344">
        <v>4100.6923828125</v>
      </c>
      <c r="D6679" s="344">
        <v>21065.966796875</v>
      </c>
      <c r="E6679" s="344">
        <v>2.0353393629193302</v>
      </c>
      <c r="F6679" s="344">
        <v>2.7800439856946499</v>
      </c>
      <c r="G6679" s="262">
        <f t="shared" si="127"/>
        <v>46613.927047728968</v>
      </c>
    </row>
    <row r="6680" spans="1:7" x14ac:dyDescent="0.2">
      <c r="A6680" s="344">
        <v>21</v>
      </c>
      <c r="B6680" s="344">
        <v>2</v>
      </c>
      <c r="C6680" s="344">
        <v>4101.1083984375</v>
      </c>
      <c r="D6680" s="344">
        <v>20963.34765625</v>
      </c>
      <c r="E6680" s="344">
        <v>2.0334112923592298</v>
      </c>
      <c r="F6680" s="344">
        <v>2.7738630305975698</v>
      </c>
      <c r="G6680" s="262">
        <f t="shared" si="127"/>
        <v>46573.409305799833</v>
      </c>
    </row>
    <row r="6681" spans="1:7" x14ac:dyDescent="0.2">
      <c r="A6681" s="344">
        <v>21</v>
      </c>
      <c r="B6681" s="344">
        <v>2</v>
      </c>
      <c r="C6681" s="344">
        <v>4101.4951171875</v>
      </c>
      <c r="D6681" s="344">
        <v>20862.173828125</v>
      </c>
      <c r="E6681" s="344">
        <v>2.0314957946538899</v>
      </c>
      <c r="F6681" s="344">
        <v>2.7676820755004901</v>
      </c>
      <c r="G6681" s="262">
        <f t="shared" si="127"/>
        <v>46533.350960585849</v>
      </c>
    </row>
    <row r="6682" spans="1:7" x14ac:dyDescent="0.2">
      <c r="A6682" s="344">
        <v>21</v>
      </c>
      <c r="B6682" s="344">
        <v>2</v>
      </c>
      <c r="C6682" s="344">
        <v>4101.91015625</v>
      </c>
      <c r="D6682" s="344">
        <v>20761.732421875</v>
      </c>
      <c r="E6682" s="344">
        <v>2.0295381546020499</v>
      </c>
      <c r="F6682" s="344">
        <v>2.76373908855021</v>
      </c>
      <c r="G6682" s="262">
        <f t="shared" si="127"/>
        <v>46492.608647591333</v>
      </c>
    </row>
    <row r="6683" spans="1:7" x14ac:dyDescent="0.2">
      <c r="A6683" s="344">
        <v>21</v>
      </c>
      <c r="B6683" s="344">
        <v>2</v>
      </c>
      <c r="C6683" s="344">
        <v>4102.3115234375</v>
      </c>
      <c r="D6683" s="344">
        <v>20661.216796875</v>
      </c>
      <c r="E6683" s="344">
        <v>2.0275728311389698</v>
      </c>
      <c r="F6683" s="344">
        <v>2.7613015845417999</v>
      </c>
      <c r="G6683" s="262">
        <f t="shared" si="127"/>
        <v>46451.903900586542</v>
      </c>
    </row>
    <row r="6684" spans="1:7" x14ac:dyDescent="0.2">
      <c r="A6684" s="344">
        <v>21</v>
      </c>
      <c r="B6684" s="344">
        <v>2</v>
      </c>
      <c r="C6684" s="344">
        <v>4102.7265625</v>
      </c>
      <c r="D6684" s="344">
        <v>20559.751953125</v>
      </c>
      <c r="E6684" s="344">
        <v>2.0256992429494902</v>
      </c>
      <c r="F6684" s="344">
        <v>2.75803217664361</v>
      </c>
      <c r="G6684" s="262">
        <f t="shared" si="127"/>
        <v>46413.28834048209</v>
      </c>
    </row>
    <row r="6685" spans="1:7" x14ac:dyDescent="0.2">
      <c r="A6685" s="344">
        <v>21</v>
      </c>
      <c r="B6685" s="344">
        <v>2</v>
      </c>
      <c r="C6685" s="344">
        <v>4103.119140625</v>
      </c>
      <c r="D6685" s="344">
        <v>20459.212890625</v>
      </c>
      <c r="E6685" s="344">
        <v>2.0237148273736199</v>
      </c>
      <c r="F6685" s="344">
        <v>2.75224167853594</v>
      </c>
      <c r="G6685" s="262">
        <f t="shared" si="127"/>
        <v>46372.589004111083</v>
      </c>
    </row>
    <row r="6686" spans="1:7" x14ac:dyDescent="0.2">
      <c r="A6686" s="344">
        <v>21</v>
      </c>
      <c r="B6686" s="344">
        <v>2</v>
      </c>
      <c r="C6686" s="344">
        <v>4103.5224609375</v>
      </c>
      <c r="D6686" s="344">
        <v>20358.32421875</v>
      </c>
      <c r="E6686" s="344">
        <v>2.0217667333781701</v>
      </c>
      <c r="F6686" s="344">
        <v>2.7482181321829602</v>
      </c>
      <c r="G6686" s="262">
        <f t="shared" si="127"/>
        <v>46332.830804635174</v>
      </c>
    </row>
    <row r="6687" spans="1:7" x14ac:dyDescent="0.2">
      <c r="A6687" s="344">
        <v>21</v>
      </c>
      <c r="B6687" s="344">
        <v>2</v>
      </c>
      <c r="C6687" s="344">
        <v>4103.9287109375</v>
      </c>
      <c r="D6687" s="344">
        <v>20258.029296875</v>
      </c>
      <c r="E6687" s="344">
        <v>2.0198530983179799</v>
      </c>
      <c r="F6687" s="344">
        <v>2.7429580222815302</v>
      </c>
      <c r="G6687" s="262">
        <f t="shared" si="127"/>
        <v>46293.968365582885</v>
      </c>
    </row>
    <row r="6688" spans="1:7" x14ac:dyDescent="0.2">
      <c r="A6688" s="344">
        <v>21</v>
      </c>
      <c r="B6688" s="344">
        <v>2</v>
      </c>
      <c r="C6688" s="344">
        <v>4104.0703125</v>
      </c>
      <c r="D6688" s="344">
        <v>20228.73046875</v>
      </c>
      <c r="E6688" s="344">
        <v>2.01917649246752</v>
      </c>
      <c r="F6688" s="344">
        <v>2.7429966721683701</v>
      </c>
      <c r="G6688" s="262">
        <f t="shared" si="127"/>
        <v>46280.271576321094</v>
      </c>
    </row>
    <row r="6689" spans="1:7" x14ac:dyDescent="0.2">
      <c r="A6689" s="344">
        <v>21</v>
      </c>
      <c r="B6689" s="344">
        <v>2</v>
      </c>
      <c r="C6689" s="344">
        <v>4104.3251953125</v>
      </c>
      <c r="D6689" s="344">
        <v>20155.1484375</v>
      </c>
      <c r="E6689" s="344">
        <v>2.0178682170808302</v>
      </c>
      <c r="F6689" s="344">
        <v>2.73968582041562</v>
      </c>
      <c r="G6689" s="262">
        <f t="shared" si="127"/>
        <v>46253.85495892504</v>
      </c>
    </row>
    <row r="6690" spans="1:7" x14ac:dyDescent="0.2">
      <c r="A6690" s="344">
        <v>21</v>
      </c>
      <c r="B6690" s="344">
        <v>2</v>
      </c>
      <c r="C6690" s="344">
        <v>4104.7353515625</v>
      </c>
      <c r="D6690" s="344">
        <v>20054.64453125</v>
      </c>
      <c r="E6690" s="344">
        <v>2.0159468986093998</v>
      </c>
      <c r="F6690" s="344">
        <v>2.7370036114007199</v>
      </c>
      <c r="G6690" s="262">
        <f t="shared" si="127"/>
        <v>46215.227049943416</v>
      </c>
    </row>
    <row r="6691" spans="1:7" x14ac:dyDescent="0.2">
      <c r="A6691" s="344">
        <v>21</v>
      </c>
      <c r="B6691" s="344">
        <v>2</v>
      </c>
      <c r="C6691" s="344">
        <v>4105.1328125</v>
      </c>
      <c r="D6691" s="344">
        <v>19954.423828125</v>
      </c>
      <c r="E6691" s="344">
        <v>2.0140553824603602</v>
      </c>
      <c r="F6691" s="344">
        <v>2.7307299897074699</v>
      </c>
      <c r="G6691" s="262">
        <f t="shared" si="127"/>
        <v>46177.388150488521</v>
      </c>
    </row>
    <row r="6692" spans="1:7" x14ac:dyDescent="0.2">
      <c r="A6692" s="344">
        <v>21</v>
      </c>
      <c r="B6692" s="344">
        <v>2</v>
      </c>
      <c r="C6692" s="344">
        <v>4105.544921875</v>
      </c>
      <c r="D6692" s="344">
        <v>19853.7578125</v>
      </c>
      <c r="E6692" s="344">
        <v>2.0119426771998401</v>
      </c>
      <c r="F6692" s="344">
        <v>2.7249723207205498</v>
      </c>
      <c r="G6692" s="262">
        <f t="shared" si="127"/>
        <v>46135.336673106576</v>
      </c>
    </row>
    <row r="6693" spans="1:7" x14ac:dyDescent="0.2">
      <c r="A6693" s="344">
        <v>21</v>
      </c>
      <c r="B6693" s="344">
        <v>2</v>
      </c>
      <c r="C6693" s="344">
        <v>4105.9384765625</v>
      </c>
      <c r="D6693" s="344">
        <v>19753.556640625</v>
      </c>
      <c r="E6693" s="344">
        <v>2.0101245027035501</v>
      </c>
      <c r="F6693" s="344">
        <v>2.7224568184465201</v>
      </c>
      <c r="G6693" s="262">
        <f t="shared" si="127"/>
        <v>46099.33016860397</v>
      </c>
    </row>
    <row r="6694" spans="1:7" x14ac:dyDescent="0.2">
      <c r="A6694" s="344">
        <v>21</v>
      </c>
      <c r="B6694" s="344">
        <v>2</v>
      </c>
      <c r="C6694" s="344">
        <v>4106.3369140625</v>
      </c>
      <c r="D6694" s="344">
        <v>19649.333984375</v>
      </c>
      <c r="E6694" s="344">
        <v>2.008147072047</v>
      </c>
      <c r="F6694" s="344">
        <v>2.7192295528948298</v>
      </c>
      <c r="G6694" s="262">
        <f t="shared" si="127"/>
        <v>46060.371926664688</v>
      </c>
    </row>
    <row r="6695" spans="1:7" x14ac:dyDescent="0.2">
      <c r="A6695" s="344">
        <v>21</v>
      </c>
      <c r="B6695" s="344">
        <v>2.5</v>
      </c>
      <c r="C6695" s="344">
        <v>4107.0634765625</v>
      </c>
      <c r="D6695" s="344">
        <v>19752.392578125</v>
      </c>
      <c r="E6695" s="344">
        <v>2.0097407978028099</v>
      </c>
      <c r="F6695" s="344">
        <v>2.7224062941968401</v>
      </c>
      <c r="G6695" s="262">
        <f t="shared" si="127"/>
        <v>46091.769699887707</v>
      </c>
    </row>
    <row r="6696" spans="1:7" x14ac:dyDescent="0.2">
      <c r="A6696" s="344">
        <v>21</v>
      </c>
      <c r="B6696" s="344">
        <v>2.5</v>
      </c>
      <c r="C6696" s="344">
        <v>4107.46484375</v>
      </c>
      <c r="D6696" s="344">
        <v>19852.77734375</v>
      </c>
      <c r="E6696" s="344">
        <v>2.0116679370403299</v>
      </c>
      <c r="F6696" s="344">
        <v>2.72673368453979</v>
      </c>
      <c r="G6696" s="262">
        <f t="shared" si="127"/>
        <v>46129.932038370251</v>
      </c>
    </row>
    <row r="6697" spans="1:7" x14ac:dyDescent="0.2">
      <c r="A6697" s="344">
        <v>21</v>
      </c>
      <c r="B6697" s="344">
        <v>2.5</v>
      </c>
      <c r="C6697" s="344">
        <v>4107.8720703125</v>
      </c>
      <c r="D6697" s="344">
        <v>19953.236328125</v>
      </c>
      <c r="E6697" s="344">
        <v>2.01356061734259</v>
      </c>
      <c r="F6697" s="344">
        <v>2.7313800528645502</v>
      </c>
      <c r="G6697" s="262">
        <f t="shared" si="127"/>
        <v>46167.60206736438</v>
      </c>
    </row>
    <row r="6698" spans="1:7" x14ac:dyDescent="0.2">
      <c r="A6698" s="344">
        <v>21</v>
      </c>
      <c r="B6698" s="344">
        <v>2.5</v>
      </c>
      <c r="C6698" s="344">
        <v>4108.275390625</v>
      </c>
      <c r="D6698" s="344">
        <v>20053.984375</v>
      </c>
      <c r="E6698" s="344">
        <v>2.0154642406851102</v>
      </c>
      <c r="F6698" s="344">
        <v>2.7363537810742899</v>
      </c>
      <c r="G6698" s="262">
        <f t="shared" si="127"/>
        <v>46205.681406964293</v>
      </c>
    </row>
    <row r="6699" spans="1:7" x14ac:dyDescent="0.2">
      <c r="A6699" s="344">
        <v>21</v>
      </c>
      <c r="B6699" s="344">
        <v>2.5</v>
      </c>
      <c r="C6699" s="344">
        <v>4108.671875</v>
      </c>
      <c r="D6699" s="344">
        <v>20154.130859375</v>
      </c>
      <c r="E6699" s="344">
        <v>2.0172779913991699</v>
      </c>
      <c r="F6699" s="344">
        <v>2.7401328552514301</v>
      </c>
      <c r="G6699" s="262">
        <f t="shared" si="127"/>
        <v>46242.14515582296</v>
      </c>
    </row>
    <row r="6700" spans="1:7" x14ac:dyDescent="0.2">
      <c r="A6700" s="344">
        <v>21</v>
      </c>
      <c r="B6700" s="344">
        <v>2.5</v>
      </c>
      <c r="C6700" s="344">
        <v>4109.0732421875</v>
      </c>
      <c r="D6700" s="344">
        <v>20254.390625</v>
      </c>
      <c r="E6700" s="344">
        <v>2.0191895309835699</v>
      </c>
      <c r="F6700" s="344">
        <v>2.7432709466666001</v>
      </c>
      <c r="G6700" s="262">
        <f t="shared" si="127"/>
        <v>46280.766400005188</v>
      </c>
    </row>
    <row r="6701" spans="1:7" x14ac:dyDescent="0.2">
      <c r="A6701" s="344">
        <v>21</v>
      </c>
      <c r="B6701" s="344">
        <v>2.5</v>
      </c>
      <c r="C6701" s="344">
        <v>4109.4794921875</v>
      </c>
      <c r="D6701" s="344">
        <v>20354.759765625</v>
      </c>
      <c r="E6701" s="344">
        <v>2.0211357623338699</v>
      </c>
      <c r="F6701" s="344">
        <v>2.74763396009803</v>
      </c>
      <c r="G6701" s="262">
        <f t="shared" si="127"/>
        <v>46320.283800804827</v>
      </c>
    </row>
    <row r="6702" spans="1:7" x14ac:dyDescent="0.2">
      <c r="A6702" s="344">
        <v>21</v>
      </c>
      <c r="B6702" s="344">
        <v>2.5</v>
      </c>
      <c r="C6702" s="344">
        <v>4109.888671875</v>
      </c>
      <c r="D6702" s="344">
        <v>20456.75</v>
      </c>
      <c r="E6702" s="344">
        <v>2.0229963120073098</v>
      </c>
      <c r="F6702" s="344">
        <v>2.75132060050964</v>
      </c>
      <c r="G6702" s="262">
        <f t="shared" si="127"/>
        <v>46358.24972138834</v>
      </c>
    </row>
    <row r="6703" spans="1:7" x14ac:dyDescent="0.2">
      <c r="A6703" s="344">
        <v>21</v>
      </c>
      <c r="B6703" s="344">
        <v>2.5</v>
      </c>
      <c r="C6703" s="344">
        <v>4110.296875</v>
      </c>
      <c r="D6703" s="344">
        <v>20557.21484375</v>
      </c>
      <c r="E6703" s="344">
        <v>2.0249418448656802</v>
      </c>
      <c r="F6703" s="344">
        <v>2.75714392773807</v>
      </c>
      <c r="G6703" s="262">
        <f t="shared" si="127"/>
        <v>46398.14672951612</v>
      </c>
    </row>
    <row r="6704" spans="1:7" x14ac:dyDescent="0.2">
      <c r="A6704" s="344">
        <v>21</v>
      </c>
      <c r="B6704" s="344">
        <v>2.5</v>
      </c>
      <c r="C6704" s="344">
        <v>4110.6845703125</v>
      </c>
      <c r="D6704" s="344">
        <v>20658.244140625</v>
      </c>
      <c r="E6704" s="344">
        <v>2.0267562940716699</v>
      </c>
      <c r="F6704" s="344">
        <v>2.7612475678324699</v>
      </c>
      <c r="G6704" s="262">
        <f t="shared" si="127"/>
        <v>46435.538407930471</v>
      </c>
    </row>
    <row r="6705" spans="1:7" x14ac:dyDescent="0.2">
      <c r="A6705" s="344">
        <v>21</v>
      </c>
      <c r="B6705" s="344">
        <v>2.5</v>
      </c>
      <c r="C6705" s="344">
        <v>4111.09765625</v>
      </c>
      <c r="D6705" s="344">
        <v>20761.76953125</v>
      </c>
      <c r="E6705" s="344">
        <v>2.02873745001853</v>
      </c>
      <c r="F6705" s="344">
        <v>2.7650415431708102</v>
      </c>
      <c r="G6705" s="262">
        <f t="shared" si="127"/>
        <v>46476.568161133</v>
      </c>
    </row>
    <row r="6706" spans="1:7" x14ac:dyDescent="0.2">
      <c r="A6706" s="344">
        <v>21</v>
      </c>
      <c r="B6706" s="344">
        <v>2.5</v>
      </c>
      <c r="C6706" s="344">
        <v>4111.513671875</v>
      </c>
      <c r="D6706" s="344">
        <v>20863.015625</v>
      </c>
      <c r="E6706" s="344">
        <v>2.03066878020763</v>
      </c>
      <c r="F6706" s="344">
        <v>2.7703314553946301</v>
      </c>
      <c r="G6706" s="262">
        <f t="shared" si="127"/>
        <v>46516.763763226532</v>
      </c>
    </row>
    <row r="6707" spans="1:7" x14ac:dyDescent="0.2">
      <c r="A6707" s="344">
        <v>21</v>
      </c>
      <c r="B6707" s="344">
        <v>2.5</v>
      </c>
      <c r="C6707" s="344">
        <v>4111.9150390625</v>
      </c>
      <c r="D6707" s="344">
        <v>20963.09375</v>
      </c>
      <c r="E6707" s="344">
        <v>2.0325521472841501</v>
      </c>
      <c r="F6707" s="344">
        <v>2.7734369505196801</v>
      </c>
      <c r="G6707" s="262">
        <f t="shared" si="127"/>
        <v>46556.150721894432</v>
      </c>
    </row>
    <row r="6708" spans="1:7" x14ac:dyDescent="0.2">
      <c r="A6708" s="344">
        <v>21</v>
      </c>
      <c r="B6708" s="344">
        <v>2.5</v>
      </c>
      <c r="C6708" s="344">
        <v>4112.3134765625</v>
      </c>
      <c r="D6708" s="344">
        <v>21064.939453125</v>
      </c>
      <c r="E6708" s="344">
        <v>2.0344941876828702</v>
      </c>
      <c r="F6708" s="344">
        <v>2.7778982184827301</v>
      </c>
      <c r="G6708" s="262">
        <f t="shared" si="127"/>
        <v>46596.960791074038</v>
      </c>
    </row>
    <row r="6709" spans="1:7" x14ac:dyDescent="0.2">
      <c r="A6709" s="344">
        <v>21</v>
      </c>
      <c r="B6709" s="344">
        <v>2.5</v>
      </c>
      <c r="C6709" s="344">
        <v>4112.7294921875</v>
      </c>
      <c r="D6709" s="344">
        <v>21167.939453125</v>
      </c>
      <c r="E6709" s="344">
        <v>2.0364085212349901</v>
      </c>
      <c r="F6709" s="344">
        <v>2.7827681042254002</v>
      </c>
      <c r="G6709" s="262">
        <f t="shared" si="127"/>
        <v>46637.384699620467</v>
      </c>
    </row>
    <row r="6710" spans="1:7" x14ac:dyDescent="0.2">
      <c r="A6710" s="344">
        <v>21</v>
      </c>
      <c r="B6710" s="344">
        <v>2.5</v>
      </c>
      <c r="C6710" s="344">
        <v>4113.1376953125</v>
      </c>
      <c r="D6710" s="344">
        <v>21268.501953125</v>
      </c>
      <c r="E6710" s="344">
        <v>2.0383398514240998</v>
      </c>
      <c r="F6710" s="344">
        <v>2.7865706942975499</v>
      </c>
      <c r="G6710" s="262">
        <f t="shared" si="127"/>
        <v>46678.364089823604</v>
      </c>
    </row>
    <row r="6711" spans="1:7" x14ac:dyDescent="0.2">
      <c r="A6711" s="344">
        <v>21</v>
      </c>
      <c r="B6711" s="344">
        <v>2.5</v>
      </c>
      <c r="C6711" s="344">
        <v>4113.3154296875</v>
      </c>
      <c r="D6711" s="344">
        <v>21310.98828125</v>
      </c>
      <c r="E6711" s="344">
        <v>2.03918293118477</v>
      </c>
      <c r="F6711" s="344">
        <v>2.78625776991248</v>
      </c>
      <c r="G6711" s="262">
        <f t="shared" si="127"/>
        <v>46696.31304304173</v>
      </c>
    </row>
    <row r="6712" spans="1:7" x14ac:dyDescent="0.2">
      <c r="A6712" s="344">
        <v>21</v>
      </c>
      <c r="B6712" s="344">
        <v>2.5</v>
      </c>
      <c r="C6712" s="344">
        <v>4113.5537109375</v>
      </c>
      <c r="D6712" s="344">
        <v>21371.57421875</v>
      </c>
      <c r="E6712" s="344">
        <v>2.0403265953064</v>
      </c>
      <c r="F6712" s="344">
        <v>2.7894168160855801</v>
      </c>
      <c r="G6712" s="262">
        <f t="shared" si="127"/>
        <v>46720.720300716974</v>
      </c>
    </row>
    <row r="6713" spans="1:7" x14ac:dyDescent="0.2">
      <c r="A6713" s="344">
        <v>21</v>
      </c>
      <c r="B6713" s="344">
        <v>2.5</v>
      </c>
      <c r="C6713" s="344">
        <v>4113.9638671875</v>
      </c>
      <c r="D6713" s="344">
        <v>21473.544921875</v>
      </c>
      <c r="E6713" s="344">
        <v>2.04221066087484</v>
      </c>
      <c r="F6713" s="344">
        <v>2.7934045065194399</v>
      </c>
      <c r="G6713" s="262">
        <f t="shared" si="127"/>
        <v>46761.081807591254</v>
      </c>
    </row>
    <row r="6714" spans="1:7" x14ac:dyDescent="0.2">
      <c r="A6714" s="344">
        <v>21</v>
      </c>
      <c r="B6714" s="344">
        <v>2.5</v>
      </c>
      <c r="C6714" s="344">
        <v>4114.3544921875</v>
      </c>
      <c r="D6714" s="344">
        <v>21574.03515625</v>
      </c>
      <c r="E6714" s="344">
        <v>2.0440525840967898</v>
      </c>
      <c r="F6714" s="344">
        <v>2.7984560001641499</v>
      </c>
      <c r="G6714" s="262">
        <f t="shared" si="127"/>
        <v>46800.726976288577</v>
      </c>
    </row>
    <row r="6715" spans="1:7" x14ac:dyDescent="0.2">
      <c r="A6715" s="344">
        <v>21</v>
      </c>
      <c r="B6715" s="344">
        <v>2.5</v>
      </c>
      <c r="C6715" s="344">
        <v>4114.765625</v>
      </c>
      <c r="D6715" s="344">
        <v>21674.53515625</v>
      </c>
      <c r="E6715" s="344">
        <v>2.0460095256567001</v>
      </c>
      <c r="F6715" s="344">
        <v>2.8029589448124201</v>
      </c>
      <c r="G6715" s="262">
        <f t="shared" si="127"/>
        <v>46843.044438614197</v>
      </c>
    </row>
    <row r="6716" spans="1:7" x14ac:dyDescent="0.2">
      <c r="A6716" s="344">
        <v>21</v>
      </c>
      <c r="B6716" s="344">
        <v>2.5</v>
      </c>
      <c r="C6716" s="344">
        <v>4115.1650390625</v>
      </c>
      <c r="D6716" s="344">
        <v>21775.578125</v>
      </c>
      <c r="E6716" s="344">
        <v>2.04795901663601</v>
      </c>
      <c r="F6716" s="344">
        <v>2.80708679929376</v>
      </c>
      <c r="G6716" s="262">
        <f t="shared" si="127"/>
        <v>46885.397240560094</v>
      </c>
    </row>
    <row r="6717" spans="1:7" x14ac:dyDescent="0.2">
      <c r="A6717" s="344">
        <v>21</v>
      </c>
      <c r="B6717" s="344">
        <v>2.5</v>
      </c>
      <c r="C6717" s="344">
        <v>4115.5732421875</v>
      </c>
      <c r="D6717" s="344">
        <v>21876.421875</v>
      </c>
      <c r="E6717" s="344">
        <v>2.0498307421803501</v>
      </c>
      <c r="F6717" s="344">
        <v>2.8129962738603398</v>
      </c>
      <c r="G6717" s="262">
        <f t="shared" si="127"/>
        <v>46926.249522290862</v>
      </c>
    </row>
    <row r="6718" spans="1:7" x14ac:dyDescent="0.2">
      <c r="A6718" s="344">
        <v>21</v>
      </c>
      <c r="B6718" s="344">
        <v>2.5</v>
      </c>
      <c r="C6718" s="344">
        <v>4115.9833984375</v>
      </c>
      <c r="D6718" s="344">
        <v>21976.505859375</v>
      </c>
      <c r="E6718" s="344">
        <v>2.0517539232969302</v>
      </c>
      <c r="F6718" s="344">
        <v>2.8148530982434798</v>
      </c>
      <c r="G6718" s="262">
        <f t="shared" si="127"/>
        <v>46968.41808355361</v>
      </c>
    </row>
    <row r="6719" spans="1:7" x14ac:dyDescent="0.2">
      <c r="A6719" s="344">
        <v>21</v>
      </c>
      <c r="B6719" s="344">
        <v>2.5</v>
      </c>
      <c r="C6719" s="344">
        <v>4116.3623046875</v>
      </c>
      <c r="D6719" s="344">
        <v>22077.15625</v>
      </c>
      <c r="E6719" s="344">
        <v>2.0536303054541301</v>
      </c>
      <c r="F6719" s="344">
        <v>2.8204917907714799</v>
      </c>
      <c r="G6719" s="262">
        <f t="shared" si="127"/>
        <v>47009.748836324281</v>
      </c>
    </row>
    <row r="6720" spans="1:7" x14ac:dyDescent="0.2">
      <c r="A6720" s="344">
        <v>21</v>
      </c>
      <c r="B6720" s="344">
        <v>2.5</v>
      </c>
      <c r="C6720" s="344">
        <v>4116.7724609375</v>
      </c>
      <c r="D6720" s="344">
        <v>22177.220703125</v>
      </c>
      <c r="E6720" s="344">
        <v>2.0555877126753299</v>
      </c>
      <c r="F6720" s="344">
        <v>2.8246191795915401</v>
      </c>
      <c r="G6720" s="262">
        <f t="shared" si="127"/>
        <v>47053.060754833154</v>
      </c>
    </row>
    <row r="6721" spans="1:7" x14ac:dyDescent="0.2">
      <c r="A6721" s="344">
        <v>21</v>
      </c>
      <c r="B6721" s="344">
        <v>2.5</v>
      </c>
      <c r="C6721" s="344">
        <v>4117.15234375</v>
      </c>
      <c r="D6721" s="344">
        <v>22279.65625</v>
      </c>
      <c r="E6721" s="344">
        <v>2.05742660909891</v>
      </c>
      <c r="F6721" s="344">
        <v>2.8288392350077598</v>
      </c>
      <c r="G6721" s="262">
        <f t="shared" si="127"/>
        <v>47093.936550849474</v>
      </c>
    </row>
    <row r="6722" spans="1:7" x14ac:dyDescent="0.2">
      <c r="A6722" s="344">
        <v>21</v>
      </c>
      <c r="B6722" s="344">
        <v>2.5</v>
      </c>
      <c r="C6722" s="344">
        <v>4117.541015625</v>
      </c>
      <c r="D6722" s="344">
        <v>22361.89453125</v>
      </c>
      <c r="E6722" s="344">
        <v>2.0592005457729101</v>
      </c>
      <c r="F6722" s="344">
        <v>2.8334169182926399</v>
      </c>
      <c r="G6722" s="262">
        <f t="shared" si="127"/>
        <v>47133.532192907027</v>
      </c>
    </row>
    <row r="6723" spans="1:7" x14ac:dyDescent="0.2">
      <c r="A6723" s="344">
        <v>21</v>
      </c>
      <c r="B6723" s="344">
        <v>2.5</v>
      </c>
      <c r="C6723" s="344">
        <v>4117.580078125</v>
      </c>
      <c r="D6723" s="344">
        <v>22382.345703125</v>
      </c>
      <c r="E6723" s="344">
        <v>2.0594301167875502</v>
      </c>
      <c r="F6723" s="344">
        <v>2.8342485893517702</v>
      </c>
      <c r="G6723" s="262">
        <f t="shared" si="127"/>
        <v>47138.668183221977</v>
      </c>
    </row>
    <row r="6724" spans="1:7" x14ac:dyDescent="0.2">
      <c r="A6724" s="344">
        <v>21</v>
      </c>
      <c r="B6724" s="344">
        <v>2.5</v>
      </c>
      <c r="C6724" s="344">
        <v>4117.9833984375</v>
      </c>
      <c r="D6724" s="344">
        <v>22483.10546875</v>
      </c>
      <c r="E6724" s="344">
        <v>2.0613099914044102</v>
      </c>
      <c r="F6724" s="344">
        <v>2.8369904030114399</v>
      </c>
      <c r="G6724" s="262">
        <f t="shared" si="127"/>
        <v>47180.838894637964</v>
      </c>
    </row>
    <row r="6725" spans="1:7" x14ac:dyDescent="0.2">
      <c r="A6725" s="344">
        <v>21</v>
      </c>
      <c r="B6725" s="344">
        <v>2.5</v>
      </c>
      <c r="C6725" s="344">
        <v>4118.3974609375</v>
      </c>
      <c r="D6725" s="344">
        <v>22584.1875</v>
      </c>
      <c r="E6725" s="344">
        <v>2.0632864907383901</v>
      </c>
      <c r="F6725" s="344">
        <v>2.8419911395758399</v>
      </c>
      <c r="G6725" s="262">
        <f t="shared" si="127"/>
        <v>47225.376631906467</v>
      </c>
    </row>
    <row r="6726" spans="1:7" x14ac:dyDescent="0.2">
      <c r="A6726" s="344">
        <v>21</v>
      </c>
      <c r="B6726" s="344">
        <v>2.5</v>
      </c>
      <c r="C6726" s="344">
        <v>4118.8046875</v>
      </c>
      <c r="D6726" s="344">
        <v>22684.826171875</v>
      </c>
      <c r="E6726" s="344">
        <v>2.06523411907256</v>
      </c>
      <c r="F6726" s="344">
        <v>2.84488801844418</v>
      </c>
      <c r="G6726" s="262">
        <f t="shared" ref="G6726:G6789" si="128">G6725+(D6726+D6725)/2*(E6726-E6725)</f>
        <v>47269.4602387501</v>
      </c>
    </row>
    <row r="6727" spans="1:7" x14ac:dyDescent="0.2">
      <c r="A6727" s="344">
        <v>21</v>
      </c>
      <c r="B6727" s="344">
        <v>2.5</v>
      </c>
      <c r="C6727" s="344">
        <v>4119.193359375</v>
      </c>
      <c r="D6727" s="344">
        <v>22786.875</v>
      </c>
      <c r="E6727" s="344">
        <v>2.0671202801168</v>
      </c>
      <c r="F6727" s="344">
        <v>2.8499336913227999</v>
      </c>
      <c r="G6727" s="262">
        <f t="shared" si="128"/>
        <v>47312.343714432958</v>
      </c>
    </row>
    <row r="6728" spans="1:7" x14ac:dyDescent="0.2">
      <c r="A6728" s="344">
        <v>21</v>
      </c>
      <c r="B6728" s="344">
        <v>2.5</v>
      </c>
      <c r="C6728" s="344">
        <v>4119.6123046875</v>
      </c>
      <c r="D6728" s="344">
        <v>22887.611328125</v>
      </c>
      <c r="E6728" s="344">
        <v>2.0690080709755398</v>
      </c>
      <c r="F6728" s="344">
        <v>2.8561621438711899</v>
      </c>
      <c r="G6728" s="262">
        <f t="shared" si="128"/>
        <v>47355.455653316894</v>
      </c>
    </row>
    <row r="6729" spans="1:7" x14ac:dyDescent="0.2">
      <c r="A6729" s="344">
        <v>21</v>
      </c>
      <c r="B6729" s="344">
        <v>2.5</v>
      </c>
      <c r="C6729" s="344">
        <v>4120.0166015625</v>
      </c>
      <c r="D6729" s="344">
        <v>22989.125</v>
      </c>
      <c r="E6729" s="344">
        <v>2.0710583776235598</v>
      </c>
      <c r="F6729" s="344">
        <v>2.8592972084879902</v>
      </c>
      <c r="G6729" s="262">
        <f t="shared" si="128"/>
        <v>47402.486342058401</v>
      </c>
    </row>
    <row r="6730" spans="1:7" x14ac:dyDescent="0.2">
      <c r="A6730" s="344">
        <v>21</v>
      </c>
      <c r="B6730" s="344">
        <v>2.5</v>
      </c>
      <c r="C6730" s="344">
        <v>4120.4306640625</v>
      </c>
      <c r="D6730" s="344">
        <v>23089.744140625</v>
      </c>
      <c r="E6730" s="344">
        <v>2.0730043761432202</v>
      </c>
      <c r="F6730" s="344">
        <v>2.8635712806135398</v>
      </c>
      <c r="G6730" s="262">
        <f t="shared" si="128"/>
        <v>47447.321047626043</v>
      </c>
    </row>
    <row r="6731" spans="1:7" x14ac:dyDescent="0.2">
      <c r="A6731" s="344">
        <v>21</v>
      </c>
      <c r="B6731" s="344">
        <v>2.5</v>
      </c>
      <c r="C6731" s="344">
        <v>4120.8173828125</v>
      </c>
      <c r="D6731" s="344">
        <v>23190.759765625</v>
      </c>
      <c r="E6731" s="344">
        <v>2.0747685339301798</v>
      </c>
      <c r="F6731" s="344">
        <v>2.86791613325477</v>
      </c>
      <c r="G6731" s="262">
        <f t="shared" si="128"/>
        <v>47488.144103301354</v>
      </c>
    </row>
    <row r="6732" spans="1:7" x14ac:dyDescent="0.2">
      <c r="A6732" s="344">
        <v>21</v>
      </c>
      <c r="B6732" s="344">
        <v>2.5</v>
      </c>
      <c r="C6732" s="344">
        <v>4121.234375</v>
      </c>
      <c r="D6732" s="344">
        <v>23291.296875</v>
      </c>
      <c r="E6732" s="344">
        <v>2.0768318790942399</v>
      </c>
      <c r="F6732" s="344">
        <v>2.87080416455865</v>
      </c>
      <c r="G6732" s="262">
        <f t="shared" si="128"/>
        <v>47536.098366693855</v>
      </c>
    </row>
    <row r="6733" spans="1:7" x14ac:dyDescent="0.2">
      <c r="A6733" s="344">
        <v>21</v>
      </c>
      <c r="B6733" s="344">
        <v>2.5</v>
      </c>
      <c r="C6733" s="344">
        <v>4121.6328125</v>
      </c>
      <c r="D6733" s="344">
        <v>23393.01953125</v>
      </c>
      <c r="E6733" s="344">
        <v>2.0787052344530799</v>
      </c>
      <c r="F6733" s="344">
        <v>2.8749254997819702</v>
      </c>
      <c r="G6733" s="262">
        <f t="shared" si="128"/>
        <v>47579.82652385057</v>
      </c>
    </row>
    <row r="6734" spans="1:7" x14ac:dyDescent="0.2">
      <c r="A6734" s="344">
        <v>21</v>
      </c>
      <c r="B6734" s="344">
        <v>2.5</v>
      </c>
      <c r="C6734" s="344">
        <v>4121.732421875</v>
      </c>
      <c r="D6734" s="344">
        <v>23412.26953125</v>
      </c>
      <c r="E6734" s="344">
        <v>2.07922235131264</v>
      </c>
      <c r="F6734" s="344">
        <v>2.8770952485501802</v>
      </c>
      <c r="G6734" s="262">
        <f t="shared" si="128"/>
        <v>47591.928425895974</v>
      </c>
    </row>
    <row r="6735" spans="1:7" x14ac:dyDescent="0.2">
      <c r="A6735" s="344">
        <v>21</v>
      </c>
      <c r="B6735" s="344">
        <v>2.5</v>
      </c>
      <c r="C6735" s="344">
        <v>4122.0400390625</v>
      </c>
      <c r="D6735" s="344">
        <v>23497.01171875</v>
      </c>
      <c r="E6735" s="344">
        <v>2.0806945394724599</v>
      </c>
      <c r="F6735" s="344">
        <v>2.8799504507333</v>
      </c>
      <c r="G6735" s="262">
        <f t="shared" si="128"/>
        <v>47626.458070116933</v>
      </c>
    </row>
    <row r="6736" spans="1:7" x14ac:dyDescent="0.2">
      <c r="A6736" s="344">
        <v>21</v>
      </c>
      <c r="B6736" s="344">
        <v>2.5</v>
      </c>
      <c r="C6736" s="344">
        <v>4122.447265625</v>
      </c>
      <c r="D6736" s="344">
        <v>23599.228515625</v>
      </c>
      <c r="E6736" s="344">
        <v>2.0826531108468802</v>
      </c>
      <c r="F6736" s="344">
        <v>2.88306479342282</v>
      </c>
      <c r="G6736" s="262">
        <f t="shared" si="128"/>
        <v>47672.578744099868</v>
      </c>
    </row>
    <row r="6737" spans="1:7" x14ac:dyDescent="0.2">
      <c r="A6737" s="344">
        <v>21</v>
      </c>
      <c r="B6737" s="344">
        <v>2.5</v>
      </c>
      <c r="C6737" s="344">
        <v>4122.8681640625</v>
      </c>
      <c r="D6737" s="344">
        <v>23700.8828125</v>
      </c>
      <c r="E6737" s="344">
        <v>2.0846279803663501</v>
      </c>
      <c r="F6737" s="344">
        <v>2.8880625031888498</v>
      </c>
      <c r="G6737" s="262">
        <f t="shared" si="128"/>
        <v>47719.28451816459</v>
      </c>
    </row>
    <row r="6738" spans="1:7" x14ac:dyDescent="0.2">
      <c r="A6738" s="344">
        <v>21</v>
      </c>
      <c r="B6738" s="344">
        <v>2.5</v>
      </c>
      <c r="C6738" s="344">
        <v>4123.265625</v>
      </c>
      <c r="D6738" s="344">
        <v>23801.47265625</v>
      </c>
      <c r="E6738" s="344">
        <v>2.0865616388618902</v>
      </c>
      <c r="F6738" s="344">
        <v>2.8923540376126802</v>
      </c>
      <c r="G6738" s="262">
        <f t="shared" si="128"/>
        <v>47765.211184769745</v>
      </c>
    </row>
    <row r="6739" spans="1:7" x14ac:dyDescent="0.2">
      <c r="A6739" s="344">
        <v>21</v>
      </c>
      <c r="B6739" s="344">
        <v>2.5</v>
      </c>
      <c r="C6739" s="344">
        <v>4123.6572265625</v>
      </c>
      <c r="D6739" s="344">
        <v>23903.037109375</v>
      </c>
      <c r="E6739" s="344">
        <v>2.0884962286800102</v>
      </c>
      <c r="F6739" s="344">
        <v>2.8963831719011099</v>
      </c>
      <c r="G6739" s="262">
        <f t="shared" si="128"/>
        <v>47811.355514205236</v>
      </c>
    </row>
    <row r="6740" spans="1:7" x14ac:dyDescent="0.2">
      <c r="A6740" s="344">
        <v>21</v>
      </c>
      <c r="B6740" s="344">
        <v>2.5</v>
      </c>
      <c r="C6740" s="344">
        <v>4124.076171875</v>
      </c>
      <c r="D6740" s="344">
        <v>24003.115234375</v>
      </c>
      <c r="E6740" s="344">
        <v>2.09054932929575</v>
      </c>
      <c r="F6740" s="344">
        <v>2.9012770392000702</v>
      </c>
      <c r="G6740" s="262">
        <f t="shared" si="128"/>
        <v>47860.533589642575</v>
      </c>
    </row>
    <row r="6741" spans="1:7" x14ac:dyDescent="0.2">
      <c r="A6741" s="344">
        <v>21</v>
      </c>
      <c r="B6741" s="344">
        <v>2.5</v>
      </c>
      <c r="C6741" s="344">
        <v>4124.4814453125</v>
      </c>
      <c r="D6741" s="344">
        <v>24103.513671875</v>
      </c>
      <c r="E6741" s="344">
        <v>2.09254142828286</v>
      </c>
      <c r="F6741" s="344">
        <v>2.9060305096209</v>
      </c>
      <c r="G6741" s="262">
        <f t="shared" si="128"/>
        <v>47908.450173001285</v>
      </c>
    </row>
    <row r="6742" spans="1:7" x14ac:dyDescent="0.2">
      <c r="A6742" s="344">
        <v>21</v>
      </c>
      <c r="B6742" s="344">
        <v>2.5</v>
      </c>
      <c r="C6742" s="344">
        <v>4124.888671875</v>
      </c>
      <c r="D6742" s="344">
        <v>24203.95703125</v>
      </c>
      <c r="E6742" s="344">
        <v>2.0944769494235498</v>
      </c>
      <c r="F6742" s="344">
        <v>2.9104498680680999</v>
      </c>
      <c r="G6742" s="262">
        <f t="shared" si="128"/>
        <v>47955.200238400859</v>
      </c>
    </row>
    <row r="6743" spans="1:7" x14ac:dyDescent="0.2">
      <c r="A6743" s="344">
        <v>21</v>
      </c>
      <c r="B6743" s="344">
        <v>2.5</v>
      </c>
      <c r="C6743" s="344">
        <v>4125.2880859375</v>
      </c>
      <c r="D6743" s="344">
        <v>24303.970703125</v>
      </c>
      <c r="E6743" s="344">
        <v>2.0965023431927001</v>
      </c>
      <c r="F6743" s="344">
        <v>2.9151320923119801</v>
      </c>
      <c r="G6743" s="262">
        <f t="shared" si="128"/>
        <v>48004.324065694658</v>
      </c>
    </row>
    <row r="6744" spans="1:7" x14ac:dyDescent="0.2">
      <c r="A6744" s="344">
        <v>21</v>
      </c>
      <c r="B6744" s="344">
        <v>2.5</v>
      </c>
      <c r="C6744" s="344">
        <v>4125.6884765625</v>
      </c>
      <c r="D6744" s="344">
        <v>24406.291015625</v>
      </c>
      <c r="E6744" s="344">
        <v>2.0985312294214999</v>
      </c>
      <c r="F6744" s="344">
        <v>2.9173998627811701</v>
      </c>
      <c r="G6744" s="262">
        <f t="shared" si="128"/>
        <v>48053.737855295862</v>
      </c>
    </row>
    <row r="6745" spans="1:7" x14ac:dyDescent="0.2">
      <c r="A6745" s="344">
        <v>21</v>
      </c>
      <c r="B6745" s="344">
        <v>2.5</v>
      </c>
      <c r="C6745" s="344">
        <v>4125.8125</v>
      </c>
      <c r="D6745" s="344">
        <v>24431.400390625</v>
      </c>
      <c r="E6745" s="344">
        <v>2.0992488134652398</v>
      </c>
      <c r="F6745" s="344">
        <v>2.91872629895806</v>
      </c>
      <c r="G6745" s="262">
        <f t="shared" si="128"/>
        <v>48071.260429338974</v>
      </c>
    </row>
    <row r="6746" spans="1:7" x14ac:dyDescent="0.2">
      <c r="A6746" s="344">
        <v>21</v>
      </c>
      <c r="B6746" s="344">
        <v>2.5</v>
      </c>
      <c r="C6746" s="344">
        <v>4126.09375</v>
      </c>
      <c r="D6746" s="344">
        <v>24506.54296875</v>
      </c>
      <c r="E6746" s="344">
        <v>2.1006534807384001</v>
      </c>
      <c r="F6746" s="344">
        <v>2.9225617181509702</v>
      </c>
      <c r="G6746" s="262">
        <f t="shared" si="128"/>
        <v>48105.631193065317</v>
      </c>
    </row>
    <row r="6747" spans="1:7" x14ac:dyDescent="0.2">
      <c r="A6747" s="344">
        <v>21</v>
      </c>
      <c r="B6747" s="344">
        <v>3.5</v>
      </c>
      <c r="C6747" s="344">
        <v>4126.296875</v>
      </c>
      <c r="D6747" s="344">
        <v>24401.744140625</v>
      </c>
      <c r="E6747" s="344">
        <v>2.0989191252738202</v>
      </c>
      <c r="F6747" s="344">
        <v>2.9185712337493901</v>
      </c>
      <c r="G6747" s="262">
        <f t="shared" si="128"/>
        <v>48063.219015559625</v>
      </c>
    </row>
    <row r="6748" spans="1:7" x14ac:dyDescent="0.2">
      <c r="A6748" s="344">
        <v>21</v>
      </c>
      <c r="B6748" s="344">
        <v>3.5</v>
      </c>
      <c r="C6748" s="344">
        <v>4126.890625</v>
      </c>
      <c r="D6748" s="344">
        <v>24503.1328125</v>
      </c>
      <c r="E6748" s="344">
        <v>2.1008052863180602</v>
      </c>
      <c r="F6748" s="344">
        <v>2.9201328288763801</v>
      </c>
      <c r="G6748" s="262">
        <f t="shared" si="128"/>
        <v>48109.340252450791</v>
      </c>
    </row>
    <row r="6749" spans="1:7" x14ac:dyDescent="0.2">
      <c r="A6749" s="344">
        <v>21</v>
      </c>
      <c r="B6749" s="344">
        <v>3.5</v>
      </c>
      <c r="C6749" s="344">
        <v>4127.326171875</v>
      </c>
      <c r="D6749" s="344">
        <v>24607.537109375</v>
      </c>
      <c r="E6749" s="344">
        <v>2.1030360367149101</v>
      </c>
      <c r="F6749" s="344">
        <v>2.9272942338138801</v>
      </c>
      <c r="G6749" s="262">
        <f t="shared" si="128"/>
        <v>48164.117075659684</v>
      </c>
    </row>
    <row r="6750" spans="1:7" x14ac:dyDescent="0.2">
      <c r="A6750" s="344">
        <v>21</v>
      </c>
      <c r="B6750" s="344">
        <v>3.5</v>
      </c>
      <c r="C6750" s="344">
        <v>4127.8369140625</v>
      </c>
      <c r="D6750" s="344">
        <v>24708.150390625</v>
      </c>
      <c r="E6750" s="344">
        <v>2.1055974066257499</v>
      </c>
      <c r="F6750" s="344">
        <v>2.9333948623389001</v>
      </c>
      <c r="G6750" s="262">
        <f t="shared" si="128"/>
        <v>48227.274934707122</v>
      </c>
    </row>
    <row r="6751" spans="1:7" x14ac:dyDescent="0.2">
      <c r="A6751" s="344">
        <v>21</v>
      </c>
      <c r="B6751" s="344">
        <v>3.5</v>
      </c>
      <c r="C6751" s="344">
        <v>4128.3818359375</v>
      </c>
      <c r="D6751" s="344">
        <v>24808.734375</v>
      </c>
      <c r="E6751" s="344">
        <v>2.1082994062453499</v>
      </c>
      <c r="F6751" s="344">
        <v>2.9383599758148198</v>
      </c>
      <c r="G6751" s="262">
        <f t="shared" si="128"/>
        <v>48294.172236607374</v>
      </c>
    </row>
    <row r="6752" spans="1:7" x14ac:dyDescent="0.2">
      <c r="A6752" s="344">
        <v>21</v>
      </c>
      <c r="B6752" s="344">
        <v>3.5</v>
      </c>
      <c r="C6752" s="344">
        <v>4129.0595703125</v>
      </c>
      <c r="D6752" s="344">
        <v>24911.19140625</v>
      </c>
      <c r="E6752" s="344">
        <v>2.1116703283041698</v>
      </c>
      <c r="F6752" s="344">
        <v>2.9443204402923602</v>
      </c>
      <c r="G6752" s="262">
        <f t="shared" si="128"/>
        <v>48377.973233896824</v>
      </c>
    </row>
    <row r="6753" spans="1:7" x14ac:dyDescent="0.2">
      <c r="A6753" s="344">
        <v>21</v>
      </c>
      <c r="B6753" s="344">
        <v>3.5</v>
      </c>
      <c r="C6753" s="344">
        <v>4129.908203125</v>
      </c>
      <c r="D6753" s="344">
        <v>25013.630859375</v>
      </c>
      <c r="E6753" s="344">
        <v>2.11599050089717</v>
      </c>
      <c r="F6753" s="344">
        <v>2.9499351512640701</v>
      </c>
      <c r="G6753" s="262">
        <f t="shared" si="128"/>
        <v>48485.815158328005</v>
      </c>
    </row>
    <row r="6754" spans="1:7" x14ac:dyDescent="0.2">
      <c r="A6754" s="344">
        <v>21</v>
      </c>
      <c r="B6754" s="344">
        <v>3.5</v>
      </c>
      <c r="C6754" s="344">
        <v>4130.56640625</v>
      </c>
      <c r="D6754" s="344">
        <v>25065.470703125</v>
      </c>
      <c r="E6754" s="344">
        <v>2.1192582789808498</v>
      </c>
      <c r="F6754" s="344">
        <v>2.9543519485741898</v>
      </c>
      <c r="G6754" s="262">
        <f t="shared" si="128"/>
        <v>48567.63885359616</v>
      </c>
    </row>
    <row r="6755" spans="1:7" x14ac:dyDescent="0.2">
      <c r="A6755" s="344">
        <v>21</v>
      </c>
      <c r="B6755" s="344">
        <v>3.5</v>
      </c>
      <c r="C6755" s="344">
        <v>4131.2275390625</v>
      </c>
      <c r="D6755" s="344">
        <v>25115.203125</v>
      </c>
      <c r="E6755" s="344">
        <v>2.1226513199508199</v>
      </c>
      <c r="F6755" s="344">
        <v>2.9607117176055899</v>
      </c>
      <c r="G6755" s="262">
        <f t="shared" si="128"/>
        <v>48652.771394695927</v>
      </c>
    </row>
    <row r="6756" spans="1:7" x14ac:dyDescent="0.2">
      <c r="A6756" s="344">
        <v>21</v>
      </c>
      <c r="B6756" s="344">
        <v>3.5</v>
      </c>
      <c r="C6756" s="344">
        <v>4134.5537109375</v>
      </c>
      <c r="D6756" s="344">
        <v>25156.322265625</v>
      </c>
      <c r="E6756" s="344">
        <v>2.13926075957716</v>
      </c>
      <c r="F6756" s="344">
        <v>2.9758361633866999</v>
      </c>
      <c r="G6756" s="262">
        <f t="shared" si="128"/>
        <v>49070.262327645731</v>
      </c>
    </row>
    <row r="6757" spans="1:7" x14ac:dyDescent="0.2">
      <c r="A6757" s="344">
        <v>21</v>
      </c>
      <c r="B6757" s="344">
        <v>3.5</v>
      </c>
      <c r="C6757" s="344">
        <v>4138.55078125</v>
      </c>
      <c r="D6757" s="344">
        <v>25116.91015625</v>
      </c>
      <c r="E6757" s="344">
        <v>2.1592902485281198</v>
      </c>
      <c r="F6757" s="344">
        <v>2.9949068557471001</v>
      </c>
      <c r="G6757" s="262">
        <f t="shared" si="128"/>
        <v>49573.735904307221</v>
      </c>
    </row>
    <row r="6758" spans="1:7" x14ac:dyDescent="0.2">
      <c r="A6758" s="344">
        <v>21</v>
      </c>
      <c r="B6758" s="344">
        <v>3.5</v>
      </c>
      <c r="C6758" s="344">
        <v>4142.5576171875</v>
      </c>
      <c r="D6758" s="344">
        <v>25056.439453125</v>
      </c>
      <c r="E6758" s="344">
        <v>2.1793066989630501</v>
      </c>
      <c r="F6758" s="344">
        <v>3.01277032122016</v>
      </c>
      <c r="G6758" s="262">
        <f t="shared" si="128"/>
        <v>50075.882087112463</v>
      </c>
    </row>
    <row r="6759" spans="1:7" x14ac:dyDescent="0.2">
      <c r="A6759" s="344">
        <v>21</v>
      </c>
      <c r="B6759" s="344">
        <v>3.5</v>
      </c>
      <c r="C6759" s="344">
        <v>4144.767578125</v>
      </c>
      <c r="D6759" s="344">
        <v>25014.9296875</v>
      </c>
      <c r="E6759" s="344">
        <v>2.1902290172874901</v>
      </c>
      <c r="F6759" s="344">
        <v>3.0240237247198798</v>
      </c>
      <c r="G6759" s="262">
        <f t="shared" si="128"/>
        <v>50349.329803459688</v>
      </c>
    </row>
    <row r="6760" spans="1:7" x14ac:dyDescent="0.2">
      <c r="A6760" s="344">
        <v>21</v>
      </c>
      <c r="B6760" s="344">
        <v>4</v>
      </c>
      <c r="C6760" s="344">
        <v>4146.7890625</v>
      </c>
      <c r="D6760" s="344">
        <v>24913.1484375</v>
      </c>
      <c r="E6760" s="344">
        <v>2.1986225619912099</v>
      </c>
      <c r="F6760" s="344">
        <v>3.02925705909729</v>
      </c>
      <c r="G6760" s="262">
        <f t="shared" si="128"/>
        <v>50558.866581316186</v>
      </c>
    </row>
    <row r="6761" spans="1:7" x14ac:dyDescent="0.2">
      <c r="A6761" s="344">
        <v>21</v>
      </c>
      <c r="B6761" s="344">
        <v>4</v>
      </c>
      <c r="C6761" s="344">
        <v>4147.572265625</v>
      </c>
      <c r="D6761" s="344">
        <v>24812.34765625</v>
      </c>
      <c r="E6761" s="344">
        <v>2.1985506173223301</v>
      </c>
      <c r="F6761" s="344">
        <v>3.02643189206719</v>
      </c>
      <c r="G6761" s="262">
        <f t="shared" si="128"/>
        <v>50557.077839140511</v>
      </c>
    </row>
    <row r="6762" spans="1:7" x14ac:dyDescent="0.2">
      <c r="A6762" s="344">
        <v>21</v>
      </c>
      <c r="B6762" s="344">
        <v>4</v>
      </c>
      <c r="C6762" s="344">
        <v>4148.884765625</v>
      </c>
      <c r="D6762" s="344">
        <v>24707.26171875</v>
      </c>
      <c r="E6762" s="344">
        <v>2.1985031198710199</v>
      </c>
      <c r="F6762" s="344">
        <v>3.02369007840753</v>
      </c>
      <c r="G6762" s="262">
        <f t="shared" si="128"/>
        <v>50555.901811522912</v>
      </c>
    </row>
    <row r="6763" spans="1:7" x14ac:dyDescent="0.2">
      <c r="A6763" s="344">
        <v>21</v>
      </c>
      <c r="B6763" s="344">
        <v>4</v>
      </c>
      <c r="C6763" s="344">
        <v>4151.3115234375</v>
      </c>
      <c r="D6763" s="344">
        <v>24605.333984375</v>
      </c>
      <c r="E6763" s="344">
        <v>2.1984907798469102</v>
      </c>
      <c r="F6763" s="344">
        <v>3.0215680599212602</v>
      </c>
      <c r="G6763" s="262">
        <f t="shared" si="128"/>
        <v>50555.597552212967</v>
      </c>
    </row>
    <row r="6764" spans="1:7" x14ac:dyDescent="0.2">
      <c r="A6764" s="344">
        <v>21</v>
      </c>
      <c r="B6764" s="344">
        <v>4</v>
      </c>
      <c r="C6764" s="344">
        <v>4155.029296875</v>
      </c>
      <c r="D6764" s="344">
        <v>24504.216796875</v>
      </c>
      <c r="E6764" s="344">
        <v>2.19842721708119</v>
      </c>
      <c r="F6764" s="344">
        <v>3.02113289944828</v>
      </c>
      <c r="G6764" s="262">
        <f t="shared" si="128"/>
        <v>50554.036782777504</v>
      </c>
    </row>
    <row r="6765" spans="1:7" x14ac:dyDescent="0.2">
      <c r="A6765" s="344">
        <v>21</v>
      </c>
      <c r="B6765" s="344">
        <v>4</v>
      </c>
      <c r="C6765" s="344">
        <v>4162.5556640625</v>
      </c>
      <c r="D6765" s="344">
        <v>24404.146484375</v>
      </c>
      <c r="E6765" s="344">
        <v>2.1984616760164499</v>
      </c>
      <c r="F6765" s="344">
        <v>3.01784882321954</v>
      </c>
      <c r="G6765" s="262">
        <f t="shared" si="128"/>
        <v>50554.879447839492</v>
      </c>
    </row>
    <row r="6766" spans="1:7" x14ac:dyDescent="0.2">
      <c r="A6766" s="344">
        <v>21</v>
      </c>
      <c r="B6766" s="344">
        <v>4</v>
      </c>
      <c r="C6766" s="344">
        <v>4174.857421875</v>
      </c>
      <c r="D6766" s="344">
        <v>24304.1328125</v>
      </c>
      <c r="E6766" s="344">
        <v>2.1984416525811001</v>
      </c>
      <c r="F6766" s="344">
        <v>3.0137209687382001</v>
      </c>
      <c r="G6766" s="262">
        <f t="shared" si="128"/>
        <v>50554.391794298739</v>
      </c>
    </row>
    <row r="6767" spans="1:7" x14ac:dyDescent="0.2">
      <c r="A6767" s="344">
        <v>21</v>
      </c>
      <c r="B6767" s="344">
        <v>4</v>
      </c>
      <c r="C6767" s="344">
        <v>4197.630859375</v>
      </c>
      <c r="D6767" s="344">
        <v>24203.08984375</v>
      </c>
      <c r="E6767" s="344">
        <v>2.1984432823955999</v>
      </c>
      <c r="F6767" s="344">
        <v>3.01187043078244</v>
      </c>
      <c r="G6767" s="262">
        <f t="shared" si="128"/>
        <v>50554.431323186152</v>
      </c>
    </row>
    <row r="6768" spans="1:7" x14ac:dyDescent="0.2">
      <c r="A6768" s="344">
        <v>21</v>
      </c>
      <c r="B6768" s="344">
        <v>0</v>
      </c>
      <c r="C6768" s="344">
        <v>4206.7783203125</v>
      </c>
      <c r="D6768" s="344">
        <v>24102.70703125</v>
      </c>
      <c r="E6768" s="344">
        <v>2.1969187073409602</v>
      </c>
      <c r="F6768" s="344">
        <v>3.0104636680334802</v>
      </c>
      <c r="G6768" s="262">
        <f t="shared" si="128"/>
        <v>50517.608416731091</v>
      </c>
    </row>
    <row r="6769" spans="1:7" x14ac:dyDescent="0.2">
      <c r="A6769" s="344">
        <v>21</v>
      </c>
      <c r="B6769" s="344">
        <v>0</v>
      </c>
      <c r="C6769" s="344">
        <v>4207.171875</v>
      </c>
      <c r="D6769" s="344">
        <v>24000.96875</v>
      </c>
      <c r="E6769" s="344">
        <v>2.19505373388529</v>
      </c>
      <c r="F6769" s="344">
        <v>3.0047954060137299</v>
      </c>
      <c r="G6769" s="262">
        <f t="shared" si="128"/>
        <v>50472.752377504992</v>
      </c>
    </row>
    <row r="6770" spans="1:7" x14ac:dyDescent="0.2">
      <c r="A6770" s="344">
        <v>21</v>
      </c>
      <c r="B6770" s="344">
        <v>0</v>
      </c>
      <c r="C6770" s="344">
        <v>4207.572265625</v>
      </c>
      <c r="D6770" s="344">
        <v>23900.6640625</v>
      </c>
      <c r="E6770" s="344">
        <v>2.1931547671556499</v>
      </c>
      <c r="F6770" s="344">
        <v>3.0013413634151198</v>
      </c>
      <c r="G6770" s="262">
        <f t="shared" si="128"/>
        <v>50427.270574001806</v>
      </c>
    </row>
    <row r="6771" spans="1:7" x14ac:dyDescent="0.2">
      <c r="A6771" s="344">
        <v>21</v>
      </c>
      <c r="B6771" s="344">
        <v>0</v>
      </c>
      <c r="C6771" s="344">
        <v>4207.978515625</v>
      </c>
      <c r="D6771" s="344">
        <v>23800.529296875</v>
      </c>
      <c r="E6771" s="344">
        <v>2.1912083029747</v>
      </c>
      <c r="F6771" s="344">
        <v>2.99751153215766</v>
      </c>
      <c r="G6771" s="262">
        <f t="shared" si="128"/>
        <v>50380.846241870509</v>
      </c>
    </row>
    <row r="6772" spans="1:7" x14ac:dyDescent="0.2">
      <c r="A6772" s="344">
        <v>21</v>
      </c>
      <c r="B6772" s="344">
        <v>0</v>
      </c>
      <c r="C6772" s="344">
        <v>4208.3818359375</v>
      </c>
      <c r="D6772" s="344">
        <v>23695.373046875</v>
      </c>
      <c r="E6772" s="344">
        <v>2.1892590448260298</v>
      </c>
      <c r="F6772" s="344">
        <v>2.9924870468676099</v>
      </c>
      <c r="G6772" s="262">
        <f t="shared" si="128"/>
        <v>50334.55535453451</v>
      </c>
    </row>
    <row r="6773" spans="1:7" x14ac:dyDescent="0.2">
      <c r="A6773" s="344">
        <v>21</v>
      </c>
      <c r="B6773" s="344">
        <v>0</v>
      </c>
      <c r="C6773" s="344">
        <v>4208.8046875</v>
      </c>
      <c r="D6773" s="344">
        <v>23594.310546875</v>
      </c>
      <c r="E6773" s="344">
        <v>2.1872932557016602</v>
      </c>
      <c r="F6773" s="344">
        <v>2.9873938765376802</v>
      </c>
      <c r="G6773" s="262">
        <f t="shared" si="128"/>
        <v>50288.074581682769</v>
      </c>
    </row>
    <row r="6774" spans="1:7" x14ac:dyDescent="0.2">
      <c r="A6774" s="344">
        <v>21</v>
      </c>
      <c r="B6774" s="344">
        <v>0</v>
      </c>
      <c r="C6774" s="344">
        <v>4209.2001953125</v>
      </c>
      <c r="D6774" s="344">
        <v>23494.087890625</v>
      </c>
      <c r="E6774" s="344">
        <v>2.1853658836334899</v>
      </c>
      <c r="F6774" s="344">
        <v>2.9839423950761601</v>
      </c>
      <c r="G6774" s="262">
        <f t="shared" si="128"/>
        <v>50242.696149741118</v>
      </c>
    </row>
    <row r="6775" spans="1:7" x14ac:dyDescent="0.2">
      <c r="A6775" s="344">
        <v>21</v>
      </c>
      <c r="B6775" s="344">
        <v>0</v>
      </c>
      <c r="C6775" s="344">
        <v>4209.607421875</v>
      </c>
      <c r="D6775" s="344">
        <v>23392.6875</v>
      </c>
      <c r="E6775" s="344">
        <v>2.1834555082023099</v>
      </c>
      <c r="F6775" s="344">
        <v>2.9799847397953299</v>
      </c>
      <c r="G6775" s="262">
        <f t="shared" si="128"/>
        <v>50197.910477864367</v>
      </c>
    </row>
    <row r="6776" spans="1:7" x14ac:dyDescent="0.2">
      <c r="A6776" s="344">
        <v>21</v>
      </c>
      <c r="B6776" s="344">
        <v>0</v>
      </c>
      <c r="C6776" s="344">
        <v>4210.0146484375</v>
      </c>
      <c r="D6776" s="344">
        <v>23289.5703125</v>
      </c>
      <c r="E6776" s="344">
        <v>2.18148157000542</v>
      </c>
      <c r="F6776" s="344">
        <v>2.97549972310662</v>
      </c>
      <c r="G6776" s="262">
        <f t="shared" si="128"/>
        <v>50151.836531957786</v>
      </c>
    </row>
    <row r="6777" spans="1:7" x14ac:dyDescent="0.2">
      <c r="A6777" s="344">
        <v>21</v>
      </c>
      <c r="B6777" s="344">
        <v>0</v>
      </c>
      <c r="C6777" s="344">
        <v>4210.412109375</v>
      </c>
      <c r="D6777" s="344">
        <v>23189.470703125</v>
      </c>
      <c r="E6777" s="344">
        <v>2.17957817949355</v>
      </c>
      <c r="F6777" s="344">
        <v>2.9704184271395202</v>
      </c>
      <c r="G6777" s="262">
        <f t="shared" si="128"/>
        <v>50107.602649122811</v>
      </c>
    </row>
    <row r="6778" spans="1:7" x14ac:dyDescent="0.2">
      <c r="A6778" s="344">
        <v>21</v>
      </c>
      <c r="B6778" s="344">
        <v>0</v>
      </c>
      <c r="C6778" s="344">
        <v>4210.814453125</v>
      </c>
      <c r="D6778" s="344">
        <v>23088.568359375</v>
      </c>
      <c r="E6778" s="344">
        <v>2.1776664070785001</v>
      </c>
      <c r="F6778" s="344">
        <v>2.96764657832682</v>
      </c>
      <c r="G6778" s="262">
        <f t="shared" si="128"/>
        <v>50063.366109871669</v>
      </c>
    </row>
    <row r="6779" spans="1:7" x14ac:dyDescent="0.2">
      <c r="A6779" s="344">
        <v>21</v>
      </c>
      <c r="B6779" s="344">
        <v>0</v>
      </c>
      <c r="C6779" s="344">
        <v>4211.2314453125</v>
      </c>
      <c r="D6779" s="344">
        <v>22986.849609375</v>
      </c>
      <c r="E6779" s="344">
        <v>2.1756384521722798</v>
      </c>
      <c r="F6779" s="344">
        <v>2.9627589974552402</v>
      </c>
      <c r="G6779" s="262">
        <f t="shared" si="128"/>
        <v>50016.646674908727</v>
      </c>
    </row>
    <row r="6780" spans="1:7" x14ac:dyDescent="0.2">
      <c r="A6780" s="344">
        <v>21</v>
      </c>
      <c r="B6780" s="344">
        <v>0</v>
      </c>
      <c r="C6780" s="344">
        <v>4211.6455078125</v>
      </c>
      <c r="D6780" s="344">
        <v>22885.66796875</v>
      </c>
      <c r="E6780" s="344">
        <v>2.1736589260399302</v>
      </c>
      <c r="F6780" s="344">
        <v>2.95903091318905</v>
      </c>
      <c r="G6780" s="262">
        <f t="shared" si="128"/>
        <v>49971.243751257447</v>
      </c>
    </row>
    <row r="6781" spans="1:7" x14ac:dyDescent="0.2">
      <c r="A6781" s="344">
        <v>21</v>
      </c>
      <c r="B6781" s="344">
        <v>0</v>
      </c>
      <c r="C6781" s="344">
        <v>4212.041015625</v>
      </c>
      <c r="D6781" s="344">
        <v>22782.9375</v>
      </c>
      <c r="E6781" s="344">
        <v>2.1717841736972301</v>
      </c>
      <c r="F6781" s="344">
        <v>2.9514459893107401</v>
      </c>
      <c r="G6781" s="262">
        <f t="shared" si="128"/>
        <v>49928.435088712256</v>
      </c>
    </row>
    <row r="6782" spans="1:7" x14ac:dyDescent="0.2">
      <c r="A6782" s="344">
        <v>21</v>
      </c>
      <c r="B6782" s="344">
        <v>0</v>
      </c>
      <c r="C6782" s="344">
        <v>4212.4541015625</v>
      </c>
      <c r="D6782" s="344">
        <v>22680.623046875</v>
      </c>
      <c r="E6782" s="344">
        <v>2.1698491182178299</v>
      </c>
      <c r="F6782" s="344">
        <v>2.9485821723938002</v>
      </c>
      <c r="G6782" s="262">
        <f t="shared" si="128"/>
        <v>49884.44783273762</v>
      </c>
    </row>
    <row r="6783" spans="1:7" x14ac:dyDescent="0.2">
      <c r="A6783" s="344">
        <v>21</v>
      </c>
      <c r="B6783" s="344">
        <v>0</v>
      </c>
      <c r="C6783" s="344">
        <v>4212.8671875</v>
      </c>
      <c r="D6783" s="344">
        <v>22578.31640625</v>
      </c>
      <c r="E6783" s="344">
        <v>2.16779997572303</v>
      </c>
      <c r="F6783" s="344">
        <v>2.9448091518133901</v>
      </c>
      <c r="G6783" s="262">
        <f t="shared" si="128"/>
        <v>49838.076824686133</v>
      </c>
    </row>
    <row r="6784" spans="1:7" x14ac:dyDescent="0.2">
      <c r="A6784" s="344">
        <v>21</v>
      </c>
      <c r="B6784" s="344">
        <v>0</v>
      </c>
      <c r="C6784" s="344">
        <v>4213.28125</v>
      </c>
      <c r="D6784" s="344">
        <v>22477.197265625</v>
      </c>
      <c r="E6784" s="344">
        <v>2.1658190526068202</v>
      </c>
      <c r="F6784" s="344">
        <v>2.9412957374006501</v>
      </c>
      <c r="G6784" s="262">
        <f t="shared" si="128"/>
        <v>49793.451070413474</v>
      </c>
    </row>
    <row r="6785" spans="1:7" x14ac:dyDescent="0.2">
      <c r="A6785" s="344">
        <v>21</v>
      </c>
      <c r="B6785" s="344">
        <v>0</v>
      </c>
      <c r="C6785" s="344">
        <v>4213.671875</v>
      </c>
      <c r="D6785" s="344">
        <v>22377.048828125</v>
      </c>
      <c r="E6785" s="344">
        <v>2.16393196024001</v>
      </c>
      <c r="F6785" s="344">
        <v>2.93494178913534</v>
      </c>
      <c r="G6785" s="262">
        <f t="shared" si="128"/>
        <v>49751.129017702202</v>
      </c>
    </row>
    <row r="6786" spans="1:7" x14ac:dyDescent="0.2">
      <c r="A6786" s="344">
        <v>21</v>
      </c>
      <c r="B6786" s="344">
        <v>0</v>
      </c>
      <c r="C6786" s="344">
        <v>4214.0654296875</v>
      </c>
      <c r="D6786" s="344">
        <v>22276.5</v>
      </c>
      <c r="E6786" s="344">
        <v>2.1619694307446502</v>
      </c>
      <c r="F6786" s="344">
        <v>2.9322803020477299</v>
      </c>
      <c r="G6786" s="262">
        <f t="shared" si="128"/>
        <v>49707.312064378362</v>
      </c>
    </row>
    <row r="6787" spans="1:7" x14ac:dyDescent="0.2">
      <c r="A6787" s="344">
        <v>21</v>
      </c>
      <c r="B6787" s="344">
        <v>0</v>
      </c>
      <c r="C6787" s="344">
        <v>4214.4794921875</v>
      </c>
      <c r="D6787" s="344">
        <v>22175.265625</v>
      </c>
      <c r="E6787" s="344">
        <v>2.1599477622658001</v>
      </c>
      <c r="F6787" s="344">
        <v>2.93031637556851</v>
      </c>
      <c r="G6787" s="262">
        <f t="shared" si="128"/>
        <v>49662.378697681714</v>
      </c>
    </row>
    <row r="6788" spans="1:7" x14ac:dyDescent="0.2">
      <c r="A6788" s="344">
        <v>21</v>
      </c>
      <c r="B6788" s="344">
        <v>0</v>
      </c>
      <c r="C6788" s="344">
        <v>4214.5986328125</v>
      </c>
      <c r="D6788" s="344">
        <v>22137.65234375</v>
      </c>
      <c r="E6788" s="344">
        <v>2.1592995617538699</v>
      </c>
      <c r="F6788" s="344">
        <v>2.9262991156429101</v>
      </c>
      <c r="G6788" s="262">
        <f t="shared" si="128"/>
        <v>49648.016869625484</v>
      </c>
    </row>
    <row r="6789" spans="1:7" x14ac:dyDescent="0.2">
      <c r="A6789" s="344">
        <v>21</v>
      </c>
      <c r="B6789" s="344">
        <v>0</v>
      </c>
      <c r="C6789" s="344">
        <v>4214.8681640625</v>
      </c>
      <c r="D6789" s="344">
        <v>22073.1640625</v>
      </c>
      <c r="E6789" s="344">
        <v>2.15804926119745</v>
      </c>
      <c r="F6789" s="344">
        <v>2.9240103904157899</v>
      </c>
      <c r="G6789" s="262">
        <f t="shared" si="128"/>
        <v>49620.378465449226</v>
      </c>
    </row>
    <row r="6790" spans="1:7" x14ac:dyDescent="0.2">
      <c r="A6790" s="344">
        <v>21</v>
      </c>
      <c r="B6790" s="344">
        <v>0</v>
      </c>
      <c r="C6790" s="344">
        <v>4215.296875</v>
      </c>
      <c r="D6790" s="344">
        <v>21972.833984375</v>
      </c>
      <c r="E6790" s="344">
        <v>2.1559866145253199</v>
      </c>
      <c r="F6790" s="344">
        <v>2.9205740429460998</v>
      </c>
      <c r="G6790" s="262">
        <f t="shared" ref="G6790:G6853" si="129">G6789+(D6790+D6789)/2*(E6790-E6789)</f>
        <v>49574.952799803206</v>
      </c>
    </row>
    <row r="6791" spans="1:7" x14ac:dyDescent="0.2">
      <c r="A6791" s="344">
        <v>21</v>
      </c>
      <c r="B6791" s="344">
        <v>0</v>
      </c>
      <c r="C6791" s="344">
        <v>4215.6962890625</v>
      </c>
      <c r="D6791" s="344">
        <v>21871.693359375</v>
      </c>
      <c r="E6791" s="344">
        <v>2.1540462039411099</v>
      </c>
      <c r="F6791" s="344">
        <v>2.9168545734137301</v>
      </c>
      <c r="G6791" s="262">
        <f t="shared" si="129"/>
        <v>49532.414607344457</v>
      </c>
    </row>
    <row r="6792" spans="1:7" x14ac:dyDescent="0.2">
      <c r="A6792" s="344">
        <v>21</v>
      </c>
      <c r="B6792" s="344">
        <v>0</v>
      </c>
      <c r="C6792" s="344">
        <v>4216.0888671875</v>
      </c>
      <c r="D6792" s="344">
        <v>21771.50390625</v>
      </c>
      <c r="E6792" s="344">
        <v>2.1520797163248102</v>
      </c>
      <c r="F6792" s="344">
        <v>2.9112577904015802</v>
      </c>
      <c r="G6792" s="262">
        <f t="shared" si="129"/>
        <v>49489.502703865168</v>
      </c>
    </row>
    <row r="6793" spans="1:7" x14ac:dyDescent="0.2">
      <c r="A6793" s="344">
        <v>21</v>
      </c>
      <c r="B6793" s="344">
        <v>0</v>
      </c>
      <c r="C6793" s="344">
        <v>4216.50390625</v>
      </c>
      <c r="D6793" s="344">
        <v>21670.056640625</v>
      </c>
      <c r="E6793" s="344">
        <v>2.1500915754586498</v>
      </c>
      <c r="F6793" s="344">
        <v>2.9063674155622699</v>
      </c>
      <c r="G6793" s="262">
        <f t="shared" si="129"/>
        <v>49446.318732958658</v>
      </c>
    </row>
    <row r="6794" spans="1:7" x14ac:dyDescent="0.2">
      <c r="A6794" s="344">
        <v>21</v>
      </c>
      <c r="B6794" s="344">
        <v>0</v>
      </c>
      <c r="C6794" s="344">
        <v>4216.8935546875</v>
      </c>
      <c r="D6794" s="344">
        <v>21568.73828125</v>
      </c>
      <c r="E6794" s="344">
        <v>2.1481812000274698</v>
      </c>
      <c r="F6794" s="344">
        <v>2.9031932353973402</v>
      </c>
      <c r="G6794" s="262">
        <f t="shared" si="129"/>
        <v>49405.017567212366</v>
      </c>
    </row>
    <row r="6795" spans="1:7" x14ac:dyDescent="0.2">
      <c r="A6795" s="344">
        <v>21</v>
      </c>
      <c r="B6795" s="344">
        <v>0</v>
      </c>
      <c r="C6795" s="344">
        <v>4217.3134765625</v>
      </c>
      <c r="D6795" s="344">
        <v>21467.990234375</v>
      </c>
      <c r="E6795" s="344">
        <v>2.1461844444274898</v>
      </c>
      <c r="F6795" s="344">
        <v>2.8993964660912801</v>
      </c>
      <c r="G6795" s="262">
        <f t="shared" si="129"/>
        <v>49362.05065287817</v>
      </c>
    </row>
    <row r="6796" spans="1:7" x14ac:dyDescent="0.2">
      <c r="A6796" s="344">
        <v>21</v>
      </c>
      <c r="B6796" s="344">
        <v>0</v>
      </c>
      <c r="C6796" s="344">
        <v>4217.708984375</v>
      </c>
      <c r="D6796" s="344">
        <v>21366.380859375</v>
      </c>
      <c r="E6796" s="344">
        <v>2.1442470606416499</v>
      </c>
      <c r="F6796" s="344">
        <v>2.8938264586031401</v>
      </c>
      <c r="G6796" s="262">
        <f t="shared" si="129"/>
        <v>49320.557344861329</v>
      </c>
    </row>
    <row r="6797" spans="1:7" x14ac:dyDescent="0.2">
      <c r="A6797" s="344">
        <v>21</v>
      </c>
      <c r="B6797" s="344">
        <v>0</v>
      </c>
      <c r="C6797" s="344">
        <v>4218.12890625</v>
      </c>
      <c r="D6797" s="344">
        <v>21264.119140625</v>
      </c>
      <c r="E6797" s="344">
        <v>2.1421751007437702</v>
      </c>
      <c r="F6797" s="344">
        <v>2.88909394294024</v>
      </c>
      <c r="G6797" s="262">
        <f t="shared" si="129"/>
        <v>49276.393001648044</v>
      </c>
    </row>
    <row r="6798" spans="1:7" x14ac:dyDescent="0.2">
      <c r="A6798" s="344">
        <v>21</v>
      </c>
      <c r="B6798" s="344">
        <v>0</v>
      </c>
      <c r="C6798" s="344">
        <v>4218.515625</v>
      </c>
      <c r="D6798" s="344">
        <v>21164.11328125</v>
      </c>
      <c r="E6798" s="344">
        <v>2.1402414422482301</v>
      </c>
      <c r="F6798" s="344">
        <v>2.8841467574238799</v>
      </c>
      <c r="G6798" s="262">
        <f t="shared" si="129"/>
        <v>49235.372145611393</v>
      </c>
    </row>
    <row r="6799" spans="1:7" x14ac:dyDescent="0.2">
      <c r="A6799" s="344">
        <v>21</v>
      </c>
      <c r="B6799" s="344">
        <v>0</v>
      </c>
      <c r="C6799" s="344">
        <v>4218.70703125</v>
      </c>
      <c r="D6799" s="344">
        <v>21123.06640625</v>
      </c>
      <c r="E6799" s="344">
        <v>2.1392968483269201</v>
      </c>
      <c r="F6799" s="344">
        <v>2.88161332719028</v>
      </c>
      <c r="G6799" s="262">
        <f t="shared" si="129"/>
        <v>49215.400039170316</v>
      </c>
    </row>
    <row r="6800" spans="1:7" x14ac:dyDescent="0.2">
      <c r="A6800" s="344">
        <v>21</v>
      </c>
      <c r="B6800" s="344">
        <v>0</v>
      </c>
      <c r="C6800" s="344">
        <v>4218.92578125</v>
      </c>
      <c r="D6800" s="344">
        <v>21062.3515625</v>
      </c>
      <c r="E6800" s="344">
        <v>2.1382551640272101</v>
      </c>
      <c r="F6800" s="344">
        <v>2.8806447517126799</v>
      </c>
      <c r="G6800" s="262">
        <f t="shared" si="129"/>
        <v>49193.428095382937</v>
      </c>
    </row>
    <row r="6801" spans="1:7" x14ac:dyDescent="0.2">
      <c r="A6801" s="344">
        <v>21</v>
      </c>
      <c r="B6801" s="344">
        <v>0</v>
      </c>
      <c r="C6801" s="344">
        <v>4219.3017578125</v>
      </c>
      <c r="D6801" s="344">
        <v>20962.0234375</v>
      </c>
      <c r="E6801" s="344">
        <v>2.13638250716031</v>
      </c>
      <c r="F6801" s="344">
        <v>2.8748961631208698</v>
      </c>
      <c r="G6801" s="262">
        <f t="shared" si="129"/>
        <v>49154.079478172469</v>
      </c>
    </row>
    <row r="6802" spans="1:7" x14ac:dyDescent="0.2">
      <c r="A6802" s="344">
        <v>21</v>
      </c>
      <c r="B6802" s="344">
        <v>0</v>
      </c>
      <c r="C6802" s="344">
        <v>4219.7236328125</v>
      </c>
      <c r="D6802" s="344">
        <v>20861.154296875</v>
      </c>
      <c r="E6802" s="344">
        <v>2.1343408152461101</v>
      </c>
      <c r="F6802" s="344">
        <v>2.8730421327054501</v>
      </c>
      <c r="G6802" s="262">
        <f t="shared" si="129"/>
        <v>49111.384456269261</v>
      </c>
    </row>
    <row r="6803" spans="1:7" x14ac:dyDescent="0.2">
      <c r="A6803" s="344">
        <v>21</v>
      </c>
      <c r="B6803" s="344">
        <v>0</v>
      </c>
      <c r="C6803" s="344">
        <v>4220.1396484375</v>
      </c>
      <c r="D6803" s="344">
        <v>20760.900390625</v>
      </c>
      <c r="E6803" s="344">
        <v>2.1323026157915601</v>
      </c>
      <c r="F6803" s="344">
        <v>2.8660625685006398</v>
      </c>
      <c r="G6803" s="262">
        <f t="shared" si="129"/>
        <v>49068.967431688608</v>
      </c>
    </row>
    <row r="6804" spans="1:7" x14ac:dyDescent="0.2">
      <c r="A6804" s="344">
        <v>21</v>
      </c>
      <c r="B6804" s="344">
        <v>0</v>
      </c>
      <c r="C6804" s="344">
        <v>4220.529296875</v>
      </c>
      <c r="D6804" s="344">
        <v>20660.35546875</v>
      </c>
      <c r="E6804" s="344">
        <v>2.1303480025380899</v>
      </c>
      <c r="F6804" s="344">
        <v>2.8652786277234599</v>
      </c>
      <c r="G6804" s="262">
        <f t="shared" si="129"/>
        <v>49028.486163849549</v>
      </c>
    </row>
    <row r="6805" spans="1:7" x14ac:dyDescent="0.2">
      <c r="A6805" s="344">
        <v>21</v>
      </c>
      <c r="B6805" s="344">
        <v>0</v>
      </c>
      <c r="C6805" s="344">
        <v>4220.9345703125</v>
      </c>
      <c r="D6805" s="344">
        <v>20559.220703125</v>
      </c>
      <c r="E6805" s="344">
        <v>2.1283926907926798</v>
      </c>
      <c r="F6805" s="344">
        <v>2.8577446937561</v>
      </c>
      <c r="G6805" s="262">
        <f t="shared" si="129"/>
        <v>48988.187603134706</v>
      </c>
    </row>
    <row r="6806" spans="1:7" x14ac:dyDescent="0.2">
      <c r="A6806" s="344">
        <v>21</v>
      </c>
      <c r="B6806" s="344">
        <v>0</v>
      </c>
      <c r="C6806" s="344">
        <v>4221.34765625</v>
      </c>
      <c r="D6806" s="344">
        <v>20457.4296875</v>
      </c>
      <c r="E6806" s="344">
        <v>2.1263062953949001</v>
      </c>
      <c r="F6806" s="344">
        <v>2.8538913466036302</v>
      </c>
      <c r="G6806" s="262">
        <f t="shared" si="129"/>
        <v>48945.399127831035</v>
      </c>
    </row>
    <row r="6807" spans="1:7" x14ac:dyDescent="0.2">
      <c r="A6807" s="344">
        <v>21</v>
      </c>
      <c r="B6807" s="344">
        <v>0</v>
      </c>
      <c r="C6807" s="344">
        <v>4221.74609375</v>
      </c>
      <c r="D6807" s="344">
        <v>20356.94140625</v>
      </c>
      <c r="E6807" s="344">
        <v>2.12437729351223</v>
      </c>
      <c r="F6807" s="344">
        <v>2.85142380744219</v>
      </c>
      <c r="G6807" s="262">
        <f t="shared" si="129"/>
        <v>48906.033628491117</v>
      </c>
    </row>
    <row r="6808" spans="1:7" x14ac:dyDescent="0.2">
      <c r="A6808" s="344">
        <v>21</v>
      </c>
      <c r="B6808" s="344">
        <v>0</v>
      </c>
      <c r="C6808" s="344">
        <v>4222.15625</v>
      </c>
      <c r="D6808" s="344">
        <v>20256.169921875</v>
      </c>
      <c r="E6808" s="344">
        <v>2.12238682433963</v>
      </c>
      <c r="F6808" s="344">
        <v>2.8442649636417601</v>
      </c>
      <c r="G6808" s="262">
        <f t="shared" si="129"/>
        <v>48865.614055440114</v>
      </c>
    </row>
    <row r="6809" spans="1:7" x14ac:dyDescent="0.2">
      <c r="A6809" s="344">
        <v>21</v>
      </c>
      <c r="B6809" s="344">
        <v>0</v>
      </c>
      <c r="C6809" s="344">
        <v>4222.56640625</v>
      </c>
      <c r="D6809" s="344">
        <v>20154.150390625</v>
      </c>
      <c r="E6809" s="344">
        <v>2.1202883217483799</v>
      </c>
      <c r="F6809" s="344">
        <v>2.8418898582458501</v>
      </c>
      <c r="G6809" s="262">
        <f t="shared" si="129"/>
        <v>48823.213474495598</v>
      </c>
    </row>
    <row r="6810" spans="1:7" x14ac:dyDescent="0.2">
      <c r="A6810" s="344">
        <v>21</v>
      </c>
      <c r="B6810" s="344">
        <v>0</v>
      </c>
      <c r="C6810" s="344">
        <v>4222.7666015625</v>
      </c>
      <c r="D6810" s="344">
        <v>20101.95703125</v>
      </c>
      <c r="E6810" s="344">
        <v>2.1192494314163901</v>
      </c>
      <c r="F6810" s="344">
        <v>2.8375745750963701</v>
      </c>
      <c r="G6810" s="262">
        <f t="shared" si="129"/>
        <v>48802.302634093532</v>
      </c>
    </row>
    <row r="6811" spans="1:7" x14ac:dyDescent="0.2">
      <c r="A6811" s="344">
        <v>21</v>
      </c>
      <c r="B6811" s="344">
        <v>0</v>
      </c>
      <c r="C6811" s="344">
        <v>4222.955078125</v>
      </c>
      <c r="D6811" s="344">
        <v>20053.935546875</v>
      </c>
      <c r="E6811" s="344">
        <v>2.11834185756743</v>
      </c>
      <c r="F6811" s="344">
        <v>2.8365612961351898</v>
      </c>
      <c r="G6811" s="262">
        <f t="shared" si="129"/>
        <v>48784.080415100754</v>
      </c>
    </row>
    <row r="6812" spans="1:7" x14ac:dyDescent="0.2">
      <c r="A6812" s="344">
        <v>21</v>
      </c>
      <c r="B6812" s="344">
        <v>0</v>
      </c>
      <c r="C6812" s="344">
        <v>4223.36328125</v>
      </c>
      <c r="D6812" s="344">
        <v>19951.99609375</v>
      </c>
      <c r="E6812" s="344">
        <v>2.11629248224199</v>
      </c>
      <c r="F6812" s="344">
        <v>2.8318257536739102</v>
      </c>
      <c r="G6812" s="262">
        <f t="shared" si="129"/>
        <v>48743.086830512984</v>
      </c>
    </row>
    <row r="6813" spans="1:7" x14ac:dyDescent="0.2">
      <c r="A6813" s="344">
        <v>21</v>
      </c>
      <c r="B6813" s="344">
        <v>0</v>
      </c>
      <c r="C6813" s="344">
        <v>4223.7734375</v>
      </c>
      <c r="D6813" s="344">
        <v>19851.93359375</v>
      </c>
      <c r="E6813" s="344">
        <v>2.1142715122550699</v>
      </c>
      <c r="F6813" s="344">
        <v>2.8271316550672099</v>
      </c>
      <c r="G6813" s="262">
        <f t="shared" si="129"/>
        <v>48702.865556883029</v>
      </c>
    </row>
    <row r="6814" spans="1:7" x14ac:dyDescent="0.2">
      <c r="A6814" s="344">
        <v>21</v>
      </c>
      <c r="B6814" s="344">
        <v>0</v>
      </c>
      <c r="C6814" s="344">
        <v>4224.1767578125</v>
      </c>
      <c r="D6814" s="344">
        <v>19748.755859375</v>
      </c>
      <c r="E6814" s="344">
        <v>2.11222982034087</v>
      </c>
      <c r="F6814" s="344">
        <v>2.82478053122759</v>
      </c>
      <c r="G6814" s="262">
        <f t="shared" si="129"/>
        <v>48662.439353156435</v>
      </c>
    </row>
    <row r="6815" spans="1:7" x14ac:dyDescent="0.2">
      <c r="A6815" s="344">
        <v>21</v>
      </c>
      <c r="B6815" s="344">
        <v>0</v>
      </c>
      <c r="C6815" s="344">
        <v>4224.5712890625</v>
      </c>
      <c r="D6815" s="344">
        <v>19647.0546875</v>
      </c>
      <c r="E6815" s="344">
        <v>2.1102367900311898</v>
      </c>
      <c r="F6815" s="344">
        <v>2.8174070175737098</v>
      </c>
      <c r="G6815" s="262">
        <f t="shared" si="129"/>
        <v>48623.180830909267</v>
      </c>
    </row>
    <row r="6816" spans="1:7" x14ac:dyDescent="0.2">
      <c r="A6816" s="344">
        <v>21</v>
      </c>
      <c r="B6816" s="344">
        <v>0</v>
      </c>
      <c r="C6816" s="344">
        <v>4224.9912109375</v>
      </c>
      <c r="D6816" s="344">
        <v>19546.66796875</v>
      </c>
      <c r="E6816" s="344">
        <v>2.10818531922996</v>
      </c>
      <c r="F6816" s="344">
        <v>2.81426613219082</v>
      </c>
      <c r="G6816" s="262">
        <f t="shared" si="129"/>
        <v>48582.978442098865</v>
      </c>
    </row>
    <row r="6817" spans="1:7" x14ac:dyDescent="0.2">
      <c r="A6817" s="344">
        <v>21</v>
      </c>
      <c r="B6817" s="344">
        <v>0</v>
      </c>
      <c r="C6817" s="344">
        <v>4225.3955078125</v>
      </c>
      <c r="D6817" s="344">
        <v>19443.96875</v>
      </c>
      <c r="E6817" s="344">
        <v>2.1061454899609098</v>
      </c>
      <c r="F6817" s="344">
        <v>2.8106034733355001</v>
      </c>
      <c r="G6817" s="262">
        <f t="shared" si="129"/>
        <v>48543.21132109996</v>
      </c>
    </row>
    <row r="6818" spans="1:7" x14ac:dyDescent="0.2">
      <c r="A6818" s="344">
        <v>21</v>
      </c>
      <c r="B6818" s="344">
        <v>0.5</v>
      </c>
      <c r="C6818" s="344">
        <v>4226.57421875</v>
      </c>
      <c r="D6818" s="344">
        <v>19545.34765625</v>
      </c>
      <c r="E6818" s="344">
        <v>2.10777018219233</v>
      </c>
      <c r="F6818" s="344">
        <v>2.8163492679595898</v>
      </c>
      <c r="G6818" s="262">
        <f t="shared" si="129"/>
        <v>48574.884140836773</v>
      </c>
    </row>
    <row r="6819" spans="1:7" x14ac:dyDescent="0.2">
      <c r="A6819" s="344">
        <v>21</v>
      </c>
      <c r="B6819" s="344">
        <v>0.5</v>
      </c>
      <c r="C6819" s="344">
        <v>4226.9755859375</v>
      </c>
      <c r="D6819" s="344">
        <v>19645.646484375</v>
      </c>
      <c r="E6819" s="344">
        <v>2.10969266481698</v>
      </c>
      <c r="F6819" s="344">
        <v>2.8198151849210298</v>
      </c>
      <c r="G6819" s="262">
        <f t="shared" si="129"/>
        <v>48612.556143475827</v>
      </c>
    </row>
    <row r="6820" spans="1:7" x14ac:dyDescent="0.2">
      <c r="A6820" s="344">
        <v>21</v>
      </c>
      <c r="B6820" s="344">
        <v>0.5</v>
      </c>
      <c r="C6820" s="344">
        <v>4227.37890625</v>
      </c>
      <c r="D6820" s="344">
        <v>19747.013671875</v>
      </c>
      <c r="E6820" s="344">
        <v>2.1115599665790801</v>
      </c>
      <c r="F6820" s="344">
        <v>2.8230219613760701</v>
      </c>
      <c r="G6820" s="262">
        <f t="shared" si="129"/>
        <v>48649.335135337613</v>
      </c>
    </row>
    <row r="6821" spans="1:7" x14ac:dyDescent="0.2">
      <c r="A6821" s="344">
        <v>21</v>
      </c>
      <c r="B6821" s="344">
        <v>0.5</v>
      </c>
      <c r="C6821" s="344">
        <v>4227.791015625</v>
      </c>
      <c r="D6821" s="344">
        <v>19847.154296875</v>
      </c>
      <c r="E6821" s="344">
        <v>2.1135609131306401</v>
      </c>
      <c r="F6821" s="344">
        <v>2.8303861618042001</v>
      </c>
      <c r="G6821" s="262">
        <f t="shared" si="129"/>
        <v>48688.948042267089</v>
      </c>
    </row>
    <row r="6822" spans="1:7" x14ac:dyDescent="0.2">
      <c r="A6822" s="344">
        <v>21</v>
      </c>
      <c r="B6822" s="344">
        <v>0.5</v>
      </c>
      <c r="C6822" s="344">
        <v>4228.1923828125</v>
      </c>
      <c r="D6822" s="344">
        <v>19949.2578125</v>
      </c>
      <c r="E6822" s="344">
        <v>2.1154859568923698</v>
      </c>
      <c r="F6822" s="344">
        <v>2.8325379826128501</v>
      </c>
      <c r="G6822" s="262">
        <f t="shared" si="129"/>
        <v>48727.25295970228</v>
      </c>
    </row>
    <row r="6823" spans="1:7" x14ac:dyDescent="0.2">
      <c r="A6823" s="344">
        <v>21</v>
      </c>
      <c r="B6823" s="344">
        <v>0.5</v>
      </c>
      <c r="C6823" s="344">
        <v>4228.599609375</v>
      </c>
      <c r="D6823" s="344">
        <v>20049.59765625</v>
      </c>
      <c r="E6823" s="344">
        <v>2.1174652501940701</v>
      </c>
      <c r="F6823" s="344">
        <v>2.8369962237775299</v>
      </c>
      <c r="G6823" s="262">
        <f t="shared" si="129"/>
        <v>48766.837693054767</v>
      </c>
    </row>
    <row r="6824" spans="1:7" x14ac:dyDescent="0.2">
      <c r="A6824" s="344">
        <v>21</v>
      </c>
      <c r="B6824" s="344">
        <v>0.5</v>
      </c>
      <c r="C6824" s="344">
        <v>4229.0009765625</v>
      </c>
      <c r="D6824" s="344">
        <v>20150.232421875</v>
      </c>
      <c r="E6824" s="344">
        <v>2.11936444975436</v>
      </c>
      <c r="F6824" s="344">
        <v>2.8426826465874901</v>
      </c>
      <c r="G6824" s="262">
        <f t="shared" si="129"/>
        <v>48805.01144285882</v>
      </c>
    </row>
    <row r="6825" spans="1:7" x14ac:dyDescent="0.2">
      <c r="A6825" s="344">
        <v>21</v>
      </c>
      <c r="B6825" s="344">
        <v>0.5</v>
      </c>
      <c r="C6825" s="344">
        <v>4229.40234375</v>
      </c>
      <c r="D6825" s="344">
        <v>20252.66015625</v>
      </c>
      <c r="E6825" s="344">
        <v>2.12126900441945</v>
      </c>
      <c r="F6825" s="344">
        <v>2.8449892997741699</v>
      </c>
      <c r="G6825" s="262">
        <f t="shared" si="129"/>
        <v>48843.486201630221</v>
      </c>
    </row>
    <row r="6826" spans="1:7" x14ac:dyDescent="0.2">
      <c r="A6826" s="344">
        <v>21</v>
      </c>
      <c r="B6826" s="344">
        <v>0.5</v>
      </c>
      <c r="C6826" s="344">
        <v>4229.8212890625</v>
      </c>
      <c r="D6826" s="344">
        <v>20353.046875</v>
      </c>
      <c r="E6826" s="344">
        <v>2.12325202301145</v>
      </c>
      <c r="F6826" s="344">
        <v>2.8514326550066502</v>
      </c>
      <c r="G6826" s="262">
        <f t="shared" si="129"/>
        <v>48883.747137622355</v>
      </c>
    </row>
    <row r="6827" spans="1:7" x14ac:dyDescent="0.2">
      <c r="A6827" s="344">
        <v>21</v>
      </c>
      <c r="B6827" s="344">
        <v>0.5</v>
      </c>
      <c r="C6827" s="344">
        <v>4230.2060546875</v>
      </c>
      <c r="D6827" s="344">
        <v>20454.283203125</v>
      </c>
      <c r="E6827" s="344">
        <v>2.1251495927572299</v>
      </c>
      <c r="F6827" s="344">
        <v>2.8525141533464198</v>
      </c>
      <c r="G6827" s="262">
        <f t="shared" si="129"/>
        <v>48922.464515103507</v>
      </c>
    </row>
    <row r="6828" spans="1:7" x14ac:dyDescent="0.2">
      <c r="A6828" s="344">
        <v>21</v>
      </c>
      <c r="B6828" s="344">
        <v>0.5</v>
      </c>
      <c r="C6828" s="344">
        <v>4230.6181640625</v>
      </c>
      <c r="D6828" s="344">
        <v>20556.75</v>
      </c>
      <c r="E6828" s="344">
        <v>2.1271102596074298</v>
      </c>
      <c r="F6828" s="344">
        <v>2.8566450346261298</v>
      </c>
      <c r="G6828" s="262">
        <f t="shared" si="129"/>
        <v>48962.669001750415</v>
      </c>
    </row>
    <row r="6829" spans="1:7" x14ac:dyDescent="0.2">
      <c r="A6829" s="344">
        <v>21</v>
      </c>
      <c r="B6829" s="344">
        <v>0.5</v>
      </c>
      <c r="C6829" s="344">
        <v>4231.015625</v>
      </c>
      <c r="D6829" s="344">
        <v>20657.0078125</v>
      </c>
      <c r="E6829" s="344">
        <v>2.1290727891027901</v>
      </c>
      <c r="F6829" s="344">
        <v>2.86295707337558</v>
      </c>
      <c r="G6829" s="262">
        <f t="shared" si="129"/>
        <v>49003.110609411247</v>
      </c>
    </row>
    <row r="6830" spans="1:7" x14ac:dyDescent="0.2">
      <c r="A6830" s="344">
        <v>21</v>
      </c>
      <c r="B6830" s="344">
        <v>0.5</v>
      </c>
      <c r="C6830" s="344">
        <v>4231.4228515625</v>
      </c>
      <c r="D6830" s="344">
        <v>20757.779296875</v>
      </c>
      <c r="E6830" s="344">
        <v>2.1310248412191899</v>
      </c>
      <c r="F6830" s="344">
        <v>2.8650104068219702</v>
      </c>
      <c r="G6830" s="262">
        <f t="shared" si="129"/>
        <v>49043.532520824796</v>
      </c>
    </row>
    <row r="6831" spans="1:7" x14ac:dyDescent="0.2">
      <c r="A6831" s="344">
        <v>21</v>
      </c>
      <c r="B6831" s="344">
        <v>0.5</v>
      </c>
      <c r="C6831" s="344">
        <v>4231.828125</v>
      </c>
      <c r="D6831" s="344">
        <v>20863.443359375</v>
      </c>
      <c r="E6831" s="344">
        <v>2.1330087911337601</v>
      </c>
      <c r="F6831" s="344">
        <v>2.8693557251244801</v>
      </c>
      <c r="G6831" s="262">
        <f t="shared" si="129"/>
        <v>49084.819731391384</v>
      </c>
    </row>
    <row r="6832" spans="1:7" x14ac:dyDescent="0.2">
      <c r="A6832" s="344">
        <v>21</v>
      </c>
      <c r="B6832" s="344">
        <v>0.5</v>
      </c>
      <c r="C6832" s="344">
        <v>4232.251953125</v>
      </c>
      <c r="D6832" s="344">
        <v>20964.42578125</v>
      </c>
      <c r="E6832" s="344">
        <v>2.1350132301449798</v>
      </c>
      <c r="F6832" s="344">
        <v>2.87482445128262</v>
      </c>
      <c r="G6832" s="262">
        <f t="shared" si="129"/>
        <v>49126.740437722212</v>
      </c>
    </row>
    <row r="6833" spans="1:7" x14ac:dyDescent="0.2">
      <c r="A6833" s="344">
        <v>21</v>
      </c>
      <c r="B6833" s="344">
        <v>0.5</v>
      </c>
      <c r="C6833" s="344">
        <v>4232.662109375</v>
      </c>
      <c r="D6833" s="344">
        <v>21064.80859375</v>
      </c>
      <c r="E6833" s="344">
        <v>2.1369885653257401</v>
      </c>
      <c r="F6833" s="344">
        <v>2.8795986436307399</v>
      </c>
      <c r="G6833" s="262">
        <f t="shared" si="129"/>
        <v>49168.251350362894</v>
      </c>
    </row>
    <row r="6834" spans="1:7" x14ac:dyDescent="0.2">
      <c r="A6834" s="344">
        <v>21</v>
      </c>
      <c r="B6834" s="344">
        <v>0.5</v>
      </c>
      <c r="C6834" s="344">
        <v>4233.05859375</v>
      </c>
      <c r="D6834" s="344">
        <v>21166.794921875</v>
      </c>
      <c r="E6834" s="344">
        <v>2.13888543657959</v>
      </c>
      <c r="F6834" s="344">
        <v>2.8837651479989299</v>
      </c>
      <c r="G6834" s="262">
        <f t="shared" si="129"/>
        <v>49208.305307719282</v>
      </c>
    </row>
    <row r="6835" spans="1:7" x14ac:dyDescent="0.2">
      <c r="A6835" s="344">
        <v>21</v>
      </c>
      <c r="B6835" s="344">
        <v>0.5</v>
      </c>
      <c r="C6835" s="344">
        <v>4233.1279296875</v>
      </c>
      <c r="D6835" s="344">
        <v>21177.41015625</v>
      </c>
      <c r="E6835" s="344">
        <v>2.1392502821981898</v>
      </c>
      <c r="F6835" s="344">
        <v>2.88316910155118</v>
      </c>
      <c r="G6835" s="262">
        <f t="shared" si="129"/>
        <v>49216.029856567206</v>
      </c>
    </row>
    <row r="6836" spans="1:7" x14ac:dyDescent="0.2">
      <c r="A6836" s="344">
        <v>21</v>
      </c>
      <c r="B6836" s="344">
        <v>0.5</v>
      </c>
      <c r="C6836" s="344">
        <v>4233.4677734375</v>
      </c>
      <c r="D6836" s="344">
        <v>21267.142578125</v>
      </c>
      <c r="E6836" s="344">
        <v>2.14088591746986</v>
      </c>
      <c r="F6836" s="344">
        <v>2.8890608809888398</v>
      </c>
      <c r="G6836" s="262">
        <f t="shared" si="129"/>
        <v>49250.741760338511</v>
      </c>
    </row>
    <row r="6837" spans="1:7" x14ac:dyDescent="0.2">
      <c r="A6837" s="344">
        <v>21</v>
      </c>
      <c r="B6837" s="344">
        <v>0.5</v>
      </c>
      <c r="C6837" s="344">
        <v>4233.8623046875</v>
      </c>
      <c r="D6837" s="344">
        <v>21367.158203125</v>
      </c>
      <c r="E6837" s="344">
        <v>2.1428000181913398</v>
      </c>
      <c r="F6837" s="344">
        <v>2.8929293621331502</v>
      </c>
      <c r="G6837" s="262">
        <f t="shared" si="129"/>
        <v>49291.544933281097</v>
      </c>
    </row>
    <row r="6838" spans="1:7" x14ac:dyDescent="0.2">
      <c r="A6838" s="344">
        <v>21</v>
      </c>
      <c r="B6838" s="344">
        <v>0.5</v>
      </c>
      <c r="C6838" s="344">
        <v>4234.2578125</v>
      </c>
      <c r="D6838" s="344">
        <v>21467.484375</v>
      </c>
      <c r="E6838" s="344">
        <v>2.1447765175253202</v>
      </c>
      <c r="F6838" s="344">
        <v>2.9003352392464898</v>
      </c>
      <c r="G6838" s="262">
        <f t="shared" si="129"/>
        <v>49333.876254544572</v>
      </c>
    </row>
    <row r="6839" spans="1:7" x14ac:dyDescent="0.2">
      <c r="A6839" s="344">
        <v>21</v>
      </c>
      <c r="B6839" s="344">
        <v>0.5</v>
      </c>
      <c r="C6839" s="344">
        <v>4234.6787109375</v>
      </c>
      <c r="D6839" s="344">
        <v>21568.5625</v>
      </c>
      <c r="E6839" s="344">
        <v>2.1467530168592899</v>
      </c>
      <c r="F6839" s="344">
        <v>2.9021648224443202</v>
      </c>
      <c r="G6839" s="262">
        <f t="shared" si="129"/>
        <v>49376.406613537132</v>
      </c>
    </row>
    <row r="6840" spans="1:7" x14ac:dyDescent="0.2">
      <c r="A6840" s="344">
        <v>21</v>
      </c>
      <c r="B6840" s="344">
        <v>0.5</v>
      </c>
      <c r="C6840" s="344">
        <v>4235.078125</v>
      </c>
      <c r="D6840" s="344">
        <v>21669.341796875</v>
      </c>
      <c r="E6840" s="344">
        <v>2.14868481270969</v>
      </c>
      <c r="F6840" s="344">
        <v>2.9048263095319302</v>
      </c>
      <c r="G6840" s="262">
        <f t="shared" si="129"/>
        <v>49418.170015587486</v>
      </c>
    </row>
    <row r="6841" spans="1:7" x14ac:dyDescent="0.2">
      <c r="A6841" s="344">
        <v>21</v>
      </c>
      <c r="B6841" s="344">
        <v>0.5</v>
      </c>
      <c r="C6841" s="344">
        <v>4235.4853515625</v>
      </c>
      <c r="D6841" s="344">
        <v>21772.138671875</v>
      </c>
      <c r="E6841" s="344">
        <v>2.15063570067286</v>
      </c>
      <c r="F6841" s="344">
        <v>2.9105572029948199</v>
      </c>
      <c r="G6841" s="262">
        <f t="shared" si="129"/>
        <v>49460.544746261869</v>
      </c>
    </row>
    <row r="6842" spans="1:7" x14ac:dyDescent="0.2">
      <c r="A6842" s="344">
        <v>21</v>
      </c>
      <c r="B6842" s="344">
        <v>0.5</v>
      </c>
      <c r="C6842" s="344">
        <v>4235.8837890625</v>
      </c>
      <c r="D6842" s="344">
        <v>21873.859375</v>
      </c>
      <c r="E6842" s="344">
        <v>2.1526082418859001</v>
      </c>
      <c r="F6842" s="344">
        <v>2.9131798073649402</v>
      </c>
      <c r="G6842" s="262">
        <f t="shared" si="129"/>
        <v>49503.591511227729</v>
      </c>
    </row>
    <row r="6843" spans="1:7" x14ac:dyDescent="0.2">
      <c r="A6843" s="344">
        <v>21</v>
      </c>
      <c r="B6843" s="344">
        <v>0.5</v>
      </c>
      <c r="C6843" s="344">
        <v>4236.2880859375</v>
      </c>
      <c r="D6843" s="344">
        <v>21974.03125</v>
      </c>
      <c r="E6843" s="344">
        <v>2.1545677445828901</v>
      </c>
      <c r="F6843" s="344">
        <v>2.9161751735955499</v>
      </c>
      <c r="G6843" s="262">
        <f t="shared" si="129"/>
        <v>49546.551541196233</v>
      </c>
    </row>
    <row r="6844" spans="1:7" x14ac:dyDescent="0.2">
      <c r="A6844" s="344">
        <v>21</v>
      </c>
      <c r="B6844" s="344">
        <v>0.5</v>
      </c>
      <c r="C6844" s="344">
        <v>4236.7060546875</v>
      </c>
      <c r="D6844" s="344">
        <v>22074.318359375</v>
      </c>
      <c r="E6844" s="344">
        <v>2.1566019859165002</v>
      </c>
      <c r="F6844" s="344">
        <v>2.9233666136860799</v>
      </c>
      <c r="G6844" s="262">
        <f t="shared" si="129"/>
        <v>49591.354027922585</v>
      </c>
    </row>
    <row r="6845" spans="1:7" x14ac:dyDescent="0.2">
      <c r="A6845" s="344">
        <v>21</v>
      </c>
      <c r="B6845" s="344">
        <v>0.5</v>
      </c>
      <c r="C6845" s="344">
        <v>4237.09765625</v>
      </c>
      <c r="D6845" s="344">
        <v>22174.421875</v>
      </c>
      <c r="E6845" s="344">
        <v>2.1585305221378799</v>
      </c>
      <c r="F6845" s="344">
        <v>2.92662088759243</v>
      </c>
      <c r="G6845" s="262">
        <f t="shared" si="129"/>
        <v>49634.021677068791</v>
      </c>
    </row>
    <row r="6846" spans="1:7" x14ac:dyDescent="0.2">
      <c r="A6846" s="344">
        <v>21</v>
      </c>
      <c r="B6846" s="344">
        <v>0.5</v>
      </c>
      <c r="C6846" s="344">
        <v>4237.240234375</v>
      </c>
      <c r="D6846" s="344">
        <v>22209.775390625</v>
      </c>
      <c r="E6846" s="344">
        <v>2.1592746488749999</v>
      </c>
      <c r="F6846" s="344">
        <v>2.9274316038936399</v>
      </c>
      <c r="G6846" s="262">
        <f t="shared" si="129"/>
        <v>49650.535411014273</v>
      </c>
    </row>
    <row r="6847" spans="1:7" x14ac:dyDescent="0.2">
      <c r="A6847" s="344">
        <v>21</v>
      </c>
      <c r="B6847" s="344">
        <v>0.5</v>
      </c>
      <c r="C6847" s="344">
        <v>4237.498046875</v>
      </c>
      <c r="D6847" s="344">
        <v>22276.8359375</v>
      </c>
      <c r="E6847" s="344">
        <v>2.16049794107676</v>
      </c>
      <c r="F6847" s="344">
        <v>2.9296397697180501</v>
      </c>
      <c r="G6847" s="262">
        <f t="shared" si="129"/>
        <v>49677.745473374489</v>
      </c>
    </row>
    <row r="6848" spans="1:7" x14ac:dyDescent="0.2">
      <c r="A6848" s="344">
        <v>21</v>
      </c>
      <c r="B6848" s="344">
        <v>0.5</v>
      </c>
      <c r="C6848" s="344">
        <v>4237.900390625</v>
      </c>
      <c r="D6848" s="344">
        <v>22378.640625</v>
      </c>
      <c r="E6848" s="344">
        <v>2.1624732762575198</v>
      </c>
      <c r="F6848" s="344">
        <v>2.93463189154863</v>
      </c>
      <c r="G6848" s="262">
        <f t="shared" si="129"/>
        <v>49721.850240308238</v>
      </c>
    </row>
    <row r="6849" spans="1:7" x14ac:dyDescent="0.2">
      <c r="A6849" s="344">
        <v>21</v>
      </c>
      <c r="B6849" s="344">
        <v>0.5</v>
      </c>
      <c r="C6849" s="344">
        <v>4238.3056640625</v>
      </c>
      <c r="D6849" s="344">
        <v>22478.677734375</v>
      </c>
      <c r="E6849" s="344">
        <v>2.1644176449626702</v>
      </c>
      <c r="F6849" s="344">
        <v>2.9375911690294698</v>
      </c>
      <c r="G6849" s="262">
        <f t="shared" si="129"/>
        <v>49765.459823315708</v>
      </c>
    </row>
    <row r="6850" spans="1:7" x14ac:dyDescent="0.2">
      <c r="A6850" s="344">
        <v>21</v>
      </c>
      <c r="B6850" s="344">
        <v>0.5</v>
      </c>
      <c r="C6850" s="344">
        <v>4238.71484375</v>
      </c>
      <c r="D6850" s="344">
        <v>22582.314453125</v>
      </c>
      <c r="E6850" s="344">
        <v>2.16644699685276</v>
      </c>
      <c r="F6850" s="344">
        <v>2.9430061113089301</v>
      </c>
      <c r="G6850" s="262">
        <f t="shared" si="129"/>
        <v>49811.182128148219</v>
      </c>
    </row>
    <row r="6851" spans="1:7" x14ac:dyDescent="0.2">
      <c r="A6851" s="344">
        <v>21</v>
      </c>
      <c r="B6851" s="344">
        <v>0.5</v>
      </c>
      <c r="C6851" s="344">
        <v>4239.1142578125</v>
      </c>
      <c r="D6851" s="344">
        <v>22682.75390625</v>
      </c>
      <c r="E6851" s="344">
        <v>2.1684013772755901</v>
      </c>
      <c r="F6851" s="344">
        <v>2.94829602353275</v>
      </c>
      <c r="G6851" s="262">
        <f t="shared" si="129"/>
        <v>49855.414709868033</v>
      </c>
    </row>
    <row r="6852" spans="1:7" x14ac:dyDescent="0.2">
      <c r="A6852" s="344">
        <v>21</v>
      </c>
      <c r="B6852" s="344">
        <v>0.5</v>
      </c>
      <c r="C6852" s="344">
        <v>4239.5234375</v>
      </c>
      <c r="D6852" s="344">
        <v>22784.63671875</v>
      </c>
      <c r="E6852" s="344">
        <v>2.1704174578189899</v>
      </c>
      <c r="F6852" s="344">
        <v>2.95264716260135</v>
      </c>
      <c r="G6852" s="262">
        <f t="shared" si="129"/>
        <v>49901.247670667144</v>
      </c>
    </row>
    <row r="6853" spans="1:7" x14ac:dyDescent="0.2">
      <c r="A6853" s="344">
        <v>21</v>
      </c>
      <c r="B6853" s="344">
        <v>0.5</v>
      </c>
      <c r="C6853" s="344">
        <v>4239.9375</v>
      </c>
      <c r="D6853" s="344">
        <v>22887.4921875</v>
      </c>
      <c r="E6853" s="344">
        <v>2.1723981481045498</v>
      </c>
      <c r="F6853" s="344">
        <v>2.9557319357991201</v>
      </c>
      <c r="G6853" s="262">
        <f t="shared" si="129"/>
        <v>49946.478841689866</v>
      </c>
    </row>
    <row r="6854" spans="1:7" x14ac:dyDescent="0.2">
      <c r="A6854" s="344">
        <v>21</v>
      </c>
      <c r="B6854" s="344">
        <v>0.5</v>
      </c>
      <c r="C6854" s="344">
        <v>4240.322265625</v>
      </c>
      <c r="D6854" s="344">
        <v>22987.646484375</v>
      </c>
      <c r="E6854" s="344">
        <v>2.1743534598499501</v>
      </c>
      <c r="F6854" s="344">
        <v>2.96134664677083</v>
      </c>
      <c r="G6854" s="262">
        <f t="shared" ref="G6854:G6917" si="130">G6853+(D6854+D6853)/2*(E6854-E6853)</f>
        <v>49991.328940423358</v>
      </c>
    </row>
    <row r="6855" spans="1:7" x14ac:dyDescent="0.2">
      <c r="A6855" s="344">
        <v>21</v>
      </c>
      <c r="B6855" s="344">
        <v>0.5</v>
      </c>
      <c r="C6855" s="344">
        <v>4240.7373046875</v>
      </c>
      <c r="D6855" s="344">
        <v>23091.31640625</v>
      </c>
      <c r="E6855" s="344">
        <v>2.1764333359897101</v>
      </c>
      <c r="F6855" s="344">
        <v>2.9664277099072902</v>
      </c>
      <c r="G6855" s="262">
        <f t="shared" si="130"/>
        <v>50039.248208153906</v>
      </c>
    </row>
    <row r="6856" spans="1:7" x14ac:dyDescent="0.2">
      <c r="A6856" s="344">
        <v>21</v>
      </c>
      <c r="B6856" s="344">
        <v>0.5</v>
      </c>
      <c r="C6856" s="344">
        <v>4241.162109375</v>
      </c>
      <c r="D6856" s="344">
        <v>23191.69140625</v>
      </c>
      <c r="E6856" s="344">
        <v>2.1784361451864198</v>
      </c>
      <c r="F6856" s="344">
        <v>2.9695094563066999</v>
      </c>
      <c r="G6856" s="262">
        <f t="shared" si="130"/>
        <v>50085.596225003035</v>
      </c>
    </row>
    <row r="6857" spans="1:7" x14ac:dyDescent="0.2">
      <c r="A6857" s="344">
        <v>21</v>
      </c>
      <c r="B6857" s="344">
        <v>0.5</v>
      </c>
      <c r="C6857" s="344">
        <v>4241.333984375</v>
      </c>
      <c r="D6857" s="344">
        <v>23233.33203125</v>
      </c>
      <c r="E6857" s="344">
        <v>2.1792764309793702</v>
      </c>
      <c r="F6857" s="344">
        <v>2.9709429945796701</v>
      </c>
      <c r="G6857" s="262">
        <f t="shared" si="130"/>
        <v>50105.101368818992</v>
      </c>
    </row>
    <row r="6858" spans="1:7" x14ac:dyDescent="0.2">
      <c r="A6858" s="344">
        <v>21</v>
      </c>
      <c r="B6858" s="344">
        <v>0.5</v>
      </c>
      <c r="C6858" s="344">
        <v>4241.55859375</v>
      </c>
      <c r="D6858" s="344">
        <v>23293.724609375</v>
      </c>
      <c r="E6858" s="344">
        <v>2.1803912241011898</v>
      </c>
      <c r="F6858" s="344">
        <v>2.9730529058724602</v>
      </c>
      <c r="G6858" s="262">
        <f t="shared" si="130"/>
        <v>50131.035390179735</v>
      </c>
    </row>
    <row r="6859" spans="1:7" x14ac:dyDescent="0.2">
      <c r="A6859" s="344">
        <v>21</v>
      </c>
      <c r="B6859" s="344">
        <v>0.5</v>
      </c>
      <c r="C6859" s="344">
        <v>4241.9716796875</v>
      </c>
      <c r="D6859" s="344">
        <v>23395.943359375</v>
      </c>
      <c r="E6859" s="344">
        <v>2.1824624855071302</v>
      </c>
      <c r="F6859" s="344">
        <v>2.9812157154083301</v>
      </c>
      <c r="G6859" s="262">
        <f t="shared" si="130"/>
        <v>50179.388643839658</v>
      </c>
    </row>
    <row r="6860" spans="1:7" x14ac:dyDescent="0.2">
      <c r="A6860" s="344">
        <v>21</v>
      </c>
      <c r="B6860" s="344">
        <v>0.5</v>
      </c>
      <c r="C6860" s="344">
        <v>4242.3828125</v>
      </c>
      <c r="D6860" s="344">
        <v>23501.234375</v>
      </c>
      <c r="E6860" s="344">
        <v>2.1845262963324799</v>
      </c>
      <c r="F6860" s="344">
        <v>2.9842376243323101</v>
      </c>
      <c r="G6860" s="262">
        <f t="shared" si="130"/>
        <v>50227.782095382936</v>
      </c>
    </row>
    <row r="6861" spans="1:7" x14ac:dyDescent="0.2">
      <c r="A6861" s="344">
        <v>21</v>
      </c>
      <c r="B6861" s="344">
        <v>0.5</v>
      </c>
      <c r="C6861" s="344">
        <v>4242.8125</v>
      </c>
      <c r="D6861" s="344">
        <v>23602.416015625</v>
      </c>
      <c r="E6861" s="344">
        <v>2.1866369061172</v>
      </c>
      <c r="F6861" s="344">
        <v>2.9862881638109702</v>
      </c>
      <c r="G6861" s="262">
        <f t="shared" si="130"/>
        <v>50277.49080808818</v>
      </c>
    </row>
    <row r="6862" spans="1:7" x14ac:dyDescent="0.2">
      <c r="A6862" s="344">
        <v>21</v>
      </c>
      <c r="B6862" s="344">
        <v>0.5</v>
      </c>
      <c r="C6862" s="344">
        <v>4243.205078125</v>
      </c>
      <c r="D6862" s="344">
        <v>23702.779296875</v>
      </c>
      <c r="E6862" s="344">
        <v>2.1886476315558001</v>
      </c>
      <c r="F6862" s="344">
        <v>2.9918134678155202</v>
      </c>
      <c r="G6862" s="262">
        <f t="shared" si="130"/>
        <v>50325.049687884573</v>
      </c>
    </row>
    <row r="6863" spans="1:7" x14ac:dyDescent="0.2">
      <c r="A6863" s="344">
        <v>21</v>
      </c>
      <c r="B6863" s="344">
        <v>0.5</v>
      </c>
      <c r="C6863" s="344">
        <v>4243.6064453125</v>
      </c>
      <c r="D6863" s="344">
        <v>23802.931640625</v>
      </c>
      <c r="E6863" s="344">
        <v>2.1906394977122501</v>
      </c>
      <c r="F6863" s="344">
        <v>2.99560115672648</v>
      </c>
      <c r="G6863" s="262">
        <f t="shared" si="130"/>
        <v>50372.362196811824</v>
      </c>
    </row>
    <row r="6864" spans="1:7" x14ac:dyDescent="0.2">
      <c r="A6864" s="344">
        <v>21</v>
      </c>
      <c r="B6864" s="344">
        <v>0.5</v>
      </c>
      <c r="C6864" s="344">
        <v>4244.01953125</v>
      </c>
      <c r="D6864" s="344">
        <v>23903.287109375</v>
      </c>
      <c r="E6864" s="344">
        <v>2.19279644079506</v>
      </c>
      <c r="F6864" s="344">
        <v>3.0009448528289799</v>
      </c>
      <c r="G6864" s="262">
        <f t="shared" si="130"/>
        <v>50423.811996081735</v>
      </c>
    </row>
    <row r="6865" spans="1:7" x14ac:dyDescent="0.2">
      <c r="A6865" s="344">
        <v>21</v>
      </c>
      <c r="B6865" s="344">
        <v>0.5</v>
      </c>
      <c r="C6865" s="344">
        <v>4244.4150390625</v>
      </c>
      <c r="D6865" s="344">
        <v>24004.62890625</v>
      </c>
      <c r="E6865" s="344">
        <v>2.1948993671685502</v>
      </c>
      <c r="F6865" s="344">
        <v>3.0061900615692099</v>
      </c>
      <c r="G6865" s="262">
        <f t="shared" si="130"/>
        <v>50474.185406125842</v>
      </c>
    </row>
    <row r="6866" spans="1:7" x14ac:dyDescent="0.2">
      <c r="A6866" s="344">
        <v>21</v>
      </c>
      <c r="B6866" s="344">
        <v>0.5</v>
      </c>
      <c r="C6866" s="344">
        <v>4244.8271484375</v>
      </c>
      <c r="D6866" s="344">
        <v>24105.787109375</v>
      </c>
      <c r="E6866" s="344">
        <v>2.1971196401864299</v>
      </c>
      <c r="F6866" s="344">
        <v>3.0086545739322901</v>
      </c>
      <c r="G6866" s="262">
        <f t="shared" si="130"/>
        <v>50527.594535405071</v>
      </c>
    </row>
    <row r="6867" spans="1:7" x14ac:dyDescent="0.2">
      <c r="A6867" s="344">
        <v>21</v>
      </c>
      <c r="B6867" s="344">
        <v>1</v>
      </c>
      <c r="C6867" s="344">
        <v>4245.849609375</v>
      </c>
      <c r="D6867" s="344">
        <v>24005.45703125</v>
      </c>
      <c r="E6867" s="344">
        <v>2.1956902928650401</v>
      </c>
      <c r="F6867" s="344">
        <v>3.0037732794880898</v>
      </c>
      <c r="G6867" s="262">
        <f t="shared" si="130"/>
        <v>50493.210696434508</v>
      </c>
    </row>
    <row r="6868" spans="1:7" x14ac:dyDescent="0.2">
      <c r="A6868" s="344">
        <v>21</v>
      </c>
      <c r="B6868" s="344">
        <v>1</v>
      </c>
      <c r="C6868" s="344">
        <v>4246.240234375</v>
      </c>
      <c r="D6868" s="344">
        <v>23904.35546875</v>
      </c>
      <c r="E6868" s="344">
        <v>2.1938816644251302</v>
      </c>
      <c r="F6868" s="344">
        <v>3.0017166864126898</v>
      </c>
      <c r="G6868" s="262">
        <f t="shared" si="130"/>
        <v>50449.885171715381</v>
      </c>
    </row>
    <row r="6869" spans="1:7" x14ac:dyDescent="0.2">
      <c r="A6869" s="344">
        <v>21</v>
      </c>
      <c r="B6869" s="344">
        <v>1</v>
      </c>
      <c r="C6869" s="344">
        <v>4246.6298828125</v>
      </c>
      <c r="D6869" s="344">
        <v>23803.939453125</v>
      </c>
      <c r="E6869" s="344">
        <v>2.19198176637292</v>
      </c>
      <c r="F6869" s="344">
        <v>2.9981522820889999</v>
      </c>
      <c r="G6869" s="262">
        <f t="shared" si="130"/>
        <v>50404.564723417207</v>
      </c>
    </row>
    <row r="6870" spans="1:7" x14ac:dyDescent="0.2">
      <c r="A6870" s="344">
        <v>21</v>
      </c>
      <c r="B6870" s="344">
        <v>1</v>
      </c>
      <c r="C6870" s="344">
        <v>4247.046875</v>
      </c>
      <c r="D6870" s="344">
        <v>23702.01171875</v>
      </c>
      <c r="E6870" s="344">
        <v>2.1900765132158999</v>
      </c>
      <c r="F6870" s="344">
        <v>2.9927997384220402</v>
      </c>
      <c r="G6870" s="262">
        <f t="shared" si="130"/>
        <v>50359.309291693477</v>
      </c>
    </row>
    <row r="6871" spans="1:7" x14ac:dyDescent="0.2">
      <c r="A6871" s="344">
        <v>21</v>
      </c>
      <c r="B6871" s="344">
        <v>1</v>
      </c>
      <c r="C6871" s="344">
        <v>4247.447265625</v>
      </c>
      <c r="D6871" s="344">
        <v>23600.056640625</v>
      </c>
      <c r="E6871" s="344">
        <v>2.1881854627281401</v>
      </c>
      <c r="F6871" s="344">
        <v>2.9890150763094399</v>
      </c>
      <c r="G6871" s="262">
        <f t="shared" si="130"/>
        <v>50314.583991971951</v>
      </c>
    </row>
    <row r="6872" spans="1:7" x14ac:dyDescent="0.2">
      <c r="A6872" s="344">
        <v>21</v>
      </c>
      <c r="B6872" s="344">
        <v>1</v>
      </c>
      <c r="C6872" s="344">
        <v>4247.85546875</v>
      </c>
      <c r="D6872" s="344">
        <v>23499.2578125</v>
      </c>
      <c r="E6872" s="344">
        <v>2.1862592548131898</v>
      </c>
      <c r="F6872" s="344">
        <v>2.9842914082109901</v>
      </c>
      <c r="G6872" s="262">
        <f t="shared" si="130"/>
        <v>50269.222455827781</v>
      </c>
    </row>
    <row r="6873" spans="1:7" x14ac:dyDescent="0.2">
      <c r="A6873" s="344">
        <v>21</v>
      </c>
      <c r="B6873" s="344">
        <v>1</v>
      </c>
      <c r="C6873" s="344">
        <v>4248.2705078125</v>
      </c>
      <c r="D6873" s="344">
        <v>23398.806640625</v>
      </c>
      <c r="E6873" s="344">
        <v>2.1843423601239902</v>
      </c>
      <c r="F6873" s="344">
        <v>2.9811263084411599</v>
      </c>
      <c r="G6873" s="262">
        <f t="shared" si="130"/>
        <v>50224.27313048581</v>
      </c>
    </row>
    <row r="6874" spans="1:7" x14ac:dyDescent="0.2">
      <c r="A6874" s="344">
        <v>21</v>
      </c>
      <c r="B6874" s="344">
        <v>1</v>
      </c>
      <c r="C6874" s="344">
        <v>4248.673828125</v>
      </c>
      <c r="D6874" s="344">
        <v>23298.375</v>
      </c>
      <c r="E6874" s="344">
        <v>2.18241685070097</v>
      </c>
      <c r="F6874" s="344">
        <v>2.97676329500973</v>
      </c>
      <c r="G6874" s="262">
        <f t="shared" si="130"/>
        <v>50179.315198847056</v>
      </c>
    </row>
    <row r="6875" spans="1:7" x14ac:dyDescent="0.2">
      <c r="A6875" s="344">
        <v>21</v>
      </c>
      <c r="B6875" s="344">
        <v>1</v>
      </c>
      <c r="C6875" s="344">
        <v>4249.0634765625</v>
      </c>
      <c r="D6875" s="344">
        <v>23197.64453125</v>
      </c>
      <c r="E6875" s="344">
        <v>2.1804687567055199</v>
      </c>
      <c r="F6875" s="344">
        <v>2.97271297313273</v>
      </c>
      <c r="G6875" s="262">
        <f t="shared" si="130"/>
        <v>50134.025890616474</v>
      </c>
    </row>
    <row r="6876" spans="1:7" x14ac:dyDescent="0.2">
      <c r="A6876" s="344">
        <v>21</v>
      </c>
      <c r="B6876" s="344">
        <v>1</v>
      </c>
      <c r="C6876" s="344">
        <v>4249.4892578125</v>
      </c>
      <c r="D6876" s="344">
        <v>23096.224609375</v>
      </c>
      <c r="E6876" s="344">
        <v>2.1785693243145898</v>
      </c>
      <c r="F6876" s="344">
        <v>2.9694556724280101</v>
      </c>
      <c r="G6876" s="262">
        <f t="shared" si="130"/>
        <v>50090.059853342886</v>
      </c>
    </row>
    <row r="6877" spans="1:7" x14ac:dyDescent="0.2">
      <c r="A6877" s="344">
        <v>21</v>
      </c>
      <c r="B6877" s="344">
        <v>1</v>
      </c>
      <c r="C6877" s="344">
        <v>4249.8916015625</v>
      </c>
      <c r="D6877" s="344">
        <v>22994.98046875</v>
      </c>
      <c r="E6877" s="344">
        <v>2.1766058634966599</v>
      </c>
      <c r="F6877" s="344">
        <v>2.9637666884809701</v>
      </c>
      <c r="G6877" s="262">
        <f t="shared" si="130"/>
        <v>50044.810715731852</v>
      </c>
    </row>
    <row r="6878" spans="1:7" x14ac:dyDescent="0.2">
      <c r="A6878" s="344">
        <v>21</v>
      </c>
      <c r="B6878" s="344">
        <v>1</v>
      </c>
      <c r="C6878" s="344">
        <v>4250.2958984375</v>
      </c>
      <c r="D6878" s="344">
        <v>22893.068359375</v>
      </c>
      <c r="E6878" s="344">
        <v>2.17464892193675</v>
      </c>
      <c r="F6878" s="344">
        <v>2.95786582864821</v>
      </c>
      <c r="G6878" s="262">
        <f t="shared" si="130"/>
        <v>49999.910600804389</v>
      </c>
    </row>
    <row r="6879" spans="1:7" x14ac:dyDescent="0.2">
      <c r="A6879" s="344">
        <v>21</v>
      </c>
      <c r="B6879" s="344">
        <v>1</v>
      </c>
      <c r="C6879" s="344">
        <v>4250.6962890625</v>
      </c>
      <c r="D6879" s="344">
        <v>22792.51953125</v>
      </c>
      <c r="E6879" s="344">
        <v>2.1727166604250701</v>
      </c>
      <c r="F6879" s="344">
        <v>2.9556897934526201</v>
      </c>
      <c r="G6879" s="262">
        <f t="shared" si="130"/>
        <v>49955.772349244624</v>
      </c>
    </row>
    <row r="6880" spans="1:7" x14ac:dyDescent="0.2">
      <c r="A6880" s="344">
        <v>21</v>
      </c>
      <c r="B6880" s="344">
        <v>1</v>
      </c>
      <c r="C6880" s="344">
        <v>4251.099609375</v>
      </c>
      <c r="D6880" s="344">
        <v>22691.671875</v>
      </c>
      <c r="E6880" s="344">
        <v>2.1708633285015799</v>
      </c>
      <c r="F6880" s="344">
        <v>2.9513745103031401</v>
      </c>
      <c r="G6880" s="262">
        <f t="shared" si="130"/>
        <v>49913.623697270952</v>
      </c>
    </row>
    <row r="6881" spans="1:7" x14ac:dyDescent="0.2">
      <c r="A6881" s="344">
        <v>21</v>
      </c>
      <c r="B6881" s="344">
        <v>1</v>
      </c>
      <c r="C6881" s="344">
        <v>4251.5234375</v>
      </c>
      <c r="D6881" s="344">
        <v>22590.650390625</v>
      </c>
      <c r="E6881" s="344">
        <v>2.16879672370851</v>
      </c>
      <c r="F6881" s="344">
        <v>2.94918427243829</v>
      </c>
      <c r="G6881" s="262">
        <f t="shared" si="130"/>
        <v>49866.833365153216</v>
      </c>
    </row>
    <row r="6882" spans="1:7" x14ac:dyDescent="0.2">
      <c r="A6882" s="344">
        <v>21</v>
      </c>
      <c r="B6882" s="344">
        <v>1</v>
      </c>
      <c r="C6882" s="344">
        <v>4251.912109375</v>
      </c>
      <c r="D6882" s="344">
        <v>22490.439453125</v>
      </c>
      <c r="E6882" s="344">
        <v>2.16691056266427</v>
      </c>
      <c r="F6882" s="344">
        <v>2.9417900368571299</v>
      </c>
      <c r="G6882" s="262">
        <f t="shared" si="130"/>
        <v>49824.31826740563</v>
      </c>
    </row>
    <row r="6883" spans="1:7" x14ac:dyDescent="0.2">
      <c r="A6883" s="344">
        <v>21</v>
      </c>
      <c r="B6883" s="344">
        <v>1</v>
      </c>
      <c r="C6883" s="344">
        <v>4252.318359375</v>
      </c>
      <c r="D6883" s="344">
        <v>22389.7109375</v>
      </c>
      <c r="E6883" s="344">
        <v>2.16500763781369</v>
      </c>
      <c r="F6883" s="344">
        <v>2.9392063152044998</v>
      </c>
      <c r="G6883" s="262">
        <f t="shared" si="130"/>
        <v>49781.616490667584</v>
      </c>
    </row>
    <row r="6884" spans="1:7" x14ac:dyDescent="0.2">
      <c r="A6884" s="344">
        <v>21</v>
      </c>
      <c r="B6884" s="344">
        <v>1</v>
      </c>
      <c r="C6884" s="344">
        <v>4252.716796875</v>
      </c>
      <c r="D6884" s="344">
        <v>22288.791015625</v>
      </c>
      <c r="E6884" s="344">
        <v>2.1630623377859601</v>
      </c>
      <c r="F6884" s="344">
        <v>2.9348281677812298</v>
      </c>
      <c r="G6884" s="262">
        <f t="shared" si="130"/>
        <v>49738.159945123414</v>
      </c>
    </row>
    <row r="6885" spans="1:7" x14ac:dyDescent="0.2">
      <c r="A6885" s="344">
        <v>21</v>
      </c>
      <c r="B6885" s="344">
        <v>1</v>
      </c>
      <c r="C6885" s="344">
        <v>4253.1162109375</v>
      </c>
      <c r="D6885" s="344">
        <v>22187.255859375</v>
      </c>
      <c r="E6885" s="344">
        <v>2.16113170608878</v>
      </c>
      <c r="F6885" s="344">
        <v>2.9296935535967399</v>
      </c>
      <c r="G6885" s="262">
        <f t="shared" si="130"/>
        <v>49695.226512192341</v>
      </c>
    </row>
    <row r="6886" spans="1:7" x14ac:dyDescent="0.2">
      <c r="A6886" s="344">
        <v>21</v>
      </c>
      <c r="B6886" s="344">
        <v>1</v>
      </c>
      <c r="C6886" s="344">
        <v>4253.5</v>
      </c>
      <c r="D6886" s="344">
        <v>22097.14453125</v>
      </c>
      <c r="E6886" s="344">
        <v>2.1592520643025601</v>
      </c>
      <c r="F6886" s="344">
        <v>2.9254527762532199</v>
      </c>
      <c r="G6886" s="262">
        <f t="shared" si="130"/>
        <v>49653.607107466385</v>
      </c>
    </row>
    <row r="6887" spans="1:7" x14ac:dyDescent="0.2">
      <c r="A6887" s="344">
        <v>21</v>
      </c>
      <c r="B6887" s="344">
        <v>1</v>
      </c>
      <c r="C6887" s="344">
        <v>4253.541015625</v>
      </c>
      <c r="D6887" s="344">
        <v>22086.5390625</v>
      </c>
      <c r="E6887" s="344">
        <v>2.1591091062873602</v>
      </c>
      <c r="F6887" s="344">
        <v>2.92261550202966</v>
      </c>
      <c r="G6887" s="262">
        <f t="shared" si="130"/>
        <v>49650.448901610995</v>
      </c>
    </row>
    <row r="6888" spans="1:7" x14ac:dyDescent="0.2">
      <c r="A6888" s="344">
        <v>21</v>
      </c>
      <c r="B6888" s="344">
        <v>1</v>
      </c>
      <c r="C6888" s="344">
        <v>4253.916015625</v>
      </c>
      <c r="D6888" s="344">
        <v>21986.478515625</v>
      </c>
      <c r="E6888" s="344">
        <v>2.1571833640336999</v>
      </c>
      <c r="F6888" s="344">
        <v>2.9199572745710598</v>
      </c>
      <c r="G6888" s="262">
        <f t="shared" si="130"/>
        <v>49608.012265512742</v>
      </c>
    </row>
    <row r="6889" spans="1:7" x14ac:dyDescent="0.2">
      <c r="A6889" s="344">
        <v>21</v>
      </c>
      <c r="B6889" s="344">
        <v>1</v>
      </c>
      <c r="C6889" s="344">
        <v>4254.333984375</v>
      </c>
      <c r="D6889" s="344">
        <v>21885.259765625</v>
      </c>
      <c r="E6889" s="344">
        <v>2.1552112884819499</v>
      </c>
      <c r="F6889" s="344">
        <v>2.9156506061553999</v>
      </c>
      <c r="G6889" s="262">
        <f t="shared" si="130"/>
        <v>49564.753074274129</v>
      </c>
    </row>
    <row r="6890" spans="1:7" x14ac:dyDescent="0.2">
      <c r="A6890" s="344">
        <v>21</v>
      </c>
      <c r="B6890" s="344">
        <v>1</v>
      </c>
      <c r="C6890" s="344">
        <v>4254.734375</v>
      </c>
      <c r="D6890" s="344">
        <v>21784.8046875</v>
      </c>
      <c r="E6890" s="344">
        <v>2.1532464306801602</v>
      </c>
      <c r="F6890" s="344">
        <v>2.9114752542227502</v>
      </c>
      <c r="G6890" s="262">
        <f t="shared" si="130"/>
        <v>49521.850340851437</v>
      </c>
    </row>
    <row r="6891" spans="1:7" x14ac:dyDescent="0.2">
      <c r="A6891" s="344">
        <v>21</v>
      </c>
      <c r="B6891" s="344">
        <v>1</v>
      </c>
      <c r="C6891" s="344">
        <v>4255.1376953125</v>
      </c>
      <c r="D6891" s="344">
        <v>21684.203125</v>
      </c>
      <c r="E6891" s="344">
        <v>2.1513258107006599</v>
      </c>
      <c r="F6891" s="344">
        <v>2.9080449603498</v>
      </c>
      <c r="G6891" s="262">
        <f t="shared" si="130"/>
        <v>49480.106618404563</v>
      </c>
    </row>
    <row r="6892" spans="1:7" x14ac:dyDescent="0.2">
      <c r="A6892" s="344">
        <v>21</v>
      </c>
      <c r="B6892" s="344">
        <v>1</v>
      </c>
      <c r="C6892" s="344">
        <v>4255.533203125</v>
      </c>
      <c r="D6892" s="344">
        <v>21583.00390625</v>
      </c>
      <c r="E6892" s="344">
        <v>2.1494128741323899</v>
      </c>
      <c r="F6892" s="344">
        <v>2.9056458733975901</v>
      </c>
      <c r="G6892" s="262">
        <f t="shared" si="130"/>
        <v>49438.722907136071</v>
      </c>
    </row>
    <row r="6893" spans="1:7" x14ac:dyDescent="0.2">
      <c r="A6893" s="344">
        <v>21</v>
      </c>
      <c r="B6893" s="344">
        <v>1</v>
      </c>
      <c r="C6893" s="344">
        <v>4255.9453125</v>
      </c>
      <c r="D6893" s="344">
        <v>21480.419921875</v>
      </c>
      <c r="E6893" s="344">
        <v>2.1474785171449202</v>
      </c>
      <c r="F6893" s="344">
        <v>2.89751891978085</v>
      </c>
      <c r="G6893" s="262">
        <f t="shared" si="130"/>
        <v>49397.072889742922</v>
      </c>
    </row>
    <row r="6894" spans="1:7" x14ac:dyDescent="0.2">
      <c r="A6894" s="344">
        <v>21</v>
      </c>
      <c r="B6894" s="344">
        <v>1</v>
      </c>
      <c r="C6894" s="344">
        <v>4256.353515625</v>
      </c>
      <c r="D6894" s="344">
        <v>21380.29296875</v>
      </c>
      <c r="E6894" s="344">
        <v>2.1455041132867301</v>
      </c>
      <c r="F6894" s="344">
        <v>2.8942762874066799</v>
      </c>
      <c r="G6894" s="262">
        <f t="shared" si="130"/>
        <v>49354.760711294904</v>
      </c>
    </row>
    <row r="6895" spans="1:7" x14ac:dyDescent="0.2">
      <c r="A6895" s="344">
        <v>21</v>
      </c>
      <c r="B6895" s="344">
        <v>1</v>
      </c>
      <c r="C6895" s="344">
        <v>4256.751953125</v>
      </c>
      <c r="D6895" s="344">
        <v>21280.26953125</v>
      </c>
      <c r="E6895" s="344">
        <v>2.1435201633721599</v>
      </c>
      <c r="F6895" s="344">
        <v>2.8925717342644899</v>
      </c>
      <c r="G6895" s="262">
        <f t="shared" si="130"/>
        <v>49312.442501631209</v>
      </c>
    </row>
    <row r="6896" spans="1:7" x14ac:dyDescent="0.2">
      <c r="A6896" s="344">
        <v>21</v>
      </c>
      <c r="B6896" s="344">
        <v>1</v>
      </c>
      <c r="C6896" s="344">
        <v>4257.1484375</v>
      </c>
      <c r="D6896" s="344">
        <v>21179.61328125</v>
      </c>
      <c r="E6896" s="344">
        <v>2.1415697410702701</v>
      </c>
      <c r="F6896" s="344">
        <v>2.8872906696051399</v>
      </c>
      <c r="G6896" s="262">
        <f t="shared" si="130"/>
        <v>49271.035150444644</v>
      </c>
    </row>
    <row r="6897" spans="1:7" x14ac:dyDescent="0.2">
      <c r="A6897" s="344">
        <v>21</v>
      </c>
      <c r="B6897" s="344">
        <v>1</v>
      </c>
      <c r="C6897" s="344">
        <v>4257.55859375</v>
      </c>
      <c r="D6897" s="344">
        <v>21078.611328125</v>
      </c>
      <c r="E6897" s="344">
        <v>2.1396416705101702</v>
      </c>
      <c r="F6897" s="344">
        <v>2.88228085264564</v>
      </c>
      <c r="G6897" s="262">
        <f t="shared" si="130"/>
        <v>49230.296731048933</v>
      </c>
    </row>
    <row r="6898" spans="1:7" x14ac:dyDescent="0.2">
      <c r="A6898" s="344">
        <v>21</v>
      </c>
      <c r="B6898" s="344">
        <v>1</v>
      </c>
      <c r="C6898" s="344">
        <v>4257.6328125</v>
      </c>
      <c r="D6898" s="344">
        <v>21062.052734375</v>
      </c>
      <c r="E6898" s="344">
        <v>2.13923607952893</v>
      </c>
      <c r="F6898" s="344">
        <v>2.8778524138033399</v>
      </c>
      <c r="G6898" s="262">
        <f t="shared" si="130"/>
        <v>49221.750794405321</v>
      </c>
    </row>
    <row r="6899" spans="1:7" x14ac:dyDescent="0.2">
      <c r="A6899" s="344">
        <v>21</v>
      </c>
      <c r="B6899" s="344">
        <v>1</v>
      </c>
      <c r="C6899" s="344">
        <v>4257.9560546875</v>
      </c>
      <c r="D6899" s="344">
        <v>20977.3828125</v>
      </c>
      <c r="E6899" s="344">
        <v>2.13771197013557</v>
      </c>
      <c r="F6899" s="344">
        <v>2.8793069068342398</v>
      </c>
      <c r="G6899" s="262">
        <f t="shared" si="130"/>
        <v>49189.714445101046</v>
      </c>
    </row>
    <row r="6900" spans="1:7" x14ac:dyDescent="0.2">
      <c r="A6900" s="344">
        <v>21</v>
      </c>
      <c r="B6900" s="344">
        <v>1</v>
      </c>
      <c r="C6900" s="344">
        <v>4258.361328125</v>
      </c>
      <c r="D6900" s="344">
        <v>20876.193359375</v>
      </c>
      <c r="E6900" s="344">
        <v>2.1357315126806502</v>
      </c>
      <c r="F6900" s="344">
        <v>2.8730602934956599</v>
      </c>
      <c r="G6900" s="262">
        <f t="shared" si="130"/>
        <v>49148.269831628728</v>
      </c>
    </row>
    <row r="6901" spans="1:7" x14ac:dyDescent="0.2">
      <c r="A6901" s="344">
        <v>21</v>
      </c>
      <c r="B6901" s="344">
        <v>1</v>
      </c>
      <c r="C6901" s="344">
        <v>4258.7724609375</v>
      </c>
      <c r="D6901" s="344">
        <v>20775.4921875</v>
      </c>
      <c r="E6901" s="344">
        <v>2.1336467470973699</v>
      </c>
      <c r="F6901" s="344">
        <v>2.8698861133307201</v>
      </c>
      <c r="G6901" s="262">
        <f t="shared" si="130"/>
        <v>49104.852831371856</v>
      </c>
    </row>
    <row r="6902" spans="1:7" x14ac:dyDescent="0.2">
      <c r="A6902" s="344">
        <v>21</v>
      </c>
      <c r="B6902" s="344">
        <v>1</v>
      </c>
      <c r="C6902" s="344">
        <v>4259.173828125</v>
      </c>
      <c r="D6902" s="344">
        <v>20674.490234375</v>
      </c>
      <c r="E6902" s="344">
        <v>2.1317661739885798</v>
      </c>
      <c r="F6902" s="344">
        <v>2.8643966652452901</v>
      </c>
      <c r="G6902" s="262">
        <f t="shared" si="130"/>
        <v>49065.877970220659</v>
      </c>
    </row>
    <row r="6903" spans="1:7" x14ac:dyDescent="0.2">
      <c r="A6903" s="344">
        <v>21</v>
      </c>
      <c r="B6903" s="344">
        <v>1</v>
      </c>
      <c r="C6903" s="344">
        <v>4259.5810546875</v>
      </c>
      <c r="D6903" s="344">
        <v>20572.271484375</v>
      </c>
      <c r="E6903" s="344">
        <v>2.1297330968082</v>
      </c>
      <c r="F6903" s="344">
        <v>2.8612315654754599</v>
      </c>
      <c r="G6903" s="262">
        <f t="shared" si="130"/>
        <v>49023.949045213179</v>
      </c>
    </row>
    <row r="6904" spans="1:7" x14ac:dyDescent="0.2">
      <c r="A6904" s="344">
        <v>21</v>
      </c>
      <c r="B6904" s="344">
        <v>1</v>
      </c>
      <c r="C6904" s="344">
        <v>4259.984375</v>
      </c>
      <c r="D6904" s="344">
        <v>20471.189453125</v>
      </c>
      <c r="E6904" s="344">
        <v>2.1277719642966999</v>
      </c>
      <c r="F6904" s="344">
        <v>2.85646016709507</v>
      </c>
      <c r="G6904" s="262">
        <f t="shared" si="130"/>
        <v>48983.703212398672</v>
      </c>
    </row>
    <row r="6905" spans="1:7" x14ac:dyDescent="0.2">
      <c r="A6905" s="344">
        <v>21</v>
      </c>
      <c r="B6905" s="344">
        <v>1</v>
      </c>
      <c r="C6905" s="344">
        <v>4260.3837890625</v>
      </c>
      <c r="D6905" s="344">
        <v>20370.724609375</v>
      </c>
      <c r="E6905" s="344">
        <v>2.1258241031318899</v>
      </c>
      <c r="F6905" s="344">
        <v>2.85006174817681</v>
      </c>
      <c r="G6905" s="262">
        <f t="shared" si="130"/>
        <v>48943.926023249245</v>
      </c>
    </row>
    <row r="6906" spans="1:7" x14ac:dyDescent="0.2">
      <c r="A6906" s="344">
        <v>21</v>
      </c>
      <c r="B6906" s="344">
        <v>1</v>
      </c>
      <c r="C6906" s="344">
        <v>4260.7998046875</v>
      </c>
      <c r="D6906" s="344">
        <v>20268.8359375</v>
      </c>
      <c r="E6906" s="344">
        <v>2.12378147989511</v>
      </c>
      <c r="F6906" s="344">
        <v>2.84667615778744</v>
      </c>
      <c r="G6906" s="262">
        <f t="shared" si="130"/>
        <v>48902.420367896462</v>
      </c>
    </row>
    <row r="6907" spans="1:7" x14ac:dyDescent="0.2">
      <c r="A6907" s="344">
        <v>21</v>
      </c>
      <c r="B6907" s="344">
        <v>1</v>
      </c>
      <c r="C6907" s="344">
        <v>4261.197265625</v>
      </c>
      <c r="D6907" s="344">
        <v>20168.79296875</v>
      </c>
      <c r="E6907" s="344">
        <v>2.1218396723270398</v>
      </c>
      <c r="F6907" s="344">
        <v>2.8443871997296801</v>
      </c>
      <c r="G6907" s="262">
        <f t="shared" si="130"/>
        <v>48863.15932097398</v>
      </c>
    </row>
    <row r="6908" spans="1:7" x14ac:dyDescent="0.2">
      <c r="A6908" s="344">
        <v>21</v>
      </c>
      <c r="B6908" s="344">
        <v>1</v>
      </c>
      <c r="C6908" s="344">
        <v>4261.587890625</v>
      </c>
      <c r="D6908" s="344">
        <v>20068.65234375</v>
      </c>
      <c r="E6908" s="344">
        <v>2.1199421025812599</v>
      </c>
      <c r="F6908" s="344">
        <v>2.83804535865784</v>
      </c>
      <c r="G6908" s="262">
        <f t="shared" si="130"/>
        <v>48824.982641537747</v>
      </c>
    </row>
    <row r="6909" spans="1:7" x14ac:dyDescent="0.2">
      <c r="A6909" s="344">
        <v>21</v>
      </c>
      <c r="B6909" s="344">
        <v>1</v>
      </c>
      <c r="C6909" s="344">
        <v>4261.7197265625</v>
      </c>
      <c r="D6909" s="344">
        <v>20036.388671875</v>
      </c>
      <c r="E6909" s="344">
        <v>2.1192114800214799</v>
      </c>
      <c r="F6909" s="344">
        <v>2.8370558284223102</v>
      </c>
      <c r="G6909" s="262">
        <f t="shared" si="130"/>
        <v>48810.331817674283</v>
      </c>
    </row>
    <row r="6910" spans="1:7" x14ac:dyDescent="0.2">
      <c r="A6910" s="344">
        <v>21</v>
      </c>
      <c r="B6910" s="344">
        <v>1</v>
      </c>
      <c r="C6910" s="344">
        <v>4262.0029296875</v>
      </c>
      <c r="D6910" s="344">
        <v>19968.232421875</v>
      </c>
      <c r="E6910" s="344">
        <v>2.1179018076509202</v>
      </c>
      <c r="F6910" s="344">
        <v>2.83383717760444</v>
      </c>
      <c r="G6910" s="262">
        <f t="shared" si="130"/>
        <v>48784.135344203685</v>
      </c>
    </row>
    <row r="6911" spans="1:7" x14ac:dyDescent="0.2">
      <c r="A6911" s="344">
        <v>21</v>
      </c>
      <c r="B6911" s="344">
        <v>1</v>
      </c>
      <c r="C6911" s="344">
        <v>4262.4033203125</v>
      </c>
      <c r="D6911" s="344">
        <v>19867.880859375</v>
      </c>
      <c r="E6911" s="344">
        <v>2.1158910822123298</v>
      </c>
      <c r="F6911" s="344">
        <v>2.8305558953434198</v>
      </c>
      <c r="G6911" s="262">
        <f t="shared" si="130"/>
        <v>48744.085601029095</v>
      </c>
    </row>
    <row r="6912" spans="1:7" x14ac:dyDescent="0.2">
      <c r="A6912" s="344">
        <v>21</v>
      </c>
      <c r="B6912" s="344">
        <v>1</v>
      </c>
      <c r="C6912" s="344">
        <v>4262.802734375</v>
      </c>
      <c r="D6912" s="344">
        <v>19765.830078125</v>
      </c>
      <c r="E6912" s="344">
        <v>2.1139001473784398</v>
      </c>
      <c r="F6912" s="344">
        <v>2.8248338494449898</v>
      </c>
      <c r="G6912" s="262">
        <f t="shared" si="130"/>
        <v>48704.631533178195</v>
      </c>
    </row>
    <row r="6913" spans="1:7" x14ac:dyDescent="0.2">
      <c r="A6913" s="344">
        <v>21</v>
      </c>
      <c r="B6913" s="344">
        <v>1</v>
      </c>
      <c r="C6913" s="344">
        <v>4263.2021484375</v>
      </c>
      <c r="D6913" s="344">
        <v>19665.642578125</v>
      </c>
      <c r="E6913" s="344">
        <v>2.1118994336575301</v>
      </c>
      <c r="F6913" s="344">
        <v>2.8215437196195099</v>
      </c>
      <c r="G6913" s="262">
        <f t="shared" si="130"/>
        <v>48665.185988988676</v>
      </c>
    </row>
    <row r="6914" spans="1:7" x14ac:dyDescent="0.2">
      <c r="A6914" s="344">
        <v>21</v>
      </c>
      <c r="B6914" s="344">
        <v>1</v>
      </c>
      <c r="C6914" s="344">
        <v>4263.6240234375</v>
      </c>
      <c r="D6914" s="344">
        <v>19565.02734375</v>
      </c>
      <c r="E6914" s="344">
        <v>2.10991245694458</v>
      </c>
      <c r="F6914" s="344">
        <v>2.8161047957837599</v>
      </c>
      <c r="G6914" s="262">
        <f t="shared" si="130"/>
        <v>48626.210775204578</v>
      </c>
    </row>
    <row r="6915" spans="1:7" x14ac:dyDescent="0.2">
      <c r="A6915" s="344">
        <v>21</v>
      </c>
      <c r="B6915" s="344">
        <v>1</v>
      </c>
      <c r="C6915" s="344">
        <v>4264.0185546875</v>
      </c>
      <c r="D6915" s="344">
        <v>19463.1953125</v>
      </c>
      <c r="E6915" s="344">
        <v>2.10791896097362</v>
      </c>
      <c r="F6915" s="344">
        <v>2.8137564659118701</v>
      </c>
      <c r="G6915" s="262">
        <f t="shared" si="130"/>
        <v>48587.309472895096</v>
      </c>
    </row>
    <row r="6916" spans="1:7" x14ac:dyDescent="0.2">
      <c r="A6916" s="344">
        <v>21</v>
      </c>
      <c r="B6916" s="344">
        <v>1</v>
      </c>
      <c r="C6916" s="344">
        <v>4264.4189453125</v>
      </c>
      <c r="D6916" s="344">
        <v>19358.65234375</v>
      </c>
      <c r="E6916" s="344">
        <v>2.1059715654700999</v>
      </c>
      <c r="F6916" s="344">
        <v>2.8093548025935902</v>
      </c>
      <c r="G6916" s="262">
        <f t="shared" si="130"/>
        <v>48549.508727113032</v>
      </c>
    </row>
    <row r="6917" spans="1:7" x14ac:dyDescent="0.2">
      <c r="A6917" s="344">
        <v>21</v>
      </c>
      <c r="B6917" s="344">
        <v>1.5</v>
      </c>
      <c r="C6917" s="344">
        <v>4264.91796875</v>
      </c>
      <c r="D6917" s="344">
        <v>19459.232421875</v>
      </c>
      <c r="E6917" s="344">
        <v>2.1075911354273602</v>
      </c>
      <c r="F6917" s="344">
        <v>2.81318416818976</v>
      </c>
      <c r="G6917" s="262">
        <f t="shared" si="130"/>
        <v>48580.942867098434</v>
      </c>
    </row>
    <row r="6918" spans="1:7" x14ac:dyDescent="0.2">
      <c r="A6918" s="344">
        <v>21</v>
      </c>
      <c r="B6918" s="344">
        <v>1.5</v>
      </c>
      <c r="C6918" s="344">
        <v>4265.328125</v>
      </c>
      <c r="D6918" s="344">
        <v>19561.017578125</v>
      </c>
      <c r="E6918" s="344">
        <v>2.1095124538987902</v>
      </c>
      <c r="F6918" s="344">
        <v>2.8160095680505002</v>
      </c>
      <c r="G6918" s="262">
        <f t="shared" ref="G6918:G6981" si="131">G6917+(D6918+D6917)/2*(E6918-E6917)</f>
        <v>48618.42803064084</v>
      </c>
    </row>
    <row r="6919" spans="1:7" x14ac:dyDescent="0.2">
      <c r="A6919" s="344">
        <v>21</v>
      </c>
      <c r="B6919" s="344">
        <v>1.5</v>
      </c>
      <c r="C6919" s="344">
        <v>4265.7353515625</v>
      </c>
      <c r="D6919" s="344">
        <v>19662.955078125</v>
      </c>
      <c r="E6919" s="344">
        <v>2.11143190972507</v>
      </c>
      <c r="F6919" s="344">
        <v>2.8223723638802798</v>
      </c>
      <c r="G6919" s="262">
        <f t="shared" si="131"/>
        <v>48656.072372063281</v>
      </c>
    </row>
    <row r="6920" spans="1:7" x14ac:dyDescent="0.2">
      <c r="A6920" s="344">
        <v>21</v>
      </c>
      <c r="B6920" s="344">
        <v>1.5</v>
      </c>
      <c r="C6920" s="344">
        <v>4266.1484375</v>
      </c>
      <c r="D6920" s="344">
        <v>19767.58984375</v>
      </c>
      <c r="E6920" s="344">
        <v>2.1134349517524198</v>
      </c>
      <c r="F6920" s="344">
        <v>2.8244524728506799</v>
      </c>
      <c r="G6920" s="262">
        <f t="shared" si="131"/>
        <v>48695.56289138319</v>
      </c>
    </row>
    <row r="6921" spans="1:7" x14ac:dyDescent="0.2">
      <c r="A6921" s="344">
        <v>21</v>
      </c>
      <c r="B6921" s="344">
        <v>1.5</v>
      </c>
      <c r="C6921" s="344">
        <v>4266.5517578125</v>
      </c>
      <c r="D6921" s="344">
        <v>19868.822265625</v>
      </c>
      <c r="E6921" s="344">
        <v>2.1153534762561299</v>
      </c>
      <c r="F6921" s="344">
        <v>2.8304429724812499</v>
      </c>
      <c r="G6921" s="262">
        <f t="shared" si="131"/>
        <v>48733.584605318683</v>
      </c>
    </row>
    <row r="6922" spans="1:7" x14ac:dyDescent="0.2">
      <c r="A6922" s="344">
        <v>21</v>
      </c>
      <c r="B6922" s="344">
        <v>1.5</v>
      </c>
      <c r="C6922" s="344">
        <v>4266.9716796875</v>
      </c>
      <c r="D6922" s="344">
        <v>19970.369140625</v>
      </c>
      <c r="E6922" s="344">
        <v>2.1173488348722498</v>
      </c>
      <c r="F6922" s="344">
        <v>2.83341994509101</v>
      </c>
      <c r="G6922" s="262">
        <f t="shared" si="131"/>
        <v>48773.331342234538</v>
      </c>
    </row>
    <row r="6923" spans="1:7" x14ac:dyDescent="0.2">
      <c r="A6923" s="344">
        <v>21</v>
      </c>
      <c r="B6923" s="344">
        <v>1.5</v>
      </c>
      <c r="C6923" s="344">
        <v>4267.3828125</v>
      </c>
      <c r="D6923" s="344">
        <v>20070.412109375</v>
      </c>
      <c r="E6923" s="344">
        <v>2.1192873828113101</v>
      </c>
      <c r="F6923" s="344">
        <v>2.8377384878694998</v>
      </c>
      <c r="G6923" s="262">
        <f t="shared" si="131"/>
        <v>48812.141829219814</v>
      </c>
    </row>
    <row r="6924" spans="1:7" x14ac:dyDescent="0.2">
      <c r="A6924" s="344">
        <v>21</v>
      </c>
      <c r="B6924" s="344">
        <v>1.5</v>
      </c>
      <c r="C6924" s="344">
        <v>4267.7646484375</v>
      </c>
      <c r="D6924" s="344">
        <v>20171.501953125</v>
      </c>
      <c r="E6924" s="344">
        <v>2.1211812272667898</v>
      </c>
      <c r="F6924" s="344">
        <v>2.8431983664631799</v>
      </c>
      <c r="G6924" s="262">
        <f t="shared" si="131"/>
        <v>48850.247792132395</v>
      </c>
    </row>
    <row r="6925" spans="1:7" x14ac:dyDescent="0.2">
      <c r="A6925" s="344">
        <v>21</v>
      </c>
      <c r="B6925" s="344">
        <v>1.5</v>
      </c>
      <c r="C6925" s="344">
        <v>4268.1689453125</v>
      </c>
      <c r="D6925" s="344">
        <v>20272.4140625</v>
      </c>
      <c r="E6925" s="344">
        <v>2.1230836864560798</v>
      </c>
      <c r="F6925" s="344">
        <v>2.8464377392083402</v>
      </c>
      <c r="G6925" s="262">
        <f t="shared" si="131"/>
        <v>48888.719241969797</v>
      </c>
    </row>
    <row r="6926" spans="1:7" x14ac:dyDescent="0.2">
      <c r="A6926" s="344">
        <v>21</v>
      </c>
      <c r="B6926" s="344">
        <v>1.5</v>
      </c>
      <c r="C6926" s="344">
        <v>4268.5625</v>
      </c>
      <c r="D6926" s="344">
        <v>20373.4296875</v>
      </c>
      <c r="E6926" s="344">
        <v>2.12498567998409</v>
      </c>
      <c r="F6926" s="344">
        <v>2.8523027431219798</v>
      </c>
      <c r="G6926" s="262">
        <f t="shared" si="131"/>
        <v>48927.373307846305</v>
      </c>
    </row>
    <row r="6927" spans="1:7" x14ac:dyDescent="0.2">
      <c r="A6927" s="344">
        <v>21</v>
      </c>
      <c r="B6927" s="344">
        <v>1.5</v>
      </c>
      <c r="C6927" s="344">
        <v>4268.982421875</v>
      </c>
      <c r="D6927" s="344">
        <v>20477.986328125</v>
      </c>
      <c r="E6927" s="344">
        <v>2.1270790603011802</v>
      </c>
      <c r="F6927" s="344">
        <v>2.8561830986291201</v>
      </c>
      <c r="G6927" s="262">
        <f t="shared" si="131"/>
        <v>48970.132082952492</v>
      </c>
    </row>
    <row r="6928" spans="1:7" x14ac:dyDescent="0.2">
      <c r="A6928" s="344">
        <v>21</v>
      </c>
      <c r="B6928" s="344">
        <v>1.5</v>
      </c>
      <c r="C6928" s="344">
        <v>4269.396484375</v>
      </c>
      <c r="D6928" s="344">
        <v>20578.873046875</v>
      </c>
      <c r="E6928" s="344">
        <v>2.1290045697241999</v>
      </c>
      <c r="F6928" s="344">
        <v>2.8607158455997701</v>
      </c>
      <c r="G6928" s="262">
        <f t="shared" si="131"/>
        <v>49009.659767755569</v>
      </c>
    </row>
    <row r="6929" spans="1:7" x14ac:dyDescent="0.2">
      <c r="A6929" s="344">
        <v>21</v>
      </c>
      <c r="B6929" s="344">
        <v>1.5</v>
      </c>
      <c r="C6929" s="344">
        <v>4269.806640625</v>
      </c>
      <c r="D6929" s="344">
        <v>20679.458984375</v>
      </c>
      <c r="E6929" s="344">
        <v>2.1310290321707699</v>
      </c>
      <c r="F6929" s="344">
        <v>2.8648972511291499</v>
      </c>
      <c r="G6929" s="262">
        <f t="shared" si="131"/>
        <v>49051.422739658257</v>
      </c>
    </row>
    <row r="6930" spans="1:7" x14ac:dyDescent="0.2">
      <c r="A6930" s="344">
        <v>21</v>
      </c>
      <c r="B6930" s="344">
        <v>1.5</v>
      </c>
      <c r="C6930" s="344">
        <v>4270.2138671875</v>
      </c>
      <c r="D6930" s="344">
        <v>20782.12109375</v>
      </c>
      <c r="E6930" s="344">
        <v>2.1329359151423</v>
      </c>
      <c r="F6930" s="344">
        <v>2.8688968159258401</v>
      </c>
      <c r="G6930" s="262">
        <f t="shared" si="131"/>
        <v>49090.953930170108</v>
      </c>
    </row>
    <row r="6931" spans="1:7" x14ac:dyDescent="0.2">
      <c r="A6931" s="344">
        <v>21</v>
      </c>
      <c r="B6931" s="344">
        <v>1.5</v>
      </c>
      <c r="C6931" s="344">
        <v>4270.6171875</v>
      </c>
      <c r="D6931" s="344">
        <v>20882.4296875</v>
      </c>
      <c r="E6931" s="344">
        <v>2.1349273156374702</v>
      </c>
      <c r="F6931" s="344">
        <v>2.8735189698636501</v>
      </c>
      <c r="G6931" s="262">
        <f t="shared" si="131"/>
        <v>49132.439333698523</v>
      </c>
    </row>
    <row r="6932" spans="1:7" x14ac:dyDescent="0.2">
      <c r="A6932" s="344">
        <v>21</v>
      </c>
      <c r="B6932" s="344">
        <v>1.5</v>
      </c>
      <c r="C6932" s="344">
        <v>4271.017578125</v>
      </c>
      <c r="D6932" s="344">
        <v>20984.89453125</v>
      </c>
      <c r="E6932" s="344">
        <v>2.13684677146375</v>
      </c>
      <c r="F6932" s="344">
        <v>2.8758316766470702</v>
      </c>
      <c r="G6932" s="262">
        <f t="shared" si="131"/>
        <v>49172.620573399734</v>
      </c>
    </row>
    <row r="6933" spans="1:7" x14ac:dyDescent="0.2">
      <c r="A6933" s="344">
        <v>21</v>
      </c>
      <c r="B6933" s="344">
        <v>1.5</v>
      </c>
      <c r="C6933" s="344">
        <v>4271.4169921875</v>
      </c>
      <c r="D6933" s="344">
        <v>21086.265625</v>
      </c>
      <c r="E6933" s="344">
        <v>2.1387310698628399</v>
      </c>
      <c r="F6933" s="344">
        <v>2.88119027391076</v>
      </c>
      <c r="G6933" s="262">
        <f t="shared" si="131"/>
        <v>49212.257883264872</v>
      </c>
    </row>
    <row r="6934" spans="1:7" x14ac:dyDescent="0.2">
      <c r="A6934" s="344">
        <v>21</v>
      </c>
      <c r="B6934" s="344">
        <v>1.5</v>
      </c>
      <c r="C6934" s="344">
        <v>4271.5166015625</v>
      </c>
      <c r="D6934" s="344">
        <v>21101.490234375</v>
      </c>
      <c r="E6934" s="344">
        <v>2.1392144262790702</v>
      </c>
      <c r="F6934" s="344">
        <v>2.88118398748338</v>
      </c>
      <c r="G6934" s="262">
        <f t="shared" si="131"/>
        <v>49222.453744505365</v>
      </c>
    </row>
    <row r="6935" spans="1:7" x14ac:dyDescent="0.2">
      <c r="A6935" s="344">
        <v>21</v>
      </c>
      <c r="B6935" s="344">
        <v>1.5</v>
      </c>
      <c r="C6935" s="344">
        <v>4271.8330078125</v>
      </c>
      <c r="D6935" s="344">
        <v>21189.275390625</v>
      </c>
      <c r="E6935" s="344">
        <v>2.1407175809145</v>
      </c>
      <c r="F6935" s="344">
        <v>2.8870045207440902</v>
      </c>
      <c r="G6935" s="262">
        <f t="shared" si="131"/>
        <v>49254.23852469791</v>
      </c>
    </row>
    <row r="6936" spans="1:7" x14ac:dyDescent="0.2">
      <c r="A6936" s="344">
        <v>21</v>
      </c>
      <c r="B6936" s="344">
        <v>1.5</v>
      </c>
      <c r="C6936" s="344">
        <v>4272.2529296875</v>
      </c>
      <c r="D6936" s="344">
        <v>21290.123046875</v>
      </c>
      <c r="E6936" s="344">
        <v>2.1428081672638699</v>
      </c>
      <c r="F6936" s="344">
        <v>2.88953492417932</v>
      </c>
      <c r="G6936" s="262">
        <f t="shared" si="131"/>
        <v>49298.64194994935</v>
      </c>
    </row>
    <row r="6937" spans="1:7" x14ac:dyDescent="0.2">
      <c r="A6937" s="344">
        <v>21</v>
      </c>
      <c r="B6937" s="344">
        <v>1.5</v>
      </c>
      <c r="C6937" s="344">
        <v>4272.6455078125</v>
      </c>
      <c r="D6937" s="344">
        <v>21390.505859375</v>
      </c>
      <c r="E6937" s="344">
        <v>2.1447336766868799</v>
      </c>
      <c r="F6937" s="344">
        <v>2.8940378688275801</v>
      </c>
      <c r="G6937" s="262">
        <f t="shared" si="131"/>
        <v>49339.732926518838</v>
      </c>
    </row>
    <row r="6938" spans="1:7" x14ac:dyDescent="0.2">
      <c r="A6938" s="344">
        <v>21</v>
      </c>
      <c r="B6938" s="344">
        <v>1.5</v>
      </c>
      <c r="C6938" s="344">
        <v>4273.0419921875</v>
      </c>
      <c r="D6938" s="344">
        <v>21490.61328125</v>
      </c>
      <c r="E6938" s="344">
        <v>2.1466042380779999</v>
      </c>
      <c r="F6938" s="344">
        <v>2.89928633719683</v>
      </c>
      <c r="G6938" s="262">
        <f t="shared" si="131"/>
        <v>49379.838809455076</v>
      </c>
    </row>
    <row r="6939" spans="1:7" x14ac:dyDescent="0.2">
      <c r="A6939" s="344">
        <v>21</v>
      </c>
      <c r="B6939" s="344">
        <v>1.5</v>
      </c>
      <c r="C6939" s="344">
        <v>4273.451171875</v>
      </c>
      <c r="D6939" s="344">
        <v>21590.88671875</v>
      </c>
      <c r="E6939" s="344">
        <v>2.1485509350895899</v>
      </c>
      <c r="F6939" s="344">
        <v>2.9040395747870198</v>
      </c>
      <c r="G6939" s="262">
        <f t="shared" si="131"/>
        <v>49421.772123107483</v>
      </c>
    </row>
    <row r="6940" spans="1:7" x14ac:dyDescent="0.2">
      <c r="A6940" s="344">
        <v>21</v>
      </c>
      <c r="B6940" s="344">
        <v>1.5</v>
      </c>
      <c r="C6940" s="344">
        <v>4273.8583984375</v>
      </c>
      <c r="D6940" s="344">
        <v>21691.87109375</v>
      </c>
      <c r="E6940" s="344">
        <v>2.1504566539079</v>
      </c>
      <c r="F6940" s="344">
        <v>2.90851597674191</v>
      </c>
      <c r="G6940" s="262">
        <f t="shared" si="131"/>
        <v>49463.0145061433</v>
      </c>
    </row>
    <row r="6941" spans="1:7" x14ac:dyDescent="0.2">
      <c r="A6941" s="344">
        <v>21</v>
      </c>
      <c r="B6941" s="344">
        <v>1.5</v>
      </c>
      <c r="C6941" s="344">
        <v>4274.26171875</v>
      </c>
      <c r="D6941" s="344">
        <v>21791.986328125</v>
      </c>
      <c r="E6941" s="344">
        <v>2.1524101030081502</v>
      </c>
      <c r="F6941" s="344">
        <v>2.9119967948645402</v>
      </c>
      <c r="G6941" s="262">
        <f t="shared" si="131"/>
        <v>49505.486257221382</v>
      </c>
    </row>
    <row r="6942" spans="1:7" x14ac:dyDescent="0.2">
      <c r="A6942" s="344">
        <v>21</v>
      </c>
      <c r="B6942" s="344">
        <v>1.5</v>
      </c>
      <c r="C6942" s="344">
        <v>4274.66015625</v>
      </c>
      <c r="D6942" s="344">
        <v>21893.48828125</v>
      </c>
      <c r="E6942" s="344">
        <v>2.1543966140598099</v>
      </c>
      <c r="F6942" s="344">
        <v>2.9168697074055698</v>
      </c>
      <c r="G6942" s="262">
        <f t="shared" si="131"/>
        <v>49548.877096275646</v>
      </c>
    </row>
    <row r="6943" spans="1:7" x14ac:dyDescent="0.2">
      <c r="A6943" s="344">
        <v>21</v>
      </c>
      <c r="B6943" s="344">
        <v>1.5</v>
      </c>
      <c r="C6943" s="344">
        <v>4275.0625</v>
      </c>
      <c r="D6943" s="344">
        <v>21995.107421875</v>
      </c>
      <c r="E6943" s="344">
        <v>2.1563270129263401</v>
      </c>
      <c r="F6943" s="344">
        <v>2.9206692706793498</v>
      </c>
      <c r="G6943" s="262">
        <f t="shared" si="131"/>
        <v>49591.238343975107</v>
      </c>
    </row>
    <row r="6944" spans="1:7" x14ac:dyDescent="0.2">
      <c r="A6944" s="344">
        <v>21</v>
      </c>
      <c r="B6944" s="344">
        <v>1.5</v>
      </c>
      <c r="C6944" s="344">
        <v>4275.478515625</v>
      </c>
      <c r="D6944" s="344">
        <v>22096.625</v>
      </c>
      <c r="E6944" s="344">
        <v>2.1583850029856002</v>
      </c>
      <c r="F6944" s="344">
        <v>2.9249370563775301</v>
      </c>
      <c r="G6944" s="262">
        <f t="shared" si="131"/>
        <v>49636.608517484994</v>
      </c>
    </row>
    <row r="6945" spans="1:7" x14ac:dyDescent="0.2">
      <c r="A6945" s="344">
        <v>21</v>
      </c>
      <c r="B6945" s="344">
        <v>1.5</v>
      </c>
      <c r="C6945" s="344">
        <v>4275.6396484375</v>
      </c>
      <c r="D6945" s="344">
        <v>22135.677734375</v>
      </c>
      <c r="E6945" s="344">
        <v>2.1592164412140802</v>
      </c>
      <c r="F6945" s="344">
        <v>2.9266239143908002</v>
      </c>
      <c r="G6945" s="262">
        <f t="shared" si="131"/>
        <v>49654.996731198524</v>
      </c>
    </row>
    <row r="6946" spans="1:7" x14ac:dyDescent="0.2">
      <c r="A6946" s="344">
        <v>21</v>
      </c>
      <c r="B6946" s="344">
        <v>1.5</v>
      </c>
      <c r="C6946" s="344">
        <v>4275.880859375</v>
      </c>
      <c r="D6946" s="344">
        <v>22196.6953125</v>
      </c>
      <c r="E6946" s="344">
        <v>2.1603435743600099</v>
      </c>
      <c r="F6946" s="344">
        <v>2.92893638834357</v>
      </c>
      <c r="G6946" s="262">
        <f t="shared" si="131"/>
        <v>49679.980974747952</v>
      </c>
    </row>
    <row r="6947" spans="1:7" x14ac:dyDescent="0.2">
      <c r="A6947" s="344">
        <v>21</v>
      </c>
      <c r="B6947" s="344">
        <v>1.5</v>
      </c>
      <c r="C6947" s="344">
        <v>4276.28515625</v>
      </c>
      <c r="D6947" s="344">
        <v>22297.390625</v>
      </c>
      <c r="E6947" s="344">
        <v>2.1623056381940802</v>
      </c>
      <c r="F6947" s="344">
        <v>2.9312730766832802</v>
      </c>
      <c r="G6947" s="262">
        <f t="shared" si="131"/>
        <v>49723.631093171942</v>
      </c>
    </row>
    <row r="6948" spans="1:7" x14ac:dyDescent="0.2">
      <c r="A6948" s="344">
        <v>21</v>
      </c>
      <c r="B6948" s="344">
        <v>1.5</v>
      </c>
      <c r="C6948" s="344">
        <v>4276.6875</v>
      </c>
      <c r="D6948" s="344">
        <v>22400.34765625</v>
      </c>
      <c r="E6948" s="344">
        <v>2.1641911007463901</v>
      </c>
      <c r="F6948" s="344">
        <v>2.93633644469082</v>
      </c>
      <c r="G6948" s="262">
        <f t="shared" si="131"/>
        <v>49765.769049023067</v>
      </c>
    </row>
    <row r="6949" spans="1:7" x14ac:dyDescent="0.2">
      <c r="A6949" s="344">
        <v>21</v>
      </c>
      <c r="B6949" s="344">
        <v>1.5</v>
      </c>
      <c r="C6949" s="344">
        <v>4277.076171875</v>
      </c>
      <c r="D6949" s="344">
        <v>22500.439453125</v>
      </c>
      <c r="E6949" s="344">
        <v>2.1660912316292502</v>
      </c>
      <c r="F6949" s="344">
        <v>2.9398023616522599</v>
      </c>
      <c r="G6949" s="262">
        <f t="shared" si="131"/>
        <v>49808.427735148689</v>
      </c>
    </row>
    <row r="6950" spans="1:7" x14ac:dyDescent="0.2">
      <c r="A6950" s="344">
        <v>21</v>
      </c>
      <c r="B6950" s="344">
        <v>1.5</v>
      </c>
      <c r="C6950" s="344">
        <v>4277.4833984375</v>
      </c>
      <c r="D6950" s="344">
        <v>22600.73046875</v>
      </c>
      <c r="E6950" s="344">
        <v>2.1681257057934999</v>
      </c>
      <c r="F6950" s="344">
        <v>2.9442191589623699</v>
      </c>
      <c r="G6950" s="262">
        <f t="shared" si="131"/>
        <v>49854.306317640432</v>
      </c>
    </row>
    <row r="6951" spans="1:7" x14ac:dyDescent="0.2">
      <c r="A6951" s="344">
        <v>21</v>
      </c>
      <c r="B6951" s="344">
        <v>1.5</v>
      </c>
      <c r="C6951" s="344">
        <v>4277.896484375</v>
      </c>
      <c r="D6951" s="344">
        <v>22702.43359375</v>
      </c>
      <c r="E6951" s="344">
        <v>2.1701592486351702</v>
      </c>
      <c r="F6951" s="344">
        <v>2.9502511024475102</v>
      </c>
      <c r="G6951" s="262">
        <f t="shared" si="131"/>
        <v>49900.369280132589</v>
      </c>
    </row>
    <row r="6952" spans="1:7" x14ac:dyDescent="0.2">
      <c r="A6952" s="344">
        <v>21</v>
      </c>
      <c r="B6952" s="344">
        <v>1.5</v>
      </c>
      <c r="C6952" s="344">
        <v>4278.3046875</v>
      </c>
      <c r="D6952" s="344">
        <v>22803.283203125</v>
      </c>
      <c r="E6952" s="344">
        <v>2.1721429657190998</v>
      </c>
      <c r="F6952" s="344">
        <v>2.9531149193644501</v>
      </c>
      <c r="G6952" s="262">
        <f t="shared" si="131"/>
        <v>49945.504514045802</v>
      </c>
    </row>
    <row r="6953" spans="1:7" x14ac:dyDescent="0.2">
      <c r="A6953" s="344">
        <v>21</v>
      </c>
      <c r="B6953" s="344">
        <v>1.5</v>
      </c>
      <c r="C6953" s="344">
        <v>4278.7099609375</v>
      </c>
      <c r="D6953" s="344">
        <v>22906.783203125</v>
      </c>
      <c r="E6953" s="344">
        <v>2.1741436794400202</v>
      </c>
      <c r="F6953" s="344">
        <v>2.9582527931779601</v>
      </c>
      <c r="G6953" s="262">
        <f t="shared" si="131"/>
        <v>49991.230892567386</v>
      </c>
    </row>
    <row r="6954" spans="1:7" x14ac:dyDescent="0.2">
      <c r="A6954" s="344">
        <v>21</v>
      </c>
      <c r="B6954" s="344">
        <v>1.5</v>
      </c>
      <c r="C6954" s="344">
        <v>4279.1220703125</v>
      </c>
      <c r="D6954" s="344">
        <v>23008.837890625</v>
      </c>
      <c r="E6954" s="344">
        <v>2.17617256566882</v>
      </c>
      <c r="F6954" s="344">
        <v>2.9632330406457199</v>
      </c>
      <c r="G6954" s="262">
        <f t="shared" si="131"/>
        <v>50037.809678229336</v>
      </c>
    </row>
    <row r="6955" spans="1:7" x14ac:dyDescent="0.2">
      <c r="A6955" s="344">
        <v>21</v>
      </c>
      <c r="B6955" s="344">
        <v>1.5</v>
      </c>
      <c r="C6955" s="344">
        <v>4279.5166015625</v>
      </c>
      <c r="D6955" s="344">
        <v>23109.99609375</v>
      </c>
      <c r="E6955" s="344">
        <v>2.1780652459710801</v>
      </c>
      <c r="F6955" s="344">
        <v>2.9687790665775502</v>
      </c>
      <c r="G6955" s="262">
        <f t="shared" si="131"/>
        <v>50081.453782552053</v>
      </c>
    </row>
    <row r="6956" spans="1:7" x14ac:dyDescent="0.2">
      <c r="A6956" s="344">
        <v>21</v>
      </c>
      <c r="B6956" s="344">
        <v>1.5</v>
      </c>
      <c r="C6956" s="344">
        <v>4279.7509765625</v>
      </c>
      <c r="D6956" s="344">
        <v>23161.3515625</v>
      </c>
      <c r="E6956" s="344">
        <v>2.1792182233184598</v>
      </c>
      <c r="F6956" s="344">
        <v>2.9684095643460799</v>
      </c>
      <c r="G6956" s="262">
        <f t="shared" si="131"/>
        <v>50108.128690392245</v>
      </c>
    </row>
    <row r="6957" spans="1:7" x14ac:dyDescent="0.2">
      <c r="A6957" s="344">
        <v>21</v>
      </c>
      <c r="B6957" s="344">
        <v>1.5</v>
      </c>
      <c r="C6957" s="344">
        <v>4279.9287109375</v>
      </c>
      <c r="D6957" s="344">
        <v>23210.490234375</v>
      </c>
      <c r="E6957" s="344">
        <v>2.1800575777888298</v>
      </c>
      <c r="F6957" s="344">
        <v>2.97129154205322</v>
      </c>
      <c r="G6957" s="262">
        <f t="shared" si="131"/>
        <v>50127.589896747995</v>
      </c>
    </row>
    <row r="6958" spans="1:7" x14ac:dyDescent="0.2">
      <c r="A6958" s="344">
        <v>21</v>
      </c>
      <c r="B6958" s="344">
        <v>1.5</v>
      </c>
      <c r="C6958" s="344">
        <v>4280.3310546875</v>
      </c>
      <c r="D6958" s="344">
        <v>23310.60546875</v>
      </c>
      <c r="E6958" s="344">
        <v>2.18207202851772</v>
      </c>
      <c r="F6958" s="344">
        <v>2.9767393134534399</v>
      </c>
      <c r="G6958" s="262">
        <f t="shared" si="131"/>
        <v>50174.44712432196</v>
      </c>
    </row>
    <row r="6959" spans="1:7" x14ac:dyDescent="0.2">
      <c r="A6959" s="344">
        <v>21</v>
      </c>
      <c r="B6959" s="344">
        <v>1.5</v>
      </c>
      <c r="C6959" s="344">
        <v>4280.7353515625</v>
      </c>
      <c r="D6959" s="344">
        <v>23416.029296875</v>
      </c>
      <c r="E6959" s="344">
        <v>2.1840713452547802</v>
      </c>
      <c r="F6959" s="344">
        <v>2.9813111759722202</v>
      </c>
      <c r="G6959" s="262">
        <f t="shared" si="131"/>
        <v>50221.157795798666</v>
      </c>
    </row>
    <row r="6960" spans="1:7" x14ac:dyDescent="0.2">
      <c r="A6960" s="344">
        <v>21</v>
      </c>
      <c r="B6960" s="344">
        <v>1.5</v>
      </c>
      <c r="C6960" s="344">
        <v>4281.1396484375</v>
      </c>
      <c r="D6960" s="344">
        <v>23516.732421875</v>
      </c>
      <c r="E6960" s="344">
        <v>2.1861691493540998</v>
      </c>
      <c r="F6960" s="344">
        <v>2.9864457901567198</v>
      </c>
      <c r="G6960" s="262">
        <f t="shared" si="131"/>
        <v>50270.385665761656</v>
      </c>
    </row>
    <row r="6961" spans="1:7" x14ac:dyDescent="0.2">
      <c r="A6961" s="344">
        <v>21</v>
      </c>
      <c r="B6961" s="344">
        <v>1.5</v>
      </c>
      <c r="C6961" s="344">
        <v>4281.541015625</v>
      </c>
      <c r="D6961" s="344">
        <v>23617.75</v>
      </c>
      <c r="E6961" s="344">
        <v>2.18815426342189</v>
      </c>
      <c r="F6961" s="344">
        <v>2.9894085600972198</v>
      </c>
      <c r="G6961" s="262">
        <f t="shared" si="131"/>
        <v>50317.169327828495</v>
      </c>
    </row>
    <row r="6962" spans="1:7" x14ac:dyDescent="0.2">
      <c r="A6962" s="344">
        <v>21</v>
      </c>
      <c r="B6962" s="344">
        <v>1.5</v>
      </c>
      <c r="C6962" s="344">
        <v>4281.96484375</v>
      </c>
      <c r="D6962" s="344">
        <v>23720.482421875</v>
      </c>
      <c r="E6962" s="344">
        <v>2.1901484578847898</v>
      </c>
      <c r="F6962" s="344">
        <v>2.9920549131929901</v>
      </c>
      <c r="G6962" s="262">
        <f t="shared" si="131"/>
        <v>50364.370148318078</v>
      </c>
    </row>
    <row r="6963" spans="1:7" x14ac:dyDescent="0.2">
      <c r="A6963" s="344">
        <v>21</v>
      </c>
      <c r="B6963" s="344">
        <v>1.5</v>
      </c>
      <c r="C6963" s="344">
        <v>4282.376953125</v>
      </c>
      <c r="D6963" s="344">
        <v>23820.51953125</v>
      </c>
      <c r="E6963" s="344">
        <v>2.1922420710325201</v>
      </c>
      <c r="F6963" s="344">
        <v>2.9982686974108201</v>
      </c>
      <c r="G6963" s="262">
        <f t="shared" si="131"/>
        <v>50414.136381690747</v>
      </c>
    </row>
    <row r="6964" spans="1:7" x14ac:dyDescent="0.2">
      <c r="A6964" s="344">
        <v>21</v>
      </c>
      <c r="B6964" s="344">
        <v>1.5</v>
      </c>
      <c r="C6964" s="344">
        <v>4282.75390625</v>
      </c>
      <c r="D6964" s="344">
        <v>23921.005859375</v>
      </c>
      <c r="E6964" s="344">
        <v>2.1942076273262501</v>
      </c>
      <c r="F6964" s="344">
        <v>3.00244381651282</v>
      </c>
      <c r="G6964" s="262">
        <f t="shared" si="131"/>
        <v>50461.055709542656</v>
      </c>
    </row>
    <row r="6965" spans="1:7" x14ac:dyDescent="0.2">
      <c r="A6965" s="344">
        <v>21</v>
      </c>
      <c r="B6965" s="344">
        <v>1.5</v>
      </c>
      <c r="C6965" s="344">
        <v>4283.1728515625</v>
      </c>
      <c r="D6965" s="344">
        <v>24021.240234375</v>
      </c>
      <c r="E6965" s="344">
        <v>2.1963680628687099</v>
      </c>
      <c r="F6965" s="344">
        <v>3.0066787730902398</v>
      </c>
      <c r="G6965" s="262">
        <f t="shared" si="131"/>
        <v>50512.843775765803</v>
      </c>
    </row>
    <row r="6966" spans="1:7" x14ac:dyDescent="0.2">
      <c r="A6966" s="344">
        <v>21</v>
      </c>
      <c r="B6966" s="344">
        <v>1.5</v>
      </c>
      <c r="C6966" s="344">
        <v>4283.576171875</v>
      </c>
      <c r="D6966" s="344">
        <v>24121.736328125</v>
      </c>
      <c r="E6966" s="344">
        <v>2.1985368803143501</v>
      </c>
      <c r="F6966" s="344">
        <v>3.0104399193078302</v>
      </c>
      <c r="G6966" s="262">
        <f t="shared" si="131"/>
        <v>50565.050439492705</v>
      </c>
    </row>
    <row r="6967" spans="1:7" x14ac:dyDescent="0.2">
      <c r="A6967" s="344">
        <v>21</v>
      </c>
      <c r="B6967" s="344">
        <v>1.5</v>
      </c>
      <c r="C6967" s="344">
        <v>4283.7021484375</v>
      </c>
      <c r="D6967" s="344">
        <v>24148.83203125</v>
      </c>
      <c r="E6967" s="344">
        <v>2.1992200054228301</v>
      </c>
      <c r="F6967" s="344">
        <v>3.0119209550321102</v>
      </c>
      <c r="G6967" s="262">
        <f t="shared" si="131"/>
        <v>50581.537858116149</v>
      </c>
    </row>
    <row r="6968" spans="1:7" x14ac:dyDescent="0.2">
      <c r="A6968" s="344">
        <v>21</v>
      </c>
      <c r="B6968" s="344">
        <v>2</v>
      </c>
      <c r="C6968" s="344">
        <v>4284.48046875</v>
      </c>
      <c r="D6968" s="344">
        <v>24020.26953125</v>
      </c>
      <c r="E6968" s="344">
        <v>2.1971005480736499</v>
      </c>
      <c r="F6968" s="344">
        <v>3.0070543289184601</v>
      </c>
      <c r="G6968" s="262">
        <f t="shared" si="131"/>
        <v>50530.491679961124</v>
      </c>
    </row>
    <row r="6969" spans="1:7" x14ac:dyDescent="0.2">
      <c r="A6969" s="344">
        <v>21</v>
      </c>
      <c r="B6969" s="344">
        <v>2</v>
      </c>
      <c r="C6969" s="344">
        <v>4284.8935546875</v>
      </c>
      <c r="D6969" s="344">
        <v>23918.109375</v>
      </c>
      <c r="E6969" s="344">
        <v>2.1951440721750299</v>
      </c>
      <c r="F6969" s="344">
        <v>3.00363008864224</v>
      </c>
      <c r="G6969" s="262">
        <f t="shared" si="131"/>
        <v>50483.596538486629</v>
      </c>
    </row>
    <row r="6970" spans="1:7" x14ac:dyDescent="0.2">
      <c r="A6970" s="344">
        <v>21</v>
      </c>
      <c r="B6970" s="344">
        <v>2</v>
      </c>
      <c r="C6970" s="344">
        <v>4285.2890625</v>
      </c>
      <c r="D6970" s="344">
        <v>23817.802734375</v>
      </c>
      <c r="E6970" s="344">
        <v>2.1933137904852602</v>
      </c>
      <c r="F6970" s="344">
        <v>2.9982714913785502</v>
      </c>
      <c r="G6970" s="262">
        <f t="shared" si="131"/>
        <v>50439.911455547503</v>
      </c>
    </row>
    <row r="6971" spans="1:7" x14ac:dyDescent="0.2">
      <c r="A6971" s="344">
        <v>21</v>
      </c>
      <c r="B6971" s="344">
        <v>2</v>
      </c>
      <c r="C6971" s="344">
        <v>4285.703125</v>
      </c>
      <c r="D6971" s="344">
        <v>23717.13671875</v>
      </c>
      <c r="E6971" s="344">
        <v>2.1914332173764701</v>
      </c>
      <c r="F6971" s="344">
        <v>2.9950379393994799</v>
      </c>
      <c r="G6971" s="262">
        <f t="shared" si="131"/>
        <v>50395.214991115747</v>
      </c>
    </row>
    <row r="6972" spans="1:7" x14ac:dyDescent="0.2">
      <c r="A6972" s="344">
        <v>21</v>
      </c>
      <c r="B6972" s="344">
        <v>2</v>
      </c>
      <c r="C6972" s="344">
        <v>4286.1083984375</v>
      </c>
      <c r="D6972" s="344">
        <v>23616.7578125</v>
      </c>
      <c r="E6972" s="344">
        <v>2.1894716192036898</v>
      </c>
      <c r="F6972" s="344">
        <v>2.9884458053857101</v>
      </c>
      <c r="G6972" s="262">
        <f t="shared" si="131"/>
        <v>50348.789950604209</v>
      </c>
    </row>
    <row r="6973" spans="1:7" x14ac:dyDescent="0.2">
      <c r="A6973" s="344">
        <v>21</v>
      </c>
      <c r="B6973" s="344">
        <v>2</v>
      </c>
      <c r="C6973" s="344">
        <v>4286.49609375</v>
      </c>
      <c r="D6973" s="344">
        <v>23516.724609375</v>
      </c>
      <c r="E6973" s="344">
        <v>2.1875933744013301</v>
      </c>
      <c r="F6973" s="344">
        <v>2.98680970445275</v>
      </c>
      <c r="G6973" s="262">
        <f t="shared" si="131"/>
        <v>50304.525841416209</v>
      </c>
    </row>
    <row r="6974" spans="1:7" x14ac:dyDescent="0.2">
      <c r="A6974" s="344">
        <v>21</v>
      </c>
      <c r="B6974" s="344">
        <v>2</v>
      </c>
      <c r="C6974" s="344">
        <v>4286.8916015625</v>
      </c>
      <c r="D6974" s="344">
        <v>23416.435546875</v>
      </c>
      <c r="E6974" s="344">
        <v>2.1856934763491198</v>
      </c>
      <c r="F6974" s="344">
        <v>2.9820860363542998</v>
      </c>
      <c r="G6974" s="262">
        <f t="shared" si="131"/>
        <v>50259.941731633742</v>
      </c>
    </row>
    <row r="6975" spans="1:7" x14ac:dyDescent="0.2">
      <c r="A6975" s="344">
        <v>21</v>
      </c>
      <c r="B6975" s="344">
        <v>2</v>
      </c>
      <c r="C6975" s="344">
        <v>4287.2978515625</v>
      </c>
      <c r="D6975" s="344">
        <v>23312.951171875</v>
      </c>
      <c r="E6975" s="344">
        <v>2.1837616804987201</v>
      </c>
      <c r="F6975" s="344">
        <v>2.9783309437334502</v>
      </c>
      <c r="G6975" s="262">
        <f t="shared" si="131"/>
        <v>50214.805913956239</v>
      </c>
    </row>
    <row r="6976" spans="1:7" x14ac:dyDescent="0.2">
      <c r="A6976" s="344">
        <v>21</v>
      </c>
      <c r="B6976" s="344">
        <v>2</v>
      </c>
      <c r="C6976" s="344">
        <v>4287.7138671875</v>
      </c>
      <c r="D6976" s="344">
        <v>23211.85546875</v>
      </c>
      <c r="E6976" s="344">
        <v>2.1817465312778999</v>
      </c>
      <c r="F6976" s="344">
        <v>2.9717921279370798</v>
      </c>
      <c r="G6976" s="262">
        <f t="shared" si="131"/>
        <v>50167.928700030905</v>
      </c>
    </row>
    <row r="6977" spans="1:7" x14ac:dyDescent="0.2">
      <c r="A6977" s="344">
        <v>21</v>
      </c>
      <c r="B6977" s="344">
        <v>2</v>
      </c>
      <c r="C6977" s="344">
        <v>4288.1005859375</v>
      </c>
      <c r="D6977" s="344">
        <v>23111.28125</v>
      </c>
      <c r="E6977" s="344">
        <v>2.1798871457576801</v>
      </c>
      <c r="F6977" s="344">
        <v>2.96939024701715</v>
      </c>
      <c r="G6977" s="262">
        <f t="shared" si="131"/>
        <v>50124.862415197902</v>
      </c>
    </row>
    <row r="6978" spans="1:7" x14ac:dyDescent="0.2">
      <c r="A6978" s="344">
        <v>21</v>
      </c>
      <c r="B6978" s="344">
        <v>2</v>
      </c>
      <c r="C6978" s="344">
        <v>4288.2509765625</v>
      </c>
      <c r="D6978" s="344">
        <v>23078.69140625</v>
      </c>
      <c r="E6978" s="344">
        <v>2.1791972685605301</v>
      </c>
      <c r="F6978" s="344">
        <v>2.9696524143218999</v>
      </c>
      <c r="G6978" s="262">
        <f t="shared" si="131"/>
        <v>50108.929710761637</v>
      </c>
    </row>
    <row r="6979" spans="1:7" x14ac:dyDescent="0.2">
      <c r="A6979" s="344">
        <v>21</v>
      </c>
      <c r="B6979" s="344">
        <v>2</v>
      </c>
      <c r="C6979" s="344">
        <v>4288.505859375</v>
      </c>
      <c r="D6979" s="344">
        <v>23011.275390625</v>
      </c>
      <c r="E6979" s="344">
        <v>2.17800983227789</v>
      </c>
      <c r="F6979" s="344">
        <v>2.9656619299203202</v>
      </c>
      <c r="G6979" s="262">
        <f t="shared" si="131"/>
        <v>50081.565261341493</v>
      </c>
    </row>
    <row r="6980" spans="1:7" x14ac:dyDescent="0.2">
      <c r="A6980" s="344">
        <v>21</v>
      </c>
      <c r="B6980" s="344">
        <v>2</v>
      </c>
      <c r="C6980" s="344">
        <v>4288.92578125</v>
      </c>
      <c r="D6980" s="344">
        <v>22908.71875</v>
      </c>
      <c r="E6980" s="344">
        <v>2.1759634837508202</v>
      </c>
      <c r="F6980" s="344">
        <v>2.9622376896441001</v>
      </c>
      <c r="G6980" s="262">
        <f t="shared" si="131"/>
        <v>50034.581105155128</v>
      </c>
    </row>
    <row r="6981" spans="1:7" x14ac:dyDescent="0.2">
      <c r="A6981" s="344">
        <v>21</v>
      </c>
      <c r="B6981" s="344">
        <v>2</v>
      </c>
      <c r="C6981" s="344">
        <v>4289.326171875</v>
      </c>
      <c r="D6981" s="344">
        <v>22807.830078125</v>
      </c>
      <c r="E6981" s="344">
        <v>2.1739914081990701</v>
      </c>
      <c r="F6981" s="344">
        <v>2.9580593109130899</v>
      </c>
      <c r="G6981" s="262">
        <f t="shared" si="131"/>
        <v>49989.502861027962</v>
      </c>
    </row>
    <row r="6982" spans="1:7" x14ac:dyDescent="0.2">
      <c r="A6982" s="344">
        <v>21</v>
      </c>
      <c r="B6982" s="344">
        <v>2</v>
      </c>
      <c r="C6982" s="344">
        <v>4289.7412109375</v>
      </c>
      <c r="D6982" s="344">
        <v>22706.271484375</v>
      </c>
      <c r="E6982" s="344">
        <v>2.1720118820667298</v>
      </c>
      <c r="F6982" s="344">
        <v>2.9529782477766302</v>
      </c>
      <c r="G6982" s="262">
        <f t="shared" ref="G6982:G7045" si="132">G6981+(D6982+D6981)/2*(E6982-E6981)</f>
        <v>49944.45468431148</v>
      </c>
    </row>
    <row r="6983" spans="1:7" x14ac:dyDescent="0.2">
      <c r="A6983" s="344">
        <v>21</v>
      </c>
      <c r="B6983" s="344">
        <v>2</v>
      </c>
      <c r="C6983" s="344">
        <v>4290.13671875</v>
      </c>
      <c r="D6983" s="344">
        <v>22605.689453125</v>
      </c>
      <c r="E6983" s="344">
        <v>2.1701364312320899</v>
      </c>
      <c r="F6983" s="344">
        <v>2.94957170262933</v>
      </c>
      <c r="G6983" s="262">
        <f t="shared" si="132"/>
        <v>49901.964506831777</v>
      </c>
    </row>
    <row r="6984" spans="1:7" x14ac:dyDescent="0.2">
      <c r="A6984" s="344">
        <v>21</v>
      </c>
      <c r="B6984" s="344">
        <v>2</v>
      </c>
      <c r="C6984" s="344">
        <v>4290.55078125</v>
      </c>
      <c r="D6984" s="344">
        <v>22505.330078125</v>
      </c>
      <c r="E6984" s="344">
        <v>2.1681427024304898</v>
      </c>
      <c r="F6984" s="344">
        <v>2.9431313741952199</v>
      </c>
      <c r="G6984" s="262">
        <f t="shared" si="132"/>
        <v>49856.994937377276</v>
      </c>
    </row>
    <row r="6985" spans="1:7" x14ac:dyDescent="0.2">
      <c r="A6985" s="344">
        <v>21</v>
      </c>
      <c r="B6985" s="344">
        <v>2</v>
      </c>
      <c r="C6985" s="344">
        <v>4290.931640625</v>
      </c>
      <c r="D6985" s="344">
        <v>22403.880859375</v>
      </c>
      <c r="E6985" s="344">
        <v>2.1662642247974899</v>
      </c>
      <c r="F6985" s="344">
        <v>2.9400200583040701</v>
      </c>
      <c r="G6985" s="262">
        <f t="shared" si="132"/>
        <v>49814.814463246395</v>
      </c>
    </row>
    <row r="6986" spans="1:7" x14ac:dyDescent="0.2">
      <c r="A6986" s="344">
        <v>21</v>
      </c>
      <c r="B6986" s="344">
        <v>2</v>
      </c>
      <c r="C6986" s="344">
        <v>4291.353515625</v>
      </c>
      <c r="D6986" s="344">
        <v>22303.3671875</v>
      </c>
      <c r="E6986" s="344">
        <v>2.1642700303345901</v>
      </c>
      <c r="F6986" s="344">
        <v>2.9359578620642401</v>
      </c>
      <c r="G6986" s="262">
        <f t="shared" si="132"/>
        <v>49770.236989993115</v>
      </c>
    </row>
    <row r="6987" spans="1:7" x14ac:dyDescent="0.2">
      <c r="A6987" s="344">
        <v>21</v>
      </c>
      <c r="B6987" s="344">
        <v>2</v>
      </c>
      <c r="C6987" s="344">
        <v>4291.763671875</v>
      </c>
      <c r="D6987" s="344">
        <v>22202.8671875</v>
      </c>
      <c r="E6987" s="344">
        <v>2.1623580250889098</v>
      </c>
      <c r="F6987" s="344">
        <v>2.9310167301446199</v>
      </c>
      <c r="G6987" s="262">
        <f t="shared" si="132"/>
        <v>49727.688913197875</v>
      </c>
    </row>
    <row r="6988" spans="1:7" x14ac:dyDescent="0.2">
      <c r="A6988" s="344">
        <v>21</v>
      </c>
      <c r="B6988" s="344">
        <v>2</v>
      </c>
      <c r="C6988" s="344">
        <v>4292.1669921875</v>
      </c>
      <c r="D6988" s="344">
        <v>22099.265625</v>
      </c>
      <c r="E6988" s="344">
        <v>2.1603729110211098</v>
      </c>
      <c r="F6988" s="344">
        <v>2.92741972953081</v>
      </c>
      <c r="G6988" s="262">
        <f t="shared" si="132"/>
        <v>49683.716519658054</v>
      </c>
    </row>
    <row r="6989" spans="1:7" x14ac:dyDescent="0.2">
      <c r="A6989" s="344">
        <v>21</v>
      </c>
      <c r="B6989" s="344">
        <v>2</v>
      </c>
      <c r="C6989" s="344">
        <v>4292.4052734375</v>
      </c>
      <c r="D6989" s="344">
        <v>22040.578125</v>
      </c>
      <c r="E6989" s="344">
        <v>2.1591864060610502</v>
      </c>
      <c r="F6989" s="344">
        <v>2.92430212721229</v>
      </c>
      <c r="G6989" s="262">
        <f t="shared" si="132"/>
        <v>49657.530447885234</v>
      </c>
    </row>
    <row r="6990" spans="1:7" x14ac:dyDescent="0.2">
      <c r="A6990" s="344">
        <v>21</v>
      </c>
      <c r="B6990" s="344">
        <v>2</v>
      </c>
      <c r="C6990" s="344">
        <v>4292.5654296875</v>
      </c>
      <c r="D6990" s="344">
        <v>21998.900390625</v>
      </c>
      <c r="E6990" s="344">
        <v>2.1583614870905898</v>
      </c>
      <c r="F6990" s="344">
        <v>2.9235780239105198</v>
      </c>
      <c r="G6990" s="262">
        <f t="shared" si="132"/>
        <v>49639.365947246872</v>
      </c>
    </row>
    <row r="6991" spans="1:7" x14ac:dyDescent="0.2">
      <c r="A6991" s="344">
        <v>21</v>
      </c>
      <c r="B6991" s="344">
        <v>2</v>
      </c>
      <c r="C6991" s="344">
        <v>4292.9697265625</v>
      </c>
      <c r="D6991" s="344">
        <v>21896.48828125</v>
      </c>
      <c r="E6991" s="344">
        <v>2.1564390044659398</v>
      </c>
      <c r="F6991" s="344">
        <v>2.9176236130297202</v>
      </c>
      <c r="G6991" s="262">
        <f t="shared" si="132"/>
        <v>49597.171886234901</v>
      </c>
    </row>
    <row r="6992" spans="1:7" x14ac:dyDescent="0.2">
      <c r="A6992" s="344">
        <v>21</v>
      </c>
      <c r="B6992" s="344">
        <v>2</v>
      </c>
      <c r="C6992" s="344">
        <v>4293.3837890625</v>
      </c>
      <c r="D6992" s="344">
        <v>21793.755859375</v>
      </c>
      <c r="E6992" s="344">
        <v>2.1544119808822901</v>
      </c>
      <c r="F6992" s="344">
        <v>2.9145241715013999</v>
      </c>
      <c r="G6992" s="262">
        <f t="shared" si="132"/>
        <v>49552.89130861067</v>
      </c>
    </row>
    <row r="6993" spans="1:7" x14ac:dyDescent="0.2">
      <c r="A6993" s="344">
        <v>21</v>
      </c>
      <c r="B6993" s="344">
        <v>2</v>
      </c>
      <c r="C6993" s="344">
        <v>4293.7822265625</v>
      </c>
      <c r="D6993" s="344">
        <v>21693.111328125</v>
      </c>
      <c r="E6993" s="344">
        <v>2.1525025367736799</v>
      </c>
      <c r="F6993" s="344">
        <v>2.9104233253747198</v>
      </c>
      <c r="G6993" s="262">
        <f t="shared" si="132"/>
        <v>49511.373437434122</v>
      </c>
    </row>
    <row r="6994" spans="1:7" x14ac:dyDescent="0.2">
      <c r="A6994" s="344">
        <v>21</v>
      </c>
      <c r="B6994" s="344">
        <v>2</v>
      </c>
      <c r="C6994" s="344">
        <v>4294.1923828125</v>
      </c>
      <c r="D6994" s="344">
        <v>21591.84375</v>
      </c>
      <c r="E6994" s="344">
        <v>2.15057726018131</v>
      </c>
      <c r="F6994" s="344">
        <v>2.90588731877506</v>
      </c>
      <c r="G6994" s="262">
        <f t="shared" si="132"/>
        <v>49469.705682027277</v>
      </c>
    </row>
    <row r="6995" spans="1:7" x14ac:dyDescent="0.2">
      <c r="A6995" s="344">
        <v>21</v>
      </c>
      <c r="B6995" s="344">
        <v>2</v>
      </c>
      <c r="C6995" s="344">
        <v>4294.5869140625</v>
      </c>
      <c r="D6995" s="344">
        <v>21491.099609375</v>
      </c>
      <c r="E6995" s="344">
        <v>2.14864267036319</v>
      </c>
      <c r="F6995" s="344">
        <v>2.9020218644291198</v>
      </c>
      <c r="G6995" s="262">
        <f t="shared" si="132"/>
        <v>49428.031770248432</v>
      </c>
    </row>
    <row r="6996" spans="1:7" x14ac:dyDescent="0.2">
      <c r="A6996" s="344">
        <v>21</v>
      </c>
      <c r="B6996" s="344">
        <v>2</v>
      </c>
      <c r="C6996" s="344">
        <v>4294.9970703125</v>
      </c>
      <c r="D6996" s="344">
        <v>21389.68359375</v>
      </c>
      <c r="E6996" s="344">
        <v>2.1466668695211402</v>
      </c>
      <c r="F6996" s="344">
        <v>2.89716431871057</v>
      </c>
      <c r="G6996" s="262">
        <f t="shared" si="132"/>
        <v>49385.669826468184</v>
      </c>
    </row>
    <row r="6997" spans="1:7" x14ac:dyDescent="0.2">
      <c r="A6997" s="344">
        <v>21</v>
      </c>
      <c r="B6997" s="344">
        <v>2</v>
      </c>
      <c r="C6997" s="344">
        <v>4295.4130859375</v>
      </c>
      <c r="D6997" s="344">
        <v>21288.01171875</v>
      </c>
      <c r="E6997" s="344">
        <v>2.1446405444294201</v>
      </c>
      <c r="F6997" s="344">
        <v>2.89285788312554</v>
      </c>
      <c r="G6997" s="262">
        <f t="shared" si="132"/>
        <v>49342.430384033934</v>
      </c>
    </row>
    <row r="6998" spans="1:7" x14ac:dyDescent="0.2">
      <c r="A6998" s="344">
        <v>21</v>
      </c>
      <c r="B6998" s="344">
        <v>2</v>
      </c>
      <c r="C6998" s="344">
        <v>4295.8134765625</v>
      </c>
      <c r="D6998" s="344">
        <v>21187.201171875</v>
      </c>
      <c r="E6998" s="344">
        <v>2.1426503080874699</v>
      </c>
      <c r="F6998" s="344">
        <v>2.8881998732685998</v>
      </c>
      <c r="G6998" s="262">
        <f t="shared" si="132"/>
        <v>49300.162527870438</v>
      </c>
    </row>
    <row r="6999" spans="1:7" x14ac:dyDescent="0.2">
      <c r="A6999" s="344">
        <v>21</v>
      </c>
      <c r="B6999" s="344">
        <v>2</v>
      </c>
      <c r="C6999" s="344">
        <v>4296.2080078125</v>
      </c>
      <c r="D6999" s="344">
        <v>21085.95703125</v>
      </c>
      <c r="E6999" s="344">
        <v>2.1407101303339</v>
      </c>
      <c r="F6999" s="344">
        <v>2.88473372347653</v>
      </c>
      <c r="G6999" s="262">
        <f t="shared" si="132"/>
        <v>49259.153807311013</v>
      </c>
    </row>
    <row r="7000" spans="1:7" x14ac:dyDescent="0.2">
      <c r="A7000" s="344">
        <v>21</v>
      </c>
      <c r="B7000" s="344">
        <v>2</v>
      </c>
      <c r="C7000" s="344">
        <v>4296.53125</v>
      </c>
      <c r="D7000" s="344">
        <v>21013.1171875</v>
      </c>
      <c r="E7000" s="344">
        <v>2.1391832269728202</v>
      </c>
      <c r="F7000" s="344">
        <v>2.8820813167840198</v>
      </c>
      <c r="G7000" s="262">
        <f t="shared" si="132"/>
        <v>49227.01319834953</v>
      </c>
    </row>
    <row r="7001" spans="1:7" x14ac:dyDescent="0.2">
      <c r="A7001" s="344">
        <v>21</v>
      </c>
      <c r="B7001" s="344">
        <v>2</v>
      </c>
      <c r="C7001" s="344">
        <v>4296.609375</v>
      </c>
      <c r="D7001" s="344">
        <v>20982.69140625</v>
      </c>
      <c r="E7001" s="344">
        <v>2.13877554051578</v>
      </c>
      <c r="F7001" s="344">
        <v>2.8785406611859798</v>
      </c>
      <c r="G7001" s="262">
        <f t="shared" si="132"/>
        <v>49218.452637141469</v>
      </c>
    </row>
    <row r="7002" spans="1:7" x14ac:dyDescent="0.2">
      <c r="A7002" s="344">
        <v>21</v>
      </c>
      <c r="B7002" s="344">
        <v>2</v>
      </c>
      <c r="C7002" s="344">
        <v>4297.03515625</v>
      </c>
      <c r="D7002" s="344">
        <v>20881.828125</v>
      </c>
      <c r="E7002" s="344">
        <v>2.1367466542869802</v>
      </c>
      <c r="F7002" s="344">
        <v>2.8764100279659002</v>
      </c>
      <c r="G7002" s="262">
        <f t="shared" si="132"/>
        <v>49175.983463565331</v>
      </c>
    </row>
    <row r="7003" spans="1:7" x14ac:dyDescent="0.2">
      <c r="A7003" s="344">
        <v>21</v>
      </c>
      <c r="B7003" s="344">
        <v>2</v>
      </c>
      <c r="C7003" s="344">
        <v>4297.4453125</v>
      </c>
      <c r="D7003" s="344">
        <v>20781.03515625</v>
      </c>
      <c r="E7003" s="344">
        <v>2.1346928551793098</v>
      </c>
      <c r="F7003" s="344">
        <v>2.8696802910417301</v>
      </c>
      <c r="G7003" s="262">
        <f t="shared" si="132"/>
        <v>49133.199887850322</v>
      </c>
    </row>
    <row r="7004" spans="1:7" x14ac:dyDescent="0.2">
      <c r="A7004" s="344">
        <v>22</v>
      </c>
      <c r="B7004" s="344">
        <v>2</v>
      </c>
      <c r="C7004" s="344">
        <v>4297.85546875</v>
      </c>
      <c r="D7004" s="344">
        <v>20680.701171875</v>
      </c>
      <c r="E7004" s="344">
        <v>2.13275337591767</v>
      </c>
      <c r="F7004" s="344">
        <v>2.8650732710957501</v>
      </c>
      <c r="G7004" s="262">
        <f t="shared" si="132"/>
        <v>49092.992798970336</v>
      </c>
    </row>
    <row r="7005" spans="1:7" x14ac:dyDescent="0.2">
      <c r="A7005" s="344">
        <v>22</v>
      </c>
      <c r="B7005" s="344">
        <v>2</v>
      </c>
      <c r="C7005" s="344">
        <v>4298.2373046875</v>
      </c>
      <c r="D7005" s="344">
        <v>20580.509765625</v>
      </c>
      <c r="E7005" s="344">
        <v>2.1308413706719902</v>
      </c>
      <c r="F7005" s="344">
        <v>2.8615025803446801</v>
      </c>
      <c r="G7005" s="262">
        <f t="shared" si="132"/>
        <v>49053.546973092532</v>
      </c>
    </row>
    <row r="7006" spans="1:7" x14ac:dyDescent="0.2">
      <c r="A7006" s="344">
        <v>22</v>
      </c>
      <c r="B7006" s="344">
        <v>2</v>
      </c>
      <c r="C7006" s="344">
        <v>4298.6298828125</v>
      </c>
      <c r="D7006" s="344">
        <v>20477.53515625</v>
      </c>
      <c r="E7006" s="344">
        <v>2.12886580266058</v>
      </c>
      <c r="F7006" s="344">
        <v>2.8573335148394099</v>
      </c>
      <c r="G7006" s="262">
        <f t="shared" si="132"/>
        <v>49012.990493013182</v>
      </c>
    </row>
    <row r="7007" spans="1:7" x14ac:dyDescent="0.2">
      <c r="A7007" s="344">
        <v>22</v>
      </c>
      <c r="B7007" s="344">
        <v>2</v>
      </c>
      <c r="C7007" s="344">
        <v>4299.076171875</v>
      </c>
      <c r="D7007" s="344">
        <v>20375.30859375</v>
      </c>
      <c r="E7007" s="344">
        <v>2.1267535630613601</v>
      </c>
      <c r="F7007" s="344">
        <v>2.8531670104712199</v>
      </c>
      <c r="G7007" s="262">
        <f t="shared" si="132"/>
        <v>48969.844995858432</v>
      </c>
    </row>
    <row r="7008" spans="1:7" x14ac:dyDescent="0.2">
      <c r="A7008" s="344">
        <v>22</v>
      </c>
      <c r="B7008" s="344">
        <v>2</v>
      </c>
      <c r="C7008" s="344">
        <v>4299.470703125</v>
      </c>
      <c r="D7008" s="344">
        <v>20274.966796875</v>
      </c>
      <c r="E7008" s="344">
        <v>2.1248322445899199</v>
      </c>
      <c r="F7008" s="344">
        <v>2.8479308821260898</v>
      </c>
      <c r="G7008" s="262">
        <f t="shared" si="132"/>
        <v>48930.79393336986</v>
      </c>
    </row>
    <row r="7009" spans="1:7" x14ac:dyDescent="0.2">
      <c r="A7009" s="344">
        <v>22</v>
      </c>
      <c r="B7009" s="344">
        <v>2</v>
      </c>
      <c r="C7009" s="344">
        <v>4299.8779296875</v>
      </c>
      <c r="D7009" s="344">
        <v>20173.68359375</v>
      </c>
      <c r="E7009" s="344">
        <v>2.1228129044175099</v>
      </c>
      <c r="F7009" s="344">
        <v>2.84446473233402</v>
      </c>
      <c r="G7009" s="262">
        <f t="shared" si="132"/>
        <v>48889.954141043083</v>
      </c>
    </row>
    <row r="7010" spans="1:7" x14ac:dyDescent="0.2">
      <c r="A7010" s="344">
        <v>22</v>
      </c>
      <c r="B7010" s="344">
        <v>2</v>
      </c>
      <c r="C7010" s="344">
        <v>4300.2705078125</v>
      </c>
      <c r="D7010" s="344">
        <v>20073.529296875</v>
      </c>
      <c r="E7010" s="344">
        <v>2.1208506077528</v>
      </c>
      <c r="F7010" s="344">
        <v>2.83995573408902</v>
      </c>
      <c r="G7010" s="262">
        <f t="shared" si="132"/>
        <v>48850.465655233515</v>
      </c>
    </row>
    <row r="7011" spans="1:7" x14ac:dyDescent="0.2">
      <c r="A7011" s="344">
        <v>22</v>
      </c>
      <c r="B7011" s="344">
        <v>2</v>
      </c>
      <c r="C7011" s="344">
        <v>4300.607421875</v>
      </c>
      <c r="D7011" s="344">
        <v>19987.857421875</v>
      </c>
      <c r="E7011" s="344">
        <v>2.1191809792071599</v>
      </c>
      <c r="F7011" s="344">
        <v>2.83681740984321</v>
      </c>
      <c r="G7011" s="262">
        <f t="shared" si="132"/>
        <v>48817.021837811735</v>
      </c>
    </row>
    <row r="7012" spans="1:7" x14ac:dyDescent="0.2">
      <c r="A7012" s="344">
        <v>22</v>
      </c>
      <c r="B7012" s="344">
        <v>2</v>
      </c>
      <c r="C7012" s="344">
        <v>4300.677734375</v>
      </c>
      <c r="D7012" s="344">
        <v>19972.69140625</v>
      </c>
      <c r="E7012" s="344">
        <v>2.1188925020396701</v>
      </c>
      <c r="F7012" s="344">
        <v>2.8346360195428102</v>
      </c>
      <c r="G7012" s="262">
        <f t="shared" si="132"/>
        <v>48811.257984843098</v>
      </c>
    </row>
    <row r="7013" spans="1:7" x14ac:dyDescent="0.2">
      <c r="A7013" s="344">
        <v>22</v>
      </c>
      <c r="B7013" s="344">
        <v>2</v>
      </c>
      <c r="C7013" s="344">
        <v>4301.0791015625</v>
      </c>
      <c r="D7013" s="344">
        <v>19872.51171875</v>
      </c>
      <c r="E7013" s="344">
        <v>2.11692717857659</v>
      </c>
      <c r="F7013" s="344">
        <v>2.8290390037000201</v>
      </c>
      <c r="G7013" s="262">
        <f t="shared" si="132"/>
        <v>48772.10362854672</v>
      </c>
    </row>
    <row r="7014" spans="1:7" x14ac:dyDescent="0.2">
      <c r="A7014" s="344">
        <v>22</v>
      </c>
      <c r="B7014" s="344">
        <v>2</v>
      </c>
      <c r="C7014" s="344">
        <v>4301.4921875</v>
      </c>
      <c r="D7014" s="344">
        <v>19767.951171875</v>
      </c>
      <c r="E7014" s="344">
        <v>2.11486010812223</v>
      </c>
      <c r="F7014" s="344">
        <v>2.8277011588215801</v>
      </c>
      <c r="G7014" s="262">
        <f t="shared" si="132"/>
        <v>48731.133813727538</v>
      </c>
    </row>
    <row r="7015" spans="1:7" x14ac:dyDescent="0.2">
      <c r="A7015" s="344">
        <v>22</v>
      </c>
      <c r="B7015" s="344">
        <v>2</v>
      </c>
      <c r="C7015" s="344">
        <v>4301.91015625</v>
      </c>
      <c r="D7015" s="344">
        <v>19665.09375</v>
      </c>
      <c r="E7015" s="344">
        <v>2.1127811633050402</v>
      </c>
      <c r="F7015" s="344">
        <v>2.8225420974194999</v>
      </c>
      <c r="G7015" s="262">
        <f t="shared" si="132"/>
        <v>48690.144251544363</v>
      </c>
    </row>
    <row r="7016" spans="1:7" x14ac:dyDescent="0.2">
      <c r="A7016" s="344">
        <v>22</v>
      </c>
      <c r="B7016" s="344">
        <v>2</v>
      </c>
      <c r="C7016" s="344">
        <v>4302.3203125</v>
      </c>
      <c r="D7016" s="344">
        <v>19564.25390625</v>
      </c>
      <c r="E7016" s="344">
        <v>2.1107681095600102</v>
      </c>
      <c r="F7016" s="344">
        <v>2.8179823420941799</v>
      </c>
      <c r="G7016" s="262">
        <f t="shared" si="132"/>
        <v>48650.658858937117</v>
      </c>
    </row>
    <row r="7017" spans="1:7" x14ac:dyDescent="0.2">
      <c r="A7017" s="344">
        <v>22</v>
      </c>
      <c r="B7017" s="344">
        <v>2</v>
      </c>
      <c r="C7017" s="344">
        <v>4302.7109375</v>
      </c>
      <c r="D7017" s="344">
        <v>19463.228515625</v>
      </c>
      <c r="E7017" s="344">
        <v>2.1088044159114401</v>
      </c>
      <c r="F7017" s="344">
        <v>2.81405728310347</v>
      </c>
      <c r="G7017" s="262">
        <f t="shared" si="132"/>
        <v>48612.339849261356</v>
      </c>
    </row>
    <row r="7018" spans="1:7" x14ac:dyDescent="0.2">
      <c r="A7018" s="344">
        <v>22</v>
      </c>
      <c r="B7018" s="344">
        <v>2</v>
      </c>
      <c r="C7018" s="344">
        <v>4303.123046875</v>
      </c>
      <c r="D7018" s="344">
        <v>19363.056640625</v>
      </c>
      <c r="E7018" s="344">
        <v>2.1067962516099201</v>
      </c>
      <c r="F7018" s="344">
        <v>2.8112649451941301</v>
      </c>
      <c r="G7018" s="262">
        <f t="shared" si="132"/>
        <v>48573.355069355646</v>
      </c>
    </row>
    <row r="7019" spans="1:7" x14ac:dyDescent="0.2">
      <c r="A7019" s="344">
        <v>22</v>
      </c>
      <c r="B7019" s="344">
        <v>2.5</v>
      </c>
      <c r="C7019" s="344">
        <v>4303.6259765625</v>
      </c>
      <c r="D7019" s="344">
        <v>19463.69921875</v>
      </c>
      <c r="E7019" s="344">
        <v>2.1085995249450198</v>
      </c>
      <c r="F7019" s="344">
        <v>2.8151841834187499</v>
      </c>
      <c r="G7019" s="262">
        <f t="shared" si="132"/>
        <v>48608.362696120465</v>
      </c>
    </row>
    <row r="7020" spans="1:7" x14ac:dyDescent="0.2">
      <c r="A7020" s="344">
        <v>22</v>
      </c>
      <c r="B7020" s="344">
        <v>2.5</v>
      </c>
      <c r="C7020" s="344">
        <v>4304.0400390625</v>
      </c>
      <c r="D7020" s="344">
        <v>19566.4921875</v>
      </c>
      <c r="E7020" s="344">
        <v>2.11052456870675</v>
      </c>
      <c r="F7020" s="344">
        <v>2.8178363572806102</v>
      </c>
      <c r="G7020" s="262">
        <f t="shared" si="132"/>
        <v>48645.930109363333</v>
      </c>
    </row>
    <row r="7021" spans="1:7" x14ac:dyDescent="0.2">
      <c r="A7021" s="344">
        <v>22</v>
      </c>
      <c r="B7021" s="344">
        <v>2.5</v>
      </c>
      <c r="C7021" s="344">
        <v>4304.4501953125</v>
      </c>
      <c r="D7021" s="344">
        <v>19666.794921875</v>
      </c>
      <c r="E7021" s="344">
        <v>2.1124579943716499</v>
      </c>
      <c r="F7021" s="344">
        <v>2.82150506973267</v>
      </c>
      <c r="G7021" s="262">
        <f t="shared" si="132"/>
        <v>48683.857431471159</v>
      </c>
    </row>
    <row r="7022" spans="1:7" x14ac:dyDescent="0.2">
      <c r="A7022" s="344">
        <v>22</v>
      </c>
      <c r="B7022" s="344">
        <v>2.5</v>
      </c>
      <c r="C7022" s="344">
        <v>4304.8408203125</v>
      </c>
      <c r="D7022" s="344">
        <v>19768.103515625</v>
      </c>
      <c r="E7022" s="344">
        <v>2.1143851336091801</v>
      </c>
      <c r="F7022" s="344">
        <v>2.8271465562284002</v>
      </c>
      <c r="G7022" s="262">
        <f t="shared" si="132"/>
        <v>48721.855701524619</v>
      </c>
    </row>
    <row r="7023" spans="1:7" x14ac:dyDescent="0.2">
      <c r="A7023" s="344">
        <v>22</v>
      </c>
      <c r="B7023" s="344">
        <v>2.5</v>
      </c>
      <c r="C7023" s="344">
        <v>4305.26171875</v>
      </c>
      <c r="D7023" s="344">
        <v>19869.736328125</v>
      </c>
      <c r="E7023" s="344">
        <v>2.11639632470906</v>
      </c>
      <c r="F7023" s="344">
        <v>2.8306245803832999</v>
      </c>
      <c r="G7023" s="262">
        <f t="shared" si="132"/>
        <v>48761.715336880727</v>
      </c>
    </row>
    <row r="7024" spans="1:7" x14ac:dyDescent="0.2">
      <c r="A7024" s="344">
        <v>22</v>
      </c>
      <c r="B7024" s="344">
        <v>2.5</v>
      </c>
      <c r="C7024" s="344">
        <v>4305.65625</v>
      </c>
      <c r="D7024" s="344">
        <v>19970.328125</v>
      </c>
      <c r="E7024" s="344">
        <v>2.1182543132454201</v>
      </c>
      <c r="F7024" s="344">
        <v>2.83474335446954</v>
      </c>
      <c r="G7024" s="262">
        <f t="shared" si="132"/>
        <v>48798.726528401603</v>
      </c>
    </row>
    <row r="7025" spans="1:7" x14ac:dyDescent="0.2">
      <c r="A7025" s="344">
        <v>22</v>
      </c>
      <c r="B7025" s="344">
        <v>2.5</v>
      </c>
      <c r="C7025" s="344">
        <v>4306.064453125</v>
      </c>
      <c r="D7025" s="344">
        <v>20072.755859375</v>
      </c>
      <c r="E7025" s="344">
        <v>2.1202382631599899</v>
      </c>
      <c r="F7025" s="344">
        <v>2.8399764560162999</v>
      </c>
      <c r="G7025" s="262">
        <f t="shared" si="132"/>
        <v>48838.448264926556</v>
      </c>
    </row>
    <row r="7026" spans="1:7" x14ac:dyDescent="0.2">
      <c r="A7026" s="344">
        <v>22</v>
      </c>
      <c r="B7026" s="344">
        <v>2.5</v>
      </c>
      <c r="C7026" s="344">
        <v>4306.48828125</v>
      </c>
      <c r="D7026" s="344">
        <v>20174.849609375</v>
      </c>
      <c r="E7026" s="344">
        <v>2.1222180221229801</v>
      </c>
      <c r="F7026" s="344">
        <v>2.8435082640498899</v>
      </c>
      <c r="G7026" s="262">
        <f t="shared" si="132"/>
        <v>48878.28854375938</v>
      </c>
    </row>
    <row r="7027" spans="1:7" x14ac:dyDescent="0.2">
      <c r="A7027" s="344">
        <v>22</v>
      </c>
      <c r="B7027" s="344">
        <v>2.5</v>
      </c>
      <c r="C7027" s="344">
        <v>4306.8798828125</v>
      </c>
      <c r="D7027" s="344">
        <v>20276.142578125</v>
      </c>
      <c r="E7027" s="344">
        <v>2.1241200156509898</v>
      </c>
      <c r="F7027" s="344">
        <v>2.84839863888919</v>
      </c>
      <c r="G7027" s="262">
        <f t="shared" si="132"/>
        <v>48916.757306430482</v>
      </c>
    </row>
    <row r="7028" spans="1:7" x14ac:dyDescent="0.2">
      <c r="A7028" s="344">
        <v>22</v>
      </c>
      <c r="B7028" s="344">
        <v>2.5</v>
      </c>
      <c r="C7028" s="344">
        <v>4307.294921875</v>
      </c>
      <c r="D7028" s="344">
        <v>20376.927734375</v>
      </c>
      <c r="E7028" s="344">
        <v>2.12606182321906</v>
      </c>
      <c r="F7028" s="344">
        <v>2.8530331328511198</v>
      </c>
      <c r="G7028" s="262">
        <f t="shared" si="132"/>
        <v>48956.22752622953</v>
      </c>
    </row>
    <row r="7029" spans="1:7" x14ac:dyDescent="0.2">
      <c r="A7029" s="344">
        <v>22</v>
      </c>
      <c r="B7029" s="344">
        <v>2.5</v>
      </c>
      <c r="C7029" s="344">
        <v>4307.693359375</v>
      </c>
      <c r="D7029" s="344">
        <v>20478.904296875</v>
      </c>
      <c r="E7029" s="344">
        <v>2.1280215587467</v>
      </c>
      <c r="F7029" s="344">
        <v>2.8557805344462399</v>
      </c>
      <c r="G7029" s="262">
        <f t="shared" si="132"/>
        <v>48996.260839000992</v>
      </c>
    </row>
    <row r="7030" spans="1:7" x14ac:dyDescent="0.2">
      <c r="A7030" s="344">
        <v>22</v>
      </c>
      <c r="B7030" s="344">
        <v>2.5</v>
      </c>
      <c r="C7030" s="344">
        <v>4308.109375</v>
      </c>
      <c r="D7030" s="344">
        <v>20578.92578125</v>
      </c>
      <c r="E7030" s="344">
        <v>2.1300131920725098</v>
      </c>
      <c r="F7030" s="344">
        <v>2.8611421585082999</v>
      </c>
      <c r="G7030" s="262">
        <f t="shared" si="132"/>
        <v>49037.146910335505</v>
      </c>
    </row>
    <row r="7031" spans="1:7" x14ac:dyDescent="0.2">
      <c r="A7031" s="344">
        <v>22</v>
      </c>
      <c r="B7031" s="344">
        <v>2.5</v>
      </c>
      <c r="C7031" s="344">
        <v>4308.4970703125</v>
      </c>
      <c r="D7031" s="344">
        <v>20679.27734375</v>
      </c>
      <c r="E7031" s="344">
        <v>2.1319158840924501</v>
      </c>
      <c r="F7031" s="344">
        <v>2.86620575934649</v>
      </c>
      <c r="G7031" s="262">
        <f t="shared" si="132"/>
        <v>49076.397737257015</v>
      </c>
    </row>
    <row r="7032" spans="1:7" x14ac:dyDescent="0.2">
      <c r="A7032" s="344">
        <v>22</v>
      </c>
      <c r="B7032" s="344">
        <v>2.5</v>
      </c>
      <c r="C7032" s="344">
        <v>4308.9091796875</v>
      </c>
      <c r="D7032" s="344">
        <v>20784.939453125</v>
      </c>
      <c r="E7032" s="344">
        <v>2.1338555961847301</v>
      </c>
      <c r="F7032" s="344">
        <v>2.8695762157440199</v>
      </c>
      <c r="G7032" s="262">
        <f t="shared" si="132"/>
        <v>49116.612058615923</v>
      </c>
    </row>
    <row r="7033" spans="1:7" x14ac:dyDescent="0.2">
      <c r="A7033" s="344">
        <v>22</v>
      </c>
      <c r="B7033" s="344">
        <v>2.5</v>
      </c>
      <c r="C7033" s="344">
        <v>4309.326171875</v>
      </c>
      <c r="D7033" s="344">
        <v>20885.201171875</v>
      </c>
      <c r="E7033" s="344">
        <v>2.1359005477279398</v>
      </c>
      <c r="F7033" s="344">
        <v>2.8741450514644402</v>
      </c>
      <c r="G7033" s="262">
        <f t="shared" si="132"/>
        <v>49159.218767804356</v>
      </c>
    </row>
    <row r="7034" spans="1:7" x14ac:dyDescent="0.2">
      <c r="A7034" s="344">
        <v>22</v>
      </c>
      <c r="B7034" s="344">
        <v>2.5</v>
      </c>
      <c r="C7034" s="344">
        <v>4309.7236328125</v>
      </c>
      <c r="D7034" s="344">
        <v>20985.5859375</v>
      </c>
      <c r="E7034" s="344">
        <v>2.1377862431109</v>
      </c>
      <c r="F7034" s="344">
        <v>2.87731597200036</v>
      </c>
      <c r="G7034" s="262">
        <f t="shared" si="132"/>
        <v>49198.696542770886</v>
      </c>
    </row>
    <row r="7035" spans="1:7" x14ac:dyDescent="0.2">
      <c r="A7035" s="344">
        <v>22</v>
      </c>
      <c r="B7035" s="344">
        <v>2.5</v>
      </c>
      <c r="C7035" s="344">
        <v>4310.017578125</v>
      </c>
      <c r="D7035" s="344">
        <v>21054.98046875</v>
      </c>
      <c r="E7035" s="344">
        <v>2.1392018534243098</v>
      </c>
      <c r="F7035" s="344">
        <v>2.8794347308576098</v>
      </c>
      <c r="G7035" s="262">
        <f t="shared" si="132"/>
        <v>49228.453072464021</v>
      </c>
    </row>
    <row r="7036" spans="1:7" x14ac:dyDescent="0.2">
      <c r="A7036" s="344">
        <v>22</v>
      </c>
      <c r="B7036" s="344">
        <v>2.5</v>
      </c>
      <c r="C7036" s="344">
        <v>4310.1328125</v>
      </c>
      <c r="D7036" s="344">
        <v>21086.685546875</v>
      </c>
      <c r="E7036" s="344">
        <v>2.1398214157670701</v>
      </c>
      <c r="F7036" s="344">
        <v>2.8814941179007301</v>
      </c>
      <c r="G7036" s="262">
        <f t="shared" si="132"/>
        <v>49241.507767126255</v>
      </c>
    </row>
    <row r="7037" spans="1:7" x14ac:dyDescent="0.2">
      <c r="A7037" s="344">
        <v>22</v>
      </c>
      <c r="B7037" s="344">
        <v>2.5</v>
      </c>
      <c r="C7037" s="344">
        <v>4310.533203125</v>
      </c>
      <c r="D7037" s="344">
        <v>21186.865234375</v>
      </c>
      <c r="E7037" s="344">
        <v>2.1417320240288999</v>
      </c>
      <c r="F7037" s="344">
        <v>2.8856038115918601</v>
      </c>
      <c r="G7037" s="262">
        <f t="shared" si="132"/>
        <v>49281.891864816025</v>
      </c>
    </row>
    <row r="7038" spans="1:7" x14ac:dyDescent="0.2">
      <c r="A7038" s="344">
        <v>22</v>
      </c>
      <c r="B7038" s="344">
        <v>2.5</v>
      </c>
      <c r="C7038" s="344">
        <v>4310.9482421875</v>
      </c>
      <c r="D7038" s="344">
        <v>21286.986328125</v>
      </c>
      <c r="E7038" s="344">
        <v>2.1437245886772902</v>
      </c>
      <c r="F7038" s="344">
        <v>2.8904974460601802</v>
      </c>
      <c r="G7038" s="262">
        <f t="shared" si="132"/>
        <v>49324.207812368229</v>
      </c>
    </row>
    <row r="7039" spans="1:7" x14ac:dyDescent="0.2">
      <c r="A7039" s="344">
        <v>22</v>
      </c>
      <c r="B7039" s="344">
        <v>2.5</v>
      </c>
      <c r="C7039" s="344">
        <v>4311.328125</v>
      </c>
      <c r="D7039" s="344">
        <v>21389.2734375</v>
      </c>
      <c r="E7039" s="344">
        <v>2.1456421818584199</v>
      </c>
      <c r="F7039" s="344">
        <v>2.8948874678462699</v>
      </c>
      <c r="G7039" s="262">
        <f t="shared" si="132"/>
        <v>49365.125664729574</v>
      </c>
    </row>
    <row r="7040" spans="1:7" x14ac:dyDescent="0.2">
      <c r="A7040" s="344">
        <v>22</v>
      </c>
      <c r="B7040" s="344">
        <v>2.5</v>
      </c>
      <c r="C7040" s="344">
        <v>4311.74609375</v>
      </c>
      <c r="D7040" s="344">
        <v>21490.380859375</v>
      </c>
      <c r="E7040" s="344">
        <v>2.1475777029991199</v>
      </c>
      <c r="F7040" s="344">
        <v>2.89901788346469</v>
      </c>
      <c r="G7040" s="262">
        <f t="shared" si="132"/>
        <v>49406.622903428324</v>
      </c>
    </row>
    <row r="7041" spans="1:7" x14ac:dyDescent="0.2">
      <c r="A7041" s="344">
        <v>22</v>
      </c>
      <c r="B7041" s="344">
        <v>2.5</v>
      </c>
      <c r="C7041" s="344">
        <v>4312.142578125</v>
      </c>
      <c r="D7041" s="344">
        <v>21591.841796875</v>
      </c>
      <c r="E7041" s="344">
        <v>2.1495227701961999</v>
      </c>
      <c r="F7041" s="344">
        <v>2.9068053700029899</v>
      </c>
      <c r="G7041" s="262">
        <f t="shared" si="132"/>
        <v>49448.521812461309</v>
      </c>
    </row>
    <row r="7042" spans="1:7" x14ac:dyDescent="0.2">
      <c r="A7042" s="344">
        <v>22</v>
      </c>
      <c r="B7042" s="344">
        <v>2.5</v>
      </c>
      <c r="C7042" s="344">
        <v>4312.5546875</v>
      </c>
      <c r="D7042" s="344">
        <v>21692.8359375</v>
      </c>
      <c r="E7042" s="344">
        <v>2.1514259278774301</v>
      </c>
      <c r="F7042" s="344">
        <v>2.90892133489251</v>
      </c>
      <c r="G7042" s="262">
        <f t="shared" si="132"/>
        <v>49489.710595916185</v>
      </c>
    </row>
    <row r="7043" spans="1:7" x14ac:dyDescent="0.2">
      <c r="A7043" s="344">
        <v>22</v>
      </c>
      <c r="B7043" s="344">
        <v>2.5</v>
      </c>
      <c r="C7043" s="344">
        <v>4312.962890625</v>
      </c>
      <c r="D7043" s="344">
        <v>21793.734375</v>
      </c>
      <c r="E7043" s="344">
        <v>2.15338007546961</v>
      </c>
      <c r="F7043" s="344">
        <v>2.9115676879882799</v>
      </c>
      <c r="G7043" s="262">
        <f t="shared" si="132"/>
        <v>49532.200184250352</v>
      </c>
    </row>
    <row r="7044" spans="1:7" x14ac:dyDescent="0.2">
      <c r="A7044" s="344">
        <v>22</v>
      </c>
      <c r="B7044" s="344">
        <v>2.5</v>
      </c>
      <c r="C7044" s="344">
        <v>4313.3642578125</v>
      </c>
      <c r="D7044" s="344">
        <v>21895.037109375</v>
      </c>
      <c r="E7044" s="344">
        <v>2.1553670521825601</v>
      </c>
      <c r="F7044" s="344">
        <v>2.91578168980777</v>
      </c>
      <c r="G7044" s="262">
        <f t="shared" si="132"/>
        <v>49575.604470028775</v>
      </c>
    </row>
    <row r="7045" spans="1:7" x14ac:dyDescent="0.2">
      <c r="A7045" s="344">
        <v>22</v>
      </c>
      <c r="B7045" s="344">
        <v>2.5</v>
      </c>
      <c r="C7045" s="344">
        <v>4313.7646484375</v>
      </c>
      <c r="D7045" s="344">
        <v>21995.615234375</v>
      </c>
      <c r="E7045" s="344">
        <v>2.15730676427484</v>
      </c>
      <c r="F7045" s="344">
        <v>2.9192387592047502</v>
      </c>
      <c r="G7045" s="262">
        <f t="shared" si="132"/>
        <v>49618.172084573387</v>
      </c>
    </row>
    <row r="7046" spans="1:7" x14ac:dyDescent="0.2">
      <c r="A7046" s="344">
        <v>22</v>
      </c>
      <c r="B7046" s="344">
        <v>2.5</v>
      </c>
      <c r="C7046" s="344">
        <v>4314.142578125</v>
      </c>
      <c r="D7046" s="344">
        <v>22086.8359375</v>
      </c>
      <c r="E7046" s="344">
        <v>2.1592439152300398</v>
      </c>
      <c r="F7046" s="344">
        <v>2.9236820992082402</v>
      </c>
      <c r="G7046" s="262">
        <f t="shared" ref="G7046:G7109" si="133">G7045+(D7046+D7045)/2*(E7046-E7045)</f>
        <v>49660.869265770962</v>
      </c>
    </row>
    <row r="7047" spans="1:7" x14ac:dyDescent="0.2">
      <c r="A7047" s="344">
        <v>22</v>
      </c>
      <c r="B7047" s="344">
        <v>2.5</v>
      </c>
      <c r="C7047" s="344">
        <v>4314.1767578125</v>
      </c>
      <c r="D7047" s="344">
        <v>22097.814453125</v>
      </c>
      <c r="E7047" s="344">
        <v>2.1593812853097898</v>
      </c>
      <c r="F7047" s="344">
        <v>2.92579527013004</v>
      </c>
      <c r="G7047" s="262">
        <f t="shared" si="133"/>
        <v>49663.904090244905</v>
      </c>
    </row>
    <row r="7048" spans="1:7" x14ac:dyDescent="0.2">
      <c r="A7048" s="344">
        <v>22</v>
      </c>
      <c r="B7048" s="344">
        <v>2.5</v>
      </c>
      <c r="C7048" s="344">
        <v>4314.5869140625</v>
      </c>
      <c r="D7048" s="344">
        <v>22200.5546875</v>
      </c>
      <c r="E7048" s="344">
        <v>2.1613845601677899</v>
      </c>
      <c r="F7048" s="344">
        <v>2.9311478137970002</v>
      </c>
      <c r="G7048" s="262">
        <f t="shared" si="133"/>
        <v>49708.274994819818</v>
      </c>
    </row>
    <row r="7049" spans="1:7" x14ac:dyDescent="0.2">
      <c r="A7049" s="344">
        <v>22</v>
      </c>
      <c r="B7049" s="344">
        <v>2.5</v>
      </c>
      <c r="C7049" s="344">
        <v>4315.005859375</v>
      </c>
      <c r="D7049" s="344">
        <v>22300.578125</v>
      </c>
      <c r="E7049" s="344">
        <v>2.1633333526551701</v>
      </c>
      <c r="F7049" s="344">
        <v>2.9341697227209802</v>
      </c>
      <c r="G7049" s="262">
        <f t="shared" si="133"/>
        <v>49751.636731472274</v>
      </c>
    </row>
    <row r="7050" spans="1:7" x14ac:dyDescent="0.2">
      <c r="A7050" s="344">
        <v>22</v>
      </c>
      <c r="B7050" s="344">
        <v>2.5</v>
      </c>
      <c r="C7050" s="344">
        <v>4315.384765625</v>
      </c>
      <c r="D7050" s="344">
        <v>22402.619140625</v>
      </c>
      <c r="E7050" s="344">
        <v>2.1652369759976899</v>
      </c>
      <c r="F7050" s="344">
        <v>2.9367269016802302</v>
      </c>
      <c r="G7050" s="262">
        <f t="shared" si="133"/>
        <v>49794.185756372332</v>
      </c>
    </row>
    <row r="7051" spans="1:7" x14ac:dyDescent="0.2">
      <c r="A7051" s="344">
        <v>22</v>
      </c>
      <c r="B7051" s="344">
        <v>2.5</v>
      </c>
      <c r="C7051" s="344">
        <v>4315.8017578125</v>
      </c>
      <c r="D7051" s="344">
        <v>22502.998046875</v>
      </c>
      <c r="E7051" s="344">
        <v>2.1672134753316601</v>
      </c>
      <c r="F7051" s="344">
        <v>2.9418289195746201</v>
      </c>
      <c r="G7051" s="262">
        <f t="shared" si="133"/>
        <v>49838.56371760364</v>
      </c>
    </row>
    <row r="7052" spans="1:7" x14ac:dyDescent="0.2">
      <c r="A7052" s="344">
        <v>22</v>
      </c>
      <c r="B7052" s="344">
        <v>2.5</v>
      </c>
      <c r="C7052" s="344">
        <v>4316.203125</v>
      </c>
      <c r="D7052" s="344">
        <v>22603.951171875</v>
      </c>
      <c r="E7052" s="344">
        <v>2.16919789090753</v>
      </c>
      <c r="F7052" s="344">
        <v>2.9468536376953098</v>
      </c>
      <c r="G7052" s="262">
        <f t="shared" si="133"/>
        <v>49883.319183908468</v>
      </c>
    </row>
    <row r="7053" spans="1:7" x14ac:dyDescent="0.2">
      <c r="A7053" s="344">
        <v>22</v>
      </c>
      <c r="B7053" s="344">
        <v>2.5</v>
      </c>
      <c r="C7053" s="344">
        <v>4316.6181640625</v>
      </c>
      <c r="D7053" s="344">
        <v>22704.044921875</v>
      </c>
      <c r="E7053" s="344">
        <v>2.17122607864439</v>
      </c>
      <c r="F7053" s="344">
        <v>2.9517558868974398</v>
      </c>
      <c r="G7053" s="262">
        <f t="shared" si="133"/>
        <v>49929.265744937991</v>
      </c>
    </row>
    <row r="7054" spans="1:7" x14ac:dyDescent="0.2">
      <c r="A7054" s="344">
        <v>22</v>
      </c>
      <c r="B7054" s="344">
        <v>2.5</v>
      </c>
      <c r="C7054" s="344">
        <v>4317.0107421875</v>
      </c>
      <c r="D7054" s="344">
        <v>22804.158203125</v>
      </c>
      <c r="E7054" s="344">
        <v>2.1731643937528098</v>
      </c>
      <c r="F7054" s="344">
        <v>2.9557584784925002</v>
      </c>
      <c r="G7054" s="262">
        <f t="shared" si="133"/>
        <v>49973.370363775102</v>
      </c>
    </row>
    <row r="7055" spans="1:7" x14ac:dyDescent="0.2">
      <c r="A7055" s="344">
        <v>22</v>
      </c>
      <c r="B7055" s="344">
        <v>2.5</v>
      </c>
      <c r="C7055" s="344">
        <v>4317.40625</v>
      </c>
      <c r="D7055" s="344">
        <v>22906.630859375</v>
      </c>
      <c r="E7055" s="344">
        <v>2.1750382147729401</v>
      </c>
      <c r="F7055" s="344">
        <v>2.9604525770992001</v>
      </c>
      <c r="G7055" s="262">
        <f t="shared" si="133"/>
        <v>50016.197282471134</v>
      </c>
    </row>
    <row r="7056" spans="1:7" x14ac:dyDescent="0.2">
      <c r="A7056" s="344">
        <v>22</v>
      </c>
      <c r="B7056" s="344">
        <v>2.5</v>
      </c>
      <c r="C7056" s="344">
        <v>4317.8203125</v>
      </c>
      <c r="D7056" s="344">
        <v>23006.8203125</v>
      </c>
      <c r="E7056" s="344">
        <v>2.1771476604044402</v>
      </c>
      <c r="F7056" s="344">
        <v>2.96569475904107</v>
      </c>
      <c r="G7056" s="262">
        <f t="shared" si="133"/>
        <v>50064.623246971933</v>
      </c>
    </row>
    <row r="7057" spans="1:7" x14ac:dyDescent="0.2">
      <c r="A7057" s="344">
        <v>22</v>
      </c>
      <c r="B7057" s="344">
        <v>2.5</v>
      </c>
      <c r="C7057" s="344">
        <v>4318.2138671875</v>
      </c>
      <c r="D7057" s="344">
        <v>23108.1953125</v>
      </c>
      <c r="E7057" s="344">
        <v>2.1791127510368802</v>
      </c>
      <c r="F7057" s="344">
        <v>2.9683231841772799</v>
      </c>
      <c r="G7057" s="262">
        <f t="shared" si="133"/>
        <v>50109.933339581687</v>
      </c>
    </row>
    <row r="7058" spans="1:7" x14ac:dyDescent="0.2">
      <c r="A7058" s="344">
        <v>22</v>
      </c>
      <c r="B7058" s="344">
        <v>2.5</v>
      </c>
      <c r="C7058" s="344">
        <v>4318.2392578125</v>
      </c>
      <c r="D7058" s="344">
        <v>23109.486328125</v>
      </c>
      <c r="E7058" s="344">
        <v>2.1792459301650502</v>
      </c>
      <c r="F7058" s="344">
        <v>2.9687790665775502</v>
      </c>
      <c r="G7058" s="262">
        <f t="shared" si="133"/>
        <v>50113.010954855155</v>
      </c>
    </row>
    <row r="7059" spans="1:7" x14ac:dyDescent="0.2">
      <c r="A7059" s="344">
        <v>22</v>
      </c>
      <c r="B7059" s="344">
        <v>2.5</v>
      </c>
      <c r="C7059" s="344">
        <v>4318.6357421875</v>
      </c>
      <c r="D7059" s="344">
        <v>23211.2890625</v>
      </c>
      <c r="E7059" s="344">
        <v>2.18106433749199</v>
      </c>
      <c r="F7059" s="344">
        <v>2.97264778055251</v>
      </c>
      <c r="G7059" s="262">
        <f t="shared" si="133"/>
        <v>50155.125973535076</v>
      </c>
    </row>
    <row r="7060" spans="1:7" x14ac:dyDescent="0.2">
      <c r="A7060" s="344">
        <v>22</v>
      </c>
      <c r="B7060" s="344">
        <v>2.5</v>
      </c>
      <c r="C7060" s="344">
        <v>4319.0302734375</v>
      </c>
      <c r="D7060" s="344">
        <v>23311.3125</v>
      </c>
      <c r="E7060" s="344">
        <v>2.1830159239470999</v>
      </c>
      <c r="F7060" s="344">
        <v>2.9751777183264498</v>
      </c>
      <c r="G7060" s="262">
        <f t="shared" si="133"/>
        <v>50200.522413068</v>
      </c>
    </row>
    <row r="7061" spans="1:7" x14ac:dyDescent="0.2">
      <c r="A7061" s="344">
        <v>22</v>
      </c>
      <c r="B7061" s="344">
        <v>2.5</v>
      </c>
      <c r="C7061" s="344">
        <v>4319.4287109375</v>
      </c>
      <c r="D7061" s="344">
        <v>23414.931640625</v>
      </c>
      <c r="E7061" s="344">
        <v>2.1850340999662898</v>
      </c>
      <c r="F7061" s="344">
        <v>2.9804201330989599</v>
      </c>
      <c r="G7061" s="262">
        <f t="shared" si="133"/>
        <v>50247.67330576371</v>
      </c>
    </row>
    <row r="7062" spans="1:7" x14ac:dyDescent="0.2">
      <c r="A7062" s="344">
        <v>22</v>
      </c>
      <c r="B7062" s="344">
        <v>2.5</v>
      </c>
      <c r="C7062" s="344">
        <v>4319.8583984375</v>
      </c>
      <c r="D7062" s="344">
        <v>23516.31640625</v>
      </c>
      <c r="E7062" s="344">
        <v>2.1871272474527399</v>
      </c>
      <c r="F7062" s="344">
        <v>2.9873072635382401</v>
      </c>
      <c r="G7062" s="262">
        <f t="shared" si="133"/>
        <v>50296.790317706349</v>
      </c>
    </row>
    <row r="7063" spans="1:7" x14ac:dyDescent="0.2">
      <c r="A7063" s="344">
        <v>22</v>
      </c>
      <c r="B7063" s="344">
        <v>2.5</v>
      </c>
      <c r="C7063" s="344">
        <v>4320.2412109375</v>
      </c>
      <c r="D7063" s="344">
        <v>23617.359375</v>
      </c>
      <c r="E7063" s="344">
        <v>2.1890399511903502</v>
      </c>
      <c r="F7063" s="344">
        <v>2.98987631686032</v>
      </c>
      <c r="G7063" s="262">
        <f t="shared" si="133"/>
        <v>50341.866696623401</v>
      </c>
    </row>
    <row r="7064" spans="1:7" x14ac:dyDescent="0.2">
      <c r="A7064" s="344">
        <v>22</v>
      </c>
      <c r="B7064" s="344">
        <v>2.5</v>
      </c>
      <c r="C7064" s="344">
        <v>4320.646484375</v>
      </c>
      <c r="D7064" s="344">
        <v>23717.625</v>
      </c>
      <c r="E7064" s="344">
        <v>2.1910129580646802</v>
      </c>
      <c r="F7064" s="344">
        <v>2.9946775175631002</v>
      </c>
      <c r="G7064" s="262">
        <f t="shared" si="133"/>
        <v>50388.56282140749</v>
      </c>
    </row>
    <row r="7065" spans="1:7" x14ac:dyDescent="0.2">
      <c r="A7065" s="344">
        <v>22</v>
      </c>
      <c r="B7065" s="344">
        <v>2.5</v>
      </c>
      <c r="C7065" s="344">
        <v>4321.06640625</v>
      </c>
      <c r="D7065" s="344">
        <v>23820.939453125</v>
      </c>
      <c r="E7065" s="344">
        <v>2.1931086666881998</v>
      </c>
      <c r="F7065" s="344">
        <v>2.9988975729793301</v>
      </c>
      <c r="G7065" s="262">
        <f t="shared" si="133"/>
        <v>50438.376311144566</v>
      </c>
    </row>
    <row r="7066" spans="1:7" x14ac:dyDescent="0.2">
      <c r="A7066" s="344">
        <v>22</v>
      </c>
      <c r="B7066" s="344">
        <v>2.5</v>
      </c>
      <c r="C7066" s="344">
        <v>4321.48046875</v>
      </c>
      <c r="D7066" s="344">
        <v>23927.3125</v>
      </c>
      <c r="E7066" s="344">
        <v>2.19522905535996</v>
      </c>
      <c r="F7066" s="344">
        <v>3.0040650162845899</v>
      </c>
      <c r="G7066" s="262">
        <f t="shared" si="133"/>
        <v>50488.998737413443</v>
      </c>
    </row>
    <row r="7067" spans="1:7" x14ac:dyDescent="0.2">
      <c r="A7067" s="344">
        <v>22</v>
      </c>
      <c r="B7067" s="344">
        <v>2.5</v>
      </c>
      <c r="C7067" s="344">
        <v>4321.904296875</v>
      </c>
      <c r="D7067" s="344">
        <v>24027.486328125</v>
      </c>
      <c r="E7067" s="344">
        <v>2.1974192932248102</v>
      </c>
      <c r="F7067" s="344">
        <v>3.0071258079260601</v>
      </c>
      <c r="G7067" s="262">
        <f t="shared" si="133"/>
        <v>50541.51494551076</v>
      </c>
    </row>
    <row r="7068" spans="1:7" x14ac:dyDescent="0.2">
      <c r="A7068" s="344">
        <v>22</v>
      </c>
      <c r="B7068" s="344">
        <v>2.5</v>
      </c>
      <c r="C7068" s="344">
        <v>4322.2529296875</v>
      </c>
      <c r="D7068" s="344">
        <v>24113.078125</v>
      </c>
      <c r="E7068" s="344">
        <v>2.1992770489305302</v>
      </c>
      <c r="F7068" s="344">
        <v>3.0103207100182798</v>
      </c>
      <c r="G7068" s="262">
        <f t="shared" si="133"/>
        <v>50586.231649655449</v>
      </c>
    </row>
    <row r="7069" spans="1:7" x14ac:dyDescent="0.2">
      <c r="A7069" s="344">
        <v>22</v>
      </c>
      <c r="B7069" s="344">
        <v>2.5</v>
      </c>
      <c r="C7069" s="344">
        <v>4322.3017578125</v>
      </c>
      <c r="D7069" s="344">
        <v>24128.625</v>
      </c>
      <c r="E7069" s="344">
        <v>2.1995059214532402</v>
      </c>
      <c r="F7069" s="344">
        <v>3.01332189701498</v>
      </c>
      <c r="G7069" s="262">
        <f t="shared" si="133"/>
        <v>50591.75224980247</v>
      </c>
    </row>
    <row r="7070" spans="1:7" x14ac:dyDescent="0.2">
      <c r="A7070" s="344">
        <v>22</v>
      </c>
      <c r="B7070" s="344">
        <v>3.5</v>
      </c>
      <c r="C7070" s="344">
        <v>4323.5322265625</v>
      </c>
      <c r="D7070" s="344">
        <v>24229.103515625</v>
      </c>
      <c r="E7070" s="344">
        <v>2.2019702009856701</v>
      </c>
      <c r="F7070" s="344">
        <v>3.0171303078532201</v>
      </c>
      <c r="G7070" s="262">
        <f t="shared" si="133"/>
        <v>50651.335730110397</v>
      </c>
    </row>
    <row r="7071" spans="1:7" x14ac:dyDescent="0.2">
      <c r="A7071" s="344">
        <v>22</v>
      </c>
      <c r="B7071" s="344">
        <v>3.5</v>
      </c>
      <c r="C7071" s="344">
        <v>4323.9873046875</v>
      </c>
      <c r="D7071" s="344">
        <v>24330.888671875</v>
      </c>
      <c r="E7071" s="344">
        <v>2.2043178323656298</v>
      </c>
      <c r="F7071" s="344">
        <v>3.02009307779372</v>
      </c>
      <c r="G7071" s="262">
        <f t="shared" si="133"/>
        <v>50708.336210845388</v>
      </c>
    </row>
    <row r="7072" spans="1:7" x14ac:dyDescent="0.2">
      <c r="A7072" s="344">
        <v>22</v>
      </c>
      <c r="B7072" s="344">
        <v>3.5</v>
      </c>
      <c r="C7072" s="344">
        <v>4324.5537109375</v>
      </c>
      <c r="D7072" s="344">
        <v>24431.7890625</v>
      </c>
      <c r="E7072" s="344">
        <v>2.2071227431297298</v>
      </c>
      <c r="F7072" s="344">
        <v>3.0269741546362599</v>
      </c>
      <c r="G7072" s="262">
        <f t="shared" si="133"/>
        <v>50776.723690677129</v>
      </c>
    </row>
    <row r="7073" spans="1:7" x14ac:dyDescent="0.2">
      <c r="A7073" s="344">
        <v>22</v>
      </c>
      <c r="B7073" s="344">
        <v>3.5</v>
      </c>
      <c r="C7073" s="344">
        <v>4325.177734375</v>
      </c>
      <c r="D7073" s="344">
        <v>24533.40234375</v>
      </c>
      <c r="E7073" s="344">
        <v>2.21031298860908</v>
      </c>
      <c r="F7073" s="344">
        <v>3.0320584774017298</v>
      </c>
      <c r="G7073" s="262">
        <f t="shared" si="133"/>
        <v>50854.829180941779</v>
      </c>
    </row>
    <row r="7074" spans="1:7" x14ac:dyDescent="0.2">
      <c r="A7074" s="344">
        <v>22</v>
      </c>
      <c r="B7074" s="344">
        <v>3.5</v>
      </c>
      <c r="C7074" s="344">
        <v>4325.9658203125</v>
      </c>
      <c r="D7074" s="344">
        <v>24635.384765625</v>
      </c>
      <c r="E7074" s="344">
        <v>2.2141914814710599</v>
      </c>
      <c r="F7074" s="344">
        <v>3.0378012452274601</v>
      </c>
      <c r="G7074" s="262">
        <f t="shared" si="133"/>
        <v>50950.179575859736</v>
      </c>
    </row>
    <row r="7075" spans="1:7" x14ac:dyDescent="0.2">
      <c r="A7075" s="344">
        <v>22</v>
      </c>
      <c r="B7075" s="344">
        <v>3.5</v>
      </c>
      <c r="C7075" s="344">
        <v>4326.978515625</v>
      </c>
      <c r="D7075" s="344">
        <v>24730.560546875</v>
      </c>
      <c r="E7075" s="344">
        <v>2.2192976903170298</v>
      </c>
      <c r="F7075" s="344">
        <v>3.0448199249804002</v>
      </c>
      <c r="G7075" s="262">
        <f t="shared" si="133"/>
        <v>51076.21598918191</v>
      </c>
    </row>
    <row r="7076" spans="1:7" x14ac:dyDescent="0.2">
      <c r="A7076" s="344">
        <v>22</v>
      </c>
      <c r="B7076" s="344">
        <v>3.5</v>
      </c>
      <c r="C7076" s="344">
        <v>4327.0380859375</v>
      </c>
      <c r="D7076" s="344">
        <v>24737.240234375</v>
      </c>
      <c r="E7076" s="344">
        <v>2.2197035141289199</v>
      </c>
      <c r="F7076" s="344">
        <v>3.0469119083136298</v>
      </c>
      <c r="G7076" s="262">
        <f t="shared" si="133"/>
        <v>51086.253594921342</v>
      </c>
    </row>
    <row r="7077" spans="1:7" x14ac:dyDescent="0.2">
      <c r="A7077" s="344">
        <v>22</v>
      </c>
      <c r="B7077" s="344">
        <v>3.5</v>
      </c>
      <c r="C7077" s="344">
        <v>4329.46875</v>
      </c>
      <c r="D7077" s="344">
        <v>24837.60546875</v>
      </c>
      <c r="E7077" s="344">
        <v>2.2318654228001802</v>
      </c>
      <c r="F7077" s="344">
        <v>3.0609937384724599</v>
      </c>
      <c r="G7077" s="262">
        <f t="shared" si="133"/>
        <v>51387.715967837954</v>
      </c>
    </row>
    <row r="7078" spans="1:7" x14ac:dyDescent="0.2">
      <c r="A7078" s="344">
        <v>22</v>
      </c>
      <c r="B7078" s="344">
        <v>3.5</v>
      </c>
      <c r="C7078" s="344">
        <v>4330.9755859375</v>
      </c>
      <c r="D7078" s="344">
        <v>24842.966796875</v>
      </c>
      <c r="E7078" s="344">
        <v>2.2393155377358198</v>
      </c>
      <c r="F7078" s="344">
        <v>3.0680834315717198</v>
      </c>
      <c r="G7078" s="262">
        <f t="shared" si="133"/>
        <v>51572.778954561581</v>
      </c>
    </row>
    <row r="7079" spans="1:7" x14ac:dyDescent="0.2">
      <c r="A7079" s="344">
        <v>22</v>
      </c>
      <c r="B7079" s="344">
        <v>3.5</v>
      </c>
      <c r="C7079" s="344">
        <v>4334.955078125</v>
      </c>
      <c r="D7079" s="344">
        <v>24818.705078125</v>
      </c>
      <c r="E7079" s="344">
        <v>2.2593177855014801</v>
      </c>
      <c r="F7079" s="344">
        <v>3.0865522567182802</v>
      </c>
      <c r="G7079" s="262">
        <f t="shared" si="133"/>
        <v>52069.451487211918</v>
      </c>
    </row>
    <row r="7080" spans="1:7" x14ac:dyDescent="0.2">
      <c r="A7080" s="344">
        <v>22</v>
      </c>
      <c r="B7080" s="344">
        <v>3.5</v>
      </c>
      <c r="C7080" s="344">
        <v>4338.94921875</v>
      </c>
      <c r="D7080" s="344">
        <v>24764.689453125</v>
      </c>
      <c r="E7080" s="344">
        <v>2.2793246898800099</v>
      </c>
      <c r="F7080" s="344">
        <v>3.1043707858771099</v>
      </c>
      <c r="G7080" s="262">
        <f t="shared" si="133"/>
        <v>52565.456603786733</v>
      </c>
    </row>
    <row r="7081" spans="1:7" x14ac:dyDescent="0.2">
      <c r="A7081" s="344">
        <v>22</v>
      </c>
      <c r="B7081" s="344">
        <v>3.5</v>
      </c>
      <c r="C7081" s="344">
        <v>4340.3515625</v>
      </c>
      <c r="D7081" s="344">
        <v>24735.646484375</v>
      </c>
      <c r="E7081" s="344">
        <v>2.2863636258989599</v>
      </c>
      <c r="F7081" s="344">
        <v>3.1126379035413301</v>
      </c>
      <c r="G7081" s="262">
        <f t="shared" si="133"/>
        <v>52739.671452577029</v>
      </c>
    </row>
    <row r="7082" spans="1:7" x14ac:dyDescent="0.2">
      <c r="A7082" s="344">
        <v>22</v>
      </c>
      <c r="B7082" s="344">
        <v>4</v>
      </c>
      <c r="C7082" s="344">
        <v>4343.234375</v>
      </c>
      <c r="D7082" s="344">
        <v>24634.818359375</v>
      </c>
      <c r="E7082" s="344">
        <v>2.29882379062474</v>
      </c>
      <c r="F7082" s="344">
        <v>3.1212389003485401</v>
      </c>
      <c r="G7082" s="262">
        <f t="shared" si="133"/>
        <v>53047.253514847755</v>
      </c>
    </row>
    <row r="7083" spans="1:7" x14ac:dyDescent="0.2">
      <c r="A7083" s="344">
        <v>22</v>
      </c>
      <c r="B7083" s="344">
        <v>4</v>
      </c>
      <c r="C7083" s="344">
        <v>4344.037109375</v>
      </c>
      <c r="D7083" s="344">
        <v>24534.80078125</v>
      </c>
      <c r="E7083" s="344">
        <v>2.2988014388829501</v>
      </c>
      <c r="F7083" s="344">
        <v>3.11944191344082</v>
      </c>
      <c r="G7083" s="262">
        <f t="shared" si="133"/>
        <v>53046.704001532285</v>
      </c>
    </row>
    <row r="7084" spans="1:7" x14ac:dyDescent="0.2">
      <c r="A7084" s="344">
        <v>22</v>
      </c>
      <c r="B7084" s="344">
        <v>4</v>
      </c>
      <c r="C7084" s="344">
        <v>4345.4384765625</v>
      </c>
      <c r="D7084" s="344">
        <v>24434.716796875</v>
      </c>
      <c r="E7084" s="344">
        <v>2.2987294942140601</v>
      </c>
      <c r="F7084" s="344">
        <v>3.1163573730737002</v>
      </c>
      <c r="G7084" s="262">
        <f t="shared" si="133"/>
        <v>53044.942453668358</v>
      </c>
    </row>
    <row r="7085" spans="1:7" x14ac:dyDescent="0.2">
      <c r="A7085" s="344">
        <v>22</v>
      </c>
      <c r="B7085" s="344">
        <v>4</v>
      </c>
      <c r="C7085" s="344">
        <v>4347.888671875</v>
      </c>
      <c r="D7085" s="344">
        <v>24333.029296875</v>
      </c>
      <c r="E7085" s="344">
        <v>2.2986803669482501</v>
      </c>
      <c r="F7085" s="344">
        <v>3.1146435067057601</v>
      </c>
      <c r="G7085" s="262">
        <f t="shared" si="133"/>
        <v>53043.744540655702</v>
      </c>
    </row>
    <row r="7086" spans="1:7" x14ac:dyDescent="0.2">
      <c r="A7086" s="344">
        <v>22</v>
      </c>
      <c r="B7086" s="344">
        <v>4</v>
      </c>
      <c r="C7086" s="344">
        <v>4352.2333984375</v>
      </c>
      <c r="D7086" s="344">
        <v>24232.935546875</v>
      </c>
      <c r="E7086" s="344">
        <v>2.2986987605691001</v>
      </c>
      <c r="F7086" s="344">
        <v>3.1131834257394102</v>
      </c>
      <c r="G7086" s="262">
        <f t="shared" si="133"/>
        <v>53044.191192627477</v>
      </c>
    </row>
    <row r="7087" spans="1:7" x14ac:dyDescent="0.2">
      <c r="A7087" s="344">
        <v>22</v>
      </c>
      <c r="B7087" s="344">
        <v>4</v>
      </c>
      <c r="C7087" s="344">
        <v>4359.4970703125</v>
      </c>
      <c r="D7087" s="344">
        <v>24131.986328125</v>
      </c>
      <c r="E7087" s="344">
        <v>2.2986610420048201</v>
      </c>
      <c r="F7087" s="344">
        <v>3.10862064361572</v>
      </c>
      <c r="G7087" s="262">
        <f t="shared" si="133"/>
        <v>53043.279064920156</v>
      </c>
    </row>
    <row r="7088" spans="1:7" x14ac:dyDescent="0.2">
      <c r="A7088" s="344">
        <v>22</v>
      </c>
      <c r="B7088" s="344">
        <v>4</v>
      </c>
      <c r="C7088" s="344">
        <v>4372.4306640625</v>
      </c>
      <c r="D7088" s="344">
        <v>24031.2421875</v>
      </c>
      <c r="E7088" s="344">
        <v>2.2984885144978802</v>
      </c>
      <c r="F7088" s="344">
        <v>3.1070590484887401</v>
      </c>
      <c r="G7088" s="262">
        <f t="shared" si="133"/>
        <v>53039.124324049168</v>
      </c>
    </row>
    <row r="7089" spans="1:7" x14ac:dyDescent="0.2">
      <c r="A7089" s="344">
        <v>22</v>
      </c>
      <c r="B7089" s="344">
        <v>4</v>
      </c>
      <c r="C7089" s="344">
        <v>4397.0673828125</v>
      </c>
      <c r="D7089" s="344">
        <v>23931.046875</v>
      </c>
      <c r="E7089" s="344">
        <v>2.29850807227194</v>
      </c>
      <c r="F7089" s="344">
        <v>3.1047880183905399</v>
      </c>
      <c r="G7089" s="262">
        <f t="shared" si="133"/>
        <v>53039.593341855609</v>
      </c>
    </row>
    <row r="7090" spans="1:7" x14ac:dyDescent="0.2">
      <c r="A7090" s="344">
        <v>22</v>
      </c>
      <c r="B7090" s="344">
        <v>0</v>
      </c>
      <c r="C7090" s="344">
        <v>4403.224609375</v>
      </c>
      <c r="D7090" s="344">
        <v>23829.52734375</v>
      </c>
      <c r="E7090" s="344">
        <v>2.2967527620494401</v>
      </c>
      <c r="F7090" s="344">
        <v>3.1004815828055099</v>
      </c>
      <c r="G7090" s="262">
        <f t="shared" si="133"/>
        <v>52997.676029776288</v>
      </c>
    </row>
    <row r="7091" spans="1:7" x14ac:dyDescent="0.2">
      <c r="A7091" s="344">
        <v>22</v>
      </c>
      <c r="B7091" s="344">
        <v>0</v>
      </c>
      <c r="C7091" s="344">
        <v>4403.6279296875</v>
      </c>
      <c r="D7091" s="344">
        <v>23728.724609375</v>
      </c>
      <c r="E7091" s="344">
        <v>2.2948593832552402</v>
      </c>
      <c r="F7091" s="344">
        <v>3.09674744494259</v>
      </c>
      <c r="G7091" s="262">
        <f t="shared" si="133"/>
        <v>52952.653136907655</v>
      </c>
    </row>
    <row r="7092" spans="1:7" x14ac:dyDescent="0.2">
      <c r="A7092" s="344">
        <v>22</v>
      </c>
      <c r="B7092" s="344">
        <v>0</v>
      </c>
      <c r="C7092" s="344">
        <v>4404.0361328125</v>
      </c>
      <c r="D7092" s="344">
        <v>23627.3203125</v>
      </c>
      <c r="E7092" s="344">
        <v>2.29286169633269</v>
      </c>
      <c r="F7092" s="344">
        <v>3.0920566059649</v>
      </c>
      <c r="G7092" s="262">
        <f t="shared" si="133"/>
        <v>52905.35186108559</v>
      </c>
    </row>
    <row r="7093" spans="1:7" x14ac:dyDescent="0.2">
      <c r="A7093" s="344">
        <v>22</v>
      </c>
      <c r="B7093" s="344">
        <v>0</v>
      </c>
      <c r="C7093" s="344">
        <v>4404.43359375</v>
      </c>
      <c r="D7093" s="344">
        <v>23527.126953125</v>
      </c>
      <c r="E7093" s="344">
        <v>2.2909673862159301</v>
      </c>
      <c r="F7093" s="344">
        <v>3.0885429587215198</v>
      </c>
      <c r="G7093" s="262">
        <f t="shared" si="133"/>
        <v>52860.689287832844</v>
      </c>
    </row>
    <row r="7094" spans="1:7" x14ac:dyDescent="0.2">
      <c r="A7094" s="344">
        <v>22</v>
      </c>
      <c r="B7094" s="344">
        <v>0</v>
      </c>
      <c r="C7094" s="344">
        <v>4404.83984375</v>
      </c>
      <c r="D7094" s="344">
        <v>23423.345703125</v>
      </c>
      <c r="E7094" s="344">
        <v>2.28891987353563</v>
      </c>
      <c r="F7094" s="344">
        <v>3.0827461741864699</v>
      </c>
      <c r="G7094" s="262">
        <f t="shared" si="133"/>
        <v>52812.623443777964</v>
      </c>
    </row>
    <row r="7095" spans="1:7" x14ac:dyDescent="0.2">
      <c r="A7095" s="344">
        <v>22</v>
      </c>
      <c r="B7095" s="344">
        <v>0</v>
      </c>
      <c r="C7095" s="344">
        <v>4405.236328125</v>
      </c>
      <c r="D7095" s="344">
        <v>23322.150390625</v>
      </c>
      <c r="E7095" s="344">
        <v>2.2870167158544099</v>
      </c>
      <c r="F7095" s="344">
        <v>3.0803352128714301</v>
      </c>
      <c r="G7095" s="262">
        <f t="shared" si="133"/>
        <v>52768.14141880133</v>
      </c>
    </row>
    <row r="7096" spans="1:7" x14ac:dyDescent="0.2">
      <c r="A7096" s="344">
        <v>22</v>
      </c>
      <c r="B7096" s="344">
        <v>0</v>
      </c>
      <c r="C7096" s="344">
        <v>4405.65625</v>
      </c>
      <c r="D7096" s="344">
        <v>23219.708984375</v>
      </c>
      <c r="E7096" s="344">
        <v>2.284936606884</v>
      </c>
      <c r="F7096" s="344">
        <v>3.0752122402191202</v>
      </c>
      <c r="G7096" s="262">
        <f t="shared" si="133"/>
        <v>52719.735349208582</v>
      </c>
    </row>
    <row r="7097" spans="1:7" x14ac:dyDescent="0.2">
      <c r="A7097" s="344">
        <v>22</v>
      </c>
      <c r="B7097" s="344">
        <v>0</v>
      </c>
      <c r="C7097" s="344">
        <v>4406.0703125</v>
      </c>
      <c r="D7097" s="344">
        <v>23117.95703125</v>
      </c>
      <c r="E7097" s="344">
        <v>2.2829947993159299</v>
      </c>
      <c r="F7097" s="344">
        <v>3.0709684360772398</v>
      </c>
      <c r="G7097" s="262">
        <f t="shared" si="133"/>
        <v>52674.745933930659</v>
      </c>
    </row>
    <row r="7098" spans="1:7" x14ac:dyDescent="0.2">
      <c r="A7098" s="344">
        <v>22</v>
      </c>
      <c r="B7098" s="344">
        <v>0</v>
      </c>
      <c r="C7098" s="344">
        <v>4406.4609375</v>
      </c>
      <c r="D7098" s="344">
        <v>23017.640625</v>
      </c>
      <c r="E7098" s="344">
        <v>2.2810429800301799</v>
      </c>
      <c r="F7098" s="344">
        <v>3.0667721293866599</v>
      </c>
      <c r="G7098" s="262">
        <f t="shared" si="133"/>
        <v>52629.721759298125</v>
      </c>
    </row>
    <row r="7099" spans="1:7" x14ac:dyDescent="0.2">
      <c r="A7099" s="344">
        <v>22</v>
      </c>
      <c r="B7099" s="344">
        <v>0</v>
      </c>
      <c r="C7099" s="344">
        <v>4406.875</v>
      </c>
      <c r="D7099" s="344">
        <v>22915.94921875</v>
      </c>
      <c r="E7099" s="344">
        <v>2.2790574003011002</v>
      </c>
      <c r="F7099" s="344">
        <v>3.0642808414995701</v>
      </c>
      <c r="G7099" s="262">
        <f t="shared" si="133"/>
        <v>52584.119356859315</v>
      </c>
    </row>
    <row r="7100" spans="1:7" x14ac:dyDescent="0.2">
      <c r="A7100" s="344">
        <v>22</v>
      </c>
      <c r="B7100" s="344">
        <v>0</v>
      </c>
      <c r="C7100" s="344">
        <v>4407.2705078125</v>
      </c>
      <c r="D7100" s="344">
        <v>22814.3515625</v>
      </c>
      <c r="E7100" s="344">
        <v>2.2770527284592399</v>
      </c>
      <c r="F7100" s="344">
        <v>3.05860047228634</v>
      </c>
      <c r="G7100" s="262">
        <f t="shared" si="133"/>
        <v>52538.282233711332</v>
      </c>
    </row>
    <row r="7101" spans="1:7" x14ac:dyDescent="0.2">
      <c r="A7101" s="344">
        <v>22</v>
      </c>
      <c r="B7101" s="344">
        <v>0</v>
      </c>
      <c r="C7101" s="344">
        <v>4407.6962890625</v>
      </c>
      <c r="D7101" s="344">
        <v>22714.080078125</v>
      </c>
      <c r="E7101" s="344">
        <v>2.27515585720539</v>
      </c>
      <c r="F7101" s="344">
        <v>3.0527710914611799</v>
      </c>
      <c r="G7101" s="262">
        <f t="shared" si="133"/>
        <v>52495.10144710535</v>
      </c>
    </row>
    <row r="7102" spans="1:7" x14ac:dyDescent="0.2">
      <c r="A7102" s="344">
        <v>22</v>
      </c>
      <c r="B7102" s="344">
        <v>0</v>
      </c>
      <c r="C7102" s="344">
        <v>4408.09375</v>
      </c>
      <c r="D7102" s="344">
        <v>22612.751953125</v>
      </c>
      <c r="E7102" s="344">
        <v>2.2731162607669799</v>
      </c>
      <c r="F7102" s="344">
        <v>3.0487033072859</v>
      </c>
      <c r="G7102" s="262">
        <f t="shared" si="133"/>
        <v>52448.877224517673</v>
      </c>
    </row>
    <row r="7103" spans="1:7" x14ac:dyDescent="0.2">
      <c r="A7103" s="344">
        <v>22</v>
      </c>
      <c r="B7103" s="344">
        <v>0</v>
      </c>
      <c r="C7103" s="344">
        <v>4408.5068359375</v>
      </c>
      <c r="D7103" s="344">
        <v>22511.017578125</v>
      </c>
      <c r="E7103" s="344">
        <v>2.2710752673447101</v>
      </c>
      <c r="F7103" s="344">
        <v>3.0450911726802601</v>
      </c>
      <c r="G7103" s="262">
        <f t="shared" si="133"/>
        <v>52402.828566117023</v>
      </c>
    </row>
    <row r="7104" spans="1:7" x14ac:dyDescent="0.2">
      <c r="A7104" s="344">
        <v>22</v>
      </c>
      <c r="B7104" s="344">
        <v>0</v>
      </c>
      <c r="C7104" s="344">
        <v>4408.8974609375</v>
      </c>
      <c r="D7104" s="344">
        <v>22408.931640625</v>
      </c>
      <c r="E7104" s="344">
        <v>2.26918258704245</v>
      </c>
      <c r="F7104" s="344">
        <v>3.0403165146708502</v>
      </c>
      <c r="G7104" s="262">
        <f t="shared" si="133"/>
        <v>52360.319014584595</v>
      </c>
    </row>
    <row r="7105" spans="1:7" x14ac:dyDescent="0.2">
      <c r="A7105" s="344">
        <v>22</v>
      </c>
      <c r="B7105" s="344">
        <v>0</v>
      </c>
      <c r="C7105" s="344">
        <v>4409.318359375</v>
      </c>
      <c r="D7105" s="344">
        <v>22306.53125</v>
      </c>
      <c r="E7105" s="344">
        <v>2.2670631296932702</v>
      </c>
      <c r="F7105" s="344">
        <v>3.03779845125973</v>
      </c>
      <c r="G7105" s="262">
        <f t="shared" si="133"/>
        <v>52312.932756361835</v>
      </c>
    </row>
    <row r="7106" spans="1:7" x14ac:dyDescent="0.2">
      <c r="A7106" s="344">
        <v>22</v>
      </c>
      <c r="B7106" s="344">
        <v>0</v>
      </c>
      <c r="C7106" s="344">
        <v>4409.7265625</v>
      </c>
      <c r="D7106" s="344">
        <v>22205.4921875</v>
      </c>
      <c r="E7106" s="344">
        <v>2.2651108447462298</v>
      </c>
      <c r="F7106" s="344">
        <v>3.0339746735989999</v>
      </c>
      <c r="G7106" s="262">
        <f t="shared" si="133"/>
        <v>52269.482679702167</v>
      </c>
    </row>
    <row r="7107" spans="1:7" x14ac:dyDescent="0.2">
      <c r="A7107" s="344">
        <v>22</v>
      </c>
      <c r="B7107" s="344">
        <v>0</v>
      </c>
      <c r="C7107" s="344">
        <v>4410.11328125</v>
      </c>
      <c r="D7107" s="344">
        <v>22104.10546875</v>
      </c>
      <c r="E7107" s="344">
        <v>2.2631310857832401</v>
      </c>
      <c r="F7107" s="344">
        <v>3.0282589141279499</v>
      </c>
      <c r="G7107" s="262">
        <f t="shared" si="133"/>
        <v>52225.621518148953</v>
      </c>
    </row>
    <row r="7108" spans="1:7" x14ac:dyDescent="0.2">
      <c r="A7108" s="344">
        <v>22</v>
      </c>
      <c r="B7108" s="344">
        <v>0</v>
      </c>
      <c r="C7108" s="344">
        <v>4410.5322265625</v>
      </c>
      <c r="D7108" s="344">
        <v>22002.974609375</v>
      </c>
      <c r="E7108" s="344">
        <v>2.26105167530477</v>
      </c>
      <c r="F7108" s="344">
        <v>3.0237077735364402</v>
      </c>
      <c r="G7108" s="262">
        <f t="shared" si="133"/>
        <v>52179.763155904366</v>
      </c>
    </row>
    <row r="7109" spans="1:7" x14ac:dyDescent="0.2">
      <c r="A7109" s="344">
        <v>22</v>
      </c>
      <c r="B7109" s="344">
        <v>0</v>
      </c>
      <c r="C7109" s="344">
        <v>4410.873046875</v>
      </c>
      <c r="D7109" s="344">
        <v>21917.56640625</v>
      </c>
      <c r="E7109" s="344">
        <v>2.2593007888644898</v>
      </c>
      <c r="F7109" s="344">
        <v>3.0200867913663401</v>
      </c>
      <c r="G7109" s="262">
        <f t="shared" si="133"/>
        <v>52141.313216047354</v>
      </c>
    </row>
    <row r="7110" spans="1:7" x14ac:dyDescent="0.2">
      <c r="A7110" s="344">
        <v>22</v>
      </c>
      <c r="B7110" s="344">
        <v>0</v>
      </c>
      <c r="C7110" s="344">
        <v>4410.91796875</v>
      </c>
      <c r="D7110" s="344">
        <v>21901.689453125</v>
      </c>
      <c r="E7110" s="344">
        <v>2.25916597992182</v>
      </c>
      <c r="F7110" s="344">
        <v>3.0201256740838298</v>
      </c>
      <c r="G7110" s="262">
        <f t="shared" ref="G7110:G7173" si="134">G7109+(D7110+D7109)/2*(E7110-E7109)</f>
        <v>52138.359602271863</v>
      </c>
    </row>
    <row r="7111" spans="1:7" x14ac:dyDescent="0.2">
      <c r="A7111" s="344">
        <v>22</v>
      </c>
      <c r="B7111" s="344">
        <v>0</v>
      </c>
      <c r="C7111" s="344">
        <v>4411.3310546875</v>
      </c>
      <c r="D7111" s="344">
        <v>21799.634765625</v>
      </c>
      <c r="E7111" s="344">
        <v>2.2570858709514101</v>
      </c>
      <c r="F7111" s="344">
        <v>3.01475240848958</v>
      </c>
      <c r="G7111" s="262">
        <f t="shared" si="134"/>
        <v>52092.907844008754</v>
      </c>
    </row>
    <row r="7112" spans="1:7" x14ac:dyDescent="0.2">
      <c r="A7112" s="344">
        <v>22</v>
      </c>
      <c r="B7112" s="344">
        <v>0</v>
      </c>
      <c r="C7112" s="344">
        <v>4411.734375</v>
      </c>
      <c r="D7112" s="344">
        <v>21698.94140625</v>
      </c>
      <c r="E7112" s="344">
        <v>2.2551119327545202</v>
      </c>
      <c r="F7112" s="344">
        <v>3.0103563331067602</v>
      </c>
      <c r="G7112" s="262">
        <f t="shared" si="134"/>
        <v>52049.976093500758</v>
      </c>
    </row>
    <row r="7113" spans="1:7" x14ac:dyDescent="0.2">
      <c r="A7113" s="344">
        <v>22</v>
      </c>
      <c r="B7113" s="344">
        <v>0</v>
      </c>
      <c r="C7113" s="344">
        <v>4412.1513671875</v>
      </c>
      <c r="D7113" s="344">
        <v>21597.369140625</v>
      </c>
      <c r="E7113" s="344">
        <v>2.2530495189130302</v>
      </c>
      <c r="F7113" s="344">
        <v>3.00559401512146</v>
      </c>
      <c r="G7113" s="262">
        <f t="shared" si="134"/>
        <v>52005.328638422099</v>
      </c>
    </row>
    <row r="7114" spans="1:7" x14ac:dyDescent="0.2">
      <c r="A7114" s="344">
        <v>22</v>
      </c>
      <c r="B7114" s="344">
        <v>0</v>
      </c>
      <c r="C7114" s="344">
        <v>4412.55859375</v>
      </c>
      <c r="D7114" s="344">
        <v>21495.53515625</v>
      </c>
      <c r="E7114" s="344">
        <v>2.2510250564664598</v>
      </c>
      <c r="F7114" s="344">
        <v>3.0031441710889299</v>
      </c>
      <c r="G7114" s="262">
        <f t="shared" si="134"/>
        <v>51961.708655190763</v>
      </c>
    </row>
    <row r="7115" spans="1:7" x14ac:dyDescent="0.2">
      <c r="A7115" s="344">
        <v>22</v>
      </c>
      <c r="B7115" s="344">
        <v>0</v>
      </c>
      <c r="C7115" s="344">
        <v>4412.966796875</v>
      </c>
      <c r="D7115" s="344">
        <v>21394.11328125</v>
      </c>
      <c r="E7115" s="344">
        <v>2.2489945404231499</v>
      </c>
      <c r="F7115" s="344">
        <v>2.9975322540849398</v>
      </c>
      <c r="G7115" s="262">
        <f t="shared" si="134"/>
        <v>51918.164595568633</v>
      </c>
    </row>
    <row r="7116" spans="1:7" x14ac:dyDescent="0.2">
      <c r="A7116" s="344">
        <v>22</v>
      </c>
      <c r="B7116" s="344">
        <v>0</v>
      </c>
      <c r="C7116" s="344">
        <v>4413.3720703125</v>
      </c>
      <c r="D7116" s="344">
        <v>21291.716796875</v>
      </c>
      <c r="E7116" s="344">
        <v>2.2470427211374</v>
      </c>
      <c r="F7116" s="344">
        <v>2.9943794943392299</v>
      </c>
      <c r="G7116" s="262">
        <f t="shared" si="134"/>
        <v>51876.507082381271</v>
      </c>
    </row>
    <row r="7117" spans="1:7" x14ac:dyDescent="0.2">
      <c r="A7117" s="344">
        <v>22</v>
      </c>
      <c r="B7117" s="344">
        <v>0</v>
      </c>
      <c r="C7117" s="344">
        <v>4413.7763671875</v>
      </c>
      <c r="D7117" s="344">
        <v>21190.107421875</v>
      </c>
      <c r="E7117" s="344">
        <v>2.2450159303844002</v>
      </c>
      <c r="F7117" s="344">
        <v>2.9908150900155301</v>
      </c>
      <c r="G7117" s="262">
        <f t="shared" si="134"/>
        <v>51833.456198132706</v>
      </c>
    </row>
    <row r="7118" spans="1:7" x14ac:dyDescent="0.2">
      <c r="A7118" s="344">
        <v>22</v>
      </c>
      <c r="B7118" s="344">
        <v>0</v>
      </c>
      <c r="C7118" s="344">
        <v>4414.1982421875</v>
      </c>
      <c r="D7118" s="344">
        <v>21088.40234375</v>
      </c>
      <c r="E7118" s="344">
        <v>2.2429591044783601</v>
      </c>
      <c r="F7118" s="344">
        <v>2.9853701125830399</v>
      </c>
      <c r="G7118" s="262">
        <f t="shared" si="134"/>
        <v>51789.976431055351</v>
      </c>
    </row>
    <row r="7119" spans="1:7" x14ac:dyDescent="0.2">
      <c r="A7119" s="344">
        <v>22</v>
      </c>
      <c r="B7119" s="344">
        <v>0</v>
      </c>
      <c r="C7119" s="344">
        <v>4414.591796875</v>
      </c>
      <c r="D7119" s="344">
        <v>20987.46875</v>
      </c>
      <c r="E7119" s="344">
        <v>2.2409465163946201</v>
      </c>
      <c r="F7119" s="344">
        <v>2.9811500571668099</v>
      </c>
      <c r="G7119" s="262">
        <f t="shared" si="134"/>
        <v>51747.635732667222</v>
      </c>
    </row>
    <row r="7120" spans="1:7" x14ac:dyDescent="0.2">
      <c r="A7120" s="344">
        <v>22</v>
      </c>
      <c r="B7120" s="344">
        <v>0</v>
      </c>
      <c r="C7120" s="344">
        <v>4414.9287109375</v>
      </c>
      <c r="D7120" s="344">
        <v>20908.359375</v>
      </c>
      <c r="E7120" s="344">
        <v>2.2392768878489702</v>
      </c>
      <c r="F7120" s="344">
        <v>2.9769600369036202</v>
      </c>
      <c r="G7120" s="262">
        <f t="shared" si="134"/>
        <v>51712.660497376652</v>
      </c>
    </row>
    <row r="7121" spans="1:7" x14ac:dyDescent="0.2">
      <c r="A7121" s="344">
        <v>22</v>
      </c>
      <c r="B7121" s="344">
        <v>0</v>
      </c>
      <c r="C7121" s="344">
        <v>4415</v>
      </c>
      <c r="D7121" s="344">
        <v>20886.26171875</v>
      </c>
      <c r="E7121" s="344">
        <v>2.2389707155525702</v>
      </c>
      <c r="F7121" s="344">
        <v>2.9764624778181301</v>
      </c>
      <c r="G7121" s="262">
        <f t="shared" si="134"/>
        <v>51706.262319817935</v>
      </c>
    </row>
    <row r="7122" spans="1:7" x14ac:dyDescent="0.2">
      <c r="A7122" s="344">
        <v>22</v>
      </c>
      <c r="B7122" s="344">
        <v>0</v>
      </c>
      <c r="C7122" s="344">
        <v>4415.404296875</v>
      </c>
      <c r="D7122" s="344">
        <v>20785.806640625</v>
      </c>
      <c r="E7122" s="344">
        <v>2.2369259968400002</v>
      </c>
      <c r="F7122" s="344">
        <v>2.9725641943514298</v>
      </c>
      <c r="G7122" s="262">
        <f t="shared" si="134"/>
        <v>51663.658490834976</v>
      </c>
    </row>
    <row r="7123" spans="1:7" x14ac:dyDescent="0.2">
      <c r="A7123" s="344">
        <v>22</v>
      </c>
      <c r="B7123" s="344">
        <v>0</v>
      </c>
      <c r="C7123" s="344">
        <v>4415.802734375</v>
      </c>
      <c r="D7123" s="344">
        <v>20681.208984375</v>
      </c>
      <c r="E7123" s="344">
        <v>2.2349061910063002</v>
      </c>
      <c r="F7123" s="344">
        <v>2.9676377307623598</v>
      </c>
      <c r="G7123" s="262">
        <f t="shared" si="134"/>
        <v>51621.780830802221</v>
      </c>
    </row>
    <row r="7124" spans="1:7" x14ac:dyDescent="0.2">
      <c r="A7124" s="344">
        <v>22</v>
      </c>
      <c r="B7124" s="344">
        <v>0</v>
      </c>
      <c r="C7124" s="344">
        <v>4416.228515625</v>
      </c>
      <c r="D7124" s="344">
        <v>20580.232421875</v>
      </c>
      <c r="E7124" s="344">
        <v>2.2328121121972799</v>
      </c>
      <c r="F7124" s="344">
        <v>2.9647231567650998</v>
      </c>
      <c r="G7124" s="262">
        <f t="shared" si="134"/>
        <v>51578.578475762995</v>
      </c>
    </row>
    <row r="7125" spans="1:7" x14ac:dyDescent="0.2">
      <c r="A7125" s="344">
        <v>22</v>
      </c>
      <c r="B7125" s="344">
        <v>0</v>
      </c>
      <c r="C7125" s="344">
        <v>4416.6298828125</v>
      </c>
      <c r="D7125" s="344">
        <v>20479.892578125</v>
      </c>
      <c r="E7125" s="344">
        <v>2.23073246888816</v>
      </c>
      <c r="F7125" s="344">
        <v>2.95614916831255</v>
      </c>
      <c r="G7125" s="262">
        <f t="shared" si="134"/>
        <v>51535.883268649057</v>
      </c>
    </row>
    <row r="7126" spans="1:7" x14ac:dyDescent="0.2">
      <c r="A7126" s="344">
        <v>22</v>
      </c>
      <c r="B7126" s="344">
        <v>0</v>
      </c>
      <c r="C7126" s="344">
        <v>4417.021484375</v>
      </c>
      <c r="D7126" s="344">
        <v>20379.541015625</v>
      </c>
      <c r="E7126" s="344">
        <v>2.2287643514573601</v>
      </c>
      <c r="F7126" s="344">
        <v>2.9555440414696901</v>
      </c>
      <c r="G7126" s="262">
        <f t="shared" si="134"/>
        <v>51495.675186914821</v>
      </c>
    </row>
    <row r="7127" spans="1:7" x14ac:dyDescent="0.2">
      <c r="A7127" s="344">
        <v>22</v>
      </c>
      <c r="B7127" s="344">
        <v>0</v>
      </c>
      <c r="C7127" s="344">
        <v>4417.4267578125</v>
      </c>
      <c r="D7127" s="344">
        <v>20275.599609375</v>
      </c>
      <c r="E7127" s="344">
        <v>2.2267226595431602</v>
      </c>
      <c r="F7127" s="344">
        <v>2.9496073257178099</v>
      </c>
      <c r="G7127" s="262">
        <f t="shared" si="134"/>
        <v>51454.172550972457</v>
      </c>
    </row>
    <row r="7128" spans="1:7" x14ac:dyDescent="0.2">
      <c r="A7128" s="344">
        <v>22</v>
      </c>
      <c r="B7128" s="344">
        <v>0</v>
      </c>
      <c r="C7128" s="344">
        <v>4417.84375</v>
      </c>
      <c r="D7128" s="344">
        <v>20174.0234375</v>
      </c>
      <c r="E7128" s="344">
        <v>2.2246255539357702</v>
      </c>
      <c r="F7128" s="344">
        <v>2.94378702528775</v>
      </c>
      <c r="G7128" s="262">
        <f t="shared" si="134"/>
        <v>51411.758985318251</v>
      </c>
    </row>
    <row r="7129" spans="1:7" x14ac:dyDescent="0.2">
      <c r="A7129" s="344">
        <v>22</v>
      </c>
      <c r="B7129" s="344">
        <v>0</v>
      </c>
      <c r="C7129" s="344">
        <v>4418.2421875</v>
      </c>
      <c r="D7129" s="344">
        <v>20073.375</v>
      </c>
      <c r="E7129" s="344">
        <v>2.2226050496101402</v>
      </c>
      <c r="F7129" s="344">
        <v>2.94075021520257</v>
      </c>
      <c r="G7129" s="262">
        <f t="shared" si="134"/>
        <v>51371.098963999088</v>
      </c>
    </row>
    <row r="7130" spans="1:7" x14ac:dyDescent="0.2">
      <c r="A7130" s="344">
        <v>22</v>
      </c>
      <c r="B7130" s="344">
        <v>0</v>
      </c>
      <c r="C7130" s="344">
        <v>4418.6416015625</v>
      </c>
      <c r="D7130" s="344">
        <v>19970.763671875</v>
      </c>
      <c r="E7130" s="344">
        <v>2.2205761633813399</v>
      </c>
      <c r="F7130" s="344">
        <v>2.9367567040026201</v>
      </c>
      <c r="G7130" s="262">
        <f t="shared" si="134"/>
        <v>51330.476463251318</v>
      </c>
    </row>
    <row r="7131" spans="1:7" x14ac:dyDescent="0.2">
      <c r="A7131" s="344">
        <v>22</v>
      </c>
      <c r="B7131" s="344">
        <v>0</v>
      </c>
      <c r="C7131" s="344">
        <v>4418.912109375</v>
      </c>
      <c r="D7131" s="344">
        <v>19909.21484375</v>
      </c>
      <c r="E7131" s="344">
        <v>2.2192441392689899</v>
      </c>
      <c r="F7131" s="344">
        <v>2.9326737858355001</v>
      </c>
      <c r="G7131" s="262">
        <f t="shared" si="134"/>
        <v>51303.915916759914</v>
      </c>
    </row>
    <row r="7132" spans="1:7" x14ac:dyDescent="0.2">
      <c r="A7132" s="344">
        <v>22</v>
      </c>
      <c r="B7132" s="344">
        <v>0</v>
      </c>
      <c r="C7132" s="344">
        <v>4419.0595703125</v>
      </c>
      <c r="D7132" s="344">
        <v>19868.900390625</v>
      </c>
      <c r="E7132" s="344">
        <v>2.2184383124113101</v>
      </c>
      <c r="F7132" s="344">
        <v>2.9311922844499398</v>
      </c>
      <c r="G7132" s="262">
        <f t="shared" si="134"/>
        <v>51287.888779958041</v>
      </c>
    </row>
    <row r="7133" spans="1:7" x14ac:dyDescent="0.2">
      <c r="A7133" s="344">
        <v>22</v>
      </c>
      <c r="B7133" s="344">
        <v>0</v>
      </c>
      <c r="C7133" s="344">
        <v>4419.484375</v>
      </c>
      <c r="D7133" s="344">
        <v>19766.181640625</v>
      </c>
      <c r="E7133" s="344">
        <v>2.2163614630699202</v>
      </c>
      <c r="F7133" s="344">
        <v>2.9269128572195799</v>
      </c>
      <c r="G7133" s="262">
        <f t="shared" si="134"/>
        <v>51246.730732951772</v>
      </c>
    </row>
    <row r="7134" spans="1:7" x14ac:dyDescent="0.2">
      <c r="A7134" s="344">
        <v>22</v>
      </c>
      <c r="B7134" s="344">
        <v>0</v>
      </c>
      <c r="C7134" s="344">
        <v>4419.8837890625</v>
      </c>
      <c r="D7134" s="344">
        <v>19664.013671875</v>
      </c>
      <c r="E7134" s="344">
        <v>2.2143160458654201</v>
      </c>
      <c r="F7134" s="344">
        <v>2.9216199181973899</v>
      </c>
      <c r="G7134" s="262">
        <f t="shared" si="134"/>
        <v>51206.405133017281</v>
      </c>
    </row>
    <row r="7135" spans="1:7" x14ac:dyDescent="0.2">
      <c r="A7135" s="344">
        <v>22</v>
      </c>
      <c r="B7135" s="344">
        <v>0</v>
      </c>
      <c r="C7135" s="344">
        <v>4420.287109375</v>
      </c>
      <c r="D7135" s="344">
        <v>19563.455078125</v>
      </c>
      <c r="E7135" s="344">
        <v>2.212252933532</v>
      </c>
      <c r="F7135" s="344">
        <v>2.9180408455431501</v>
      </c>
      <c r="G7135" s="262">
        <f t="shared" si="134"/>
        <v>51165.939795723796</v>
      </c>
    </row>
    <row r="7136" spans="1:7" x14ac:dyDescent="0.2">
      <c r="A7136" s="344">
        <v>22</v>
      </c>
      <c r="B7136" s="344">
        <v>0</v>
      </c>
      <c r="C7136" s="344">
        <v>4420.681640625</v>
      </c>
      <c r="D7136" s="344">
        <v>19460.90625</v>
      </c>
      <c r="E7136" s="344">
        <v>2.2103115916252101</v>
      </c>
      <c r="F7136" s="344">
        <v>2.91192531585693</v>
      </c>
      <c r="G7136" s="262">
        <f t="shared" si="134"/>
        <v>51128.059981707796</v>
      </c>
    </row>
    <row r="7137" spans="1:7" x14ac:dyDescent="0.2">
      <c r="A7137" s="344">
        <v>22</v>
      </c>
      <c r="B7137" s="344">
        <v>0</v>
      </c>
      <c r="C7137" s="344">
        <v>4421.1201171875</v>
      </c>
      <c r="D7137" s="344">
        <v>19359.58203125</v>
      </c>
      <c r="E7137" s="344">
        <v>2.20808223821223</v>
      </c>
      <c r="F7137" s="344">
        <v>2.90735042653978</v>
      </c>
      <c r="G7137" s="262">
        <f t="shared" si="134"/>
        <v>51084.787687686119</v>
      </c>
    </row>
    <row r="7138" spans="1:7" x14ac:dyDescent="0.2">
      <c r="A7138" s="344">
        <v>22</v>
      </c>
      <c r="B7138" s="344">
        <v>0</v>
      </c>
      <c r="C7138" s="344">
        <v>4421.51953125</v>
      </c>
      <c r="D7138" s="344">
        <v>19259.203125</v>
      </c>
      <c r="E7138" s="344">
        <v>2.2060147020965801</v>
      </c>
      <c r="F7138" s="344">
        <v>2.90307705290616</v>
      </c>
      <c r="G7138" s="262">
        <f t="shared" si="134"/>
        <v>51044.864821159586</v>
      </c>
    </row>
    <row r="7139" spans="1:7" x14ac:dyDescent="0.2">
      <c r="A7139" s="344">
        <v>22</v>
      </c>
      <c r="B7139" s="344">
        <v>0</v>
      </c>
      <c r="C7139" s="344">
        <v>4421.9033203125</v>
      </c>
      <c r="D7139" s="344">
        <v>19157.783203125</v>
      </c>
      <c r="E7139" s="344">
        <v>2.2039979230612499</v>
      </c>
      <c r="F7139" s="344">
        <v>2.8977810870855998</v>
      </c>
      <c r="G7139" s="262">
        <f t="shared" si="134"/>
        <v>51006.125534846018</v>
      </c>
    </row>
    <row r="7140" spans="1:7" x14ac:dyDescent="0.2">
      <c r="A7140" s="344">
        <v>22</v>
      </c>
      <c r="B7140" s="344">
        <v>0.5</v>
      </c>
      <c r="C7140" s="344">
        <v>4422.4970703125</v>
      </c>
      <c r="D7140" s="344">
        <v>19259.916015625</v>
      </c>
      <c r="E7140" s="344">
        <v>2.2057921160012501</v>
      </c>
      <c r="F7140" s="344">
        <v>2.90425424464047</v>
      </c>
      <c r="G7140" s="262">
        <f t="shared" si="134"/>
        <v>51040.589917200683</v>
      </c>
    </row>
    <row r="7141" spans="1:7" x14ac:dyDescent="0.2">
      <c r="A7141" s="344">
        <v>22</v>
      </c>
      <c r="B7141" s="344">
        <v>0.5</v>
      </c>
      <c r="C7141" s="344">
        <v>4422.9150390625</v>
      </c>
      <c r="D7141" s="344">
        <v>19360.45703125</v>
      </c>
      <c r="E7141" s="344">
        <v>2.2077918983995901</v>
      </c>
      <c r="F7141" s="344">
        <v>2.90876347571611</v>
      </c>
      <c r="G7141" s="262">
        <f t="shared" si="134"/>
        <v>51079.206088318911</v>
      </c>
    </row>
    <row r="7142" spans="1:7" x14ac:dyDescent="0.2">
      <c r="A7142" s="344">
        <v>22</v>
      </c>
      <c r="B7142" s="344">
        <v>0.5</v>
      </c>
      <c r="C7142" s="344">
        <v>4423.3154296875</v>
      </c>
      <c r="D7142" s="344">
        <v>19460.93359375</v>
      </c>
      <c r="E7142" s="344">
        <v>2.2096438333392099</v>
      </c>
      <c r="F7142" s="344">
        <v>2.9120298568159302</v>
      </c>
      <c r="G7142" s="262">
        <f t="shared" si="134"/>
        <v>51115.153433170446</v>
      </c>
    </row>
    <row r="7143" spans="1:7" x14ac:dyDescent="0.2">
      <c r="A7143" s="344">
        <v>22</v>
      </c>
      <c r="B7143" s="344">
        <v>0.5</v>
      </c>
      <c r="C7143" s="344">
        <v>4423.7099609375</v>
      </c>
      <c r="D7143" s="344">
        <v>19562.287109375</v>
      </c>
      <c r="E7143" s="344">
        <v>2.21169670112431</v>
      </c>
      <c r="F7143" s="344">
        <v>2.9165328014642</v>
      </c>
      <c r="G7143" s="262">
        <f t="shared" si="134"/>
        <v>51155.208189496596</v>
      </c>
    </row>
    <row r="7144" spans="1:7" x14ac:dyDescent="0.2">
      <c r="A7144" s="344">
        <v>22</v>
      </c>
      <c r="B7144" s="344">
        <v>0.5</v>
      </c>
      <c r="C7144" s="344">
        <v>4424.1259765625</v>
      </c>
      <c r="D7144" s="344">
        <v>19663.025390625</v>
      </c>
      <c r="E7144" s="344">
        <v>2.2136503830552101</v>
      </c>
      <c r="F7144" s="344">
        <v>2.9213996604085</v>
      </c>
      <c r="G7144" s="262">
        <f t="shared" si="134"/>
        <v>51193.525081629174</v>
      </c>
    </row>
    <row r="7145" spans="1:7" x14ac:dyDescent="0.2">
      <c r="A7145" s="344">
        <v>22</v>
      </c>
      <c r="B7145" s="344">
        <v>0.5</v>
      </c>
      <c r="C7145" s="344">
        <v>4424.5263671875</v>
      </c>
      <c r="D7145" s="344">
        <v>19763.9453125</v>
      </c>
      <c r="E7145" s="344">
        <v>2.2156462073326102</v>
      </c>
      <c r="F7145" s="344">
        <v>2.92392051778734</v>
      </c>
      <c r="G7145" s="262">
        <f t="shared" si="134"/>
        <v>51232.869734285996</v>
      </c>
    </row>
    <row r="7146" spans="1:7" x14ac:dyDescent="0.2">
      <c r="A7146" s="344">
        <v>22</v>
      </c>
      <c r="B7146" s="344">
        <v>0.5</v>
      </c>
      <c r="C7146" s="344">
        <v>4424.9228515625</v>
      </c>
      <c r="D7146" s="344">
        <v>19864.91015625</v>
      </c>
      <c r="E7146" s="344">
        <v>2.2175894118845498</v>
      </c>
      <c r="F7146" s="344">
        <v>2.9296425636857699</v>
      </c>
      <c r="G7146" s="262">
        <f t="shared" si="134"/>
        <v>51271.373220453512</v>
      </c>
    </row>
    <row r="7147" spans="1:7" x14ac:dyDescent="0.2">
      <c r="A7147" s="344">
        <v>22</v>
      </c>
      <c r="B7147" s="344">
        <v>0.5</v>
      </c>
      <c r="C7147" s="344">
        <v>4425.3203125</v>
      </c>
      <c r="D7147" s="344">
        <v>19965.421875</v>
      </c>
      <c r="E7147" s="344">
        <v>2.2194730117917101</v>
      </c>
      <c r="F7147" s="344">
        <v>2.93517718091607</v>
      </c>
      <c r="G7147" s="262">
        <f t="shared" si="134"/>
        <v>51308.885425311622</v>
      </c>
    </row>
    <row r="7148" spans="1:7" x14ac:dyDescent="0.2">
      <c r="A7148" s="344">
        <v>22</v>
      </c>
      <c r="B7148" s="344">
        <v>0.5</v>
      </c>
      <c r="C7148" s="344">
        <v>4425.7294921875</v>
      </c>
      <c r="D7148" s="344">
        <v>20067.87890625</v>
      </c>
      <c r="E7148" s="344">
        <v>2.2215167991817002</v>
      </c>
      <c r="F7148" s="344">
        <v>2.9408722184598401</v>
      </c>
      <c r="G7148" s="262">
        <f t="shared" si="134"/>
        <v>51349.795202969821</v>
      </c>
    </row>
    <row r="7149" spans="1:7" x14ac:dyDescent="0.2">
      <c r="A7149" s="344">
        <v>22</v>
      </c>
      <c r="B7149" s="344">
        <v>0.5</v>
      </c>
      <c r="C7149" s="344">
        <v>4426.1396484375</v>
      </c>
      <c r="D7149" s="344">
        <v>20168.923828125</v>
      </c>
      <c r="E7149" s="344">
        <v>2.2235291544348001</v>
      </c>
      <c r="F7149" s="344">
        <v>2.9436855111271099</v>
      </c>
      <c r="G7149" s="262">
        <f t="shared" si="134"/>
        <v>51390.280573645054</v>
      </c>
    </row>
    <row r="7150" spans="1:7" x14ac:dyDescent="0.2">
      <c r="A7150" s="344">
        <v>22</v>
      </c>
      <c r="B7150" s="344">
        <v>0.5</v>
      </c>
      <c r="C7150" s="344">
        <v>4426.5576171875</v>
      </c>
      <c r="D7150" s="344">
        <v>20270.904296875</v>
      </c>
      <c r="E7150" s="344">
        <v>2.2255673538893501</v>
      </c>
      <c r="F7150" s="344">
        <v>2.9473872855305698</v>
      </c>
      <c r="G7150" s="262">
        <f t="shared" si="134"/>
        <v>51431.492791458288</v>
      </c>
    </row>
    <row r="7151" spans="1:7" x14ac:dyDescent="0.2">
      <c r="A7151" s="344">
        <v>22</v>
      </c>
      <c r="B7151" s="344">
        <v>0.5</v>
      </c>
      <c r="C7151" s="344">
        <v>4426.9609375</v>
      </c>
      <c r="D7151" s="344">
        <v>20372.052734375</v>
      </c>
      <c r="E7151" s="344">
        <v>2.2275338415056498</v>
      </c>
      <c r="F7151" s="344">
        <v>2.9508443549275398</v>
      </c>
      <c r="G7151" s="262">
        <f t="shared" si="134"/>
        <v>51471.454727304168</v>
      </c>
    </row>
    <row r="7152" spans="1:7" x14ac:dyDescent="0.2">
      <c r="A7152" s="344">
        <v>22</v>
      </c>
      <c r="B7152" s="344">
        <v>0.5</v>
      </c>
      <c r="C7152" s="344">
        <v>4427.3642578125</v>
      </c>
      <c r="D7152" s="344">
        <v>20473.2109375</v>
      </c>
      <c r="E7152" s="344">
        <v>2.2295212838798801</v>
      </c>
      <c r="F7152" s="344">
        <v>2.9575587250292301</v>
      </c>
      <c r="G7152" s="262">
        <f t="shared" si="134"/>
        <v>51512.043531208212</v>
      </c>
    </row>
    <row r="7153" spans="1:7" x14ac:dyDescent="0.2">
      <c r="A7153" s="344">
        <v>22</v>
      </c>
      <c r="B7153" s="344">
        <v>0.5</v>
      </c>
      <c r="C7153" s="344">
        <v>4427.7685546875</v>
      </c>
      <c r="D7153" s="344">
        <v>20574.029296875</v>
      </c>
      <c r="E7153" s="344">
        <v>2.23148334771395</v>
      </c>
      <c r="F7153" s="344">
        <v>2.9582798015326301</v>
      </c>
      <c r="G7153" s="262">
        <f t="shared" si="134"/>
        <v>51552.31218398433</v>
      </c>
    </row>
    <row r="7154" spans="1:7" x14ac:dyDescent="0.2">
      <c r="A7154" s="344">
        <v>22</v>
      </c>
      <c r="B7154" s="344">
        <v>0.5</v>
      </c>
      <c r="C7154" s="344">
        <v>4428.1748046875</v>
      </c>
      <c r="D7154" s="344">
        <v>20675.78125</v>
      </c>
      <c r="E7154" s="344">
        <v>2.23344331607223</v>
      </c>
      <c r="F7154" s="344">
        <v>2.9657988343387802</v>
      </c>
      <c r="G7154" s="262">
        <f t="shared" si="134"/>
        <v>51592.736345712794</v>
      </c>
    </row>
    <row r="7155" spans="1:7" x14ac:dyDescent="0.2">
      <c r="A7155" s="344">
        <v>22</v>
      </c>
      <c r="B7155" s="344">
        <v>0.5</v>
      </c>
      <c r="C7155" s="344">
        <v>4428.572265625</v>
      </c>
      <c r="D7155" s="344">
        <v>20776.515625</v>
      </c>
      <c r="E7155" s="344">
        <v>2.2354039829224299</v>
      </c>
      <c r="F7155" s="344">
        <v>2.9701411258429302</v>
      </c>
      <c r="G7155" s="262">
        <f t="shared" si="134"/>
        <v>51633.37341788652</v>
      </c>
    </row>
    <row r="7156" spans="1:7" x14ac:dyDescent="0.2">
      <c r="A7156" s="344">
        <v>22</v>
      </c>
      <c r="B7156" s="344">
        <v>0.5</v>
      </c>
      <c r="C7156" s="344">
        <v>4428.9873046875</v>
      </c>
      <c r="D7156" s="344">
        <v>20877.00390625</v>
      </c>
      <c r="E7156" s="344">
        <v>2.2374894469976399</v>
      </c>
      <c r="F7156" s="344">
        <v>2.9724568594247098</v>
      </c>
      <c r="G7156" s="262">
        <f t="shared" si="134"/>
        <v>51676.806877180759</v>
      </c>
    </row>
    <row r="7157" spans="1:7" x14ac:dyDescent="0.2">
      <c r="A7157" s="344">
        <v>22</v>
      </c>
      <c r="B7157" s="344">
        <v>0.5</v>
      </c>
      <c r="C7157" s="344">
        <v>4429.3544921875</v>
      </c>
      <c r="D7157" s="344">
        <v>20968.0390625</v>
      </c>
      <c r="E7157" s="344">
        <v>2.2392631508409999</v>
      </c>
      <c r="F7157" s="344">
        <v>2.9779493343085099</v>
      </c>
      <c r="G7157" s="262">
        <f t="shared" si="134"/>
        <v>51713.917233950378</v>
      </c>
    </row>
    <row r="7158" spans="1:7" x14ac:dyDescent="0.2">
      <c r="A7158" s="344">
        <v>22</v>
      </c>
      <c r="B7158" s="344">
        <v>0.5</v>
      </c>
      <c r="C7158" s="344">
        <v>4429.3876953125</v>
      </c>
      <c r="D7158" s="344">
        <v>20977.51171875</v>
      </c>
      <c r="E7158" s="344">
        <v>2.2393933031708002</v>
      </c>
      <c r="F7158" s="344">
        <v>2.9775381553918101</v>
      </c>
      <c r="G7158" s="262">
        <f t="shared" si="134"/>
        <v>51716.646889529846</v>
      </c>
    </row>
    <row r="7159" spans="1:7" x14ac:dyDescent="0.2">
      <c r="A7159" s="344">
        <v>22</v>
      </c>
      <c r="B7159" s="344">
        <v>0.5</v>
      </c>
      <c r="C7159" s="344">
        <v>4429.7880859375</v>
      </c>
      <c r="D7159" s="344">
        <v>21077.705078125</v>
      </c>
      <c r="E7159" s="344">
        <v>2.2413658443838398</v>
      </c>
      <c r="F7159" s="344">
        <v>2.98297684639692</v>
      </c>
      <c r="G7159" s="262">
        <f t="shared" si="134"/>
        <v>51758.124713707424</v>
      </c>
    </row>
    <row r="7160" spans="1:7" x14ac:dyDescent="0.2">
      <c r="A7160" s="344">
        <v>22</v>
      </c>
      <c r="B7160" s="344">
        <v>0.5</v>
      </c>
      <c r="C7160" s="344">
        <v>4430.185546875</v>
      </c>
      <c r="D7160" s="344">
        <v>21178.08203125</v>
      </c>
      <c r="E7160" s="344">
        <v>2.2432848345488301</v>
      </c>
      <c r="F7160" s="344">
        <v>2.9862404335290198</v>
      </c>
      <c r="G7160" s="262">
        <f t="shared" si="134"/>
        <v>51798.668933645829</v>
      </c>
    </row>
    <row r="7161" spans="1:7" x14ac:dyDescent="0.2">
      <c r="A7161" s="344">
        <v>22</v>
      </c>
      <c r="B7161" s="344">
        <v>0.5</v>
      </c>
      <c r="C7161" s="344">
        <v>4430.595703125</v>
      </c>
      <c r="D7161" s="344">
        <v>21278.482421875</v>
      </c>
      <c r="E7161" s="344">
        <v>2.24534654989839</v>
      </c>
      <c r="F7161" s="344">
        <v>2.9910386074334401</v>
      </c>
      <c r="G7161" s="262">
        <f t="shared" si="134"/>
        <v>51842.435608957123</v>
      </c>
    </row>
    <row r="7162" spans="1:7" x14ac:dyDescent="0.2">
      <c r="A7162" s="344">
        <v>22</v>
      </c>
      <c r="B7162" s="344">
        <v>0.5</v>
      </c>
      <c r="C7162" s="344">
        <v>4430.9931640625</v>
      </c>
      <c r="D7162" s="344">
        <v>21381.6015625</v>
      </c>
      <c r="E7162" s="344">
        <v>2.2473365534097001</v>
      </c>
      <c r="F7162" s="344">
        <v>2.99374456517398</v>
      </c>
      <c r="G7162" s="262">
        <f t="shared" si="134"/>
        <v>51884.88246741797</v>
      </c>
    </row>
    <row r="7163" spans="1:7" x14ac:dyDescent="0.2">
      <c r="A7163" s="344">
        <v>22</v>
      </c>
      <c r="B7163" s="344">
        <v>0.5</v>
      </c>
      <c r="C7163" s="344">
        <v>4431.392578125</v>
      </c>
      <c r="D7163" s="344">
        <v>21482.2265625</v>
      </c>
      <c r="E7163" s="344">
        <v>2.24926881492138</v>
      </c>
      <c r="F7163" s="344">
        <v>3.0013294890523001</v>
      </c>
      <c r="G7163" s="262">
        <f t="shared" si="134"/>
        <v>51926.294530082574</v>
      </c>
    </row>
    <row r="7164" spans="1:7" x14ac:dyDescent="0.2">
      <c r="A7164" s="344">
        <v>22</v>
      </c>
      <c r="B7164" s="344">
        <v>0.5</v>
      </c>
      <c r="C7164" s="344">
        <v>4431.798828125</v>
      </c>
      <c r="D7164" s="344">
        <v>21583.89453125</v>
      </c>
      <c r="E7164" s="344">
        <v>2.2513489238917801</v>
      </c>
      <c r="F7164" s="344">
        <v>3.0023574363440302</v>
      </c>
      <c r="G7164" s="262">
        <f t="shared" si="134"/>
        <v>51971.085642486294</v>
      </c>
    </row>
    <row r="7165" spans="1:7" x14ac:dyDescent="0.2">
      <c r="A7165" s="344">
        <v>22</v>
      </c>
      <c r="B7165" s="344">
        <v>0.5</v>
      </c>
      <c r="C7165" s="344">
        <v>4432.212890625</v>
      </c>
      <c r="D7165" s="344">
        <v>21685.98828125</v>
      </c>
      <c r="E7165" s="344">
        <v>2.2533768787980102</v>
      </c>
      <c r="F7165" s="344">
        <v>3.0091137159615799</v>
      </c>
      <c r="G7165" s="262">
        <f t="shared" si="134"/>
        <v>52014.960328057103</v>
      </c>
    </row>
    <row r="7166" spans="1:7" x14ac:dyDescent="0.2">
      <c r="A7166" s="344">
        <v>22</v>
      </c>
      <c r="B7166" s="344">
        <v>0.5</v>
      </c>
      <c r="C7166" s="344">
        <v>4432.625</v>
      </c>
      <c r="D7166" s="344">
        <v>21788.32421875</v>
      </c>
      <c r="E7166" s="344">
        <v>2.2554129827767602</v>
      </c>
      <c r="F7166" s="344">
        <v>3.0127791687846202</v>
      </c>
      <c r="G7166" s="262">
        <f t="shared" si="134"/>
        <v>52059.21943838444</v>
      </c>
    </row>
    <row r="7167" spans="1:7" x14ac:dyDescent="0.2">
      <c r="A7167" s="344">
        <v>22</v>
      </c>
      <c r="B7167" s="344">
        <v>0.5</v>
      </c>
      <c r="C7167" s="344">
        <v>4433.0185546875</v>
      </c>
      <c r="D7167" s="344">
        <v>21889.267578125</v>
      </c>
      <c r="E7167" s="344">
        <v>2.25735083222389</v>
      </c>
      <c r="F7167" s="344">
        <v>3.0162751208990799</v>
      </c>
      <c r="G7167" s="262">
        <f t="shared" si="134"/>
        <v>52101.539736942206</v>
      </c>
    </row>
    <row r="7168" spans="1:7" x14ac:dyDescent="0.2">
      <c r="A7168" s="344">
        <v>22</v>
      </c>
      <c r="B7168" s="344">
        <v>0.5</v>
      </c>
      <c r="C7168" s="344">
        <v>4433.4189453125</v>
      </c>
      <c r="D7168" s="344">
        <v>21983.767578125</v>
      </c>
      <c r="E7168" s="344">
        <v>2.2592635359615101</v>
      </c>
      <c r="F7168" s="344">
        <v>3.02127609029412</v>
      </c>
      <c r="G7168" s="262">
        <f t="shared" si="134"/>
        <v>52143.497796104253</v>
      </c>
    </row>
    <row r="7169" spans="1:7" x14ac:dyDescent="0.2">
      <c r="A7169" s="344">
        <v>22</v>
      </c>
      <c r="B7169" s="344">
        <v>0.5</v>
      </c>
      <c r="C7169" s="344">
        <v>4433.4404296875</v>
      </c>
      <c r="D7169" s="344">
        <v>21991.17578125</v>
      </c>
      <c r="E7169" s="344">
        <v>2.25932965986431</v>
      </c>
      <c r="F7169" s="344">
        <v>3.0188322998583299</v>
      </c>
      <c r="G7169" s="262">
        <f t="shared" si="134"/>
        <v>52144.951693544419</v>
      </c>
    </row>
    <row r="7170" spans="1:7" x14ac:dyDescent="0.2">
      <c r="A7170" s="344">
        <v>22</v>
      </c>
      <c r="B7170" s="344">
        <v>0.5</v>
      </c>
      <c r="C7170" s="344">
        <v>4433.8486328125</v>
      </c>
      <c r="D7170" s="344">
        <v>22091.59375</v>
      </c>
      <c r="E7170" s="344">
        <v>2.2614733316004298</v>
      </c>
      <c r="F7170" s="344">
        <v>3.02541255950928</v>
      </c>
      <c r="G7170" s="262">
        <f t="shared" si="134"/>
        <v>52192.201187091428</v>
      </c>
    </row>
    <row r="7171" spans="1:7" x14ac:dyDescent="0.2">
      <c r="A7171" s="344">
        <v>22</v>
      </c>
      <c r="B7171" s="344">
        <v>0.5</v>
      </c>
      <c r="C7171" s="344">
        <v>4434.2333984375</v>
      </c>
      <c r="D7171" s="344">
        <v>22192.03515625</v>
      </c>
      <c r="E7171" s="344">
        <v>2.2634423803538102</v>
      </c>
      <c r="F7171" s="344">
        <v>3.0289320275187501</v>
      </c>
      <c r="G7171" s="262">
        <f t="shared" si="134"/>
        <v>52235.799499237932</v>
      </c>
    </row>
    <row r="7172" spans="1:7" x14ac:dyDescent="0.2">
      <c r="A7172" s="344">
        <v>22</v>
      </c>
      <c r="B7172" s="344">
        <v>0.5</v>
      </c>
      <c r="C7172" s="344">
        <v>4434.65234375</v>
      </c>
      <c r="D7172" s="344">
        <v>22292.58984375</v>
      </c>
      <c r="E7172" s="344">
        <v>2.2654505446553199</v>
      </c>
      <c r="F7172" s="344">
        <v>3.0358524527400701</v>
      </c>
      <c r="G7172" s="262">
        <f t="shared" si="134"/>
        <v>52280.465717183455</v>
      </c>
    </row>
    <row r="7173" spans="1:7" x14ac:dyDescent="0.2">
      <c r="A7173" s="344">
        <v>22</v>
      </c>
      <c r="B7173" s="344">
        <v>0.5</v>
      </c>
      <c r="C7173" s="344">
        <v>4435.0537109375</v>
      </c>
      <c r="D7173" s="344">
        <v>22395.681640625</v>
      </c>
      <c r="E7173" s="344">
        <v>2.26744962856174</v>
      </c>
      <c r="F7173" s="344">
        <v>3.0397626105695998</v>
      </c>
      <c r="G7173" s="262">
        <f t="shared" si="134"/>
        <v>52325.133519348528</v>
      </c>
    </row>
    <row r="7174" spans="1:7" x14ac:dyDescent="0.2">
      <c r="A7174" s="344">
        <v>22</v>
      </c>
      <c r="B7174" s="344">
        <v>0.5</v>
      </c>
      <c r="C7174" s="344">
        <v>4435.4580078125</v>
      </c>
      <c r="D7174" s="344">
        <v>22496.4609375</v>
      </c>
      <c r="E7174" s="344">
        <v>2.2694864310324201</v>
      </c>
      <c r="F7174" s="344">
        <v>3.0432967469096202</v>
      </c>
      <c r="G7174" s="262">
        <f t="shared" ref="G7174:G7237" si="135">G7173+(D7174+D7173)/2*(E7174-E7173)</f>
        <v>52370.851732807154</v>
      </c>
    </row>
    <row r="7175" spans="1:7" x14ac:dyDescent="0.2">
      <c r="A7175" s="344">
        <v>22</v>
      </c>
      <c r="B7175" s="344">
        <v>0.5</v>
      </c>
      <c r="C7175" s="344">
        <v>4435.8603515625</v>
      </c>
      <c r="D7175" s="344">
        <v>22597.93359375</v>
      </c>
      <c r="E7175" s="344">
        <v>2.2715064696967602</v>
      </c>
      <c r="F7175" s="344">
        <v>3.0447153840214001</v>
      </c>
      <c r="G7175" s="262">
        <f t="shared" si="135"/>
        <v>52416.397943056218</v>
      </c>
    </row>
    <row r="7176" spans="1:7" x14ac:dyDescent="0.2">
      <c r="A7176" s="344">
        <v>22</v>
      </c>
      <c r="B7176" s="344">
        <v>0.5</v>
      </c>
      <c r="C7176" s="344">
        <v>4436.2685546875</v>
      </c>
      <c r="D7176" s="344">
        <v>22700.109375</v>
      </c>
      <c r="E7176" s="344">
        <v>2.27353372611105</v>
      </c>
      <c r="F7176" s="344">
        <v>3.0500530265271699</v>
      </c>
      <c r="G7176" s="262">
        <f t="shared" si="135"/>
        <v>52462.313317137807</v>
      </c>
    </row>
    <row r="7177" spans="1:7" x14ac:dyDescent="0.2">
      <c r="A7177" s="344">
        <v>22</v>
      </c>
      <c r="B7177" s="344">
        <v>0.5</v>
      </c>
      <c r="C7177" s="344">
        <v>4436.6748046875</v>
      </c>
      <c r="D7177" s="344">
        <v>22801.57421875</v>
      </c>
      <c r="E7177" s="344">
        <v>2.27552885189652</v>
      </c>
      <c r="F7177" s="344">
        <v>3.05477972142398</v>
      </c>
      <c r="G7177" s="262">
        <f t="shared" si="135"/>
        <v>52507.704108247897</v>
      </c>
    </row>
    <row r="7178" spans="1:7" x14ac:dyDescent="0.2">
      <c r="A7178" s="344">
        <v>22</v>
      </c>
      <c r="B7178" s="344">
        <v>0.5</v>
      </c>
      <c r="C7178" s="344">
        <v>4437.072265625</v>
      </c>
      <c r="D7178" s="344">
        <v>22901.75</v>
      </c>
      <c r="E7178" s="344">
        <v>2.2775453981012102</v>
      </c>
      <c r="F7178" s="344">
        <v>3.0605106148868799</v>
      </c>
      <c r="G7178" s="262">
        <f t="shared" si="135"/>
        <v>52553.785540745419</v>
      </c>
    </row>
    <row r="7179" spans="1:7" x14ac:dyDescent="0.2">
      <c r="A7179" s="344">
        <v>22</v>
      </c>
      <c r="B7179" s="344">
        <v>0.5</v>
      </c>
      <c r="C7179" s="344">
        <v>4437.4013671875</v>
      </c>
      <c r="D7179" s="344">
        <v>22980.59765625</v>
      </c>
      <c r="E7179" s="344">
        <v>2.2792904637753999</v>
      </c>
      <c r="F7179" s="344">
        <v>3.0630112159997198</v>
      </c>
      <c r="G7179" s="262">
        <f t="shared" si="135"/>
        <v>52593.819395718499</v>
      </c>
    </row>
    <row r="7180" spans="1:7" x14ac:dyDescent="0.2">
      <c r="A7180" s="344">
        <v>22</v>
      </c>
      <c r="B7180" s="344">
        <v>0.5</v>
      </c>
      <c r="C7180" s="344">
        <v>4437.4921875</v>
      </c>
      <c r="D7180" s="344">
        <v>23002.076171875</v>
      </c>
      <c r="E7180" s="344">
        <v>2.2796944249421398</v>
      </c>
      <c r="F7180" s="344">
        <v>3.0671120621263999</v>
      </c>
      <c r="G7180" s="262">
        <f t="shared" si="135"/>
        <v>52603.107003003213</v>
      </c>
    </row>
    <row r="7181" spans="1:7" x14ac:dyDescent="0.2">
      <c r="A7181" s="344">
        <v>22</v>
      </c>
      <c r="B7181" s="344">
        <v>0.5</v>
      </c>
      <c r="C7181" s="344">
        <v>4437.880859375</v>
      </c>
      <c r="D7181" s="344">
        <v>23103.041015625</v>
      </c>
      <c r="E7181" s="344">
        <v>2.28160410188138</v>
      </c>
      <c r="F7181" s="344">
        <v>3.0686827376484902</v>
      </c>
      <c r="G7181" s="262">
        <f t="shared" si="135"/>
        <v>52647.129942540181</v>
      </c>
    </row>
    <row r="7182" spans="1:7" x14ac:dyDescent="0.2">
      <c r="A7182" s="344">
        <v>22</v>
      </c>
      <c r="B7182" s="344">
        <v>0.5</v>
      </c>
      <c r="C7182" s="344">
        <v>4438.279296875</v>
      </c>
      <c r="D7182" s="344">
        <v>23203.47265625</v>
      </c>
      <c r="E7182" s="344">
        <v>2.2836783900856998</v>
      </c>
      <c r="F7182" s="344">
        <v>3.0729831196367701</v>
      </c>
      <c r="G7182" s="262">
        <f t="shared" si="135"/>
        <v>52695.156470086557</v>
      </c>
    </row>
    <row r="7183" spans="1:7" x14ac:dyDescent="0.2">
      <c r="A7183" s="344">
        <v>22</v>
      </c>
      <c r="B7183" s="344">
        <v>0.5</v>
      </c>
      <c r="C7183" s="344">
        <v>4438.689453125</v>
      </c>
      <c r="D7183" s="344">
        <v>23306.451171875</v>
      </c>
      <c r="E7183" s="344">
        <v>2.2857340518385199</v>
      </c>
      <c r="F7183" s="344">
        <v>3.07901506312191</v>
      </c>
      <c r="G7183" s="262">
        <f t="shared" si="135"/>
        <v>52742.960805856579</v>
      </c>
    </row>
    <row r="7184" spans="1:7" x14ac:dyDescent="0.2">
      <c r="A7184" s="344">
        <v>22</v>
      </c>
      <c r="B7184" s="344">
        <v>0.5</v>
      </c>
      <c r="C7184" s="344">
        <v>4439.1044921875</v>
      </c>
      <c r="D7184" s="344">
        <v>23407.0078125</v>
      </c>
      <c r="E7184" s="344">
        <v>2.2877994924783698</v>
      </c>
      <c r="F7184" s="344">
        <v>3.0822218395769601</v>
      </c>
      <c r="G7184" s="262">
        <f t="shared" si="135"/>
        <v>52791.202744163726</v>
      </c>
    </row>
    <row r="7185" spans="1:7" x14ac:dyDescent="0.2">
      <c r="A7185" s="344">
        <v>22</v>
      </c>
      <c r="B7185" s="344">
        <v>0.5</v>
      </c>
      <c r="C7185" s="344">
        <v>4439.4990234375</v>
      </c>
      <c r="D7185" s="344">
        <v>23508.228515625</v>
      </c>
      <c r="E7185" s="344">
        <v>2.2899031173437798</v>
      </c>
      <c r="F7185" s="344">
        <v>3.0867219902574998</v>
      </c>
      <c r="G7185" s="262">
        <f t="shared" si="135"/>
        <v>52840.548773016941</v>
      </c>
    </row>
    <row r="7186" spans="1:7" x14ac:dyDescent="0.2">
      <c r="A7186" s="344">
        <v>22</v>
      </c>
      <c r="B7186" s="344">
        <v>0.5</v>
      </c>
      <c r="C7186" s="344">
        <v>4439.9091796875</v>
      </c>
      <c r="D7186" s="344">
        <v>23610.0546875</v>
      </c>
      <c r="E7186" s="344">
        <v>2.2920737974345702</v>
      </c>
      <c r="F7186" s="344">
        <v>3.0913024675101002</v>
      </c>
      <c r="G7186" s="262">
        <f t="shared" si="135"/>
        <v>52891.688132647563</v>
      </c>
    </row>
    <row r="7187" spans="1:7" x14ac:dyDescent="0.2">
      <c r="A7187" s="344">
        <v>22</v>
      </c>
      <c r="B7187" s="344">
        <v>0.5</v>
      </c>
      <c r="C7187" s="344">
        <v>4440.3212890625</v>
      </c>
      <c r="D7187" s="344">
        <v>23712.751953125</v>
      </c>
      <c r="E7187" s="344">
        <v>2.2942691575735799</v>
      </c>
      <c r="F7187" s="344">
        <v>3.09265567921102</v>
      </c>
      <c r="G7187" s="262">
        <f t="shared" si="135"/>
        <v>52943.633434330011</v>
      </c>
    </row>
    <row r="7188" spans="1:7" x14ac:dyDescent="0.2">
      <c r="A7188" s="344">
        <v>22</v>
      </c>
      <c r="B7188" s="344">
        <v>0.5</v>
      </c>
      <c r="C7188" s="344">
        <v>4440.720703125</v>
      </c>
      <c r="D7188" s="344">
        <v>23813.419921875</v>
      </c>
      <c r="E7188" s="344">
        <v>2.2964249365031701</v>
      </c>
      <c r="F7188" s="344">
        <v>3.0987858772277801</v>
      </c>
      <c r="G7188" s="262">
        <f t="shared" si="135"/>
        <v>52994.861394296116</v>
      </c>
    </row>
    <row r="7189" spans="1:7" x14ac:dyDescent="0.2">
      <c r="A7189" s="344">
        <v>22</v>
      </c>
      <c r="B7189" s="344">
        <v>1</v>
      </c>
      <c r="C7189" s="344">
        <v>4441.1337890625</v>
      </c>
      <c r="D7189" s="344">
        <v>23913.8359375</v>
      </c>
      <c r="E7189" s="344">
        <v>2.29869643226266</v>
      </c>
      <c r="F7189" s="344">
        <v>3.10594448819757</v>
      </c>
      <c r="G7189" s="262">
        <f t="shared" si="135"/>
        <v>53049.067523944446</v>
      </c>
    </row>
    <row r="7190" spans="1:7" x14ac:dyDescent="0.2">
      <c r="A7190" s="344">
        <v>22</v>
      </c>
      <c r="B7190" s="344">
        <v>1</v>
      </c>
      <c r="C7190" s="344">
        <v>4441.552734375</v>
      </c>
      <c r="D7190" s="344">
        <v>23812.681640625</v>
      </c>
      <c r="E7190" s="344">
        <v>2.2969143465161301</v>
      </c>
      <c r="F7190" s="344">
        <v>3.1010836828500001</v>
      </c>
      <c r="G7190" s="262">
        <f t="shared" si="135"/>
        <v>53006.541150590703</v>
      </c>
    </row>
    <row r="7191" spans="1:7" x14ac:dyDescent="0.2">
      <c r="A7191" s="344">
        <v>22</v>
      </c>
      <c r="B7191" s="344">
        <v>1</v>
      </c>
      <c r="C7191" s="344">
        <v>4441.953125</v>
      </c>
      <c r="D7191" s="344">
        <v>23712.486328125</v>
      </c>
      <c r="E7191" s="344">
        <v>2.29504355229437</v>
      </c>
      <c r="F7191" s="344">
        <v>3.0958324205130299</v>
      </c>
      <c r="G7191" s="262">
        <f t="shared" si="135"/>
        <v>52962.086245778642</v>
      </c>
    </row>
    <row r="7192" spans="1:7" x14ac:dyDescent="0.2">
      <c r="A7192" s="344">
        <v>22</v>
      </c>
      <c r="B7192" s="344">
        <v>1</v>
      </c>
      <c r="C7192" s="344">
        <v>4442.3525390625</v>
      </c>
      <c r="D7192" s="344">
        <v>23612.486328125</v>
      </c>
      <c r="E7192" s="344">
        <v>2.29319580830634</v>
      </c>
      <c r="F7192" s="344">
        <v>3.0930279754102199</v>
      </c>
      <c r="G7192" s="262">
        <f t="shared" si="135"/>
        <v>52918.364028924007</v>
      </c>
    </row>
    <row r="7193" spans="1:7" x14ac:dyDescent="0.2">
      <c r="A7193" s="344">
        <v>22</v>
      </c>
      <c r="B7193" s="344">
        <v>1</v>
      </c>
      <c r="C7193" s="344">
        <v>4442.75</v>
      </c>
      <c r="D7193" s="344">
        <v>23510.12890625</v>
      </c>
      <c r="E7193" s="344">
        <v>2.2912269923836002</v>
      </c>
      <c r="F7193" s="344">
        <v>3.0882179271429799</v>
      </c>
      <c r="G7193" s="262">
        <f t="shared" si="135"/>
        <v>52871.976151326715</v>
      </c>
    </row>
    <row r="7194" spans="1:7" x14ac:dyDescent="0.2">
      <c r="A7194" s="344">
        <v>22</v>
      </c>
      <c r="B7194" s="344">
        <v>1</v>
      </c>
      <c r="C7194" s="344">
        <v>4443.158203125</v>
      </c>
      <c r="D7194" s="344">
        <v>23408.59375</v>
      </c>
      <c r="E7194" s="344">
        <v>2.2892018314451001</v>
      </c>
      <c r="F7194" s="344">
        <v>3.0834407079964898</v>
      </c>
      <c r="G7194" s="262">
        <f t="shared" si="135"/>
        <v>52824.467169122836</v>
      </c>
    </row>
    <row r="7195" spans="1:7" x14ac:dyDescent="0.2">
      <c r="A7195" s="344">
        <v>22</v>
      </c>
      <c r="B7195" s="344">
        <v>1</v>
      </c>
      <c r="C7195" s="344">
        <v>4443.57421875</v>
      </c>
      <c r="D7195" s="344">
        <v>23305.662109375</v>
      </c>
      <c r="E7195" s="344">
        <v>2.2871901746839298</v>
      </c>
      <c r="F7195" s="344">
        <v>3.0793964397162199</v>
      </c>
      <c r="G7195" s="262">
        <f t="shared" si="135"/>
        <v>52777.480644801559</v>
      </c>
    </row>
    <row r="7196" spans="1:7" x14ac:dyDescent="0.2">
      <c r="A7196" s="344">
        <v>22</v>
      </c>
      <c r="B7196" s="344">
        <v>1</v>
      </c>
      <c r="C7196" s="344">
        <v>4443.982421875</v>
      </c>
      <c r="D7196" s="344">
        <v>23203.70703125</v>
      </c>
      <c r="E7196" s="344">
        <v>2.2852604743093301</v>
      </c>
      <c r="F7196" s="344">
        <v>3.0754029285162701</v>
      </c>
      <c r="G7196" s="262">
        <f t="shared" si="135"/>
        <v>52732.606071275026</v>
      </c>
    </row>
    <row r="7197" spans="1:7" x14ac:dyDescent="0.2">
      <c r="A7197" s="344">
        <v>22</v>
      </c>
      <c r="B7197" s="344">
        <v>1</v>
      </c>
      <c r="C7197" s="344">
        <v>4444.3935546875</v>
      </c>
      <c r="D7197" s="344">
        <v>23102.919921875</v>
      </c>
      <c r="E7197" s="344">
        <v>2.2832730319350998</v>
      </c>
      <c r="F7197" s="344">
        <v>3.0679821502417299</v>
      </c>
      <c r="G7197" s="262">
        <f t="shared" si="135"/>
        <v>52686.590194967866</v>
      </c>
    </row>
    <row r="7198" spans="1:7" x14ac:dyDescent="0.2">
      <c r="A7198" s="344">
        <v>22</v>
      </c>
      <c r="B7198" s="344">
        <v>1</v>
      </c>
      <c r="C7198" s="344">
        <v>4444.759765625</v>
      </c>
      <c r="D7198" s="344">
        <v>23002.7421875</v>
      </c>
      <c r="E7198" s="344">
        <v>2.2814022377133401</v>
      </c>
      <c r="F7198" s="344">
        <v>3.06540727615356</v>
      </c>
      <c r="G7198" s="262">
        <f t="shared" si="135"/>
        <v>52643.463091835554</v>
      </c>
    </row>
    <row r="7199" spans="1:7" x14ac:dyDescent="0.2">
      <c r="A7199" s="344">
        <v>22</v>
      </c>
      <c r="B7199" s="344">
        <v>1</v>
      </c>
      <c r="C7199" s="344">
        <v>4445.19921875</v>
      </c>
      <c r="D7199" s="344">
        <v>22901.765625</v>
      </c>
      <c r="E7199" s="344">
        <v>2.2793321404606099</v>
      </c>
      <c r="F7199" s="344">
        <v>3.0614137649536102</v>
      </c>
      <c r="G7199" s="262">
        <f t="shared" si="135"/>
        <v>52595.949694080264</v>
      </c>
    </row>
    <row r="7200" spans="1:7" x14ac:dyDescent="0.2">
      <c r="A7200" s="344">
        <v>22</v>
      </c>
      <c r="B7200" s="344">
        <v>1</v>
      </c>
      <c r="C7200" s="344">
        <v>4445.59765625</v>
      </c>
      <c r="D7200" s="344">
        <v>22801.763671875</v>
      </c>
      <c r="E7200" s="344">
        <v>2.2774613462388502</v>
      </c>
      <c r="F7200" s="344">
        <v>3.0582547187805198</v>
      </c>
      <c r="G7200" s="262">
        <f t="shared" si="135"/>
        <v>52553.198744818954</v>
      </c>
    </row>
    <row r="7201" spans="1:7" x14ac:dyDescent="0.2">
      <c r="A7201" s="344">
        <v>22</v>
      </c>
      <c r="B7201" s="344">
        <v>1</v>
      </c>
      <c r="C7201" s="344">
        <v>4446.0009765625</v>
      </c>
      <c r="D7201" s="344">
        <v>22700.326171875</v>
      </c>
      <c r="E7201" s="344">
        <v>2.2754934616386899</v>
      </c>
      <c r="F7201" s="344">
        <v>3.05330147966743</v>
      </c>
      <c r="G7201" s="262">
        <f t="shared" si="135"/>
        <v>52508.427313879642</v>
      </c>
    </row>
    <row r="7202" spans="1:7" x14ac:dyDescent="0.2">
      <c r="A7202" s="344">
        <v>22</v>
      </c>
      <c r="B7202" s="344">
        <v>1</v>
      </c>
      <c r="C7202" s="344">
        <v>4446.416015625</v>
      </c>
      <c r="D7202" s="344">
        <v>22595.474609375</v>
      </c>
      <c r="E7202" s="344">
        <v>2.2734173107892302</v>
      </c>
      <c r="F7202" s="344">
        <v>3.0495941173285201</v>
      </c>
      <c r="G7202" s="262">
        <f t="shared" si="135"/>
        <v>52461.406856245165</v>
      </c>
    </row>
    <row r="7203" spans="1:7" x14ac:dyDescent="0.2">
      <c r="A7203" s="344">
        <v>22</v>
      </c>
      <c r="B7203" s="344">
        <v>1</v>
      </c>
      <c r="C7203" s="344">
        <v>4446.8154296875</v>
      </c>
      <c r="D7203" s="344">
        <v>22495.345703125</v>
      </c>
      <c r="E7203" s="344">
        <v>2.2714363876730199</v>
      </c>
      <c r="F7203" s="344">
        <v>3.0465484596788901</v>
      </c>
      <c r="G7203" s="262">
        <f t="shared" si="135"/>
        <v>52416.746132102206</v>
      </c>
    </row>
    <row r="7204" spans="1:7" x14ac:dyDescent="0.2">
      <c r="A7204" s="344">
        <v>23</v>
      </c>
      <c r="B7204" s="344">
        <v>1</v>
      </c>
      <c r="C7204" s="344">
        <v>4447.21875</v>
      </c>
      <c r="D7204" s="344">
        <v>22394.18359375</v>
      </c>
      <c r="E7204" s="344">
        <v>2.2694682702422102</v>
      </c>
      <c r="F7204" s="344">
        <v>3.0422627460211502</v>
      </c>
      <c r="G7204" s="262">
        <f t="shared" si="135"/>
        <v>52372.572199567192</v>
      </c>
    </row>
    <row r="7205" spans="1:7" x14ac:dyDescent="0.2">
      <c r="A7205" s="344">
        <v>23</v>
      </c>
      <c r="B7205" s="344">
        <v>1</v>
      </c>
      <c r="C7205" s="344">
        <v>4447.615234375</v>
      </c>
      <c r="D7205" s="344">
        <v>22293.755859375</v>
      </c>
      <c r="E7205" s="344">
        <v>2.2674882784485799</v>
      </c>
      <c r="F7205" s="344">
        <v>3.0363320838660002</v>
      </c>
      <c r="G7205" s="262">
        <f t="shared" si="135"/>
        <v>52328.331322871476</v>
      </c>
    </row>
    <row r="7206" spans="1:7" x14ac:dyDescent="0.2">
      <c r="A7206" s="344">
        <v>23</v>
      </c>
      <c r="B7206" s="344">
        <v>1</v>
      </c>
      <c r="C7206" s="344">
        <v>4448.0205078125</v>
      </c>
      <c r="D7206" s="344">
        <v>22189.888671875</v>
      </c>
      <c r="E7206" s="344">
        <v>2.2655173670500499</v>
      </c>
      <c r="F7206" s="344">
        <v>3.0314417090266899</v>
      </c>
      <c r="G7206" s="262">
        <f t="shared" si="135"/>
        <v>52284.494661844074</v>
      </c>
    </row>
    <row r="7207" spans="1:7" x14ac:dyDescent="0.2">
      <c r="A7207" s="344">
        <v>23</v>
      </c>
      <c r="B7207" s="344">
        <v>1</v>
      </c>
      <c r="C7207" s="344">
        <v>4448.427734375</v>
      </c>
      <c r="D7207" s="344">
        <v>22089.02734375</v>
      </c>
      <c r="E7207" s="344">
        <v>2.2635697387158902</v>
      </c>
      <c r="F7207" s="344">
        <v>3.02842864766717</v>
      </c>
      <c r="G7207" s="262">
        <f t="shared" si="135"/>
        <v>52241.375226125121</v>
      </c>
    </row>
    <row r="7208" spans="1:7" x14ac:dyDescent="0.2">
      <c r="A7208" s="344">
        <v>23</v>
      </c>
      <c r="B7208" s="344">
        <v>1</v>
      </c>
      <c r="C7208" s="344">
        <v>4448.8447265625</v>
      </c>
      <c r="D7208" s="344">
        <v>21987.01171875</v>
      </c>
      <c r="E7208" s="344">
        <v>2.2614416666328898</v>
      </c>
      <c r="F7208" s="344">
        <v>3.0250430572778</v>
      </c>
      <c r="G7208" s="262">
        <f t="shared" si="135"/>
        <v>52194.476731996052</v>
      </c>
    </row>
    <row r="7209" spans="1:7" x14ac:dyDescent="0.2">
      <c r="A7209" s="344">
        <v>23</v>
      </c>
      <c r="B7209" s="344">
        <v>1</v>
      </c>
      <c r="C7209" s="344">
        <v>4449.25</v>
      </c>
      <c r="D7209" s="344">
        <v>21885.546875</v>
      </c>
      <c r="E7209" s="344">
        <v>2.2594344336539498</v>
      </c>
      <c r="F7209" s="344">
        <v>3.0210732948035002</v>
      </c>
      <c r="G7209" s="262">
        <f t="shared" si="135"/>
        <v>52150.445508756122</v>
      </c>
    </row>
    <row r="7210" spans="1:7" x14ac:dyDescent="0.2">
      <c r="A7210" s="344">
        <v>23</v>
      </c>
      <c r="B7210" s="344">
        <v>1</v>
      </c>
      <c r="C7210" s="344">
        <v>4449.296875</v>
      </c>
      <c r="D7210" s="344">
        <v>21878.8515625</v>
      </c>
      <c r="E7210" s="344">
        <v>2.25927284918725</v>
      </c>
      <c r="F7210" s="344">
        <v>3.0182837508618801</v>
      </c>
      <c r="G7210" s="262">
        <f t="shared" si="135"/>
        <v>52146.909685265142</v>
      </c>
    </row>
    <row r="7211" spans="1:7" x14ac:dyDescent="0.2">
      <c r="A7211" s="344">
        <v>23</v>
      </c>
      <c r="B7211" s="344">
        <v>1</v>
      </c>
      <c r="C7211" s="344">
        <v>4449.65625</v>
      </c>
      <c r="D7211" s="344">
        <v>21784.486328125</v>
      </c>
      <c r="E7211" s="344">
        <v>2.25747236981988</v>
      </c>
      <c r="F7211" s="344">
        <v>3.01506812684238</v>
      </c>
      <c r="G7211" s="262">
        <f t="shared" si="135"/>
        <v>52107.602215773855</v>
      </c>
    </row>
    <row r="7212" spans="1:7" x14ac:dyDescent="0.2">
      <c r="A7212" s="344">
        <v>23</v>
      </c>
      <c r="B7212" s="344">
        <v>1</v>
      </c>
      <c r="C7212" s="344">
        <v>4450.068359375</v>
      </c>
      <c r="D7212" s="344">
        <v>21682.94140625</v>
      </c>
      <c r="E7212" s="344">
        <v>2.25550681352615</v>
      </c>
      <c r="F7212" s="344">
        <v>3.0104904435575</v>
      </c>
      <c r="G7212" s="262">
        <f t="shared" si="135"/>
        <v>52064.883377696082</v>
      </c>
    </row>
    <row r="7213" spans="1:7" x14ac:dyDescent="0.2">
      <c r="A7213" s="344">
        <v>23</v>
      </c>
      <c r="B7213" s="344">
        <v>1</v>
      </c>
      <c r="C7213" s="344">
        <v>4450.451171875</v>
      </c>
      <c r="D7213" s="344">
        <v>21579.021484375</v>
      </c>
      <c r="E7213" s="344">
        <v>2.2535366006195501</v>
      </c>
      <c r="F7213" s="344">
        <v>3.0064047314226601</v>
      </c>
      <c r="G7213" s="262">
        <f t="shared" si="135"/>
        <v>52022.265738870105</v>
      </c>
    </row>
    <row r="7214" spans="1:7" x14ac:dyDescent="0.2">
      <c r="A7214" s="344">
        <v>23</v>
      </c>
      <c r="B7214" s="344">
        <v>1</v>
      </c>
      <c r="C7214" s="344">
        <v>4450.880859375</v>
      </c>
      <c r="D7214" s="344">
        <v>21478.935546875</v>
      </c>
      <c r="E7214" s="344">
        <v>2.2515039891004598</v>
      </c>
      <c r="F7214" s="344">
        <v>3.0029355548322201</v>
      </c>
      <c r="G7214" s="262">
        <f t="shared" si="135"/>
        <v>51978.505689145</v>
      </c>
    </row>
    <row r="7215" spans="1:7" x14ac:dyDescent="0.2">
      <c r="A7215" s="344">
        <v>23</v>
      </c>
      <c r="B7215" s="344">
        <v>1</v>
      </c>
      <c r="C7215" s="344">
        <v>4451.2705078125</v>
      </c>
      <c r="D7215" s="344">
        <v>21378.630859375</v>
      </c>
      <c r="E7215" s="344">
        <v>2.24956404417753</v>
      </c>
      <c r="F7215" s="344">
        <v>2.9977560043335001</v>
      </c>
      <c r="G7215" s="262">
        <f t="shared" si="135"/>
        <v>51936.935029965534</v>
      </c>
    </row>
    <row r="7216" spans="1:7" x14ac:dyDescent="0.2">
      <c r="A7216" s="344">
        <v>23</v>
      </c>
      <c r="B7216" s="344">
        <v>1</v>
      </c>
      <c r="C7216" s="344">
        <v>4451.6884765625</v>
      </c>
      <c r="D7216" s="344">
        <v>21277.98828125</v>
      </c>
      <c r="E7216" s="344">
        <v>2.2475421428680402</v>
      </c>
      <c r="F7216" s="344">
        <v>2.9939233791083102</v>
      </c>
      <c r="G7216" s="262">
        <f t="shared" si="135"/>
        <v>51893.811292916114</v>
      </c>
    </row>
    <row r="7217" spans="1:7" x14ac:dyDescent="0.2">
      <c r="A7217" s="344">
        <v>23</v>
      </c>
      <c r="B7217" s="344">
        <v>1</v>
      </c>
      <c r="C7217" s="344">
        <v>4452.091796875</v>
      </c>
      <c r="D7217" s="344">
        <v>21177.40625</v>
      </c>
      <c r="E7217" s="344">
        <v>2.2454890422522999</v>
      </c>
      <c r="F7217" s="344">
        <v>2.98871076665819</v>
      </c>
      <c r="G7217" s="262">
        <f t="shared" si="135"/>
        <v>51850.228694589314</v>
      </c>
    </row>
    <row r="7218" spans="1:7" x14ac:dyDescent="0.2">
      <c r="A7218" s="344">
        <v>23</v>
      </c>
      <c r="B7218" s="344">
        <v>1</v>
      </c>
      <c r="C7218" s="344">
        <v>4452.490234375</v>
      </c>
      <c r="D7218" s="344">
        <v>21076.255859375</v>
      </c>
      <c r="E7218" s="344">
        <v>2.2435472346842298</v>
      </c>
      <c r="F7218" s="344">
        <v>2.98613309860229</v>
      </c>
      <c r="G7218" s="262">
        <f t="shared" si="135"/>
        <v>51809.204454157982</v>
      </c>
    </row>
    <row r="7219" spans="1:7" x14ac:dyDescent="0.2">
      <c r="A7219" s="344">
        <v>23</v>
      </c>
      <c r="B7219" s="344">
        <v>1</v>
      </c>
      <c r="C7219" s="344">
        <v>4452.9013671875</v>
      </c>
      <c r="D7219" s="344">
        <v>20973.1484375</v>
      </c>
      <c r="E7219" s="344">
        <v>2.2415330167859802</v>
      </c>
      <c r="F7219" s="344">
        <v>2.9792876448482302</v>
      </c>
      <c r="G7219" s="262">
        <f t="shared" si="135"/>
        <v>51766.856122785233</v>
      </c>
    </row>
    <row r="7220" spans="1:7" x14ac:dyDescent="0.2">
      <c r="A7220" s="344">
        <v>23</v>
      </c>
      <c r="B7220" s="344">
        <v>1</v>
      </c>
      <c r="C7220" s="344">
        <v>4453.3017578125</v>
      </c>
      <c r="D7220" s="344">
        <v>20872.900390625</v>
      </c>
      <c r="E7220" s="344">
        <v>2.2395616397261602</v>
      </c>
      <c r="F7220" s="344">
        <v>2.9768049716949498</v>
      </c>
      <c r="G7220" s="262">
        <f t="shared" si="135"/>
        <v>51725.6089524333</v>
      </c>
    </row>
    <row r="7221" spans="1:7" x14ac:dyDescent="0.2">
      <c r="A7221" s="344">
        <v>23</v>
      </c>
      <c r="B7221" s="344">
        <v>1</v>
      </c>
      <c r="C7221" s="344">
        <v>4453.361328125</v>
      </c>
      <c r="D7221" s="344">
        <v>20861.314453125</v>
      </c>
      <c r="E7221" s="344">
        <v>2.2392540704459001</v>
      </c>
      <c r="F7221" s="344">
        <v>2.9741020407527698</v>
      </c>
      <c r="G7221" s="262">
        <f t="shared" si="135"/>
        <v>51719.190871222447</v>
      </c>
    </row>
    <row r="7222" spans="1:7" x14ac:dyDescent="0.2">
      <c r="A7222" s="344">
        <v>23</v>
      </c>
      <c r="B7222" s="344">
        <v>1</v>
      </c>
      <c r="C7222" s="344">
        <v>4453.7138671875</v>
      </c>
      <c r="D7222" s="344">
        <v>20772.8359375</v>
      </c>
      <c r="E7222" s="344">
        <v>2.23755463957787</v>
      </c>
      <c r="F7222" s="344">
        <v>2.9702186584472701</v>
      </c>
      <c r="G7222" s="262">
        <f t="shared" si="135"/>
        <v>51683.81369105343</v>
      </c>
    </row>
    <row r="7223" spans="1:7" x14ac:dyDescent="0.2">
      <c r="A7223" s="344">
        <v>23</v>
      </c>
      <c r="B7223" s="344">
        <v>1</v>
      </c>
      <c r="C7223" s="344">
        <v>4454.10546875</v>
      </c>
      <c r="D7223" s="344">
        <v>20671.0703125</v>
      </c>
      <c r="E7223" s="344">
        <v>2.2355658002197698</v>
      </c>
      <c r="F7223" s="344">
        <v>2.96508986502886</v>
      </c>
      <c r="G7223" s="262">
        <f t="shared" si="135"/>
        <v>51642.601055101724</v>
      </c>
    </row>
    <row r="7224" spans="1:7" x14ac:dyDescent="0.2">
      <c r="A7224" s="344">
        <v>23</v>
      </c>
      <c r="B7224" s="344">
        <v>1</v>
      </c>
      <c r="C7224" s="344">
        <v>4454.5224609375</v>
      </c>
      <c r="D7224" s="344">
        <v>20569.71875</v>
      </c>
      <c r="E7224" s="344">
        <v>2.23352643661201</v>
      </c>
      <c r="F7224" s="344">
        <v>2.96241650357842</v>
      </c>
      <c r="G7224" s="262">
        <f t="shared" si="135"/>
        <v>51600.548572917047</v>
      </c>
    </row>
    <row r="7225" spans="1:7" x14ac:dyDescent="0.2">
      <c r="A7225" s="344">
        <v>23</v>
      </c>
      <c r="B7225" s="344">
        <v>1</v>
      </c>
      <c r="C7225" s="344">
        <v>4454.921875</v>
      </c>
      <c r="D7225" s="344">
        <v>20467.263671875</v>
      </c>
      <c r="E7225" s="344">
        <v>2.2314542438834901</v>
      </c>
      <c r="F7225" s="344">
        <v>2.9595494270324698</v>
      </c>
      <c r="G7225" s="262">
        <f t="shared" si="135"/>
        <v>51558.030304629545</v>
      </c>
    </row>
    <row r="7226" spans="1:7" x14ac:dyDescent="0.2">
      <c r="A7226" s="344">
        <v>23</v>
      </c>
      <c r="B7226" s="344">
        <v>1</v>
      </c>
      <c r="C7226" s="344">
        <v>4455.3271484375</v>
      </c>
      <c r="D7226" s="344">
        <v>20364.3203125</v>
      </c>
      <c r="E7226" s="344">
        <v>2.2295082453638302</v>
      </c>
      <c r="F7226" s="344">
        <v>2.9534995555877699</v>
      </c>
      <c r="G7226" s="262">
        <f t="shared" si="135"/>
        <v>51518.301203635063</v>
      </c>
    </row>
    <row r="7227" spans="1:7" x14ac:dyDescent="0.2">
      <c r="A7227" s="344">
        <v>23</v>
      </c>
      <c r="B7227" s="344">
        <v>1</v>
      </c>
      <c r="C7227" s="344">
        <v>4455.7314453125</v>
      </c>
      <c r="D7227" s="344">
        <v>20264.02734375</v>
      </c>
      <c r="E7227" s="344">
        <v>2.2274961229413699</v>
      </c>
      <c r="F7227" s="344">
        <v>2.9500841628760099</v>
      </c>
      <c r="G7227" s="262">
        <f t="shared" si="135"/>
        <v>51477.426598981736</v>
      </c>
    </row>
    <row r="7228" spans="1:7" x14ac:dyDescent="0.2">
      <c r="A7228" s="344">
        <v>23</v>
      </c>
      <c r="B7228" s="344">
        <v>1</v>
      </c>
      <c r="C7228" s="344">
        <v>4456.1474609375</v>
      </c>
      <c r="D7228" s="344">
        <v>20163.048828125</v>
      </c>
      <c r="E7228" s="344">
        <v>2.2254404611885499</v>
      </c>
      <c r="F7228" s="344">
        <v>2.94577470049262</v>
      </c>
      <c r="G7228" s="262">
        <f t="shared" si="135"/>
        <v>51435.874401849302</v>
      </c>
    </row>
    <row r="7229" spans="1:7" x14ac:dyDescent="0.2">
      <c r="A7229" s="344">
        <v>23</v>
      </c>
      <c r="B7229" s="344">
        <v>1</v>
      </c>
      <c r="C7229" s="344">
        <v>4456.533203125</v>
      </c>
      <c r="D7229" s="344">
        <v>20061.216796875</v>
      </c>
      <c r="E7229" s="344">
        <v>2.2234458010643698</v>
      </c>
      <c r="F7229" s="344">
        <v>2.9408812988549502</v>
      </c>
      <c r="G7229" s="262">
        <f t="shared" si="135"/>
        <v>51395.757532515992</v>
      </c>
    </row>
    <row r="7230" spans="1:7" x14ac:dyDescent="0.2">
      <c r="A7230" s="344">
        <v>23</v>
      </c>
      <c r="B7230" s="344">
        <v>1</v>
      </c>
      <c r="C7230" s="344">
        <v>4456.9423828125</v>
      </c>
      <c r="D7230" s="344">
        <v>19960.107421875</v>
      </c>
      <c r="E7230" s="344">
        <v>2.2213896736502599</v>
      </c>
      <c r="F7230" s="344">
        <v>2.9356658924371</v>
      </c>
      <c r="G7230" s="262">
        <f t="shared" si="135"/>
        <v>51354.613061578413</v>
      </c>
    </row>
    <row r="7231" spans="1:7" x14ac:dyDescent="0.2">
      <c r="A7231" s="344">
        <v>23</v>
      </c>
      <c r="B7231" s="344">
        <v>1</v>
      </c>
      <c r="C7231" s="344">
        <v>4457.359375</v>
      </c>
      <c r="D7231" s="344">
        <v>19854.3828125</v>
      </c>
      <c r="E7231" s="344">
        <v>2.21935496665537</v>
      </c>
      <c r="F7231" s="344">
        <v>2.93233105912805</v>
      </c>
      <c r="G7231" s="262">
        <f t="shared" si="135"/>
        <v>51314.107650689482</v>
      </c>
    </row>
    <row r="7232" spans="1:7" x14ac:dyDescent="0.2">
      <c r="A7232" s="344">
        <v>23</v>
      </c>
      <c r="B7232" s="344">
        <v>1</v>
      </c>
      <c r="C7232" s="344">
        <v>4457.3759765625</v>
      </c>
      <c r="D7232" s="344">
        <v>19858.873046875</v>
      </c>
      <c r="E7232" s="344">
        <v>2.2192508913576598</v>
      </c>
      <c r="F7232" s="344">
        <v>2.9327392112463699</v>
      </c>
      <c r="G7232" s="262">
        <f t="shared" si="135"/>
        <v>51312.041066226178</v>
      </c>
    </row>
    <row r="7233" spans="1:7" x14ac:dyDescent="0.2">
      <c r="A7233" s="344">
        <v>23</v>
      </c>
      <c r="B7233" s="344">
        <v>1</v>
      </c>
      <c r="C7233" s="344">
        <v>4457.7724609375</v>
      </c>
      <c r="D7233" s="344">
        <v>19753.41796875</v>
      </c>
      <c r="E7233" s="344">
        <v>2.2172401659190699</v>
      </c>
      <c r="F7233" s="344">
        <v>2.9287100769579402</v>
      </c>
      <c r="G7233" s="262">
        <f t="shared" si="135"/>
        <v>51272.216345613204</v>
      </c>
    </row>
    <row r="7234" spans="1:7" x14ac:dyDescent="0.2">
      <c r="A7234" s="344">
        <v>23</v>
      </c>
      <c r="B7234" s="344">
        <v>1</v>
      </c>
      <c r="C7234" s="344">
        <v>4458.177734375</v>
      </c>
      <c r="D7234" s="344">
        <v>19651.6484375</v>
      </c>
      <c r="E7234" s="344">
        <v>2.2152583114802802</v>
      </c>
      <c r="F7234" s="344">
        <v>2.9240755829960099</v>
      </c>
      <c r="G7234" s="262">
        <f t="shared" si="135"/>
        <v>51233.168792729186</v>
      </c>
    </row>
    <row r="7235" spans="1:7" x14ac:dyDescent="0.2">
      <c r="A7235" s="344">
        <v>23</v>
      </c>
      <c r="B7235" s="344">
        <v>1</v>
      </c>
      <c r="C7235" s="344">
        <v>4458.5966796875</v>
      </c>
      <c r="D7235" s="344">
        <v>19550.03125</v>
      </c>
      <c r="E7235" s="344">
        <v>2.21319706179202</v>
      </c>
      <c r="F7235" s="344">
        <v>2.9182613361626899</v>
      </c>
      <c r="G7235" s="262">
        <f t="shared" si="135"/>
        <v>51192.766567711617</v>
      </c>
    </row>
    <row r="7236" spans="1:7" x14ac:dyDescent="0.2">
      <c r="A7236" s="344">
        <v>23</v>
      </c>
      <c r="B7236" s="344">
        <v>1</v>
      </c>
      <c r="C7236" s="344">
        <v>4459.0029296875</v>
      </c>
      <c r="D7236" s="344">
        <v>19449.275390625</v>
      </c>
      <c r="E7236" s="344">
        <v>2.2111278958618601</v>
      </c>
      <c r="F7236" s="344">
        <v>2.91389832273126</v>
      </c>
      <c r="G7236" s="262">
        <f t="shared" si="135"/>
        <v>51152.418549411297</v>
      </c>
    </row>
    <row r="7237" spans="1:7" x14ac:dyDescent="0.2">
      <c r="A7237" s="344">
        <v>23</v>
      </c>
      <c r="B7237" s="344">
        <v>1</v>
      </c>
      <c r="C7237" s="344">
        <v>4459.3974609375</v>
      </c>
      <c r="D7237" s="344">
        <v>19346.943359375</v>
      </c>
      <c r="E7237" s="344">
        <v>2.20917421393096</v>
      </c>
      <c r="F7237" s="344">
        <v>2.9078484512865499</v>
      </c>
      <c r="G7237" s="262">
        <f t="shared" si="135"/>
        <v>51114.520813631738</v>
      </c>
    </row>
    <row r="7238" spans="1:7" x14ac:dyDescent="0.2">
      <c r="A7238" s="344">
        <v>23</v>
      </c>
      <c r="B7238" s="344">
        <v>1</v>
      </c>
      <c r="C7238" s="344">
        <v>4459.8203125</v>
      </c>
      <c r="D7238" s="344">
        <v>19244.62109375</v>
      </c>
      <c r="E7238" s="344">
        <v>2.2070454433560398</v>
      </c>
      <c r="F7238" s="344">
        <v>2.9042453970760098</v>
      </c>
      <c r="G7238" s="262">
        <f t="shared" ref="G7238:G7301" si="136">G7237+(D7238+D7237)/2*(E7238-E7237)</f>
        <v>51073.444520207762</v>
      </c>
    </row>
    <row r="7239" spans="1:7" x14ac:dyDescent="0.2">
      <c r="A7239" s="344">
        <v>23</v>
      </c>
      <c r="B7239" s="344">
        <v>1</v>
      </c>
      <c r="C7239" s="344">
        <v>4460.224609375</v>
      </c>
      <c r="D7239" s="344">
        <v>19142.87890625</v>
      </c>
      <c r="E7239" s="344">
        <v>2.2049169056117499</v>
      </c>
      <c r="F7239" s="344">
        <v>2.9005676042288502</v>
      </c>
      <c r="G7239" s="262">
        <f t="shared" si="136"/>
        <v>51032.589898878301</v>
      </c>
    </row>
    <row r="7240" spans="1:7" x14ac:dyDescent="0.2">
      <c r="A7240" s="344">
        <v>23</v>
      </c>
      <c r="B7240" s="344">
        <v>1.5</v>
      </c>
      <c r="C7240" s="344">
        <v>4460.712890625</v>
      </c>
      <c r="D7240" s="344">
        <v>19244.3984375</v>
      </c>
      <c r="E7240" s="344">
        <v>2.2067606914788498</v>
      </c>
      <c r="F7240" s="344">
        <v>2.9044628608971799</v>
      </c>
      <c r="G7240" s="262">
        <f t="shared" si="136"/>
        <v>51067.978858599723</v>
      </c>
    </row>
    <row r="7241" spans="1:7" x14ac:dyDescent="0.2">
      <c r="A7241" s="344">
        <v>23</v>
      </c>
      <c r="B7241" s="344">
        <v>1.5</v>
      </c>
      <c r="C7241" s="344">
        <v>4461.1181640625</v>
      </c>
      <c r="D7241" s="344">
        <v>19345.349609375</v>
      </c>
      <c r="E7241" s="344">
        <v>2.2087490651756498</v>
      </c>
      <c r="F7241" s="344">
        <v>2.9078153893351599</v>
      </c>
      <c r="G7241" s="262">
        <f t="shared" si="136"/>
        <v>51106.344278590994</v>
      </c>
    </row>
    <row r="7242" spans="1:7" x14ac:dyDescent="0.2">
      <c r="A7242" s="344">
        <v>23</v>
      </c>
      <c r="B7242" s="344">
        <v>1.5</v>
      </c>
      <c r="C7242" s="344">
        <v>4461.51953125</v>
      </c>
      <c r="D7242" s="344">
        <v>19445.767578125</v>
      </c>
      <c r="E7242" s="344">
        <v>2.2107136901467999</v>
      </c>
      <c r="F7242" s="344">
        <v>2.9161304701119701</v>
      </c>
      <c r="G7242" s="262">
        <f t="shared" si="136"/>
        <v>51144.449277333675</v>
      </c>
    </row>
    <row r="7243" spans="1:7" x14ac:dyDescent="0.2">
      <c r="A7243" s="344">
        <v>23</v>
      </c>
      <c r="B7243" s="344">
        <v>1.5</v>
      </c>
      <c r="C7243" s="344">
        <v>4461.935546875</v>
      </c>
      <c r="D7243" s="344">
        <v>19547.220703125</v>
      </c>
      <c r="E7243" s="344">
        <v>2.2126708645373601</v>
      </c>
      <c r="F7243" s="344">
        <v>2.91832094080746</v>
      </c>
      <c r="G7243" s="262">
        <f t="shared" si="136"/>
        <v>51182.60731637141</v>
      </c>
    </row>
    <row r="7244" spans="1:7" x14ac:dyDescent="0.2">
      <c r="A7244" s="344">
        <v>23</v>
      </c>
      <c r="B7244" s="344">
        <v>1.5</v>
      </c>
      <c r="C7244" s="344">
        <v>4462.33203125</v>
      </c>
      <c r="D7244" s="344">
        <v>19647.33984375</v>
      </c>
      <c r="E7244" s="344">
        <v>2.2146683186292599</v>
      </c>
      <c r="F7244" s="344">
        <v>2.9232592787593599</v>
      </c>
      <c r="G7244" s="262">
        <f t="shared" si="136"/>
        <v>51221.751984043694</v>
      </c>
    </row>
    <row r="7245" spans="1:7" x14ac:dyDescent="0.2">
      <c r="A7245" s="344">
        <v>23</v>
      </c>
      <c r="B7245" s="344">
        <v>1.5</v>
      </c>
      <c r="C7245" s="344">
        <v>4462.7353515625</v>
      </c>
      <c r="D7245" s="344">
        <v>19749.16796875</v>
      </c>
      <c r="E7245" s="344">
        <v>2.2165914997458498</v>
      </c>
      <c r="F7245" s="344">
        <v>2.92795291170478</v>
      </c>
      <c r="G7245" s="262">
        <f t="shared" si="136"/>
        <v>51259.635293985986</v>
      </c>
    </row>
    <row r="7246" spans="1:7" x14ac:dyDescent="0.2">
      <c r="A7246" s="344">
        <v>23</v>
      </c>
      <c r="B7246" s="344">
        <v>1.5</v>
      </c>
      <c r="C7246" s="344">
        <v>4463.134765625</v>
      </c>
      <c r="D7246" s="344">
        <v>19849.1796875</v>
      </c>
      <c r="E7246" s="344">
        <v>2.2185698617249701</v>
      </c>
      <c r="F7246" s="344">
        <v>2.9311119578778699</v>
      </c>
      <c r="G7246" s="262">
        <f t="shared" si="136"/>
        <v>51298.805226705539</v>
      </c>
    </row>
    <row r="7247" spans="1:7" x14ac:dyDescent="0.2">
      <c r="A7247" s="344">
        <v>23</v>
      </c>
      <c r="B7247" s="344">
        <v>1.5</v>
      </c>
      <c r="C7247" s="344">
        <v>4463.5419921875</v>
      </c>
      <c r="D7247" s="344">
        <v>19950.3515625</v>
      </c>
      <c r="E7247" s="344">
        <v>2.2205198183655699</v>
      </c>
      <c r="F7247" s="344">
        <v>2.9350458644330502</v>
      </c>
      <c r="G7247" s="262">
        <f t="shared" si="136"/>
        <v>51337.608906832385</v>
      </c>
    </row>
    <row r="7248" spans="1:7" x14ac:dyDescent="0.2">
      <c r="A7248" s="344">
        <v>23</v>
      </c>
      <c r="B7248" s="344">
        <v>1.5</v>
      </c>
      <c r="C7248" s="344">
        <v>4463.9599609375</v>
      </c>
      <c r="D7248" s="344">
        <v>20053.015625</v>
      </c>
      <c r="E7248" s="344">
        <v>2.2225165739655499</v>
      </c>
      <c r="F7248" s="344">
        <v>2.94132507406175</v>
      </c>
      <c r="G7248" s="262">
        <f t="shared" si="136"/>
        <v>51377.547380557233</v>
      </c>
    </row>
    <row r="7249" spans="1:7" x14ac:dyDescent="0.2">
      <c r="A7249" s="344">
        <v>23</v>
      </c>
      <c r="B7249" s="344">
        <v>1.5</v>
      </c>
      <c r="C7249" s="344">
        <v>4464.3486328125</v>
      </c>
      <c r="D7249" s="344">
        <v>20153.26171875</v>
      </c>
      <c r="E7249" s="344">
        <v>2.2244951687753201</v>
      </c>
      <c r="F7249" s="344">
        <v>2.9433728195726898</v>
      </c>
      <c r="G7249" s="262">
        <f t="shared" si="136"/>
        <v>51417.323346393496</v>
      </c>
    </row>
    <row r="7250" spans="1:7" x14ac:dyDescent="0.2">
      <c r="A7250" s="344">
        <v>23</v>
      </c>
      <c r="B7250" s="344">
        <v>1.5</v>
      </c>
      <c r="C7250" s="344">
        <v>4464.7490234375</v>
      </c>
      <c r="D7250" s="344">
        <v>20254.439453125</v>
      </c>
      <c r="E7250" s="344">
        <v>2.22645956091583</v>
      </c>
      <c r="F7250" s="344">
        <v>2.9482932295650199</v>
      </c>
      <c r="G7250" s="262">
        <f t="shared" si="136"/>
        <v>51457.011631692549</v>
      </c>
    </row>
    <row r="7251" spans="1:7" x14ac:dyDescent="0.2">
      <c r="A7251" s="344">
        <v>23</v>
      </c>
      <c r="B7251" s="344">
        <v>1.5</v>
      </c>
      <c r="C7251" s="344">
        <v>4465.1640625</v>
      </c>
      <c r="D7251" s="344">
        <v>20355.244140625</v>
      </c>
      <c r="E7251" s="344">
        <v>2.2284563165157998</v>
      </c>
      <c r="F7251" s="344">
        <v>2.9515477363020199</v>
      </c>
      <c r="G7251" s="262">
        <f t="shared" si="136"/>
        <v>51497.555438256961</v>
      </c>
    </row>
    <row r="7252" spans="1:7" x14ac:dyDescent="0.2">
      <c r="A7252" s="344">
        <v>23</v>
      </c>
      <c r="B7252" s="344">
        <v>1.5</v>
      </c>
      <c r="C7252" s="344">
        <v>4465.57421875</v>
      </c>
      <c r="D7252" s="344">
        <v>20460.734375</v>
      </c>
      <c r="E7252" s="344">
        <v>2.23045400343835</v>
      </c>
      <c r="F7252" s="344">
        <v>2.9581098351627602</v>
      </c>
      <c r="G7252" s="262">
        <f t="shared" si="136"/>
        <v>51538.324211512838</v>
      </c>
    </row>
    <row r="7253" spans="1:7" x14ac:dyDescent="0.2">
      <c r="A7253" s="344">
        <v>23</v>
      </c>
      <c r="B7253" s="344">
        <v>1.5</v>
      </c>
      <c r="C7253" s="344">
        <v>4465.984375</v>
      </c>
      <c r="D7253" s="344">
        <v>20562.306640625</v>
      </c>
      <c r="E7253" s="344">
        <v>2.2325022146105802</v>
      </c>
      <c r="F7253" s="344">
        <v>2.9598295222967899</v>
      </c>
      <c r="G7253" s="262">
        <f t="shared" si="136"/>
        <v>51580.336136976366</v>
      </c>
    </row>
    <row r="7254" spans="1:7" x14ac:dyDescent="0.2">
      <c r="A7254" s="344">
        <v>23</v>
      </c>
      <c r="B7254" s="344">
        <v>1.5</v>
      </c>
      <c r="C7254" s="344">
        <v>4466.388671875</v>
      </c>
      <c r="D7254" s="344">
        <v>20662.376953125</v>
      </c>
      <c r="E7254" s="344">
        <v>2.2345061879605099</v>
      </c>
      <c r="F7254" s="344">
        <v>2.9643564485013498</v>
      </c>
      <c r="G7254" s="262">
        <f t="shared" si="136"/>
        <v>51621.642720616946</v>
      </c>
    </row>
    <row r="7255" spans="1:7" x14ac:dyDescent="0.2">
      <c r="A7255" s="344">
        <v>23</v>
      </c>
      <c r="B7255" s="344">
        <v>1.5</v>
      </c>
      <c r="C7255" s="344">
        <v>4466.7978515625</v>
      </c>
      <c r="D7255" s="344">
        <v>20762.509765625</v>
      </c>
      <c r="E7255" s="344">
        <v>2.236507833004</v>
      </c>
      <c r="F7255" s="344">
        <v>2.96931550838053</v>
      </c>
      <c r="G7255" s="262">
        <f t="shared" si="136"/>
        <v>51663.101680205807</v>
      </c>
    </row>
    <row r="7256" spans="1:7" x14ac:dyDescent="0.2">
      <c r="A7256" s="344">
        <v>23</v>
      </c>
      <c r="B7256" s="344">
        <v>1.5</v>
      </c>
      <c r="C7256" s="344">
        <v>4467.1923828125</v>
      </c>
      <c r="D7256" s="344">
        <v>20864.431640625</v>
      </c>
      <c r="E7256" s="344">
        <v>2.2384782787412401</v>
      </c>
      <c r="F7256" s="344">
        <v>2.9743134509772098</v>
      </c>
      <c r="G7256" s="262">
        <f t="shared" si="136"/>
        <v>51704.113494829951</v>
      </c>
    </row>
    <row r="7257" spans="1:7" x14ac:dyDescent="0.2">
      <c r="A7257" s="344">
        <v>23</v>
      </c>
      <c r="B7257" s="344">
        <v>1.5</v>
      </c>
      <c r="C7257" s="344">
        <v>4467.3623046875</v>
      </c>
      <c r="D7257" s="344">
        <v>20900.0625</v>
      </c>
      <c r="E7257" s="344">
        <v>2.2392515093088199</v>
      </c>
      <c r="F7257" s="344">
        <v>2.9764294158667299</v>
      </c>
      <c r="G7257" s="262">
        <f t="shared" si="136"/>
        <v>51720.260286584475</v>
      </c>
    </row>
    <row r="7258" spans="1:7" x14ac:dyDescent="0.2">
      <c r="A7258" s="344">
        <v>23</v>
      </c>
      <c r="B7258" s="344">
        <v>1.5</v>
      </c>
      <c r="C7258" s="344">
        <v>4467.6103515625</v>
      </c>
      <c r="D7258" s="344">
        <v>20965.44921875</v>
      </c>
      <c r="E7258" s="344">
        <v>2.2404957562684999</v>
      </c>
      <c r="F7258" s="344">
        <v>2.97873932868242</v>
      </c>
      <c r="G7258" s="262">
        <f t="shared" si="136"/>
        <v>51746.305804420226</v>
      </c>
    </row>
    <row r="7259" spans="1:7" x14ac:dyDescent="0.2">
      <c r="A7259" s="344">
        <v>23</v>
      </c>
      <c r="B7259" s="344">
        <v>1.5</v>
      </c>
      <c r="C7259" s="344">
        <v>4468.005859375</v>
      </c>
      <c r="D7259" s="344">
        <v>21066.283203125</v>
      </c>
      <c r="E7259" s="344">
        <v>2.24243267439306</v>
      </c>
      <c r="F7259" s="344">
        <v>2.9823898803442699</v>
      </c>
      <c r="G7259" s="262">
        <f t="shared" si="136"/>
        <v>51787.011816587525</v>
      </c>
    </row>
    <row r="7260" spans="1:7" x14ac:dyDescent="0.2">
      <c r="A7260" s="344">
        <v>23</v>
      </c>
      <c r="B7260" s="344">
        <v>1.5</v>
      </c>
      <c r="C7260" s="344">
        <v>4468.4189453125</v>
      </c>
      <c r="D7260" s="344">
        <v>21167.03125</v>
      </c>
      <c r="E7260" s="344">
        <v>2.2444422356784299</v>
      </c>
      <c r="F7260" s="344">
        <v>2.9894947074353699</v>
      </c>
      <c r="G7260" s="262">
        <f t="shared" si="136"/>
        <v>51829.447033426448</v>
      </c>
    </row>
    <row r="7261" spans="1:7" x14ac:dyDescent="0.2">
      <c r="A7261" s="344">
        <v>23</v>
      </c>
      <c r="B7261" s="344">
        <v>1.5</v>
      </c>
      <c r="C7261" s="344">
        <v>4468.81640625</v>
      </c>
      <c r="D7261" s="344">
        <v>21267.134765625</v>
      </c>
      <c r="E7261" s="344">
        <v>2.2463996428996298</v>
      </c>
      <c r="F7261" s="344">
        <v>2.99125001765788</v>
      </c>
      <c r="G7261" s="262">
        <f t="shared" si="136"/>
        <v>51870.977504918737</v>
      </c>
    </row>
    <row r="7262" spans="1:7" x14ac:dyDescent="0.2">
      <c r="A7262" s="344">
        <v>23</v>
      </c>
      <c r="B7262" s="344">
        <v>1.5</v>
      </c>
      <c r="C7262" s="344">
        <v>4469.21484375</v>
      </c>
      <c r="D7262" s="344">
        <v>21367.384765625</v>
      </c>
      <c r="E7262" s="344">
        <v>2.2484017536044099</v>
      </c>
      <c r="F7262" s="344">
        <v>2.9961972031742299</v>
      </c>
      <c r="G7262" s="262">
        <f t="shared" si="136"/>
        <v>51913.657018892074</v>
      </c>
    </row>
    <row r="7263" spans="1:7" x14ac:dyDescent="0.2">
      <c r="A7263" s="344">
        <v>23</v>
      </c>
      <c r="B7263" s="344">
        <v>1.5</v>
      </c>
      <c r="C7263" s="344">
        <v>4469.6142578125</v>
      </c>
      <c r="D7263" s="344">
        <v>21467.447265625</v>
      </c>
      <c r="E7263" s="344">
        <v>2.2503731306642298</v>
      </c>
      <c r="F7263" s="344">
        <v>2.9987483285367502</v>
      </c>
      <c r="G7263" s="262">
        <f t="shared" si="136"/>
        <v>51955.878821505896</v>
      </c>
    </row>
    <row r="7264" spans="1:7" x14ac:dyDescent="0.2">
      <c r="A7264" s="344">
        <v>23</v>
      </c>
      <c r="B7264" s="344">
        <v>1.5</v>
      </c>
      <c r="C7264" s="344">
        <v>4470.00390625</v>
      </c>
      <c r="D7264" s="344">
        <v>21567.861328125</v>
      </c>
      <c r="E7264" s="344">
        <v>2.2522734943777301</v>
      </c>
      <c r="F7264" s="344">
        <v>3.0039369594305798</v>
      </c>
      <c r="G7264" s="262">
        <f t="shared" si="136"/>
        <v>51996.770190931318</v>
      </c>
    </row>
    <row r="7265" spans="1:7" x14ac:dyDescent="0.2">
      <c r="A7265" s="344">
        <v>23</v>
      </c>
      <c r="B7265" s="344">
        <v>1.5</v>
      </c>
      <c r="C7265" s="344">
        <v>4470.412109375</v>
      </c>
      <c r="D7265" s="344">
        <v>21668.052734375</v>
      </c>
      <c r="E7265" s="344">
        <v>2.2543189115822302</v>
      </c>
      <c r="F7265" s="344">
        <v>3.0079574789851899</v>
      </c>
      <c r="G7265" s="262">
        <f t="shared" si="136"/>
        <v>52040.987932169184</v>
      </c>
    </row>
    <row r="7266" spans="1:7" x14ac:dyDescent="0.2">
      <c r="A7266" s="344">
        <v>23</v>
      </c>
      <c r="B7266" s="344">
        <v>1.5</v>
      </c>
      <c r="C7266" s="344">
        <v>4470.818359375</v>
      </c>
      <c r="D7266" s="344">
        <v>21768.21875</v>
      </c>
      <c r="E7266" s="344">
        <v>2.2562523372471301</v>
      </c>
      <c r="F7266" s="344">
        <v>3.0123889446258501</v>
      </c>
      <c r="G7266" s="262">
        <f t="shared" si="136"/>
        <v>52082.978333206913</v>
      </c>
    </row>
    <row r="7267" spans="1:7" x14ac:dyDescent="0.2">
      <c r="A7267" s="344">
        <v>23</v>
      </c>
      <c r="B7267" s="344">
        <v>1.5</v>
      </c>
      <c r="C7267" s="344">
        <v>4471.212890625</v>
      </c>
      <c r="D7267" s="344">
        <v>21869.4453125</v>
      </c>
      <c r="E7267" s="344">
        <v>2.2582109086215501</v>
      </c>
      <c r="F7267" s="344">
        <v>3.0167461372911899</v>
      </c>
      <c r="G7267" s="262">
        <f t="shared" si="136"/>
        <v>52125.712073046598</v>
      </c>
    </row>
    <row r="7268" spans="1:7" x14ac:dyDescent="0.2">
      <c r="A7268" s="344">
        <v>23</v>
      </c>
      <c r="B7268" s="344">
        <v>1.5</v>
      </c>
      <c r="C7268" s="344">
        <v>4471.4189453125</v>
      </c>
      <c r="D7268" s="344">
        <v>21919.69140625</v>
      </c>
      <c r="E7268" s="344">
        <v>2.2592518944293301</v>
      </c>
      <c r="F7268" s="344">
        <v>3.0207305680960399</v>
      </c>
      <c r="G7268" s="262">
        <f t="shared" si="136"/>
        <v>52148.504007976175</v>
      </c>
    </row>
    <row r="7269" spans="1:7" x14ac:dyDescent="0.2">
      <c r="A7269" s="344">
        <v>23</v>
      </c>
      <c r="B7269" s="344">
        <v>1.5</v>
      </c>
      <c r="C7269" s="344">
        <v>4471.6220703125</v>
      </c>
      <c r="D7269" s="344">
        <v>21969.580078125</v>
      </c>
      <c r="E7269" s="344">
        <v>2.2602081298828098</v>
      </c>
      <c r="F7269" s="344">
        <v>3.0216665472835298</v>
      </c>
      <c r="G7269" s="262">
        <f t="shared" si="136"/>
        <v>52169.488246686553</v>
      </c>
    </row>
    <row r="7270" spans="1:7" x14ac:dyDescent="0.2">
      <c r="A7270" s="344">
        <v>23</v>
      </c>
      <c r="B7270" s="344">
        <v>1.5</v>
      </c>
      <c r="C7270" s="344">
        <v>4472.025390625</v>
      </c>
      <c r="D7270" s="344">
        <v>22071.037109375</v>
      </c>
      <c r="E7270" s="344">
        <v>2.26220628246665</v>
      </c>
      <c r="F7270" s="344">
        <v>3.0258984770625799</v>
      </c>
      <c r="G7270" s="262">
        <f t="shared" si="136"/>
        <v>52213.488183200112</v>
      </c>
    </row>
    <row r="7271" spans="1:7" x14ac:dyDescent="0.2">
      <c r="A7271" s="344">
        <v>23</v>
      </c>
      <c r="B7271" s="344">
        <v>1.5</v>
      </c>
      <c r="C7271" s="344">
        <v>4472.4248046875</v>
      </c>
      <c r="D7271" s="344">
        <v>22172.048828125</v>
      </c>
      <c r="E7271" s="344">
        <v>2.2642572876066001</v>
      </c>
      <c r="F7271" s="344">
        <v>3.0315846670419</v>
      </c>
      <c r="G7271" s="262">
        <f t="shared" si="136"/>
        <v>52258.859581532641</v>
      </c>
    </row>
    <row r="7272" spans="1:7" x14ac:dyDescent="0.2">
      <c r="A7272" s="344">
        <v>23</v>
      </c>
      <c r="B7272" s="344">
        <v>1.5</v>
      </c>
      <c r="C7272" s="344">
        <v>4472.8515625</v>
      </c>
      <c r="D7272" s="344">
        <v>22273.39453125</v>
      </c>
      <c r="E7272" s="344">
        <v>2.2663192357868001</v>
      </c>
      <c r="F7272" s="344">
        <v>3.0329795554280299</v>
      </c>
      <c r="G7272" s="262">
        <f t="shared" si="136"/>
        <v>52304.681682059163</v>
      </c>
    </row>
    <row r="7273" spans="1:7" x14ac:dyDescent="0.2">
      <c r="A7273" s="344">
        <v>23</v>
      </c>
      <c r="B7273" s="344">
        <v>1.5</v>
      </c>
      <c r="C7273" s="344">
        <v>4473.2353515625</v>
      </c>
      <c r="D7273" s="344">
        <v>22373.578125</v>
      </c>
      <c r="E7273" s="344">
        <v>2.2682489361614002</v>
      </c>
      <c r="F7273" s="344">
        <v>3.0403283890336801</v>
      </c>
      <c r="G7273" s="262">
        <f t="shared" si="136"/>
        <v>52347.759321988924</v>
      </c>
    </row>
    <row r="7274" spans="1:7" x14ac:dyDescent="0.2">
      <c r="A7274" s="344">
        <v>23</v>
      </c>
      <c r="B7274" s="344">
        <v>1.5</v>
      </c>
      <c r="C7274" s="344">
        <v>4473.63671875</v>
      </c>
      <c r="D7274" s="344">
        <v>22473.912109375</v>
      </c>
      <c r="E7274" s="344">
        <v>2.27024080231786</v>
      </c>
      <c r="F7274" s="344">
        <v>3.0429216567426902</v>
      </c>
      <c r="G7274" s="262">
        <f t="shared" si="136"/>
        <v>52392.424420988929</v>
      </c>
    </row>
    <row r="7275" spans="1:7" x14ac:dyDescent="0.2">
      <c r="A7275" s="344">
        <v>23</v>
      </c>
      <c r="B7275" s="344">
        <v>1.5</v>
      </c>
      <c r="C7275" s="344">
        <v>4474.041015625</v>
      </c>
      <c r="D7275" s="344">
        <v>22574.732421875</v>
      </c>
      <c r="E7275" s="344">
        <v>2.27219751104712</v>
      </c>
      <c r="F7275" s="344">
        <v>3.0478688422590499</v>
      </c>
      <c r="G7275" s="262">
        <f t="shared" si="136"/>
        <v>52436.497958986743</v>
      </c>
    </row>
    <row r="7276" spans="1:7" x14ac:dyDescent="0.2">
      <c r="A7276" s="344">
        <v>23</v>
      </c>
      <c r="B7276" s="344">
        <v>1.5</v>
      </c>
      <c r="C7276" s="344">
        <v>4474.431640625</v>
      </c>
      <c r="D7276" s="344">
        <v>22678.5390625</v>
      </c>
      <c r="E7276" s="344">
        <v>2.2742901928722898</v>
      </c>
      <c r="F7276" s="344">
        <v>3.0520944856107199</v>
      </c>
      <c r="G7276" s="262">
        <f t="shared" si="136"/>
        <v>52483.848308369161</v>
      </c>
    </row>
    <row r="7277" spans="1:7" x14ac:dyDescent="0.2">
      <c r="A7277" s="344">
        <v>23</v>
      </c>
      <c r="B7277" s="344">
        <v>1.5</v>
      </c>
      <c r="C7277" s="344">
        <v>4474.859375</v>
      </c>
      <c r="D7277" s="344">
        <v>22779.4765625</v>
      </c>
      <c r="E7277" s="344">
        <v>2.2763253655284599</v>
      </c>
      <c r="F7277" s="344">
        <v>3.0559629667550299</v>
      </c>
      <c r="G7277" s="262">
        <f t="shared" si="136"/>
        <v>52530.105763571039</v>
      </c>
    </row>
    <row r="7278" spans="1:7" x14ac:dyDescent="0.2">
      <c r="A7278" s="344">
        <v>23</v>
      </c>
      <c r="B7278" s="344">
        <v>1.5</v>
      </c>
      <c r="C7278" s="344">
        <v>4475.2744140625</v>
      </c>
      <c r="D7278" s="344">
        <v>22882.025390625</v>
      </c>
      <c r="E7278" s="344">
        <v>2.2783773019909899</v>
      </c>
      <c r="F7278" s="344">
        <v>3.0602484475821301</v>
      </c>
      <c r="G7278" s="262">
        <f t="shared" si="136"/>
        <v>52576.953013966791</v>
      </c>
    </row>
    <row r="7279" spans="1:7" x14ac:dyDescent="0.2">
      <c r="A7279" s="344">
        <v>23</v>
      </c>
      <c r="B7279" s="344">
        <v>1.5</v>
      </c>
      <c r="C7279" s="344">
        <v>4475.431640625</v>
      </c>
      <c r="D7279" s="344">
        <v>22925.9765625</v>
      </c>
      <c r="E7279" s="344">
        <v>2.2792636882513801</v>
      </c>
      <c r="F7279" s="344">
        <v>3.0630291439592798</v>
      </c>
      <c r="G7279" s="262">
        <f t="shared" si="136"/>
        <v>52597.254805740384</v>
      </c>
    </row>
    <row r="7280" spans="1:7" x14ac:dyDescent="0.2">
      <c r="A7280" s="344">
        <v>23</v>
      </c>
      <c r="B7280" s="344">
        <v>1.5</v>
      </c>
      <c r="C7280" s="344">
        <v>4475.6611328125</v>
      </c>
      <c r="D7280" s="344">
        <v>22982.33984375</v>
      </c>
      <c r="E7280" s="344">
        <v>2.2803873289376502</v>
      </c>
      <c r="F7280" s="344">
        <v>3.0657232273370001</v>
      </c>
      <c r="G7280" s="262">
        <f t="shared" si="136"/>
        <v>52623.047031816495</v>
      </c>
    </row>
    <row r="7281" spans="1:7" x14ac:dyDescent="0.2">
      <c r="A7281" s="344">
        <v>23</v>
      </c>
      <c r="B7281" s="344">
        <v>1.5</v>
      </c>
      <c r="C7281" s="344">
        <v>4476.083984375</v>
      </c>
      <c r="D7281" s="344">
        <v>23084.162109375</v>
      </c>
      <c r="E7281" s="344">
        <v>2.2824639454483999</v>
      </c>
      <c r="F7281" s="344">
        <v>3.0702739022672199</v>
      </c>
      <c r="G7281" s="262">
        <f t="shared" si="136"/>
        <v>52670.878261090671</v>
      </c>
    </row>
    <row r="7282" spans="1:7" x14ac:dyDescent="0.2">
      <c r="A7282" s="344">
        <v>23</v>
      </c>
      <c r="B7282" s="344">
        <v>1.5</v>
      </c>
      <c r="C7282" s="344">
        <v>4476.4814453125</v>
      </c>
      <c r="D7282" s="344">
        <v>23185.255859375</v>
      </c>
      <c r="E7282" s="344">
        <v>2.2844565100967902</v>
      </c>
      <c r="F7282" s="344">
        <v>3.07425856590271</v>
      </c>
      <c r="G7282" s="262">
        <f t="shared" si="136"/>
        <v>52716.97566436373</v>
      </c>
    </row>
    <row r="7283" spans="1:7" x14ac:dyDescent="0.2">
      <c r="A7283" s="344">
        <v>23</v>
      </c>
      <c r="B7283" s="344">
        <v>1.5</v>
      </c>
      <c r="C7283" s="344">
        <v>4476.880859375</v>
      </c>
      <c r="D7283" s="344">
        <v>23286.00390625</v>
      </c>
      <c r="E7283" s="344">
        <v>2.2864874918013798</v>
      </c>
      <c r="F7283" s="344">
        <v>3.07680363766849</v>
      </c>
      <c r="G7283" s="262">
        <f t="shared" si="136"/>
        <v>52764.166803550339</v>
      </c>
    </row>
    <row r="7284" spans="1:7" x14ac:dyDescent="0.2">
      <c r="A7284" s="344">
        <v>23</v>
      </c>
      <c r="B7284" s="344">
        <v>1.5</v>
      </c>
      <c r="C7284" s="344">
        <v>4477.28515625</v>
      </c>
      <c r="D7284" s="344">
        <v>23387.158203125</v>
      </c>
      <c r="E7284" s="344">
        <v>2.2884767968207602</v>
      </c>
      <c r="F7284" s="344">
        <v>3.0818046070635301</v>
      </c>
      <c r="G7284" s="262">
        <f t="shared" si="136"/>
        <v>52810.590381377609</v>
      </c>
    </row>
    <row r="7285" spans="1:7" x14ac:dyDescent="0.2">
      <c r="A7285" s="344">
        <v>23</v>
      </c>
      <c r="B7285" s="344">
        <v>1.5</v>
      </c>
      <c r="C7285" s="344">
        <v>4477.7060546875</v>
      </c>
      <c r="D7285" s="344">
        <v>23488.85546875</v>
      </c>
      <c r="E7285" s="344">
        <v>2.2906069643795499</v>
      </c>
      <c r="F7285" s="344">
        <v>3.0859617982059699</v>
      </c>
      <c r="G7285" s="262">
        <f t="shared" si="136"/>
        <v>52860.517263182213</v>
      </c>
    </row>
    <row r="7286" spans="1:7" x14ac:dyDescent="0.2">
      <c r="A7286" s="344">
        <v>23</v>
      </c>
      <c r="B7286" s="344">
        <v>1.5</v>
      </c>
      <c r="C7286" s="344">
        <v>4478.10546875</v>
      </c>
      <c r="D7286" s="344">
        <v>23589.708984375</v>
      </c>
      <c r="E7286" s="344">
        <v>2.2927038371563002</v>
      </c>
      <c r="F7286" s="344">
        <v>3.0918626580387398</v>
      </c>
      <c r="G7286" s="262">
        <f t="shared" si="136"/>
        <v>52909.876143267335</v>
      </c>
    </row>
    <row r="7287" spans="1:7" x14ac:dyDescent="0.2">
      <c r="A7287" s="344">
        <v>23</v>
      </c>
      <c r="B7287" s="344">
        <v>1.5</v>
      </c>
      <c r="C7287" s="344">
        <v>4478.501953125</v>
      </c>
      <c r="D7287" s="344">
        <v>23689.986328125</v>
      </c>
      <c r="E7287" s="344">
        <v>2.2947350516915299</v>
      </c>
      <c r="F7287" s="344">
        <v>3.0947984196245701</v>
      </c>
      <c r="G7287" s="262">
        <f t="shared" si="136"/>
        <v>52957.893745437323</v>
      </c>
    </row>
    <row r="7288" spans="1:7" x14ac:dyDescent="0.2">
      <c r="A7288" s="344">
        <v>23</v>
      </c>
      <c r="B7288" s="344">
        <v>1.5</v>
      </c>
      <c r="C7288" s="344">
        <v>4478.9091796875</v>
      </c>
      <c r="D7288" s="344">
        <v>23791.314453125</v>
      </c>
      <c r="E7288" s="344">
        <v>2.2968498524278398</v>
      </c>
      <c r="F7288" s="344">
        <v>3.1018971931189299</v>
      </c>
      <c r="G7288" s="262">
        <f t="shared" si="136"/>
        <v>53008.10049036389</v>
      </c>
    </row>
    <row r="7289" spans="1:7" x14ac:dyDescent="0.2">
      <c r="A7289" s="344">
        <v>23</v>
      </c>
      <c r="B7289" s="344">
        <v>1.5</v>
      </c>
      <c r="C7289" s="344">
        <v>4479.306640625</v>
      </c>
      <c r="D7289" s="344">
        <v>23891.353515625</v>
      </c>
      <c r="E7289" s="344">
        <v>2.2990347351878899</v>
      </c>
      <c r="F7289" s="344">
        <v>3.1049610115587698</v>
      </c>
      <c r="G7289" s="262">
        <f t="shared" si="136"/>
        <v>53060.191009962946</v>
      </c>
    </row>
    <row r="7290" spans="1:7" x14ac:dyDescent="0.2">
      <c r="A7290" s="344">
        <v>23</v>
      </c>
      <c r="B7290" s="344">
        <v>1.5</v>
      </c>
      <c r="C7290" s="344">
        <v>4479.337890625</v>
      </c>
      <c r="D7290" s="344">
        <v>23900.056640625</v>
      </c>
      <c r="E7290" s="344">
        <v>2.2993057500570999</v>
      </c>
      <c r="F7290" s="344">
        <v>3.1049875542521499</v>
      </c>
      <c r="G7290" s="262">
        <f t="shared" si="136"/>
        <v>53066.667101349376</v>
      </c>
    </row>
    <row r="7291" spans="1:7" x14ac:dyDescent="0.2">
      <c r="A7291" s="344">
        <v>23</v>
      </c>
      <c r="B7291" s="344">
        <v>2</v>
      </c>
      <c r="C7291" s="344">
        <v>4479.9052734375</v>
      </c>
      <c r="D7291" s="344">
        <v>23791.19921875</v>
      </c>
      <c r="E7291" s="344">
        <v>2.2974237799644501</v>
      </c>
      <c r="F7291" s="344">
        <v>3.1004876364022498</v>
      </c>
      <c r="G7291" s="262">
        <f t="shared" si="136"/>
        <v>53021.790342745247</v>
      </c>
    </row>
    <row r="7292" spans="1:7" x14ac:dyDescent="0.2">
      <c r="A7292" s="344">
        <v>23</v>
      </c>
      <c r="B7292" s="344">
        <v>2</v>
      </c>
      <c r="C7292" s="344">
        <v>4480.2978515625</v>
      </c>
      <c r="D7292" s="344">
        <v>23688.9921875</v>
      </c>
      <c r="E7292" s="344">
        <v>2.2955886088311699</v>
      </c>
      <c r="F7292" s="344">
        <v>3.0971737578511198</v>
      </c>
      <c r="G7292" s="262">
        <f t="shared" si="136"/>
        <v>52978.223204409565</v>
      </c>
    </row>
    <row r="7293" spans="1:7" x14ac:dyDescent="0.2">
      <c r="A7293" s="344">
        <v>23</v>
      </c>
      <c r="B7293" s="344">
        <v>2</v>
      </c>
      <c r="C7293" s="344">
        <v>4480.7119140625</v>
      </c>
      <c r="D7293" s="344">
        <v>23588.732421875</v>
      </c>
      <c r="E7293" s="344">
        <v>2.29363748803735</v>
      </c>
      <c r="F7293" s="344">
        <v>3.0934691894799502</v>
      </c>
      <c r="G7293" s="262">
        <f t="shared" si="136"/>
        <v>52932.100928624648</v>
      </c>
    </row>
    <row r="7294" spans="1:7" x14ac:dyDescent="0.2">
      <c r="A7294" s="344">
        <v>23</v>
      </c>
      <c r="B7294" s="344">
        <v>2</v>
      </c>
      <c r="C7294" s="344">
        <v>4481.115234375</v>
      </c>
      <c r="D7294" s="344">
        <v>23487.515625</v>
      </c>
      <c r="E7294" s="344">
        <v>2.2916647139936699</v>
      </c>
      <c r="F7294" s="344">
        <v>3.0876784585416299</v>
      </c>
      <c r="G7294" s="262">
        <f t="shared" si="136"/>
        <v>52885.665528514284</v>
      </c>
    </row>
    <row r="7295" spans="1:7" x14ac:dyDescent="0.2">
      <c r="A7295" s="344">
        <v>23</v>
      </c>
      <c r="B7295" s="344">
        <v>2</v>
      </c>
      <c r="C7295" s="344">
        <v>4481.517578125</v>
      </c>
      <c r="D7295" s="344">
        <v>23385.5390625</v>
      </c>
      <c r="E7295" s="344">
        <v>2.28974292986095</v>
      </c>
      <c r="F7295" s="344">
        <v>3.0819654930382998</v>
      </c>
      <c r="G7295" s="262">
        <f t="shared" si="136"/>
        <v>52840.625582139008</v>
      </c>
    </row>
    <row r="7296" spans="1:7" x14ac:dyDescent="0.2">
      <c r="A7296" s="344">
        <v>23</v>
      </c>
      <c r="B7296" s="344">
        <v>2</v>
      </c>
      <c r="C7296" s="344">
        <v>4481.9189453125</v>
      </c>
      <c r="D7296" s="344">
        <v>23284.71875</v>
      </c>
      <c r="E7296" s="344">
        <v>2.2877315059304202</v>
      </c>
      <c r="F7296" s="344">
        <v>3.07894358411431</v>
      </c>
      <c r="G7296" s="262">
        <f t="shared" si="136"/>
        <v>52793.688745434978</v>
      </c>
    </row>
    <row r="7297" spans="1:7" x14ac:dyDescent="0.2">
      <c r="A7297" s="344">
        <v>23</v>
      </c>
      <c r="B7297" s="344">
        <v>2</v>
      </c>
      <c r="C7297" s="344">
        <v>4482.3271484375</v>
      </c>
      <c r="D7297" s="344">
        <v>23181.4921875</v>
      </c>
      <c r="E7297" s="344">
        <v>2.2857787553221001</v>
      </c>
      <c r="F7297" s="344">
        <v>3.0754387844353901</v>
      </c>
      <c r="G7297" s="262">
        <f t="shared" si="136"/>
        <v>52748.320284597714</v>
      </c>
    </row>
    <row r="7298" spans="1:7" x14ac:dyDescent="0.2">
      <c r="A7298" s="344">
        <v>23</v>
      </c>
      <c r="B7298" s="344">
        <v>2</v>
      </c>
      <c r="C7298" s="344">
        <v>4482.73046875</v>
      </c>
      <c r="D7298" s="344">
        <v>23081.03515625</v>
      </c>
      <c r="E7298" s="344">
        <v>2.28380085900426</v>
      </c>
      <c r="F7298" s="344">
        <v>3.06945433840156</v>
      </c>
      <c r="G7298" s="262">
        <f t="shared" si="136"/>
        <v>52702.569043354124</v>
      </c>
    </row>
    <row r="7299" spans="1:7" x14ac:dyDescent="0.2">
      <c r="A7299" s="344">
        <v>23</v>
      </c>
      <c r="B7299" s="344">
        <v>2</v>
      </c>
      <c r="C7299" s="344">
        <v>4483.1328125</v>
      </c>
      <c r="D7299" s="344">
        <v>22980.01953125</v>
      </c>
      <c r="E7299" s="344">
        <v>2.28187092579901</v>
      </c>
      <c r="F7299" s="344">
        <v>3.0653027351945599</v>
      </c>
      <c r="G7299" s="262">
        <f t="shared" si="136"/>
        <v>52658.121663899001</v>
      </c>
    </row>
    <row r="7300" spans="1:7" x14ac:dyDescent="0.2">
      <c r="A7300" s="344">
        <v>23</v>
      </c>
      <c r="B7300" s="344">
        <v>2</v>
      </c>
      <c r="C7300" s="344">
        <v>4483.548828125</v>
      </c>
      <c r="D7300" s="344">
        <v>22875.623046875</v>
      </c>
      <c r="E7300" s="344">
        <v>2.2798143327236202</v>
      </c>
      <c r="F7300" s="344">
        <v>3.0616375152021602</v>
      </c>
      <c r="G7300" s="262">
        <f t="shared" si="136"/>
        <v>52610.96846540214</v>
      </c>
    </row>
    <row r="7301" spans="1:7" x14ac:dyDescent="0.2">
      <c r="A7301" s="344">
        <v>23</v>
      </c>
      <c r="B7301" s="344">
        <v>2</v>
      </c>
      <c r="C7301" s="344">
        <v>4483.6513671875</v>
      </c>
      <c r="D7301" s="344">
        <v>22853.7421875</v>
      </c>
      <c r="E7301" s="344">
        <v>2.27930396795273</v>
      </c>
      <c r="F7301" s="344">
        <v>3.06154484860599</v>
      </c>
      <c r="G7301" s="262">
        <f t="shared" si="136"/>
        <v>52599.299136896741</v>
      </c>
    </row>
    <row r="7302" spans="1:7" x14ac:dyDescent="0.2">
      <c r="A7302" s="344">
        <v>23</v>
      </c>
      <c r="B7302" s="344">
        <v>2</v>
      </c>
      <c r="C7302" s="344">
        <v>4483.966796875</v>
      </c>
      <c r="D7302" s="344">
        <v>22775.25390625</v>
      </c>
      <c r="E7302" s="344">
        <v>2.2777689155191201</v>
      </c>
      <c r="F7302" s="344">
        <v>3.0575334094464801</v>
      </c>
      <c r="G7302" s="262">
        <f t="shared" ref="G7302:G7365" si="137">G7301+(D7302+D7301)/2*(E7302-E7301)</f>
        <v>52564.2776861483</v>
      </c>
    </row>
    <row r="7303" spans="1:7" x14ac:dyDescent="0.2">
      <c r="A7303" s="344">
        <v>23</v>
      </c>
      <c r="B7303" s="344">
        <v>2</v>
      </c>
      <c r="C7303" s="344">
        <v>4484.3681640625</v>
      </c>
      <c r="D7303" s="344">
        <v>22674.8828125</v>
      </c>
      <c r="E7303" s="344">
        <v>2.27580266073346</v>
      </c>
      <c r="F7303" s="344">
        <v>3.0540407169610302</v>
      </c>
      <c r="G7303" s="262">
        <f t="shared" si="137"/>
        <v>52519.594411732229</v>
      </c>
    </row>
    <row r="7304" spans="1:7" x14ac:dyDescent="0.2">
      <c r="A7304" s="344">
        <v>23</v>
      </c>
      <c r="B7304" s="344">
        <v>2</v>
      </c>
      <c r="C7304" s="344">
        <v>4484.7744140625</v>
      </c>
      <c r="D7304" s="344">
        <v>22571.484375</v>
      </c>
      <c r="E7304" s="344">
        <v>2.2738254629075501</v>
      </c>
      <c r="F7304" s="344">
        <v>3.05059854872525</v>
      </c>
      <c r="G7304" s="262">
        <f t="shared" si="137"/>
        <v>52474.863902315505</v>
      </c>
    </row>
    <row r="7305" spans="1:7" x14ac:dyDescent="0.2">
      <c r="A7305" s="344">
        <v>23</v>
      </c>
      <c r="B7305" s="344">
        <v>2</v>
      </c>
      <c r="C7305" s="344">
        <v>4485.1796875</v>
      </c>
      <c r="D7305" s="344">
        <v>22469.798828125</v>
      </c>
      <c r="E7305" s="344">
        <v>2.2718498948961501</v>
      </c>
      <c r="F7305" s="344">
        <v>3.0448317993432301</v>
      </c>
      <c r="G7305" s="262">
        <f t="shared" si="137"/>
        <v>52430.372843171252</v>
      </c>
    </row>
    <row r="7306" spans="1:7" x14ac:dyDescent="0.2">
      <c r="A7306" s="344">
        <v>23</v>
      </c>
      <c r="B7306" s="344">
        <v>2</v>
      </c>
      <c r="C7306" s="344">
        <v>4485.5869140625</v>
      </c>
      <c r="D7306" s="344">
        <v>22369.005859375</v>
      </c>
      <c r="E7306" s="344">
        <v>2.2698459215462199</v>
      </c>
      <c r="F7306" s="344">
        <v>3.0408918391913198</v>
      </c>
      <c r="G7306" s="262">
        <f t="shared" si="137"/>
        <v>52385.444958353015</v>
      </c>
    </row>
    <row r="7307" spans="1:7" x14ac:dyDescent="0.2">
      <c r="A7307" s="344">
        <v>23</v>
      </c>
      <c r="B7307" s="344">
        <v>2</v>
      </c>
      <c r="C7307" s="344">
        <v>4485.9892578125</v>
      </c>
      <c r="D7307" s="344">
        <v>22268.83984375</v>
      </c>
      <c r="E7307" s="344">
        <v>2.2679350804537499</v>
      </c>
      <c r="F7307" s="344">
        <v>3.0376017093658398</v>
      </c>
      <c r="G7307" s="262">
        <f t="shared" si="137"/>
        <v>52342.797043428582</v>
      </c>
    </row>
    <row r="7308" spans="1:7" x14ac:dyDescent="0.2">
      <c r="A7308" s="344">
        <v>23</v>
      </c>
      <c r="B7308" s="344">
        <v>2</v>
      </c>
      <c r="C7308" s="344">
        <v>4486.3984375</v>
      </c>
      <c r="D7308" s="344">
        <v>22167.486328125</v>
      </c>
      <c r="E7308" s="344">
        <v>2.2659373935312002</v>
      </c>
      <c r="F7308" s="344">
        <v>3.03079164586961</v>
      </c>
      <c r="G7308" s="262">
        <f t="shared" si="137"/>
        <v>52298.412109588724</v>
      </c>
    </row>
    <row r="7309" spans="1:7" x14ac:dyDescent="0.2">
      <c r="A7309" s="344">
        <v>23</v>
      </c>
      <c r="B7309" s="344">
        <v>2</v>
      </c>
      <c r="C7309" s="344">
        <v>4486.8017578125</v>
      </c>
      <c r="D7309" s="344">
        <v>22066.794921875</v>
      </c>
      <c r="E7309" s="344">
        <v>2.2639399394392998</v>
      </c>
      <c r="F7309" s="344">
        <v>3.0271648429334199</v>
      </c>
      <c r="G7309" s="262">
        <f t="shared" si="137"/>
        <v>52254.234136546183</v>
      </c>
    </row>
    <row r="7310" spans="1:7" x14ac:dyDescent="0.2">
      <c r="A7310" s="344">
        <v>23</v>
      </c>
      <c r="B7310" s="344">
        <v>2</v>
      </c>
      <c r="C7310" s="344">
        <v>4487.2001953125</v>
      </c>
      <c r="D7310" s="344">
        <v>21966.578125</v>
      </c>
      <c r="E7310" s="344">
        <v>2.2619252558797598</v>
      </c>
      <c r="F7310" s="344">
        <v>3.0238092876970799</v>
      </c>
      <c r="G7310" s="262">
        <f t="shared" si="137"/>
        <v>52209.877480171868</v>
      </c>
    </row>
    <row r="7311" spans="1:7" x14ac:dyDescent="0.2">
      <c r="A7311" s="344">
        <v>23</v>
      </c>
      <c r="B7311" s="344">
        <v>2</v>
      </c>
      <c r="C7311" s="344">
        <v>4487.6015625</v>
      </c>
      <c r="D7311" s="344">
        <v>21866.537109375</v>
      </c>
      <c r="E7311" s="344">
        <v>2.2599394433200399</v>
      </c>
      <c r="F7311" s="344">
        <v>3.0211419798433798</v>
      </c>
      <c r="G7311" s="262">
        <f t="shared" si="137"/>
        <v>52166.355304789831</v>
      </c>
    </row>
    <row r="7312" spans="1:7" x14ac:dyDescent="0.2">
      <c r="A7312" s="344">
        <v>23</v>
      </c>
      <c r="B7312" s="344">
        <v>2</v>
      </c>
      <c r="C7312" s="344">
        <v>4487.7294921875</v>
      </c>
      <c r="D7312" s="344">
        <v>21838.8515625</v>
      </c>
      <c r="E7312" s="344">
        <v>2.2592963650822599</v>
      </c>
      <c r="F7312" s="344">
        <v>3.0180602334439799</v>
      </c>
      <c r="G7312" s="262">
        <f t="shared" si="137"/>
        <v>52152.302312625528</v>
      </c>
    </row>
    <row r="7313" spans="1:7" x14ac:dyDescent="0.2">
      <c r="A7313" s="344">
        <v>23</v>
      </c>
      <c r="B7313" s="344">
        <v>2</v>
      </c>
      <c r="C7313" s="344">
        <v>4488.009765625</v>
      </c>
      <c r="D7313" s="344">
        <v>21763.765625</v>
      </c>
      <c r="E7313" s="344">
        <v>2.2579415235668399</v>
      </c>
      <c r="F7313" s="344">
        <v>3.01613798364997</v>
      </c>
      <c r="G7313" s="262">
        <f t="shared" si="137"/>
        <v>52122.764994652229</v>
      </c>
    </row>
    <row r="7314" spans="1:7" x14ac:dyDescent="0.2">
      <c r="A7314" s="344">
        <v>23</v>
      </c>
      <c r="B7314" s="344">
        <v>2</v>
      </c>
      <c r="C7314" s="344">
        <v>4488.41015625</v>
      </c>
      <c r="D7314" s="344">
        <v>21663.748046875</v>
      </c>
      <c r="E7314" s="344">
        <v>2.2559638600796501</v>
      </c>
      <c r="F7314" s="344">
        <v>3.00951907411218</v>
      </c>
      <c r="G7314" s="262">
        <f t="shared" si="137"/>
        <v>52079.822490588078</v>
      </c>
    </row>
    <row r="7315" spans="1:7" x14ac:dyDescent="0.2">
      <c r="A7315" s="344">
        <v>23</v>
      </c>
      <c r="B7315" s="344">
        <v>2</v>
      </c>
      <c r="C7315" s="344">
        <v>4488.8173828125</v>
      </c>
      <c r="D7315" s="344">
        <v>21562.99609375</v>
      </c>
      <c r="E7315" s="344">
        <v>2.2540204226970699</v>
      </c>
      <c r="F7315" s="344">
        <v>3.0071467626839898</v>
      </c>
      <c r="G7315" s="262">
        <f t="shared" si="137"/>
        <v>52037.818255343016</v>
      </c>
    </row>
    <row r="7316" spans="1:7" x14ac:dyDescent="0.2">
      <c r="A7316" s="344">
        <v>23</v>
      </c>
      <c r="B7316" s="344">
        <v>2</v>
      </c>
      <c r="C7316" s="344">
        <v>4489.2158203125</v>
      </c>
      <c r="D7316" s="344">
        <v>21462.90625</v>
      </c>
      <c r="E7316" s="344">
        <v>2.2520935162901901</v>
      </c>
      <c r="F7316" s="344">
        <v>3.0037732794880898</v>
      </c>
      <c r="G7316" s="262">
        <f t="shared" si="137"/>
        <v>51996.364811899039</v>
      </c>
    </row>
    <row r="7317" spans="1:7" x14ac:dyDescent="0.2">
      <c r="A7317" s="344">
        <v>23</v>
      </c>
      <c r="B7317" s="344">
        <v>2</v>
      </c>
      <c r="C7317" s="344">
        <v>4489.6171875</v>
      </c>
      <c r="D7317" s="344">
        <v>21361.125</v>
      </c>
      <c r="E7317" s="344">
        <v>2.25011678412557</v>
      </c>
      <c r="F7317" s="344">
        <v>2.99846846610308</v>
      </c>
      <c r="G7317" s="262">
        <f t="shared" si="137"/>
        <v>51954.038991903755</v>
      </c>
    </row>
    <row r="7318" spans="1:7" x14ac:dyDescent="0.2">
      <c r="A7318" s="344">
        <v>23</v>
      </c>
      <c r="B7318" s="344">
        <v>2</v>
      </c>
      <c r="C7318" s="344">
        <v>4490.033203125</v>
      </c>
      <c r="D7318" s="344">
        <v>21259.484375</v>
      </c>
      <c r="E7318" s="344">
        <v>2.24808952771127</v>
      </c>
      <c r="F7318" s="344">
        <v>2.9938637744635299</v>
      </c>
      <c r="G7318" s="262">
        <f t="shared" si="137"/>
        <v>51910.837540035332</v>
      </c>
    </row>
    <row r="7319" spans="1:7" x14ac:dyDescent="0.2">
      <c r="A7319" s="344">
        <v>23</v>
      </c>
      <c r="B7319" s="344">
        <v>2</v>
      </c>
      <c r="C7319" s="344">
        <v>4490.4365234375</v>
      </c>
      <c r="D7319" s="344">
        <v>21158.478515625</v>
      </c>
      <c r="E7319" s="344">
        <v>2.2460245527327101</v>
      </c>
      <c r="F7319" s="344">
        <v>2.9900372028350799</v>
      </c>
      <c r="G7319" s="262">
        <f t="shared" si="137"/>
        <v>51867.041524030021</v>
      </c>
    </row>
    <row r="7320" spans="1:7" x14ac:dyDescent="0.2">
      <c r="A7320" s="344">
        <v>23</v>
      </c>
      <c r="B7320" s="344">
        <v>2</v>
      </c>
      <c r="C7320" s="344">
        <v>4490.8251953125</v>
      </c>
      <c r="D7320" s="344">
        <v>21058.24609375</v>
      </c>
      <c r="E7320" s="344">
        <v>2.2440659813582902</v>
      </c>
      <c r="F7320" s="344">
        <v>2.9869615100324198</v>
      </c>
      <c r="G7320" s="262">
        <f t="shared" si="137"/>
        <v>51825.699289859178</v>
      </c>
    </row>
    <row r="7321" spans="1:7" x14ac:dyDescent="0.2">
      <c r="A7321" s="344">
        <v>23</v>
      </c>
      <c r="B7321" s="344">
        <v>2</v>
      </c>
      <c r="C7321" s="344">
        <v>4491.2392578125</v>
      </c>
      <c r="D7321" s="344">
        <v>20957.94921875</v>
      </c>
      <c r="E7321" s="344">
        <v>2.24204524420202</v>
      </c>
      <c r="F7321" s="344">
        <v>2.9817370232194702</v>
      </c>
      <c r="G7321" s="262">
        <f t="shared" si="137"/>
        <v>51783.247446342641</v>
      </c>
    </row>
    <row r="7322" spans="1:7" x14ac:dyDescent="0.2">
      <c r="A7322" s="344">
        <v>23</v>
      </c>
      <c r="B7322" s="344">
        <v>2</v>
      </c>
      <c r="C7322" s="344">
        <v>4491.6259765625</v>
      </c>
      <c r="D7322" s="344">
        <v>20857.3671875</v>
      </c>
      <c r="E7322" s="344">
        <v>2.2401434835046499</v>
      </c>
      <c r="F7322" s="344">
        <v>2.9769393149763301</v>
      </c>
      <c r="G7322" s="262">
        <f t="shared" si="137"/>
        <v>51743.486083697891</v>
      </c>
    </row>
    <row r="7323" spans="1:7" x14ac:dyDescent="0.2">
      <c r="A7323" s="344">
        <v>23</v>
      </c>
      <c r="B7323" s="344">
        <v>2</v>
      </c>
      <c r="C7323" s="344">
        <v>4491.791015625</v>
      </c>
      <c r="D7323" s="344">
        <v>20816.314453125</v>
      </c>
      <c r="E7323" s="344">
        <v>2.2392962127924001</v>
      </c>
      <c r="F7323" s="344">
        <v>2.9743493068963298</v>
      </c>
      <c r="G7323" s="262">
        <f t="shared" si="137"/>
        <v>51725.831638735028</v>
      </c>
    </row>
    <row r="7324" spans="1:7" x14ac:dyDescent="0.2">
      <c r="A7324" s="344">
        <v>23</v>
      </c>
      <c r="B7324" s="344">
        <v>2</v>
      </c>
      <c r="C7324" s="344">
        <v>4492.0390625</v>
      </c>
      <c r="D7324" s="344">
        <v>20755.65625</v>
      </c>
      <c r="E7324" s="344">
        <v>2.2381001617759502</v>
      </c>
      <c r="F7324" s="344">
        <v>2.9728054068982601</v>
      </c>
      <c r="G7324" s="262">
        <f t="shared" si="137"/>
        <v>51700.97053982738</v>
      </c>
    </row>
    <row r="7325" spans="1:7" x14ac:dyDescent="0.2">
      <c r="A7325" s="344">
        <v>23</v>
      </c>
      <c r="B7325" s="344">
        <v>2</v>
      </c>
      <c r="C7325" s="344">
        <v>4492.4404296875</v>
      </c>
      <c r="D7325" s="344">
        <v>20654.63671875</v>
      </c>
      <c r="E7325" s="344">
        <v>2.23609409295022</v>
      </c>
      <c r="F7325" s="344">
        <v>2.9676319099962698</v>
      </c>
      <c r="G7325" s="262">
        <f t="shared" si="137"/>
        <v>51659.434590932899</v>
      </c>
    </row>
    <row r="7326" spans="1:7" x14ac:dyDescent="0.2">
      <c r="A7326" s="344">
        <v>23</v>
      </c>
      <c r="B7326" s="344">
        <v>2</v>
      </c>
      <c r="C7326" s="344">
        <v>4492.85546875</v>
      </c>
      <c r="D7326" s="344">
        <v>20553.865234375</v>
      </c>
      <c r="E7326" s="344">
        <v>2.2340728901326701</v>
      </c>
      <c r="F7326" s="344">
        <v>2.9629110358655502</v>
      </c>
      <c r="G7326" s="262">
        <f t="shared" si="137"/>
        <v>51617.789220805564</v>
      </c>
    </row>
    <row r="7327" spans="1:7" x14ac:dyDescent="0.2">
      <c r="A7327" s="344">
        <v>23</v>
      </c>
      <c r="B7327" s="344">
        <v>2</v>
      </c>
      <c r="C7327" s="344">
        <v>4493.25390625</v>
      </c>
      <c r="D7327" s="344">
        <v>20451.228515625</v>
      </c>
      <c r="E7327" s="344">
        <v>2.2320114076137498</v>
      </c>
      <c r="F7327" s="344">
        <v>2.9596388339996298</v>
      </c>
      <c r="G7327" s="262">
        <f t="shared" si="137"/>
        <v>51575.523578829409</v>
      </c>
    </row>
    <row r="7328" spans="1:7" x14ac:dyDescent="0.2">
      <c r="A7328" s="344">
        <v>23</v>
      </c>
      <c r="B7328" s="344">
        <v>2</v>
      </c>
      <c r="C7328" s="344">
        <v>4493.6513671875</v>
      </c>
      <c r="D7328" s="344">
        <v>20351.01953125</v>
      </c>
      <c r="E7328" s="344">
        <v>2.23006354644895</v>
      </c>
      <c r="F7328" s="344">
        <v>2.95573752373457</v>
      </c>
      <c r="G7328" s="262">
        <f t="shared" si="137"/>
        <v>51535.785021625888</v>
      </c>
    </row>
    <row r="7329" spans="1:7" x14ac:dyDescent="0.2">
      <c r="A7329" s="344">
        <v>23</v>
      </c>
      <c r="B7329" s="344">
        <v>2</v>
      </c>
      <c r="C7329" s="344">
        <v>4494.052734375</v>
      </c>
      <c r="D7329" s="344">
        <v>20250.994140625</v>
      </c>
      <c r="E7329" s="344">
        <v>2.2280744742602101</v>
      </c>
      <c r="F7329" s="344">
        <v>2.9482869431376502</v>
      </c>
      <c r="G7329" s="262">
        <f t="shared" si="137"/>
        <v>51495.404853525106</v>
      </c>
    </row>
    <row r="7330" spans="1:7" x14ac:dyDescent="0.2">
      <c r="A7330" s="344">
        <v>23</v>
      </c>
      <c r="B7330" s="344">
        <v>2</v>
      </c>
      <c r="C7330" s="344">
        <v>4494.46484375</v>
      </c>
      <c r="D7330" s="344">
        <v>20149.59375</v>
      </c>
      <c r="E7330" s="344">
        <v>2.2261056583374699</v>
      </c>
      <c r="F7330" s="344">
        <v>2.9468031134456401</v>
      </c>
      <c r="G7330" s="262">
        <f t="shared" si="137"/>
        <v>51455.634193161539</v>
      </c>
    </row>
    <row r="7331" spans="1:7" x14ac:dyDescent="0.2">
      <c r="A7331" s="344">
        <v>23</v>
      </c>
      <c r="B7331" s="344">
        <v>2</v>
      </c>
      <c r="C7331" s="344">
        <v>4494.859375</v>
      </c>
      <c r="D7331" s="344">
        <v>20047.484375</v>
      </c>
      <c r="E7331" s="344">
        <v>2.2241000551730399</v>
      </c>
      <c r="F7331" s="344">
        <v>2.9414920136332499</v>
      </c>
      <c r="G7331" s="262">
        <f t="shared" si="137"/>
        <v>51415.324499617367</v>
      </c>
    </row>
    <row r="7332" spans="1:7" x14ac:dyDescent="0.2">
      <c r="A7332" s="344">
        <v>23</v>
      </c>
      <c r="B7332" s="344">
        <v>2</v>
      </c>
      <c r="C7332" s="344">
        <v>4495.2802734375</v>
      </c>
      <c r="D7332" s="344">
        <v>19947.33203125</v>
      </c>
      <c r="E7332" s="344">
        <v>2.2220038808882201</v>
      </c>
      <c r="F7332" s="344">
        <v>2.9376328457146901</v>
      </c>
      <c r="G7332" s="262">
        <f t="shared" si="137"/>
        <v>51373.406446778936</v>
      </c>
    </row>
    <row r="7333" spans="1:7" x14ac:dyDescent="0.2">
      <c r="A7333" s="344">
        <v>23</v>
      </c>
      <c r="B7333" s="344">
        <v>2</v>
      </c>
      <c r="C7333" s="344">
        <v>4495.6806640625</v>
      </c>
      <c r="D7333" s="344">
        <v>19847.06640625</v>
      </c>
      <c r="E7333" s="344">
        <v>2.2199572995305101</v>
      </c>
      <c r="F7333" s="344">
        <v>2.9338451568037298</v>
      </c>
      <c r="G7333" s="262">
        <f t="shared" si="137"/>
        <v>51332.685209787203</v>
      </c>
    </row>
    <row r="7334" spans="1:7" x14ac:dyDescent="0.2">
      <c r="A7334" s="344">
        <v>23</v>
      </c>
      <c r="B7334" s="344">
        <v>2</v>
      </c>
      <c r="C7334" s="344">
        <v>4495.8203125</v>
      </c>
      <c r="D7334" s="344">
        <v>19815.609375</v>
      </c>
      <c r="E7334" s="344">
        <v>2.21928907558322</v>
      </c>
      <c r="F7334" s="344">
        <v>2.9324979986995499</v>
      </c>
      <c r="G7334" s="262">
        <f t="shared" si="137"/>
        <v>51319.433434901883</v>
      </c>
    </row>
    <row r="7335" spans="1:7" x14ac:dyDescent="0.2">
      <c r="A7335" s="344">
        <v>23</v>
      </c>
      <c r="B7335" s="344">
        <v>2</v>
      </c>
      <c r="C7335" s="344">
        <v>4496.078125</v>
      </c>
      <c r="D7335" s="344">
        <v>19746.955078125</v>
      </c>
      <c r="E7335" s="344">
        <v>2.21798755228519</v>
      </c>
      <c r="F7335" s="344">
        <v>2.9272437095642099</v>
      </c>
      <c r="G7335" s="262">
        <f t="shared" si="137"/>
        <v>51293.687635219103</v>
      </c>
    </row>
    <row r="7336" spans="1:7" x14ac:dyDescent="0.2">
      <c r="A7336" s="344">
        <v>23</v>
      </c>
      <c r="B7336" s="344">
        <v>2</v>
      </c>
      <c r="C7336" s="344">
        <v>4496.486328125</v>
      </c>
      <c r="D7336" s="344">
        <v>19645.056640625</v>
      </c>
      <c r="E7336" s="344">
        <v>2.2159265354275699</v>
      </c>
      <c r="F7336" s="344">
        <v>2.9235749971121598</v>
      </c>
      <c r="G7336" s="262">
        <f t="shared" si="137"/>
        <v>51253.093835115149</v>
      </c>
    </row>
    <row r="7337" spans="1:7" x14ac:dyDescent="0.2">
      <c r="A7337" s="344">
        <v>23</v>
      </c>
      <c r="B7337" s="344">
        <v>2</v>
      </c>
      <c r="C7337" s="344">
        <v>4496.892578125</v>
      </c>
      <c r="D7337" s="344">
        <v>19543.408203125</v>
      </c>
      <c r="E7337" s="344">
        <v>2.2138850763440101</v>
      </c>
      <c r="F7337" s="344">
        <v>2.9183148872107298</v>
      </c>
      <c r="G7337" s="262">
        <f t="shared" si="137"/>
        <v>51213.093011352132</v>
      </c>
    </row>
    <row r="7338" spans="1:7" x14ac:dyDescent="0.2">
      <c r="A7338" s="344">
        <v>23</v>
      </c>
      <c r="B7338" s="344">
        <v>2</v>
      </c>
      <c r="C7338" s="344">
        <v>4497.296875</v>
      </c>
      <c r="D7338" s="344">
        <v>19442.275390625</v>
      </c>
      <c r="E7338" s="344">
        <v>2.2118394263088699</v>
      </c>
      <c r="F7338" s="344">
        <v>2.9150843620300302</v>
      </c>
      <c r="G7338" s="262">
        <f t="shared" si="137"/>
        <v>51173.21747884537</v>
      </c>
    </row>
    <row r="7339" spans="1:7" x14ac:dyDescent="0.2">
      <c r="A7339" s="344">
        <v>23</v>
      </c>
      <c r="B7339" s="344">
        <v>2</v>
      </c>
      <c r="C7339" s="344">
        <v>4497.6943359375</v>
      </c>
      <c r="D7339" s="344">
        <v>19341.94921875</v>
      </c>
      <c r="E7339" s="344">
        <v>2.20986572094262</v>
      </c>
      <c r="F7339" s="344">
        <v>2.9123902786523099</v>
      </c>
      <c r="G7339" s="262">
        <f t="shared" si="137"/>
        <v>51134.943162726689</v>
      </c>
    </row>
    <row r="7340" spans="1:7" x14ac:dyDescent="0.2">
      <c r="A7340" s="344">
        <v>23</v>
      </c>
      <c r="B7340" s="344">
        <v>2</v>
      </c>
      <c r="C7340" s="344">
        <v>4498.1064453125</v>
      </c>
      <c r="D7340" s="344">
        <v>19240.630859375</v>
      </c>
      <c r="E7340" s="344">
        <v>2.20781634561718</v>
      </c>
      <c r="F7340" s="344">
        <v>2.9069483280181898</v>
      </c>
      <c r="G7340" s="262">
        <f t="shared" si="137"/>
        <v>51095.408068924728</v>
      </c>
    </row>
    <row r="7341" spans="1:7" x14ac:dyDescent="0.2">
      <c r="A7341" s="344">
        <v>23</v>
      </c>
      <c r="B7341" s="344">
        <v>2</v>
      </c>
      <c r="C7341" s="344">
        <v>4498.4970703125</v>
      </c>
      <c r="D7341" s="344">
        <v>19139.98828125</v>
      </c>
      <c r="E7341" s="344">
        <v>2.2057881578803098</v>
      </c>
      <c r="F7341" s="344">
        <v>2.9019503854215101</v>
      </c>
      <c r="G7341" s="262">
        <f t="shared" si="137"/>
        <v>51056.486518387479</v>
      </c>
    </row>
    <row r="7342" spans="1:7" x14ac:dyDescent="0.2">
      <c r="A7342" s="344">
        <v>23</v>
      </c>
      <c r="B7342" s="344">
        <v>2.5</v>
      </c>
      <c r="C7342" s="344">
        <v>4498.96484375</v>
      </c>
      <c r="D7342" s="344">
        <v>19241.353515625</v>
      </c>
      <c r="E7342" s="344">
        <v>2.2075811866670798</v>
      </c>
      <c r="F7342" s="344">
        <v>2.9078631196171001</v>
      </c>
      <c r="G7342" s="262">
        <f t="shared" si="137"/>
        <v>51090.895943745803</v>
      </c>
    </row>
    <row r="7343" spans="1:7" x14ac:dyDescent="0.2">
      <c r="A7343" s="344">
        <v>23</v>
      </c>
      <c r="B7343" s="344">
        <v>2.5</v>
      </c>
      <c r="C7343" s="344">
        <v>4499.3603515625</v>
      </c>
      <c r="D7343" s="344">
        <v>19341.556640625</v>
      </c>
      <c r="E7343" s="344">
        <v>2.2095595486462098</v>
      </c>
      <c r="F7343" s="344">
        <v>2.90988688357174</v>
      </c>
      <c r="G7343" s="262">
        <f t="shared" si="137"/>
        <v>51129.061424994463</v>
      </c>
    </row>
    <row r="7344" spans="1:7" x14ac:dyDescent="0.2">
      <c r="A7344" s="344">
        <v>23</v>
      </c>
      <c r="B7344" s="344">
        <v>2.5</v>
      </c>
      <c r="C7344" s="344">
        <v>4499.7744140625</v>
      </c>
      <c r="D7344" s="344">
        <v>19442.09375</v>
      </c>
      <c r="E7344" s="344">
        <v>2.2115712054073802</v>
      </c>
      <c r="F7344" s="344">
        <v>2.9143241699784999</v>
      </c>
      <c r="G7344" s="262">
        <f t="shared" si="137"/>
        <v>51168.071121260044</v>
      </c>
    </row>
    <row r="7345" spans="1:7" x14ac:dyDescent="0.2">
      <c r="A7345" s="344">
        <v>23</v>
      </c>
      <c r="B7345" s="344">
        <v>2.5</v>
      </c>
      <c r="C7345" s="344">
        <v>4500.1787109375</v>
      </c>
      <c r="D7345" s="344">
        <v>19542.5390625</v>
      </c>
      <c r="E7345" s="344">
        <v>2.21348647028208</v>
      </c>
      <c r="F7345" s="344">
        <v>2.9204396996647102</v>
      </c>
      <c r="G7345" s="262">
        <f t="shared" si="137"/>
        <v>51205.404070199467</v>
      </c>
    </row>
    <row r="7346" spans="1:7" x14ac:dyDescent="0.2">
      <c r="A7346" s="344">
        <v>23</v>
      </c>
      <c r="B7346" s="344">
        <v>2.5</v>
      </c>
      <c r="C7346" s="344">
        <v>4500.578125</v>
      </c>
      <c r="D7346" s="344">
        <v>19644.103515625</v>
      </c>
      <c r="E7346" s="344">
        <v>2.2154203616082699</v>
      </c>
      <c r="F7346" s="344">
        <v>2.9245256446301902</v>
      </c>
      <c r="G7346" s="262">
        <f t="shared" si="137"/>
        <v>51243.295424291638</v>
      </c>
    </row>
    <row r="7347" spans="1:7" x14ac:dyDescent="0.2">
      <c r="A7347" s="344">
        <v>23</v>
      </c>
      <c r="B7347" s="344">
        <v>2.5</v>
      </c>
      <c r="C7347" s="344">
        <v>4500.9853515625</v>
      </c>
      <c r="D7347" s="344">
        <v>19748.189453125</v>
      </c>
      <c r="E7347" s="344">
        <v>2.2174112964421502</v>
      </c>
      <c r="F7347" s="344">
        <v>2.92854593135417</v>
      </c>
      <c r="G7347" s="262">
        <f t="shared" si="137"/>
        <v>51282.509168420591</v>
      </c>
    </row>
    <row r="7348" spans="1:7" x14ac:dyDescent="0.2">
      <c r="A7348" s="344">
        <v>23</v>
      </c>
      <c r="B7348" s="344">
        <v>2.5</v>
      </c>
      <c r="C7348" s="344">
        <v>4501.4033203125</v>
      </c>
      <c r="D7348" s="344">
        <v>19850.2109375</v>
      </c>
      <c r="E7348" s="344">
        <v>2.2194341290742199</v>
      </c>
      <c r="F7348" s="344">
        <v>2.93219089508057</v>
      </c>
      <c r="G7348" s="262">
        <f t="shared" si="137"/>
        <v>51322.559636664548</v>
      </c>
    </row>
    <row r="7349" spans="1:7" x14ac:dyDescent="0.2">
      <c r="A7349" s="344">
        <v>23</v>
      </c>
      <c r="B7349" s="344">
        <v>2.5</v>
      </c>
      <c r="C7349" s="344">
        <v>4501.8037109375</v>
      </c>
      <c r="D7349" s="344">
        <v>19955.439453125</v>
      </c>
      <c r="E7349" s="344">
        <v>2.2214408963918699</v>
      </c>
      <c r="F7349" s="344">
        <v>2.9369501862675</v>
      </c>
      <c r="G7349" s="262">
        <f t="shared" si="137"/>
        <v>51362.499975795399</v>
      </c>
    </row>
    <row r="7350" spans="1:7" x14ac:dyDescent="0.2">
      <c r="A7350" s="344">
        <v>23</v>
      </c>
      <c r="B7350" s="344">
        <v>2.5</v>
      </c>
      <c r="C7350" s="344">
        <v>4502.228515625</v>
      </c>
      <c r="D7350" s="344">
        <v>20056.294921875</v>
      </c>
      <c r="E7350" s="344">
        <v>2.2235428914427802</v>
      </c>
      <c r="F7350" s="344">
        <v>2.9421627987176202</v>
      </c>
      <c r="G7350" s="262">
        <f t="shared" si="137"/>
        <v>51404.552209612695</v>
      </c>
    </row>
    <row r="7351" spans="1:7" x14ac:dyDescent="0.2">
      <c r="A7351" s="344">
        <v>23</v>
      </c>
      <c r="B7351" s="344">
        <v>2.5</v>
      </c>
      <c r="C7351" s="344">
        <v>4502.6318359375</v>
      </c>
      <c r="D7351" s="344">
        <v>20158.1796875</v>
      </c>
      <c r="E7351" s="344">
        <v>2.2254881914704998</v>
      </c>
      <c r="F7351" s="344">
        <v>2.9443711973726701</v>
      </c>
      <c r="G7351" s="262">
        <f t="shared" si="137"/>
        <v>51443.66681889887</v>
      </c>
    </row>
    <row r="7352" spans="1:7" x14ac:dyDescent="0.2">
      <c r="A7352" s="344">
        <v>23</v>
      </c>
      <c r="B7352" s="344">
        <v>2.5</v>
      </c>
      <c r="C7352" s="344">
        <v>4503.0283203125</v>
      </c>
      <c r="D7352" s="344">
        <v>20262.060546875</v>
      </c>
      <c r="E7352" s="344">
        <v>2.2274351213127401</v>
      </c>
      <c r="F7352" s="344">
        <v>2.9511451721191402</v>
      </c>
      <c r="G7352" s="262">
        <f t="shared" si="137"/>
        <v>51483.014504870283</v>
      </c>
    </row>
    <row r="7353" spans="1:7" x14ac:dyDescent="0.2">
      <c r="A7353" s="344">
        <v>23</v>
      </c>
      <c r="B7353" s="344">
        <v>2.5</v>
      </c>
      <c r="C7353" s="344">
        <v>4503.4560546875</v>
      </c>
      <c r="D7353" s="344">
        <v>20366.353515625</v>
      </c>
      <c r="E7353" s="344">
        <v>2.22952454350889</v>
      </c>
      <c r="F7353" s="344">
        <v>2.95475125312805</v>
      </c>
      <c r="G7353" s="262">
        <f t="shared" si="137"/>
        <v>51525.45945993856</v>
      </c>
    </row>
    <row r="7354" spans="1:7" x14ac:dyDescent="0.2">
      <c r="A7354" s="344">
        <v>23</v>
      </c>
      <c r="B7354" s="344">
        <v>2.5</v>
      </c>
      <c r="C7354" s="344">
        <v>4503.87890625</v>
      </c>
      <c r="D7354" s="344">
        <v>20467.373046875</v>
      </c>
      <c r="E7354" s="344">
        <v>2.23159859888256</v>
      </c>
      <c r="F7354" s="344">
        <v>2.9599338304251401</v>
      </c>
      <c r="G7354" s="262">
        <f t="shared" si="137"/>
        <v>51567.805164940524</v>
      </c>
    </row>
    <row r="7355" spans="1:7" x14ac:dyDescent="0.2">
      <c r="A7355" s="344">
        <v>23</v>
      </c>
      <c r="B7355" s="344">
        <v>2.5</v>
      </c>
      <c r="C7355" s="344">
        <v>4504.2685546875</v>
      </c>
      <c r="D7355" s="344">
        <v>20569.71484375</v>
      </c>
      <c r="E7355" s="344">
        <v>2.2335164248943302</v>
      </c>
      <c r="F7355" s="344">
        <v>2.96173384413123</v>
      </c>
      <c r="G7355" s="262">
        <f t="shared" si="137"/>
        <v>51607.156162242492</v>
      </c>
    </row>
    <row r="7356" spans="1:7" x14ac:dyDescent="0.2">
      <c r="A7356" s="344">
        <v>23</v>
      </c>
      <c r="B7356" s="344">
        <v>2.5</v>
      </c>
      <c r="C7356" s="344">
        <v>4504.685546875</v>
      </c>
      <c r="D7356" s="344">
        <v>20669.87890625</v>
      </c>
      <c r="E7356" s="344">
        <v>2.2356049157679099</v>
      </c>
      <c r="F7356" s="344">
        <v>2.9658765997737602</v>
      </c>
      <c r="G7356" s="262">
        <f t="shared" si="137"/>
        <v>51650.220419830999</v>
      </c>
    </row>
    <row r="7357" spans="1:7" x14ac:dyDescent="0.2">
      <c r="A7357" s="344">
        <v>23</v>
      </c>
      <c r="B7357" s="344">
        <v>2.5</v>
      </c>
      <c r="C7357" s="344">
        <v>4505.0888671875</v>
      </c>
      <c r="D7357" s="344">
        <v>20770.654296875</v>
      </c>
      <c r="E7357" s="344">
        <v>2.2375814151018898</v>
      </c>
      <c r="F7357" s="344">
        <v>2.9724030755460298</v>
      </c>
      <c r="G7357" s="262">
        <f t="shared" si="137"/>
        <v>51691.174012968877</v>
      </c>
    </row>
    <row r="7358" spans="1:7" x14ac:dyDescent="0.2">
      <c r="A7358" s="344">
        <v>23</v>
      </c>
      <c r="B7358" s="344">
        <v>2.5</v>
      </c>
      <c r="C7358" s="344">
        <v>4505.447265625</v>
      </c>
      <c r="D7358" s="344">
        <v>20856.5703125</v>
      </c>
      <c r="E7358" s="344">
        <v>2.2392978426068999</v>
      </c>
      <c r="F7358" s="344">
        <v>2.9748021624982401</v>
      </c>
      <c r="G7358" s="262">
        <f t="shared" si="137"/>
        <v>51726.899069607258</v>
      </c>
    </row>
    <row r="7359" spans="1:7" x14ac:dyDescent="0.2">
      <c r="A7359" s="344">
        <v>23</v>
      </c>
      <c r="B7359" s="344">
        <v>2.5</v>
      </c>
      <c r="C7359" s="344">
        <v>4505.4794921875</v>
      </c>
      <c r="D7359" s="344">
        <v>20870.943359375</v>
      </c>
      <c r="E7359" s="344">
        <v>2.23950552754104</v>
      </c>
      <c r="F7359" s="344">
        <v>2.9755977448076001</v>
      </c>
      <c r="G7359" s="262">
        <f t="shared" si="137"/>
        <v>51731.232157571649</v>
      </c>
    </row>
    <row r="7360" spans="1:7" x14ac:dyDescent="0.2">
      <c r="A7360" s="344">
        <v>23</v>
      </c>
      <c r="B7360" s="344">
        <v>2.5</v>
      </c>
      <c r="C7360" s="344">
        <v>4505.8837890625</v>
      </c>
      <c r="D7360" s="344">
        <v>20971.029296875</v>
      </c>
      <c r="E7360" s="344">
        <v>2.2414692211896199</v>
      </c>
      <c r="F7360" s="344">
        <v>2.9781607445329401</v>
      </c>
      <c r="G7360" s="262">
        <f t="shared" si="137"/>
        <v>51772.314565546214</v>
      </c>
    </row>
    <row r="7361" spans="1:7" x14ac:dyDescent="0.2">
      <c r="A7361" s="344">
        <v>23</v>
      </c>
      <c r="B7361" s="344">
        <v>2.5</v>
      </c>
      <c r="C7361" s="344">
        <v>4506.29296875</v>
      </c>
      <c r="D7361" s="344">
        <v>21071.212890625</v>
      </c>
      <c r="E7361" s="344">
        <v>2.2434047423303101</v>
      </c>
      <c r="F7361" s="344">
        <v>2.9815940652042601</v>
      </c>
      <c r="G7361" s="262">
        <f t="shared" si="137"/>
        <v>51813.001389824174</v>
      </c>
    </row>
    <row r="7362" spans="1:7" x14ac:dyDescent="0.2">
      <c r="A7362" s="344">
        <v>23</v>
      </c>
      <c r="B7362" s="344">
        <v>2.5</v>
      </c>
      <c r="C7362" s="344">
        <v>4506.6845703125</v>
      </c>
      <c r="D7362" s="344">
        <v>21173.9609375</v>
      </c>
      <c r="E7362" s="344">
        <v>2.2453905548900401</v>
      </c>
      <c r="F7362" s="344">
        <v>2.9875664040446299</v>
      </c>
      <c r="G7362" s="262">
        <f t="shared" si="137"/>
        <v>51854.946888212107</v>
      </c>
    </row>
    <row r="7363" spans="1:7" x14ac:dyDescent="0.2">
      <c r="A7363" s="344">
        <v>23</v>
      </c>
      <c r="B7363" s="344">
        <v>2.5</v>
      </c>
      <c r="C7363" s="344">
        <v>4507.0927734375</v>
      </c>
      <c r="D7363" s="344">
        <v>21274.1953125</v>
      </c>
      <c r="E7363" s="344">
        <v>2.2474229335784899</v>
      </c>
      <c r="F7363" s="344">
        <v>2.9937804210931098</v>
      </c>
      <c r="G7363" s="262">
        <f t="shared" si="137"/>
        <v>51898.082252275351</v>
      </c>
    </row>
    <row r="7364" spans="1:7" x14ac:dyDescent="0.2">
      <c r="A7364" s="344">
        <v>23</v>
      </c>
      <c r="B7364" s="344">
        <v>2.5</v>
      </c>
      <c r="C7364" s="344">
        <v>4507.5078125</v>
      </c>
      <c r="D7364" s="344">
        <v>21376.533203125</v>
      </c>
      <c r="E7364" s="344">
        <v>2.2493933793157299</v>
      </c>
      <c r="F7364" s="344">
        <v>2.9962449334561798</v>
      </c>
      <c r="G7364" s="262">
        <f t="shared" si="137"/>
        <v>51940.10272537225</v>
      </c>
    </row>
    <row r="7365" spans="1:7" x14ac:dyDescent="0.2">
      <c r="A7365" s="344">
        <v>23</v>
      </c>
      <c r="B7365" s="344">
        <v>2.5</v>
      </c>
      <c r="C7365" s="344">
        <v>4507.91796875</v>
      </c>
      <c r="D7365" s="344">
        <v>21476.92578125</v>
      </c>
      <c r="E7365" s="344">
        <v>2.25143879652023</v>
      </c>
      <c r="F7365" s="344">
        <v>3.0000447295606101</v>
      </c>
      <c r="G7365" s="262">
        <f t="shared" si="137"/>
        <v>51983.929326511738</v>
      </c>
    </row>
    <row r="7366" spans="1:7" x14ac:dyDescent="0.2">
      <c r="A7366" s="344">
        <v>23</v>
      </c>
      <c r="B7366" s="344">
        <v>2.5</v>
      </c>
      <c r="C7366" s="344">
        <v>4508.328125</v>
      </c>
      <c r="D7366" s="344">
        <v>21578.275390625</v>
      </c>
      <c r="E7366" s="344">
        <v>2.25337548181415</v>
      </c>
      <c r="F7366" s="344">
        <v>3.00237233750522</v>
      </c>
      <c r="G7366" s="262">
        <f t="shared" ref="G7366:G7429" si="138">G7365+(D7366+D7365)/2*(E7366-E7365)</f>
        <v>52025.62151397991</v>
      </c>
    </row>
    <row r="7367" spans="1:7" x14ac:dyDescent="0.2">
      <c r="A7367" s="344">
        <v>23</v>
      </c>
      <c r="B7367" s="344">
        <v>2.5</v>
      </c>
      <c r="C7367" s="344">
        <v>4508.7216796875</v>
      </c>
      <c r="D7367" s="344">
        <v>21678.43359375</v>
      </c>
      <c r="E7367" s="344">
        <v>2.2553661838173902</v>
      </c>
      <c r="F7367" s="344">
        <v>3.0108809005469102</v>
      </c>
      <c r="G7367" s="262">
        <f t="shared" si="138"/>
        <v>52068.677122594294</v>
      </c>
    </row>
    <row r="7368" spans="1:7" x14ac:dyDescent="0.2">
      <c r="A7368" s="344">
        <v>23</v>
      </c>
      <c r="B7368" s="344">
        <v>2.5</v>
      </c>
      <c r="C7368" s="344">
        <v>4509.1279296875</v>
      </c>
      <c r="D7368" s="344">
        <v>21779.833984375</v>
      </c>
      <c r="E7368" s="344">
        <v>2.2573026362806599</v>
      </c>
      <c r="F7368" s="344">
        <v>3.0155659187585102</v>
      </c>
      <c r="G7368" s="262">
        <f t="shared" si="138"/>
        <v>52110.754557244843</v>
      </c>
    </row>
    <row r="7369" spans="1:7" x14ac:dyDescent="0.2">
      <c r="A7369" s="344">
        <v>23</v>
      </c>
      <c r="B7369" s="344">
        <v>2.5</v>
      </c>
      <c r="C7369" s="344">
        <v>4509.521484375</v>
      </c>
      <c r="D7369" s="344">
        <v>21880.1875</v>
      </c>
      <c r="E7369" s="344">
        <v>2.2592644672840798</v>
      </c>
      <c r="F7369" s="344">
        <v>3.01851308904588</v>
      </c>
      <c r="G7369" s="262">
        <f t="shared" si="138"/>
        <v>52153.581349123859</v>
      </c>
    </row>
    <row r="7370" spans="1:7" x14ac:dyDescent="0.2">
      <c r="A7370" s="344">
        <v>23</v>
      </c>
      <c r="B7370" s="344">
        <v>2.5</v>
      </c>
      <c r="C7370" s="344">
        <v>4509.525390625</v>
      </c>
      <c r="D7370" s="344">
        <v>21875.853515625</v>
      </c>
      <c r="E7370" s="344">
        <v>2.2593031171709299</v>
      </c>
      <c r="F7370" s="344">
        <v>3.0191242694854701</v>
      </c>
      <c r="G7370" s="262">
        <f t="shared" si="138"/>
        <v>52154.426932140988</v>
      </c>
    </row>
    <row r="7371" spans="1:7" x14ac:dyDescent="0.2">
      <c r="A7371" s="344">
        <v>23</v>
      </c>
      <c r="B7371" s="344">
        <v>2.5</v>
      </c>
      <c r="C7371" s="344">
        <v>4509.93359375</v>
      </c>
      <c r="D7371" s="344">
        <v>21980.796875</v>
      </c>
      <c r="E7371" s="344">
        <v>2.26129218935966</v>
      </c>
      <c r="F7371" s="344">
        <v>3.0236986931413399</v>
      </c>
      <c r="G7371" s="262">
        <f t="shared" si="138"/>
        <v>52198.043953932414</v>
      </c>
    </row>
    <row r="7372" spans="1:7" x14ac:dyDescent="0.2">
      <c r="A7372" s="344">
        <v>23</v>
      </c>
      <c r="B7372" s="344">
        <v>2.5</v>
      </c>
      <c r="C7372" s="344">
        <v>4510.31640625</v>
      </c>
      <c r="D7372" s="344">
        <v>22081.712890625</v>
      </c>
      <c r="E7372" s="344">
        <v>2.26325890980661</v>
      </c>
      <c r="F7372" s="344">
        <v>3.0281690414994999</v>
      </c>
      <c r="G7372" s="262">
        <f t="shared" si="138"/>
        <v>52241.373273382407</v>
      </c>
    </row>
    <row r="7373" spans="1:7" x14ac:dyDescent="0.2">
      <c r="A7373" s="344">
        <v>23</v>
      </c>
      <c r="B7373" s="344">
        <v>2.5</v>
      </c>
      <c r="C7373" s="344">
        <v>4510.7470703125</v>
      </c>
      <c r="D7373" s="344">
        <v>22182.298828125</v>
      </c>
      <c r="E7373" s="344">
        <v>2.2653893101960398</v>
      </c>
      <c r="F7373" s="344">
        <v>3.0335637275129601</v>
      </c>
      <c r="G7373" s="262">
        <f t="shared" si="138"/>
        <v>52288.523307284086</v>
      </c>
    </row>
    <row r="7374" spans="1:7" x14ac:dyDescent="0.2">
      <c r="A7374" s="344">
        <v>23</v>
      </c>
      <c r="B7374" s="344">
        <v>2.5</v>
      </c>
      <c r="C7374" s="344">
        <v>4511.1572265625</v>
      </c>
      <c r="D7374" s="344">
        <v>22286.046875</v>
      </c>
      <c r="E7374" s="344">
        <v>2.2673646453768002</v>
      </c>
      <c r="F7374" s="344">
        <v>3.0360489618033202</v>
      </c>
      <c r="G7374" s="262">
        <f t="shared" si="138"/>
        <v>52332.443251132885</v>
      </c>
    </row>
    <row r="7375" spans="1:7" x14ac:dyDescent="0.2">
      <c r="A7375" s="344">
        <v>23</v>
      </c>
      <c r="B7375" s="344">
        <v>2.5</v>
      </c>
      <c r="C7375" s="344">
        <v>4511.5537109375</v>
      </c>
      <c r="D7375" s="344">
        <v>22387.05078125</v>
      </c>
      <c r="E7375" s="344">
        <v>2.2693776991218302</v>
      </c>
      <c r="F7375" s="344">
        <v>3.0408052261918801</v>
      </c>
      <c r="G7375" s="262">
        <f t="shared" si="138"/>
        <v>52377.407924402389</v>
      </c>
    </row>
    <row r="7376" spans="1:7" x14ac:dyDescent="0.2">
      <c r="A7376" s="344">
        <v>23</v>
      </c>
      <c r="B7376" s="344">
        <v>2.5</v>
      </c>
      <c r="C7376" s="344">
        <v>4511.970703125</v>
      </c>
      <c r="D7376" s="344">
        <v>22487.69140625</v>
      </c>
      <c r="E7376" s="344">
        <v>2.2713909856975101</v>
      </c>
      <c r="F7376" s="344">
        <v>3.0458359979093101</v>
      </c>
      <c r="G7376" s="262">
        <f t="shared" si="138"/>
        <v>52422.580782418983</v>
      </c>
    </row>
    <row r="7377" spans="1:7" x14ac:dyDescent="0.2">
      <c r="A7377" s="344">
        <v>23</v>
      </c>
      <c r="B7377" s="344">
        <v>2.5</v>
      </c>
      <c r="C7377" s="344">
        <v>4512.3603515625</v>
      </c>
      <c r="D7377" s="344">
        <v>22588.77734375</v>
      </c>
      <c r="E7377" s="344">
        <v>2.2733744699508001</v>
      </c>
      <c r="F7377" s="344">
        <v>3.05054779164493</v>
      </c>
      <c r="G7377" s="262">
        <f t="shared" si="138"/>
        <v>52467.285015398753</v>
      </c>
    </row>
    <row r="7378" spans="1:7" x14ac:dyDescent="0.2">
      <c r="A7378" s="344">
        <v>23</v>
      </c>
      <c r="B7378" s="344">
        <v>2.5</v>
      </c>
      <c r="C7378" s="344">
        <v>4512.767578125</v>
      </c>
      <c r="D7378" s="344">
        <v>22691.41015625</v>
      </c>
      <c r="E7378" s="344">
        <v>2.2753458470106098</v>
      </c>
      <c r="F7378" s="344">
        <v>3.0527205672115101</v>
      </c>
      <c r="G7378" s="262">
        <f t="shared" si="138"/>
        <v>52511.917176849449</v>
      </c>
    </row>
    <row r="7379" spans="1:7" x14ac:dyDescent="0.2">
      <c r="A7379" s="344">
        <v>23</v>
      </c>
      <c r="B7379" s="344">
        <v>2.5</v>
      </c>
      <c r="C7379" s="344">
        <v>4513.17578125</v>
      </c>
      <c r="D7379" s="344">
        <v>22792.810546875</v>
      </c>
      <c r="E7379" s="344">
        <v>2.2774201352149199</v>
      </c>
      <c r="F7379" s="344">
        <v>3.0583739280700701</v>
      </c>
      <c r="G7379" s="262">
        <f t="shared" si="138"/>
        <v>52559.090868092811</v>
      </c>
    </row>
    <row r="7380" spans="1:7" x14ac:dyDescent="0.2">
      <c r="A7380" s="344">
        <v>23</v>
      </c>
      <c r="B7380" s="344">
        <v>2.5</v>
      </c>
      <c r="C7380" s="344">
        <v>4513.5576171875</v>
      </c>
      <c r="D7380" s="344">
        <v>22881.21875</v>
      </c>
      <c r="E7380" s="344">
        <v>2.2793086245656</v>
      </c>
      <c r="F7380" s="344">
        <v>3.0610680114477899</v>
      </c>
      <c r="G7380" s="262">
        <f t="shared" si="138"/>
        <v>52602.218327057708</v>
      </c>
    </row>
    <row r="7381" spans="1:7" x14ac:dyDescent="0.2">
      <c r="A7381" s="344">
        <v>23</v>
      </c>
      <c r="B7381" s="344">
        <v>2.5</v>
      </c>
      <c r="C7381" s="344">
        <v>4513.587890625</v>
      </c>
      <c r="D7381" s="344">
        <v>22895.36328125</v>
      </c>
      <c r="E7381" s="344">
        <v>2.2794294636696599</v>
      </c>
      <c r="F7381" s="344">
        <v>3.0629099346697299</v>
      </c>
      <c r="G7381" s="262">
        <f t="shared" si="138"/>
        <v>52604.984127637501</v>
      </c>
    </row>
    <row r="7382" spans="1:7" x14ac:dyDescent="0.2">
      <c r="A7382" s="344">
        <v>23</v>
      </c>
      <c r="B7382" s="344">
        <v>2.5</v>
      </c>
      <c r="C7382" s="344">
        <v>4513.994140625</v>
      </c>
      <c r="D7382" s="344">
        <v>22996.107421875</v>
      </c>
      <c r="E7382" s="344">
        <v>2.28149094618857</v>
      </c>
      <c r="F7382" s="344">
        <v>3.0675530433654798</v>
      </c>
      <c r="G7382" s="262">
        <f t="shared" si="138"/>
        <v>52652.286359948281</v>
      </c>
    </row>
    <row r="7383" spans="1:7" x14ac:dyDescent="0.2">
      <c r="A7383" s="344">
        <v>23</v>
      </c>
      <c r="B7383" s="344">
        <v>2.5</v>
      </c>
      <c r="C7383" s="344">
        <v>4514.392578125</v>
      </c>
      <c r="D7383" s="344">
        <v>23096.150390625</v>
      </c>
      <c r="E7383" s="344">
        <v>2.2834723349660599</v>
      </c>
      <c r="F7383" s="344">
        <v>3.07111465372145</v>
      </c>
      <c r="G7383" s="262">
        <f t="shared" si="138"/>
        <v>52697.949701127713</v>
      </c>
    </row>
    <row r="7384" spans="1:7" x14ac:dyDescent="0.2">
      <c r="A7384" s="344">
        <v>23</v>
      </c>
      <c r="B7384" s="344">
        <v>2.5</v>
      </c>
      <c r="C7384" s="344">
        <v>4514.7919921875</v>
      </c>
      <c r="D7384" s="344">
        <v>23198.287109375</v>
      </c>
      <c r="E7384" s="344">
        <v>2.2855142597109102</v>
      </c>
      <c r="F7384" s="344">
        <v>3.0754299368709299</v>
      </c>
      <c r="G7384" s="262">
        <f t="shared" si="138"/>
        <v>52745.214579867796</v>
      </c>
    </row>
    <row r="7385" spans="1:7" x14ac:dyDescent="0.2">
      <c r="A7385" s="344">
        <v>23</v>
      </c>
      <c r="B7385" s="344">
        <v>2.5</v>
      </c>
      <c r="C7385" s="344">
        <v>4515.1953125</v>
      </c>
      <c r="D7385" s="344">
        <v>23298.44921875</v>
      </c>
      <c r="E7385" s="344">
        <v>2.2875419817864899</v>
      </c>
      <c r="F7385" s="344">
        <v>3.0803889967501199</v>
      </c>
      <c r="G7385" s="262">
        <f t="shared" si="138"/>
        <v>52792.355809215274</v>
      </c>
    </row>
    <row r="7386" spans="1:7" x14ac:dyDescent="0.2">
      <c r="A7386" s="344">
        <v>23</v>
      </c>
      <c r="B7386" s="344">
        <v>2.5</v>
      </c>
      <c r="C7386" s="344">
        <v>4515.6123046875</v>
      </c>
      <c r="D7386" s="344">
        <v>23400.1796875</v>
      </c>
      <c r="E7386" s="344">
        <v>2.2896612063050301</v>
      </c>
      <c r="F7386" s="344">
        <v>3.0839680694043601</v>
      </c>
      <c r="G7386" s="262">
        <f t="shared" si="138"/>
        <v>52841.838248895445</v>
      </c>
    </row>
    <row r="7387" spans="1:7" x14ac:dyDescent="0.2">
      <c r="A7387" s="344">
        <v>23</v>
      </c>
      <c r="B7387" s="344">
        <v>2.5</v>
      </c>
      <c r="C7387" s="344">
        <v>4516.0185546875</v>
      </c>
      <c r="D7387" s="344">
        <v>23500.826171875</v>
      </c>
      <c r="E7387" s="344">
        <v>2.2916640155017398</v>
      </c>
      <c r="F7387" s="344">
        <v>3.08667705394328</v>
      </c>
      <c r="G7387" s="262">
        <f t="shared" si="138"/>
        <v>52888.805131830493</v>
      </c>
    </row>
    <row r="7388" spans="1:7" x14ac:dyDescent="0.2">
      <c r="A7388" s="344">
        <v>23</v>
      </c>
      <c r="B7388" s="344">
        <v>2.5</v>
      </c>
      <c r="C7388" s="344">
        <v>4516.41015625</v>
      </c>
      <c r="D7388" s="344">
        <v>23600.943359375</v>
      </c>
      <c r="E7388" s="344">
        <v>2.29369848966599</v>
      </c>
      <c r="F7388" s="344">
        <v>3.0928582418709998</v>
      </c>
      <c r="G7388" s="262">
        <f t="shared" si="138"/>
        <v>52936.718798431393</v>
      </c>
    </row>
    <row r="7389" spans="1:7" x14ac:dyDescent="0.2">
      <c r="A7389" s="344">
        <v>23</v>
      </c>
      <c r="B7389" s="344">
        <v>2.5</v>
      </c>
      <c r="C7389" s="344">
        <v>4516.8154296875</v>
      </c>
      <c r="D7389" s="344">
        <v>23702.490234375</v>
      </c>
      <c r="E7389" s="344">
        <v>2.2957685869187099</v>
      </c>
      <c r="F7389" s="344">
        <v>3.0981092713773299</v>
      </c>
      <c r="G7389" s="262">
        <f t="shared" si="138"/>
        <v>52985.680152394714</v>
      </c>
    </row>
    <row r="7390" spans="1:7" x14ac:dyDescent="0.2">
      <c r="A7390" s="344">
        <v>23</v>
      </c>
      <c r="B7390" s="344">
        <v>2.5</v>
      </c>
      <c r="C7390" s="344">
        <v>4517.212890625</v>
      </c>
      <c r="D7390" s="344">
        <v>23803.380859375</v>
      </c>
      <c r="E7390" s="344">
        <v>2.29782657697797</v>
      </c>
      <c r="F7390" s="344">
        <v>3.1005649361759402</v>
      </c>
      <c r="G7390" s="262">
        <f t="shared" si="138"/>
        <v>53034.563457628428</v>
      </c>
    </row>
    <row r="7391" spans="1:7" x14ac:dyDescent="0.2">
      <c r="A7391" s="344">
        <v>23</v>
      </c>
      <c r="B7391" s="344">
        <v>2.5</v>
      </c>
      <c r="C7391" s="344">
        <v>4517.4794921875</v>
      </c>
      <c r="D7391" s="344">
        <v>23867.607421875</v>
      </c>
      <c r="E7391" s="344">
        <v>2.2993129678070501</v>
      </c>
      <c r="F7391" s="344">
        <v>3.1041563488542998</v>
      </c>
      <c r="G7391" s="262">
        <f t="shared" si="138"/>
        <v>53069.992317525648</v>
      </c>
    </row>
    <row r="7392" spans="1:7" x14ac:dyDescent="0.2">
      <c r="A7392" s="344">
        <v>23</v>
      </c>
      <c r="B7392" s="344">
        <v>2.5</v>
      </c>
      <c r="C7392" s="344">
        <v>4517.6123046875</v>
      </c>
      <c r="D7392" s="344">
        <v>23904.919921875</v>
      </c>
      <c r="E7392" s="344">
        <v>2.3000210057944099</v>
      </c>
      <c r="F7392" s="344">
        <v>3.1060904730111401</v>
      </c>
      <c r="G7392" s="262">
        <f t="shared" si="138"/>
        <v>53086.904699581428</v>
      </c>
    </row>
    <row r="7393" spans="1:7" x14ac:dyDescent="0.2">
      <c r="A7393" s="344">
        <v>23</v>
      </c>
      <c r="B7393" s="344">
        <v>3.5</v>
      </c>
      <c r="C7393" s="344">
        <v>4518.7802734375</v>
      </c>
      <c r="D7393" s="344">
        <v>24005.14453125</v>
      </c>
      <c r="E7393" s="344">
        <v>2.30253464542329</v>
      </c>
      <c r="F7393" s="344">
        <v>3.11141298152506</v>
      </c>
      <c r="G7393" s="262">
        <f t="shared" si="138"/>
        <v>53147.119017897217</v>
      </c>
    </row>
    <row r="7394" spans="1:7" x14ac:dyDescent="0.2">
      <c r="A7394" s="344">
        <v>23</v>
      </c>
      <c r="B7394" s="344">
        <v>3.5</v>
      </c>
      <c r="C7394" s="344">
        <v>4519.283203125</v>
      </c>
      <c r="D7394" s="344">
        <v>24105.67578125</v>
      </c>
      <c r="E7394" s="344">
        <v>2.3050354793667802</v>
      </c>
      <c r="F7394" s="344">
        <v>3.11533804051578</v>
      </c>
      <c r="G7394" s="262">
        <f t="shared" si="138"/>
        <v>53207.277604140545</v>
      </c>
    </row>
    <row r="7395" spans="1:7" x14ac:dyDescent="0.2">
      <c r="A7395" s="344">
        <v>23</v>
      </c>
      <c r="B7395" s="344">
        <v>3.5</v>
      </c>
      <c r="C7395" s="344">
        <v>4519.8173828125</v>
      </c>
      <c r="D7395" s="344">
        <v>24205.9375</v>
      </c>
      <c r="E7395" s="344">
        <v>2.30777217075229</v>
      </c>
      <c r="F7395" s="344">
        <v>3.1195641495287401</v>
      </c>
      <c r="G7395" s="262">
        <f t="shared" si="138"/>
        <v>53273.384592083981</v>
      </c>
    </row>
    <row r="7396" spans="1:7" x14ac:dyDescent="0.2">
      <c r="A7396" s="344">
        <v>23</v>
      </c>
      <c r="B7396" s="344">
        <v>3.5</v>
      </c>
      <c r="C7396" s="344">
        <v>4520.4697265625</v>
      </c>
      <c r="D7396" s="344">
        <v>24307.091796875</v>
      </c>
      <c r="E7396" s="344">
        <v>2.3110629990696898</v>
      </c>
      <c r="F7396" s="344">
        <v>3.1266510486602801</v>
      </c>
      <c r="G7396" s="262">
        <f t="shared" si="138"/>
        <v>53353.208617370481</v>
      </c>
    </row>
    <row r="7397" spans="1:7" x14ac:dyDescent="0.2">
      <c r="A7397" s="344">
        <v>23</v>
      </c>
      <c r="B7397" s="344">
        <v>3.5</v>
      </c>
      <c r="C7397" s="344">
        <v>4521.3056640625</v>
      </c>
      <c r="D7397" s="344">
        <v>24407.9296875</v>
      </c>
      <c r="E7397" s="344">
        <v>2.3152409121394202</v>
      </c>
      <c r="F7397" s="344">
        <v>3.1327276956290002</v>
      </c>
      <c r="G7397" s="262">
        <f t="shared" si="138"/>
        <v>53454.972179846365</v>
      </c>
    </row>
    <row r="7398" spans="1:7" x14ac:dyDescent="0.2">
      <c r="A7398" s="344">
        <v>23</v>
      </c>
      <c r="B7398" s="344">
        <v>3.5</v>
      </c>
      <c r="C7398" s="344">
        <v>4522.1044921875</v>
      </c>
      <c r="D7398" s="344">
        <v>24478.12109375</v>
      </c>
      <c r="E7398" s="344">
        <v>2.3193338420242098</v>
      </c>
      <c r="F7398" s="344">
        <v>3.13929026015103</v>
      </c>
      <c r="G7398" s="262">
        <f t="shared" si="138"/>
        <v>53555.015768942329</v>
      </c>
    </row>
    <row r="7399" spans="1:7" x14ac:dyDescent="0.2">
      <c r="A7399" s="344">
        <v>23</v>
      </c>
      <c r="B7399" s="344">
        <v>3.5</v>
      </c>
      <c r="C7399" s="344">
        <v>4522.51953125</v>
      </c>
      <c r="D7399" s="344">
        <v>24510.640625</v>
      </c>
      <c r="E7399" s="344">
        <v>2.3214167449623302</v>
      </c>
      <c r="F7399" s="344">
        <v>3.1419009901583199</v>
      </c>
      <c r="G7399" s="262">
        <f t="shared" si="138"/>
        <v>53606.035186801761</v>
      </c>
    </row>
    <row r="7400" spans="1:7" x14ac:dyDescent="0.2">
      <c r="A7400" s="344">
        <v>23</v>
      </c>
      <c r="B7400" s="344">
        <v>3.5</v>
      </c>
      <c r="C7400" s="344">
        <v>4526.09375</v>
      </c>
      <c r="D7400" s="344">
        <v>24581.8671875</v>
      </c>
      <c r="E7400" s="344">
        <v>2.3393365554511498</v>
      </c>
      <c r="F7400" s="344">
        <v>3.1613768078386801</v>
      </c>
      <c r="G7400" s="262">
        <f t="shared" si="138"/>
        <v>54045.899405012213</v>
      </c>
    </row>
    <row r="7401" spans="1:7" x14ac:dyDescent="0.2">
      <c r="A7401" s="344">
        <v>23</v>
      </c>
      <c r="B7401" s="344">
        <v>3.5</v>
      </c>
      <c r="C7401" s="344">
        <v>4530.1044921875</v>
      </c>
      <c r="D7401" s="344">
        <v>24548.73046875</v>
      </c>
      <c r="E7401" s="344">
        <v>2.3593592923134601</v>
      </c>
      <c r="F7401" s="344">
        <v>3.1796395778656001</v>
      </c>
      <c r="G7401" s="262">
        <f t="shared" si="138"/>
        <v>54537.763919391778</v>
      </c>
    </row>
    <row r="7402" spans="1:7" x14ac:dyDescent="0.2">
      <c r="A7402" s="344">
        <v>23</v>
      </c>
      <c r="B7402" s="344">
        <v>3.5</v>
      </c>
      <c r="C7402" s="344">
        <v>4534.1123046875</v>
      </c>
      <c r="D7402" s="344">
        <v>24496.712890625</v>
      </c>
      <c r="E7402" s="344">
        <v>2.37936107441783</v>
      </c>
      <c r="F7402" s="344">
        <v>3.1979023478925201</v>
      </c>
      <c r="G7402" s="262">
        <f t="shared" si="138"/>
        <v>55028.262055034997</v>
      </c>
    </row>
    <row r="7403" spans="1:7" x14ac:dyDescent="0.2">
      <c r="A7403" s="344">
        <v>23</v>
      </c>
      <c r="B7403" s="344">
        <v>4</v>
      </c>
      <c r="C7403" s="344">
        <v>4538.0185546875</v>
      </c>
      <c r="D7403" s="344">
        <v>24410.0078125</v>
      </c>
      <c r="E7403" s="344">
        <v>2.3986878804862499</v>
      </c>
      <c r="F7403" s="344">
        <v>3.2148002646863501</v>
      </c>
      <c r="G7403" s="262">
        <f t="shared" si="138"/>
        <v>55500.867408270838</v>
      </c>
    </row>
    <row r="7404" spans="1:7" x14ac:dyDescent="0.2">
      <c r="A7404" s="344">
        <v>23</v>
      </c>
      <c r="B7404" s="344">
        <v>4</v>
      </c>
      <c r="C7404" s="344">
        <v>4538.6220703125</v>
      </c>
      <c r="D7404" s="344">
        <v>24309.052734375</v>
      </c>
      <c r="E7404" s="344">
        <v>2.3987879976630202</v>
      </c>
      <c r="F7404" s="344">
        <v>3.2120407558977599</v>
      </c>
      <c r="G7404" s="262">
        <f t="shared" si="138"/>
        <v>55503.306215669269</v>
      </c>
    </row>
    <row r="7405" spans="1:7" x14ac:dyDescent="0.2">
      <c r="A7405" s="344">
        <v>23</v>
      </c>
      <c r="B7405" s="344">
        <v>4</v>
      </c>
      <c r="C7405" s="344">
        <v>4539.583984375</v>
      </c>
      <c r="D7405" s="344">
        <v>24208.111328125</v>
      </c>
      <c r="E7405" s="344">
        <v>2.3986930027604099</v>
      </c>
      <c r="F7405" s="344">
        <v>3.2100887037813699</v>
      </c>
      <c r="G7405" s="262">
        <f t="shared" si="138"/>
        <v>55501.001774031742</v>
      </c>
    </row>
    <row r="7406" spans="1:7" x14ac:dyDescent="0.2">
      <c r="A7406" s="344">
        <v>23</v>
      </c>
      <c r="B7406" s="344">
        <v>4</v>
      </c>
      <c r="C7406" s="344">
        <v>4541.2333984375</v>
      </c>
      <c r="D7406" s="344">
        <v>24107.708984375</v>
      </c>
      <c r="E7406" s="344">
        <v>2.39865691401064</v>
      </c>
      <c r="F7406" s="344">
        <v>3.2078651711344701</v>
      </c>
      <c r="G7406" s="262">
        <f t="shared" si="138"/>
        <v>55500.129945257147</v>
      </c>
    </row>
    <row r="7407" spans="1:7" x14ac:dyDescent="0.2">
      <c r="A7407" s="344">
        <v>23</v>
      </c>
      <c r="B7407" s="344">
        <v>4</v>
      </c>
      <c r="C7407" s="344">
        <v>4544.1044921875</v>
      </c>
      <c r="D7407" s="344">
        <v>24006.474609375</v>
      </c>
      <c r="E7407" s="344">
        <v>2.3985989391803701</v>
      </c>
      <c r="F7407" s="344">
        <v>3.2046646811068098</v>
      </c>
      <c r="G7407" s="262">
        <f t="shared" si="138"/>
        <v>55498.735239443442</v>
      </c>
    </row>
    <row r="7408" spans="1:7" x14ac:dyDescent="0.2">
      <c r="A7408" s="344">
        <v>23</v>
      </c>
      <c r="B7408" s="344">
        <v>4</v>
      </c>
      <c r="C7408" s="344">
        <v>4549.484375</v>
      </c>
      <c r="D7408" s="344">
        <v>23906.099609375</v>
      </c>
      <c r="E7408" s="344">
        <v>2.3986015003174499</v>
      </c>
      <c r="F7408" s="344">
        <v>3.2041044905781702</v>
      </c>
      <c r="G7408" s="262">
        <f t="shared" si="138"/>
        <v>55498.796594778651</v>
      </c>
    </row>
    <row r="7409" spans="1:7" x14ac:dyDescent="0.2">
      <c r="A7409" s="344">
        <v>23</v>
      </c>
      <c r="B7409" s="344">
        <v>4</v>
      </c>
      <c r="C7409" s="344">
        <v>4558.7099609375</v>
      </c>
      <c r="D7409" s="344">
        <v>23804.232421875</v>
      </c>
      <c r="E7409" s="344">
        <v>2.3985446896404001</v>
      </c>
      <c r="F7409" s="344">
        <v>3.20039712823927</v>
      </c>
      <c r="G7409" s="262">
        <f t="shared" si="138"/>
        <v>55497.44136664617</v>
      </c>
    </row>
    <row r="7410" spans="1:7" x14ac:dyDescent="0.2">
      <c r="A7410" s="344">
        <v>23</v>
      </c>
      <c r="B7410" s="344">
        <v>4</v>
      </c>
      <c r="C7410" s="344">
        <v>4577.2861328125</v>
      </c>
      <c r="D7410" s="344">
        <v>23702.37109375</v>
      </c>
      <c r="E7410" s="344">
        <v>2.3986189626157302</v>
      </c>
      <c r="F7410" s="344">
        <v>3.1979351770132798</v>
      </c>
      <c r="G7410" s="262">
        <f t="shared" si="138"/>
        <v>55499.205595041632</v>
      </c>
    </row>
    <row r="7411" spans="1:7" x14ac:dyDescent="0.2">
      <c r="A7411" s="344">
        <v>23</v>
      </c>
      <c r="B7411" s="344">
        <v>0</v>
      </c>
      <c r="C7411" s="344">
        <v>4598.1318359375</v>
      </c>
      <c r="D7411" s="344">
        <v>23602.306640625</v>
      </c>
      <c r="E7411" s="344">
        <v>2.39797541871667</v>
      </c>
      <c r="F7411" s="344">
        <v>3.1958639156073301</v>
      </c>
      <c r="G7411" s="262">
        <f t="shared" si="138"/>
        <v>55483.984276665149</v>
      </c>
    </row>
    <row r="7412" spans="1:7" x14ac:dyDescent="0.2">
      <c r="A7412" s="344">
        <v>23</v>
      </c>
      <c r="B7412" s="344">
        <v>0</v>
      </c>
      <c r="C7412" s="344">
        <v>4598.5185546875</v>
      </c>
      <c r="D7412" s="344">
        <v>23501.9140625</v>
      </c>
      <c r="E7412" s="344">
        <v>2.3960093967616598</v>
      </c>
      <c r="F7412" s="344">
        <v>3.19164991378784</v>
      </c>
      <c r="G7412" s="262">
        <f t="shared" si="138"/>
        <v>55437.680310627155</v>
      </c>
    </row>
    <row r="7413" spans="1:7" x14ac:dyDescent="0.2">
      <c r="A7413" s="344">
        <v>23</v>
      </c>
      <c r="B7413" s="344">
        <v>0</v>
      </c>
      <c r="C7413" s="344">
        <v>4598.9189453125</v>
      </c>
      <c r="D7413" s="344">
        <v>23400.23046875</v>
      </c>
      <c r="E7413" s="344">
        <v>2.3940431419760002</v>
      </c>
      <c r="F7413" s="344">
        <v>3.1868310179561399</v>
      </c>
      <c r="G7413" s="262">
        <f t="shared" si="138"/>
        <v>55391.569527556021</v>
      </c>
    </row>
    <row r="7414" spans="1:7" x14ac:dyDescent="0.2">
      <c r="A7414" s="344">
        <v>23</v>
      </c>
      <c r="B7414" s="344">
        <v>0</v>
      </c>
      <c r="C7414" s="344">
        <v>4599.3291015625</v>
      </c>
      <c r="D7414" s="344">
        <v>23299.65625</v>
      </c>
      <c r="E7414" s="344">
        <v>2.3920435924082999</v>
      </c>
      <c r="F7414" s="344">
        <v>3.1812281813472501</v>
      </c>
      <c r="G7414" s="262">
        <f t="shared" si="138"/>
        <v>55344.880158405955</v>
      </c>
    </row>
    <row r="7415" spans="1:7" x14ac:dyDescent="0.2">
      <c r="A7415" s="344">
        <v>23</v>
      </c>
      <c r="B7415" s="344">
        <v>0</v>
      </c>
      <c r="C7415" s="344">
        <v>4599.724609375</v>
      </c>
      <c r="D7415" s="344">
        <v>23199.2265625</v>
      </c>
      <c r="E7415" s="344">
        <v>2.3900603409856598</v>
      </c>
      <c r="F7415" s="344">
        <v>3.1776607502251899</v>
      </c>
      <c r="G7415" s="262">
        <f t="shared" si="138"/>
        <v>55298.770670661419</v>
      </c>
    </row>
    <row r="7416" spans="1:7" x14ac:dyDescent="0.2">
      <c r="A7416" s="344">
        <v>23</v>
      </c>
      <c r="B7416" s="344">
        <v>0</v>
      </c>
      <c r="C7416" s="344">
        <v>4600.1337890625</v>
      </c>
      <c r="D7416" s="344">
        <v>23099.064453125</v>
      </c>
      <c r="E7416" s="344">
        <v>2.3880889639258398</v>
      </c>
      <c r="F7416" s="344">
        <v>3.1736255623400198</v>
      </c>
      <c r="G7416" s="262">
        <f t="shared" si="138"/>
        <v>55253.134976252884</v>
      </c>
    </row>
    <row r="7417" spans="1:7" x14ac:dyDescent="0.2">
      <c r="A7417" s="344">
        <v>23</v>
      </c>
      <c r="B7417" s="344">
        <v>0</v>
      </c>
      <c r="C7417" s="344">
        <v>4600.5361328125</v>
      </c>
      <c r="D7417" s="344">
        <v>22996.59765625</v>
      </c>
      <c r="E7417" s="344">
        <v>2.3860982619226001</v>
      </c>
      <c r="F7417" s="344">
        <v>3.1683505512774</v>
      </c>
      <c r="G7417" s="262">
        <f t="shared" si="138"/>
        <v>55207.253612801986</v>
      </c>
    </row>
    <row r="7418" spans="1:7" x14ac:dyDescent="0.2">
      <c r="A7418" s="344">
        <v>23</v>
      </c>
      <c r="B7418" s="344">
        <v>0</v>
      </c>
      <c r="C7418" s="344">
        <v>4600.939453125</v>
      </c>
      <c r="D7418" s="344">
        <v>22894.67578125</v>
      </c>
      <c r="E7418" s="344">
        <v>2.3840605281293401</v>
      </c>
      <c r="F7418" s="344">
        <v>3.1659575179219202</v>
      </c>
      <c r="G7418" s="262">
        <f t="shared" si="138"/>
        <v>55160.496513452323</v>
      </c>
    </row>
    <row r="7419" spans="1:7" x14ac:dyDescent="0.2">
      <c r="A7419" s="344">
        <v>23</v>
      </c>
      <c r="B7419" s="344">
        <v>0</v>
      </c>
      <c r="C7419" s="344">
        <v>4601.3466796875</v>
      </c>
      <c r="D7419" s="344">
        <v>22794.107421875</v>
      </c>
      <c r="E7419" s="344">
        <v>2.3820849601179401</v>
      </c>
      <c r="F7419" s="344">
        <v>3.1604170799255402</v>
      </c>
      <c r="G7419" s="262">
        <f t="shared" si="138"/>
        <v>55115.365864164385</v>
      </c>
    </row>
    <row r="7420" spans="1:7" x14ac:dyDescent="0.2">
      <c r="A7420" s="344">
        <v>23</v>
      </c>
      <c r="B7420" s="344">
        <v>0</v>
      </c>
      <c r="C7420" s="344">
        <v>4601.75390625</v>
      </c>
      <c r="D7420" s="344">
        <v>22694.05078125</v>
      </c>
      <c r="E7420" s="344">
        <v>2.3800884373486002</v>
      </c>
      <c r="F7420" s="344">
        <v>3.1588852871209401</v>
      </c>
      <c r="G7420" s="262">
        <f t="shared" si="138"/>
        <v>55069.956792370445</v>
      </c>
    </row>
    <row r="7421" spans="1:7" x14ac:dyDescent="0.2">
      <c r="A7421" s="344">
        <v>23</v>
      </c>
      <c r="B7421" s="344">
        <v>0</v>
      </c>
      <c r="C7421" s="344">
        <v>4602.1552734375</v>
      </c>
      <c r="D7421" s="344">
        <v>22591.935546875</v>
      </c>
      <c r="E7421" s="344">
        <v>2.3780839983373898</v>
      </c>
      <c r="F7421" s="344">
        <v>3.1542391516268302</v>
      </c>
      <c r="G7421" s="262">
        <f t="shared" si="138"/>
        <v>55024.57029354183</v>
      </c>
    </row>
    <row r="7422" spans="1:7" x14ac:dyDescent="0.2">
      <c r="A7422" s="344">
        <v>23</v>
      </c>
      <c r="B7422" s="344">
        <v>0</v>
      </c>
      <c r="C7422" s="344">
        <v>4602.5654296875</v>
      </c>
      <c r="D7422" s="344">
        <v>22488.5390625</v>
      </c>
      <c r="E7422" s="344">
        <v>2.37598665989935</v>
      </c>
      <c r="F7422" s="344">
        <v>3.1499953474849498</v>
      </c>
      <c r="G7422" s="262">
        <f t="shared" si="138"/>
        <v>54977.295787440169</v>
      </c>
    </row>
    <row r="7423" spans="1:7" x14ac:dyDescent="0.2">
      <c r="A7423" s="344">
        <v>23</v>
      </c>
      <c r="B7423" s="344">
        <v>0</v>
      </c>
      <c r="C7423" s="344">
        <v>4602.9755859375</v>
      </c>
      <c r="D7423" s="344">
        <v>22388.52734375</v>
      </c>
      <c r="E7423" s="344">
        <v>2.3740075994283001</v>
      </c>
      <c r="F7423" s="344">
        <v>3.1441629398614199</v>
      </c>
      <c r="G7423" s="262">
        <f t="shared" si="138"/>
        <v>54932.888573349526</v>
      </c>
    </row>
    <row r="7424" spans="1:7" x14ac:dyDescent="0.2">
      <c r="A7424" s="344">
        <v>23</v>
      </c>
      <c r="B7424" s="344">
        <v>0</v>
      </c>
      <c r="C7424" s="344">
        <v>4603.3837890625</v>
      </c>
      <c r="D7424" s="344">
        <v>22287.4296875</v>
      </c>
      <c r="E7424" s="344">
        <v>2.3719901219010402</v>
      </c>
      <c r="F7424" s="344">
        <v>3.14078340306878</v>
      </c>
      <c r="G7424" s="262">
        <f t="shared" si="138"/>
        <v>54887.822203689837</v>
      </c>
    </row>
    <row r="7425" spans="1:7" x14ac:dyDescent="0.2">
      <c r="A7425" s="344">
        <v>23</v>
      </c>
      <c r="B7425" s="344">
        <v>0</v>
      </c>
      <c r="C7425" s="344">
        <v>4603.783203125</v>
      </c>
      <c r="D7425" s="344">
        <v>22186.849609375</v>
      </c>
      <c r="E7425" s="344">
        <v>2.3699654266238199</v>
      </c>
      <c r="F7425" s="344">
        <v>3.13559174537659</v>
      </c>
      <c r="G7425" s="262">
        <f t="shared" si="138"/>
        <v>54842.798772064758</v>
      </c>
    </row>
    <row r="7426" spans="1:7" x14ac:dyDescent="0.2">
      <c r="A7426" s="344">
        <v>23</v>
      </c>
      <c r="B7426" s="344">
        <v>0</v>
      </c>
      <c r="C7426" s="344">
        <v>4604.173828125</v>
      </c>
      <c r="D7426" s="344">
        <v>22084.345703125</v>
      </c>
      <c r="E7426" s="344">
        <v>2.3680203594267399</v>
      </c>
      <c r="F7426" s="344">
        <v>3.1322031281888498</v>
      </c>
      <c r="G7426" s="262">
        <f t="shared" si="138"/>
        <v>54799.743547175829</v>
      </c>
    </row>
    <row r="7427" spans="1:7" x14ac:dyDescent="0.2">
      <c r="A7427" s="344">
        <v>23</v>
      </c>
      <c r="B7427" s="344">
        <v>0</v>
      </c>
      <c r="C7427" s="344">
        <v>4604.609375</v>
      </c>
      <c r="D7427" s="344">
        <v>21984.150390625</v>
      </c>
      <c r="E7427" s="344">
        <v>2.3657826241105799</v>
      </c>
      <c r="F7427" s="344">
        <v>3.12649924308062</v>
      </c>
      <c r="G7427" s="262">
        <f t="shared" si="138"/>
        <v>54750.436732156304</v>
      </c>
    </row>
    <row r="7428" spans="1:7" x14ac:dyDescent="0.2">
      <c r="A7428" s="344">
        <v>23</v>
      </c>
      <c r="B7428" s="344">
        <v>0</v>
      </c>
      <c r="C7428" s="344">
        <v>4605.0048828125</v>
      </c>
      <c r="D7428" s="344">
        <v>21883.7421875</v>
      </c>
      <c r="E7428" s="344">
        <v>2.3638822603970802</v>
      </c>
      <c r="F7428" s="344">
        <v>3.1219304073602001</v>
      </c>
      <c r="G7428" s="262">
        <f t="shared" si="138"/>
        <v>54708.754256534718</v>
      </c>
    </row>
    <row r="7429" spans="1:7" x14ac:dyDescent="0.2">
      <c r="A7429" s="344">
        <v>23</v>
      </c>
      <c r="B7429" s="344">
        <v>0</v>
      </c>
      <c r="C7429" s="344">
        <v>4605.40625</v>
      </c>
      <c r="D7429" s="344">
        <v>21783.7265625</v>
      </c>
      <c r="E7429" s="344">
        <v>2.36181844957173</v>
      </c>
      <c r="F7429" s="344">
        <v>3.1185417901724599</v>
      </c>
      <c r="G7429" s="262">
        <f t="shared" si="138"/>
        <v>54663.693559173771</v>
      </c>
    </row>
    <row r="7430" spans="1:7" x14ac:dyDescent="0.2">
      <c r="A7430" s="344">
        <v>23</v>
      </c>
      <c r="B7430" s="344">
        <v>0</v>
      </c>
      <c r="C7430" s="344">
        <v>4605.8115234375</v>
      </c>
      <c r="D7430" s="344">
        <v>21683.322265625</v>
      </c>
      <c r="E7430" s="344">
        <v>2.3597602266818298</v>
      </c>
      <c r="F7430" s="344">
        <v>3.1139254570007302</v>
      </c>
      <c r="G7430" s="262">
        <f t="shared" ref="G7430:G7493" si="139">G7429+(D7430+D7429)/2*(E7430-E7429)</f>
        <v>54618.961121746543</v>
      </c>
    </row>
    <row r="7431" spans="1:7" x14ac:dyDescent="0.2">
      <c r="A7431" s="344">
        <v>23</v>
      </c>
      <c r="B7431" s="344">
        <v>0</v>
      </c>
      <c r="C7431" s="344">
        <v>4605.90625</v>
      </c>
      <c r="D7431" s="344">
        <v>21661.71484375</v>
      </c>
      <c r="E7431" s="344">
        <v>2.35933950170875</v>
      </c>
      <c r="F7431" s="344">
        <v>3.1117857433855498</v>
      </c>
      <c r="G7431" s="262">
        <f t="shared" si="139"/>
        <v>54609.842951961051</v>
      </c>
    </row>
    <row r="7432" spans="1:7" x14ac:dyDescent="0.2">
      <c r="A7432" s="344">
        <v>23</v>
      </c>
      <c r="B7432" s="344">
        <v>0</v>
      </c>
      <c r="C7432" s="344">
        <v>4606.20703125</v>
      </c>
      <c r="D7432" s="344">
        <v>21582.3046875</v>
      </c>
      <c r="E7432" s="344">
        <v>2.3578505497425799</v>
      </c>
      <c r="F7432" s="344">
        <v>3.1107214745134102</v>
      </c>
      <c r="G7432" s="262">
        <f t="shared" si="139"/>
        <v>54577.648818007976</v>
      </c>
    </row>
    <row r="7433" spans="1:7" x14ac:dyDescent="0.2">
      <c r="A7433" s="344">
        <v>23</v>
      </c>
      <c r="B7433" s="344">
        <v>0</v>
      </c>
      <c r="C7433" s="344">
        <v>4606.6015625</v>
      </c>
      <c r="D7433" s="344">
        <v>21479.005859375</v>
      </c>
      <c r="E7433" s="344">
        <v>2.3557399399578598</v>
      </c>
      <c r="F7433" s="344">
        <v>3.1037628650665301</v>
      </c>
      <c r="G7433" s="262">
        <f t="shared" si="139"/>
        <v>54532.206006316424</v>
      </c>
    </row>
    <row r="7434" spans="1:7" x14ac:dyDescent="0.2">
      <c r="A7434" s="344">
        <v>23</v>
      </c>
      <c r="B7434" s="344">
        <v>0</v>
      </c>
      <c r="C7434" s="344">
        <v>4607.0166015625</v>
      </c>
      <c r="D7434" s="344">
        <v>21378.76953125</v>
      </c>
      <c r="E7434" s="344">
        <v>2.3537329398095599</v>
      </c>
      <c r="F7434" s="344">
        <v>3.1028508674353401</v>
      </c>
      <c r="G7434" s="262">
        <f t="shared" si="139"/>
        <v>54489.198225534034</v>
      </c>
    </row>
    <row r="7435" spans="1:7" x14ac:dyDescent="0.2">
      <c r="A7435" s="344">
        <v>23</v>
      </c>
      <c r="B7435" s="344">
        <v>0</v>
      </c>
      <c r="C7435" s="344">
        <v>4607.423828125</v>
      </c>
      <c r="D7435" s="344">
        <v>21278.5</v>
      </c>
      <c r="E7435" s="344">
        <v>2.3517403751611701</v>
      </c>
      <c r="F7435" s="344">
        <v>3.0958771239966199</v>
      </c>
      <c r="G7435" s="262">
        <f t="shared" si="139"/>
        <v>54446.699541901631</v>
      </c>
    </row>
    <row r="7436" spans="1:7" x14ac:dyDescent="0.2">
      <c r="A7436" s="344">
        <v>23</v>
      </c>
      <c r="B7436" s="344">
        <v>0</v>
      </c>
      <c r="C7436" s="344">
        <v>4607.8291015625</v>
      </c>
      <c r="D7436" s="344">
        <v>21175.181640625</v>
      </c>
      <c r="E7436" s="344">
        <v>2.3496027570217799</v>
      </c>
      <c r="F7436" s="344">
        <v>3.0904384329914998</v>
      </c>
      <c r="G7436" s="262">
        <f t="shared" si="139"/>
        <v>54401.324661922183</v>
      </c>
    </row>
    <row r="7437" spans="1:7" x14ac:dyDescent="0.2">
      <c r="A7437" s="344">
        <v>23</v>
      </c>
      <c r="B7437" s="344">
        <v>0</v>
      </c>
      <c r="C7437" s="344">
        <v>4608.236328125</v>
      </c>
      <c r="D7437" s="344">
        <v>21075.091796875</v>
      </c>
      <c r="E7437" s="344">
        <v>2.3475962225347802</v>
      </c>
      <c r="F7437" s="344">
        <v>3.08613781817257</v>
      </c>
      <c r="G7437" s="262">
        <f t="shared" si="139"/>
        <v>54358.936346553426</v>
      </c>
    </row>
    <row r="7438" spans="1:7" x14ac:dyDescent="0.2">
      <c r="A7438" s="344">
        <v>23</v>
      </c>
      <c r="B7438" s="344">
        <v>0</v>
      </c>
      <c r="C7438" s="344">
        <v>4608.646484375</v>
      </c>
      <c r="D7438" s="344">
        <v>20974.87109375</v>
      </c>
      <c r="E7438" s="344">
        <v>2.3455477785319099</v>
      </c>
      <c r="F7438" s="344">
        <v>3.0836940277367799</v>
      </c>
      <c r="G7438" s="262">
        <f t="shared" si="139"/>
        <v>54315.867849401315</v>
      </c>
    </row>
    <row r="7439" spans="1:7" x14ac:dyDescent="0.2">
      <c r="A7439" s="344">
        <v>23</v>
      </c>
      <c r="B7439" s="344">
        <v>0</v>
      </c>
      <c r="C7439" s="344">
        <v>4609.0400390625</v>
      </c>
      <c r="D7439" s="344">
        <v>20874.705078125</v>
      </c>
      <c r="E7439" s="344">
        <v>2.3435309994965801</v>
      </c>
      <c r="F7439" s="344">
        <v>3.0782581306994001</v>
      </c>
      <c r="G7439" s="262">
        <f t="shared" si="139"/>
        <v>54273.66717547088</v>
      </c>
    </row>
    <row r="7440" spans="1:7" x14ac:dyDescent="0.2">
      <c r="A7440" s="344">
        <v>23</v>
      </c>
      <c r="B7440" s="344">
        <v>0</v>
      </c>
      <c r="C7440" s="344">
        <v>4609.4501953125</v>
      </c>
      <c r="D7440" s="344">
        <v>20774.09375</v>
      </c>
      <c r="E7440" s="344">
        <v>2.3414285387843798</v>
      </c>
      <c r="F7440" s="344">
        <v>3.0735968612134501</v>
      </c>
      <c r="G7440" s="262">
        <f t="shared" si="139"/>
        <v>54229.884693847649</v>
      </c>
    </row>
    <row r="7441" spans="1:7" x14ac:dyDescent="0.2">
      <c r="A7441" s="344">
        <v>23</v>
      </c>
      <c r="B7441" s="344">
        <v>0</v>
      </c>
      <c r="C7441" s="344">
        <v>4609.8525390625</v>
      </c>
      <c r="D7441" s="344">
        <v>20671.751953125</v>
      </c>
      <c r="E7441" s="344">
        <v>2.3393605370074502</v>
      </c>
      <c r="F7441" s="344">
        <v>3.06965387426317</v>
      </c>
      <c r="G7441" s="262">
        <f t="shared" si="139"/>
        <v>54187.029652567442</v>
      </c>
    </row>
    <row r="7442" spans="1:7" x14ac:dyDescent="0.2">
      <c r="A7442" s="344">
        <v>23</v>
      </c>
      <c r="B7442" s="344">
        <v>0</v>
      </c>
      <c r="C7442" s="344">
        <v>4609.8564453125</v>
      </c>
      <c r="D7442" s="344">
        <v>20675.171875</v>
      </c>
      <c r="E7442" s="344">
        <v>2.3393330629914999</v>
      </c>
      <c r="F7442" s="344">
        <v>3.0687423422932598</v>
      </c>
      <c r="G7442" s="262">
        <f t="shared" si="139"/>
        <v>54186.461669545068</v>
      </c>
    </row>
    <row r="7443" spans="1:7" x14ac:dyDescent="0.2">
      <c r="A7443" s="344">
        <v>23</v>
      </c>
      <c r="B7443" s="344">
        <v>0</v>
      </c>
      <c r="C7443" s="344">
        <v>4610.2626953125</v>
      </c>
      <c r="D7443" s="344">
        <v>20570.84375</v>
      </c>
      <c r="E7443" s="344">
        <v>2.3373186122626102</v>
      </c>
      <c r="F7443" s="344">
        <v>3.0663430225104098</v>
      </c>
      <c r="G7443" s="262">
        <f t="shared" si="139"/>
        <v>54144.917636425278</v>
      </c>
    </row>
    <row r="7444" spans="1:7" x14ac:dyDescent="0.2">
      <c r="A7444" s="344">
        <v>23</v>
      </c>
      <c r="B7444" s="344">
        <v>0</v>
      </c>
      <c r="C7444" s="344">
        <v>4610.666015625</v>
      </c>
      <c r="D7444" s="344">
        <v>20469.8125</v>
      </c>
      <c r="E7444" s="344">
        <v>2.3352107964456099</v>
      </c>
      <c r="F7444" s="344">
        <v>3.06121120229363</v>
      </c>
      <c r="G7444" s="262">
        <f t="shared" si="139"/>
        <v>54101.664564233368</v>
      </c>
    </row>
    <row r="7445" spans="1:7" x14ac:dyDescent="0.2">
      <c r="A7445" s="344">
        <v>23</v>
      </c>
      <c r="B7445" s="344">
        <v>0</v>
      </c>
      <c r="C7445" s="344">
        <v>4611.056640625</v>
      </c>
      <c r="D7445" s="344">
        <v>20369.63671875</v>
      </c>
      <c r="E7445" s="344">
        <v>2.3332624696195099</v>
      </c>
      <c r="F7445" s="344">
        <v>3.05519695393741</v>
      </c>
      <c r="G7445" s="262">
        <f t="shared" si="139"/>
        <v>54061.880266995351</v>
      </c>
    </row>
    <row r="7446" spans="1:7" x14ac:dyDescent="0.2">
      <c r="A7446" s="344">
        <v>23</v>
      </c>
      <c r="B7446" s="344">
        <v>0</v>
      </c>
      <c r="C7446" s="344">
        <v>4611.4716796875</v>
      </c>
      <c r="D7446" s="344">
        <v>20268.37109375</v>
      </c>
      <c r="E7446" s="344">
        <v>2.3311104159802198</v>
      </c>
      <c r="F7446" s="344">
        <v>3.0493973754346402</v>
      </c>
      <c r="G7446" s="262">
        <f t="shared" si="139"/>
        <v>54018.152680692154</v>
      </c>
    </row>
    <row r="7447" spans="1:7" x14ac:dyDescent="0.2">
      <c r="A7447" s="344">
        <v>23</v>
      </c>
      <c r="B7447" s="344">
        <v>0</v>
      </c>
      <c r="C7447" s="344">
        <v>4611.8798828125</v>
      </c>
      <c r="D7447" s="344">
        <v>20167.265625</v>
      </c>
      <c r="E7447" s="344">
        <v>2.3290300741791699</v>
      </c>
      <c r="F7447" s="344">
        <v>3.0498385895043598</v>
      </c>
      <c r="G7447" s="262">
        <f t="shared" si="139"/>
        <v>53976.092708033109</v>
      </c>
    </row>
    <row r="7448" spans="1:7" x14ac:dyDescent="0.2">
      <c r="A7448" s="344">
        <v>23</v>
      </c>
      <c r="B7448" s="344">
        <v>0</v>
      </c>
      <c r="C7448" s="344">
        <v>4612.2822265625</v>
      </c>
      <c r="D7448" s="344">
        <v>20065.71875</v>
      </c>
      <c r="E7448" s="344">
        <v>2.3270144592970601</v>
      </c>
      <c r="F7448" s="344">
        <v>3.0434965156018698</v>
      </c>
      <c r="G7448" s="262">
        <f t="shared" si="139"/>
        <v>53935.54560700414</v>
      </c>
    </row>
    <row r="7449" spans="1:7" x14ac:dyDescent="0.2">
      <c r="A7449" s="344">
        <v>23</v>
      </c>
      <c r="B7449" s="344">
        <v>0</v>
      </c>
      <c r="C7449" s="344">
        <v>4612.6845703125</v>
      </c>
      <c r="D7449" s="344">
        <v>19964.634765625</v>
      </c>
      <c r="E7449" s="344">
        <v>2.3249122314155102</v>
      </c>
      <c r="F7449" s="344">
        <v>3.0393837951123701</v>
      </c>
      <c r="G7449" s="262">
        <f t="shared" si="139"/>
        <v>53893.469144369716</v>
      </c>
    </row>
    <row r="7450" spans="1:7" x14ac:dyDescent="0.2">
      <c r="A7450" s="344">
        <v>23</v>
      </c>
      <c r="B7450" s="344">
        <v>0</v>
      </c>
      <c r="C7450" s="344">
        <v>4613.09765625</v>
      </c>
      <c r="D7450" s="344">
        <v>19863.783203125</v>
      </c>
      <c r="E7450" s="344">
        <v>2.3228232748806499</v>
      </c>
      <c r="F7450" s="344">
        <v>3.0354082118719798</v>
      </c>
      <c r="G7450" s="262">
        <f t="shared" si="139"/>
        <v>53851.869227375231</v>
      </c>
    </row>
    <row r="7451" spans="1:7" x14ac:dyDescent="0.2">
      <c r="A7451" s="344">
        <v>23</v>
      </c>
      <c r="B7451" s="344">
        <v>0</v>
      </c>
      <c r="C7451" s="344">
        <v>4613.5087890625</v>
      </c>
      <c r="D7451" s="344">
        <v>19763.58203125</v>
      </c>
      <c r="E7451" s="344">
        <v>2.3207645863294601</v>
      </c>
      <c r="F7451" s="344">
        <v>3.0307411216199398</v>
      </c>
      <c r="G7451" s="262">
        <f t="shared" si="139"/>
        <v>53811.079025814317</v>
      </c>
    </row>
    <row r="7452" spans="1:7" x14ac:dyDescent="0.2">
      <c r="A7452" s="344">
        <v>23</v>
      </c>
      <c r="B7452" s="344">
        <v>0</v>
      </c>
      <c r="C7452" s="344">
        <v>4613.77734375</v>
      </c>
      <c r="D7452" s="344">
        <v>19696.974609375</v>
      </c>
      <c r="E7452" s="344">
        <v>2.3193322122097002</v>
      </c>
      <c r="F7452" s="344">
        <v>3.0244707595557001</v>
      </c>
      <c r="G7452" s="262">
        <f t="shared" si="139"/>
        <v>53782.817885772638</v>
      </c>
    </row>
    <row r="7453" spans="1:7" x14ac:dyDescent="0.2">
      <c r="A7453" s="344">
        <v>23</v>
      </c>
      <c r="B7453" s="344">
        <v>0</v>
      </c>
      <c r="C7453" s="344">
        <v>4613.9013671875</v>
      </c>
      <c r="D7453" s="344">
        <v>19663.0546875</v>
      </c>
      <c r="E7453" s="344">
        <v>2.3187345359474398</v>
      </c>
      <c r="F7453" s="344">
        <v>3.0251413118094201</v>
      </c>
      <c r="G7453" s="262">
        <f t="shared" si="139"/>
        <v>53771.055608176328</v>
      </c>
    </row>
    <row r="7454" spans="1:7" x14ac:dyDescent="0.2">
      <c r="A7454" s="344">
        <v>23</v>
      </c>
      <c r="B7454" s="344">
        <v>0</v>
      </c>
      <c r="C7454" s="344">
        <v>4614.291015625</v>
      </c>
      <c r="D7454" s="344">
        <v>19559.02734375</v>
      </c>
      <c r="E7454" s="344">
        <v>2.31669517233968</v>
      </c>
      <c r="F7454" s="344">
        <v>3.02152032963932</v>
      </c>
      <c r="G7454" s="262">
        <f t="shared" si="139"/>
        <v>53731.061564818774</v>
      </c>
    </row>
    <row r="7455" spans="1:7" x14ac:dyDescent="0.2">
      <c r="A7455" s="344">
        <v>23</v>
      </c>
      <c r="B7455" s="344">
        <v>0</v>
      </c>
      <c r="C7455" s="344">
        <v>4614.693359375</v>
      </c>
      <c r="D7455" s="344">
        <v>19458.634765625</v>
      </c>
      <c r="E7455" s="344">
        <v>2.3145540617406399</v>
      </c>
      <c r="F7455" s="344">
        <v>3.0157775618135898</v>
      </c>
      <c r="G7455" s="262">
        <f t="shared" si="139"/>
        <v>53689.290999872697</v>
      </c>
    </row>
    <row r="7456" spans="1:7" x14ac:dyDescent="0.2">
      <c r="A7456" s="344">
        <v>23</v>
      </c>
      <c r="B7456" s="344">
        <v>0</v>
      </c>
      <c r="C7456" s="344">
        <v>4615.12109375</v>
      </c>
      <c r="D7456" s="344">
        <v>19357.583984375</v>
      </c>
      <c r="E7456" s="344">
        <v>2.3124411236494802</v>
      </c>
      <c r="F7456" s="344">
        <v>3.01168882288039</v>
      </c>
      <c r="G7456" s="262">
        <f t="shared" si="139"/>
        <v>53648.282866296868</v>
      </c>
    </row>
    <row r="7457" spans="1:7" x14ac:dyDescent="0.2">
      <c r="A7457" s="344">
        <v>23</v>
      </c>
      <c r="B7457" s="344">
        <v>0</v>
      </c>
      <c r="C7457" s="344">
        <v>4615.5166015625</v>
      </c>
      <c r="D7457" s="344">
        <v>19257.533203125</v>
      </c>
      <c r="E7457" s="344">
        <v>2.3103787098079902</v>
      </c>
      <c r="F7457" s="344">
        <v>3.0075728427618702</v>
      </c>
      <c r="G7457" s="262">
        <f t="shared" si="139"/>
        <v>53608.462690207736</v>
      </c>
    </row>
    <row r="7458" spans="1:7" x14ac:dyDescent="0.2">
      <c r="A7458" s="344">
        <v>23</v>
      </c>
      <c r="B7458" s="344">
        <v>0</v>
      </c>
      <c r="C7458" s="344">
        <v>4615.92578125</v>
      </c>
      <c r="D7458" s="344">
        <v>19155.83203125</v>
      </c>
      <c r="E7458" s="344">
        <v>2.3082632105797498</v>
      </c>
      <c r="F7458" s="344">
        <v>3.0023097060620798</v>
      </c>
      <c r="G7458" s="262">
        <f t="shared" si="139"/>
        <v>53567.830967954018</v>
      </c>
    </row>
    <row r="7459" spans="1:7" x14ac:dyDescent="0.2">
      <c r="A7459" s="344">
        <v>23</v>
      </c>
      <c r="B7459" s="344">
        <v>0</v>
      </c>
      <c r="C7459" s="344">
        <v>4616.33984375</v>
      </c>
      <c r="D7459" s="344">
        <v>19054.248046875</v>
      </c>
      <c r="E7459" s="344">
        <v>2.3061165120452598</v>
      </c>
      <c r="F7459" s="344">
        <v>2.9994396027177599</v>
      </c>
      <c r="G7459" s="262">
        <f t="shared" si="139"/>
        <v>53526.818206500793</v>
      </c>
    </row>
    <row r="7460" spans="1:7" x14ac:dyDescent="0.2">
      <c r="A7460" s="344">
        <v>23</v>
      </c>
      <c r="B7460" s="344">
        <v>0</v>
      </c>
      <c r="C7460" s="344">
        <v>4616.736328125</v>
      </c>
      <c r="D7460" s="344">
        <v>18953.755859375</v>
      </c>
      <c r="E7460" s="344">
        <v>2.3039868101477601</v>
      </c>
      <c r="F7460" s="344">
        <v>2.9923648107796899</v>
      </c>
      <c r="G7460" s="262">
        <f t="shared" si="139"/>
        <v>53486.345347481132</v>
      </c>
    </row>
    <row r="7461" spans="1:7" x14ac:dyDescent="0.2">
      <c r="A7461" s="344">
        <v>23</v>
      </c>
      <c r="B7461" s="344">
        <v>0.5</v>
      </c>
      <c r="C7461" s="344">
        <v>4617.4833984375</v>
      </c>
      <c r="D7461" s="344">
        <v>19053.955078125</v>
      </c>
      <c r="E7461" s="344">
        <v>2.3057654034346302</v>
      </c>
      <c r="F7461" s="344">
        <v>2.9980568215251</v>
      </c>
      <c r="G7461" s="262">
        <f t="shared" si="139"/>
        <v>53520.145477242499</v>
      </c>
    </row>
    <row r="7462" spans="1:7" x14ac:dyDescent="0.2">
      <c r="A7462" s="344">
        <v>23</v>
      </c>
      <c r="B7462" s="344">
        <v>0.5</v>
      </c>
      <c r="C7462" s="344">
        <v>4617.88671875</v>
      </c>
      <c r="D7462" s="344">
        <v>19153.986328125</v>
      </c>
      <c r="E7462" s="344">
        <v>2.3078613448888099</v>
      </c>
      <c r="F7462" s="344">
        <v>3.0025097075849798</v>
      </c>
      <c r="G7462" s="262">
        <f t="shared" si="139"/>
        <v>53560.186281378614</v>
      </c>
    </row>
    <row r="7463" spans="1:7" x14ac:dyDescent="0.2">
      <c r="A7463" s="344">
        <v>23</v>
      </c>
      <c r="B7463" s="344">
        <v>0.5</v>
      </c>
      <c r="C7463" s="344">
        <v>4618.27734375</v>
      </c>
      <c r="D7463" s="344">
        <v>19254.294921875</v>
      </c>
      <c r="E7463" s="344">
        <v>2.30977358296514</v>
      </c>
      <c r="F7463" s="344">
        <v>3.0074983369559098</v>
      </c>
      <c r="G7463" s="262">
        <f t="shared" si="139"/>
        <v>53596.909170304934</v>
      </c>
    </row>
    <row r="7464" spans="1:7" x14ac:dyDescent="0.2">
      <c r="A7464" s="344">
        <v>23</v>
      </c>
      <c r="B7464" s="344">
        <v>0.5</v>
      </c>
      <c r="C7464" s="344">
        <v>4618.693359375</v>
      </c>
      <c r="D7464" s="344">
        <v>19355.587890625</v>
      </c>
      <c r="E7464" s="344">
        <v>2.3117803502827901</v>
      </c>
      <c r="F7464" s="344">
        <v>3.01167671568692</v>
      </c>
      <c r="G7464" s="262">
        <f t="shared" si="139"/>
        <v>53635.649695788146</v>
      </c>
    </row>
    <row r="7465" spans="1:7" x14ac:dyDescent="0.2">
      <c r="A7465" s="344">
        <v>23</v>
      </c>
      <c r="B7465" s="344">
        <v>0.5</v>
      </c>
      <c r="C7465" s="344">
        <v>4619.08203125</v>
      </c>
      <c r="D7465" s="344">
        <v>19456.431640625</v>
      </c>
      <c r="E7465" s="344">
        <v>2.3137729149311799</v>
      </c>
      <c r="F7465" s="344">
        <v>3.0157538130879402</v>
      </c>
      <c r="G7465" s="262">
        <f t="shared" si="139"/>
        <v>53674.317424813438</v>
      </c>
    </row>
    <row r="7466" spans="1:7" x14ac:dyDescent="0.2">
      <c r="A7466" s="344">
        <v>23</v>
      </c>
      <c r="B7466" s="344">
        <v>0.5</v>
      </c>
      <c r="C7466" s="344">
        <v>4619.4892578125</v>
      </c>
      <c r="D7466" s="344">
        <v>19561.11328125</v>
      </c>
      <c r="E7466" s="344">
        <v>2.3158388212323202</v>
      </c>
      <c r="F7466" s="344">
        <v>3.02030448801816</v>
      </c>
      <c r="G7466" s="262">
        <f t="shared" si="139"/>
        <v>53714.620720768005</v>
      </c>
    </row>
    <row r="7467" spans="1:7" x14ac:dyDescent="0.2">
      <c r="A7467" s="344">
        <v>23</v>
      </c>
      <c r="B7467" s="344">
        <v>0.5</v>
      </c>
      <c r="C7467" s="344">
        <v>4619.9072265625</v>
      </c>
      <c r="D7467" s="344">
        <v>19662.638671875</v>
      </c>
      <c r="E7467" s="344">
        <v>2.3178721312433499</v>
      </c>
      <c r="F7467" s="344">
        <v>3.0237049795687199</v>
      </c>
      <c r="G7467" s="262">
        <f t="shared" si="139"/>
        <v>53754.497744526219</v>
      </c>
    </row>
    <row r="7468" spans="1:7" x14ac:dyDescent="0.2">
      <c r="A7468" s="344">
        <v>23</v>
      </c>
      <c r="B7468" s="344">
        <v>0.5</v>
      </c>
      <c r="C7468" s="344">
        <v>4620.3056640625</v>
      </c>
      <c r="D7468" s="344">
        <v>19762.6796875</v>
      </c>
      <c r="E7468" s="344">
        <v>2.3199091665446798</v>
      </c>
      <c r="F7468" s="344">
        <v>3.0275969766080402</v>
      </c>
      <c r="G7468" s="262">
        <f t="shared" si="139"/>
        <v>53794.65312715833</v>
      </c>
    </row>
    <row r="7469" spans="1:7" x14ac:dyDescent="0.2">
      <c r="A7469" s="344">
        <v>23</v>
      </c>
      <c r="B7469" s="344">
        <v>0.5</v>
      </c>
      <c r="C7469" s="344">
        <v>4620.7109375</v>
      </c>
      <c r="D7469" s="344">
        <v>19863.25390625</v>
      </c>
      <c r="E7469" s="344">
        <v>2.32185632921755</v>
      </c>
      <c r="F7469" s="344">
        <v>3.0321241356432398</v>
      </c>
      <c r="G7469" s="262">
        <f t="shared" si="139"/>
        <v>53833.232196544021</v>
      </c>
    </row>
    <row r="7470" spans="1:7" x14ac:dyDescent="0.2">
      <c r="A7470" s="344">
        <v>23</v>
      </c>
      <c r="B7470" s="344">
        <v>0.5</v>
      </c>
      <c r="C7470" s="344">
        <v>4621.1044921875</v>
      </c>
      <c r="D7470" s="344">
        <v>19964.107421875</v>
      </c>
      <c r="E7470" s="344">
        <v>2.3238069843500901</v>
      </c>
      <c r="F7470" s="344">
        <v>3.0383528210222699</v>
      </c>
      <c r="G7470" s="262">
        <f t="shared" si="139"/>
        <v>53872.076919939136</v>
      </c>
    </row>
    <row r="7471" spans="1:7" x14ac:dyDescent="0.2">
      <c r="A7471" s="344">
        <v>23</v>
      </c>
      <c r="B7471" s="344">
        <v>0.5</v>
      </c>
      <c r="C7471" s="344">
        <v>4621.51953125</v>
      </c>
      <c r="D7471" s="344">
        <v>20067.162109375</v>
      </c>
      <c r="E7471" s="344">
        <v>2.3259031586349002</v>
      </c>
      <c r="F7471" s="344">
        <v>3.0410767067223801</v>
      </c>
      <c r="G7471" s="262">
        <f t="shared" si="139"/>
        <v>53914.033178828991</v>
      </c>
    </row>
    <row r="7472" spans="1:7" x14ac:dyDescent="0.2">
      <c r="A7472" s="344">
        <v>23</v>
      </c>
      <c r="B7472" s="344">
        <v>0.5</v>
      </c>
      <c r="C7472" s="344">
        <v>4621.9345703125</v>
      </c>
      <c r="D7472" s="344">
        <v>20168.828125</v>
      </c>
      <c r="E7472" s="344">
        <v>2.3278892040252699</v>
      </c>
      <c r="F7472" s="344">
        <v>3.04630398750305</v>
      </c>
      <c r="G7472" s="262">
        <f t="shared" si="139"/>
        <v>53953.988430294965</v>
      </c>
    </row>
    <row r="7473" spans="1:7" x14ac:dyDescent="0.2">
      <c r="A7473" s="344">
        <v>23</v>
      </c>
      <c r="B7473" s="344">
        <v>0.5</v>
      </c>
      <c r="C7473" s="344">
        <v>4622.3310546875</v>
      </c>
      <c r="D7473" s="344">
        <v>20269.107421875</v>
      </c>
      <c r="E7473" s="344">
        <v>2.32993252575397</v>
      </c>
      <c r="F7473" s="344">
        <v>3.0527024064213002</v>
      </c>
      <c r="G7473" s="262">
        <f t="shared" si="139"/>
        <v>53995.30228647832</v>
      </c>
    </row>
    <row r="7474" spans="1:7" x14ac:dyDescent="0.2">
      <c r="A7474" s="344">
        <v>23</v>
      </c>
      <c r="B7474" s="344">
        <v>0.5</v>
      </c>
      <c r="C7474" s="344">
        <v>4622.7451171875</v>
      </c>
      <c r="D7474" s="344">
        <v>20369.611328125</v>
      </c>
      <c r="E7474" s="344">
        <v>2.3319802712649098</v>
      </c>
      <c r="F7474" s="344">
        <v>3.0541599262505801</v>
      </c>
      <c r="G7474" s="262">
        <f t="shared" si="139"/>
        <v>54036.911163423647</v>
      </c>
    </row>
    <row r="7475" spans="1:7" x14ac:dyDescent="0.2">
      <c r="A7475" s="344">
        <v>23</v>
      </c>
      <c r="B7475" s="344">
        <v>0.5</v>
      </c>
      <c r="C7475" s="344">
        <v>4623.1328125</v>
      </c>
      <c r="D7475" s="344">
        <v>20471.103515625</v>
      </c>
      <c r="E7475" s="344">
        <v>2.3339272011071399</v>
      </c>
      <c r="F7475" s="344">
        <v>3.05947661399841</v>
      </c>
      <c r="G7475" s="262">
        <f t="shared" si="139"/>
        <v>54076.6681666773</v>
      </c>
    </row>
    <row r="7476" spans="1:7" x14ac:dyDescent="0.2">
      <c r="A7476" s="344">
        <v>23</v>
      </c>
      <c r="B7476" s="344">
        <v>0.5</v>
      </c>
      <c r="C7476" s="344">
        <v>4623.5390625</v>
      </c>
      <c r="D7476" s="344">
        <v>20572.017578125</v>
      </c>
      <c r="E7476" s="344">
        <v>2.3359644692391202</v>
      </c>
      <c r="F7476" s="344">
        <v>3.0630051624029901</v>
      </c>
      <c r="G7476" s="262">
        <f t="shared" si="139"/>
        <v>54118.476087997951</v>
      </c>
    </row>
    <row r="7477" spans="1:7" x14ac:dyDescent="0.2">
      <c r="A7477" s="344">
        <v>23</v>
      </c>
      <c r="B7477" s="344">
        <v>0.5</v>
      </c>
      <c r="C7477" s="344">
        <v>4623.951171875</v>
      </c>
      <c r="D7477" s="344">
        <v>20672.021484375</v>
      </c>
      <c r="E7477" s="344">
        <v>2.3380164057016399</v>
      </c>
      <c r="F7477" s="344">
        <v>3.0670284759253299</v>
      </c>
      <c r="G7477" s="262">
        <f t="shared" si="139"/>
        <v>54160.791161804918</v>
      </c>
    </row>
    <row r="7478" spans="1:7" x14ac:dyDescent="0.2">
      <c r="A7478" s="344">
        <v>23</v>
      </c>
      <c r="B7478" s="344">
        <v>0.5</v>
      </c>
      <c r="C7478" s="344">
        <v>4624.2197265625</v>
      </c>
      <c r="D7478" s="344">
        <v>20739.17578125</v>
      </c>
      <c r="E7478" s="344">
        <v>2.3393549490719998</v>
      </c>
      <c r="F7478" s="344">
        <v>3.0684203375130901</v>
      </c>
      <c r="G7478" s="262">
        <f t="shared" si="139"/>
        <v>54188.506503584205</v>
      </c>
    </row>
    <row r="7479" spans="1:7" x14ac:dyDescent="0.2">
      <c r="A7479" s="344">
        <v>23</v>
      </c>
      <c r="B7479" s="344">
        <v>0.5</v>
      </c>
      <c r="C7479" s="344">
        <v>4624.35546875</v>
      </c>
      <c r="D7479" s="344">
        <v>20774.611328125</v>
      </c>
      <c r="E7479" s="344">
        <v>2.3399561177939199</v>
      </c>
      <c r="F7479" s="344">
        <v>3.0723274685442399</v>
      </c>
      <c r="G7479" s="262">
        <f t="shared" si="139"/>
        <v>54200.984898753508</v>
      </c>
    </row>
    <row r="7480" spans="1:7" x14ac:dyDescent="0.2">
      <c r="A7480" s="344">
        <v>23</v>
      </c>
      <c r="B7480" s="344">
        <v>0.5</v>
      </c>
      <c r="C7480" s="344">
        <v>4624.76171875</v>
      </c>
      <c r="D7480" s="344">
        <v>20875.36328125</v>
      </c>
      <c r="E7480" s="344">
        <v>2.3420157376676798</v>
      </c>
      <c r="F7480" s="344">
        <v>3.0768692959099999</v>
      </c>
      <c r="G7480" s="262">
        <f t="shared" si="139"/>
        <v>54243.876456477039</v>
      </c>
    </row>
    <row r="7481" spans="1:7" x14ac:dyDescent="0.2">
      <c r="A7481" s="344">
        <v>23</v>
      </c>
      <c r="B7481" s="344">
        <v>0.5</v>
      </c>
      <c r="C7481" s="344">
        <v>4625.1640625</v>
      </c>
      <c r="D7481" s="344">
        <v>20975.703125</v>
      </c>
      <c r="E7481" s="344">
        <v>2.3441009689122398</v>
      </c>
      <c r="F7481" s="344">
        <v>3.0816434882581198</v>
      </c>
      <c r="G7481" s="262">
        <f t="shared" si="139"/>
        <v>54287.511032121278</v>
      </c>
    </row>
    <row r="7482" spans="1:7" x14ac:dyDescent="0.2">
      <c r="A7482" s="344">
        <v>23</v>
      </c>
      <c r="B7482" s="344">
        <v>0.5</v>
      </c>
      <c r="C7482" s="344">
        <v>4625.5693359375</v>
      </c>
      <c r="D7482" s="344">
        <v>21078.216796875</v>
      </c>
      <c r="E7482" s="344">
        <v>2.34614638611674</v>
      </c>
      <c r="F7482" s="344">
        <v>3.0853720381856</v>
      </c>
      <c r="G7482" s="262">
        <f t="shared" si="139"/>
        <v>54330.519937783713</v>
      </c>
    </row>
    <row r="7483" spans="1:7" x14ac:dyDescent="0.2">
      <c r="A7483" s="344">
        <v>23</v>
      </c>
      <c r="B7483" s="344">
        <v>0.5</v>
      </c>
      <c r="C7483" s="344">
        <v>4625.9755859375</v>
      </c>
      <c r="D7483" s="344">
        <v>21178.802734375</v>
      </c>
      <c r="E7483" s="344">
        <v>2.3481466341763699</v>
      </c>
      <c r="F7483" s="344">
        <v>3.0891061760485199</v>
      </c>
      <c r="G7483" s="262">
        <f t="shared" si="139"/>
        <v>54372.782198445275</v>
      </c>
    </row>
    <row r="7484" spans="1:7" x14ac:dyDescent="0.2">
      <c r="A7484" s="344">
        <v>23</v>
      </c>
      <c r="B7484" s="344">
        <v>0.5</v>
      </c>
      <c r="C7484" s="344">
        <v>4626.3857421875</v>
      </c>
      <c r="D7484" s="344">
        <v>21283.296875</v>
      </c>
      <c r="E7484" s="344">
        <v>2.35027773305774</v>
      </c>
      <c r="F7484" s="344">
        <v>3.0928789637982801</v>
      </c>
      <c r="G7484" s="262">
        <f t="shared" si="139"/>
        <v>54418.027664934358</v>
      </c>
    </row>
    <row r="7485" spans="1:7" x14ac:dyDescent="0.2">
      <c r="A7485" s="344">
        <v>23</v>
      </c>
      <c r="B7485" s="344">
        <v>0.5</v>
      </c>
      <c r="C7485" s="344">
        <v>4626.7919921875</v>
      </c>
      <c r="D7485" s="344">
        <v>21385.212890625</v>
      </c>
      <c r="E7485" s="344">
        <v>2.35229497775435</v>
      </c>
      <c r="F7485" s="344">
        <v>3.0991106759756799</v>
      </c>
      <c r="G7485" s="262">
        <f t="shared" si="139"/>
        <v>54461.064077452837</v>
      </c>
    </row>
    <row r="7486" spans="1:7" x14ac:dyDescent="0.2">
      <c r="A7486" s="344">
        <v>23</v>
      </c>
      <c r="B7486" s="344">
        <v>0.5</v>
      </c>
      <c r="C7486" s="344">
        <v>4627.2001953125</v>
      </c>
      <c r="D7486" s="344">
        <v>21487.041015625</v>
      </c>
      <c r="E7486" s="344">
        <v>2.3543958086520398</v>
      </c>
      <c r="F7486" s="344">
        <v>3.1023859046399598</v>
      </c>
      <c r="G7486" s="262">
        <f t="shared" si="139"/>
        <v>54506.097755282761</v>
      </c>
    </row>
    <row r="7487" spans="1:7" x14ac:dyDescent="0.2">
      <c r="A7487" s="344">
        <v>23</v>
      </c>
      <c r="B7487" s="344">
        <v>0.5</v>
      </c>
      <c r="C7487" s="344">
        <v>4627.599609375</v>
      </c>
      <c r="D7487" s="344">
        <v>21587.40234375</v>
      </c>
      <c r="E7487" s="344">
        <v>2.3564326111227301</v>
      </c>
      <c r="F7487" s="344">
        <v>3.1074464786797802</v>
      </c>
      <c r="G7487" s="262">
        <f t="shared" si="139"/>
        <v>54549.964821611749</v>
      </c>
    </row>
    <row r="7488" spans="1:7" x14ac:dyDescent="0.2">
      <c r="A7488" s="344">
        <v>23</v>
      </c>
      <c r="B7488" s="344">
        <v>0.5</v>
      </c>
      <c r="C7488" s="344">
        <v>4628.01171875</v>
      </c>
      <c r="D7488" s="344">
        <v>21688.46484375</v>
      </c>
      <c r="E7488" s="344">
        <v>2.3584314621984999</v>
      </c>
      <c r="F7488" s="344">
        <v>3.11281671747565</v>
      </c>
      <c r="G7488" s="262">
        <f t="shared" si="139"/>
        <v>54593.215828453052</v>
      </c>
    </row>
    <row r="7489" spans="1:7" x14ac:dyDescent="0.2">
      <c r="A7489" s="344">
        <v>23</v>
      </c>
      <c r="B7489" s="344">
        <v>0.5</v>
      </c>
      <c r="C7489" s="344">
        <v>4628.189453125</v>
      </c>
      <c r="D7489" s="344">
        <v>21732.130859375</v>
      </c>
      <c r="E7489" s="344">
        <v>2.35937442630529</v>
      </c>
      <c r="F7489" s="344">
        <v>3.11571964994073</v>
      </c>
      <c r="G7489" s="262">
        <f t="shared" si="139"/>
        <v>54613.687860074802</v>
      </c>
    </row>
    <row r="7490" spans="1:7" x14ac:dyDescent="0.2">
      <c r="A7490" s="344">
        <v>23</v>
      </c>
      <c r="B7490" s="344">
        <v>0.5</v>
      </c>
      <c r="C7490" s="344">
        <v>4628.39453125</v>
      </c>
      <c r="D7490" s="344">
        <v>21788.615234375</v>
      </c>
      <c r="E7490" s="344">
        <v>2.3603993467986601</v>
      </c>
      <c r="F7490" s="344">
        <v>3.1165182590484601</v>
      </c>
      <c r="G7490" s="262">
        <f t="shared" si="139"/>
        <v>54635.990512353921</v>
      </c>
    </row>
    <row r="7491" spans="1:7" x14ac:dyDescent="0.2">
      <c r="A7491" s="344">
        <v>23</v>
      </c>
      <c r="B7491" s="344">
        <v>0.5</v>
      </c>
      <c r="C7491" s="344">
        <v>4628.8203125</v>
      </c>
      <c r="D7491" s="344">
        <v>21889.830078125</v>
      </c>
      <c r="E7491" s="344">
        <v>2.3624857421964398</v>
      </c>
      <c r="F7491" s="344">
        <v>3.120789071545</v>
      </c>
      <c r="G7491" s="262">
        <f t="shared" si="139"/>
        <v>54681.555765995006</v>
      </c>
    </row>
    <row r="7492" spans="1:7" x14ac:dyDescent="0.2">
      <c r="A7492" s="344">
        <v>23</v>
      </c>
      <c r="B7492" s="344">
        <v>0.5</v>
      </c>
      <c r="C7492" s="344">
        <v>4629.2197265625</v>
      </c>
      <c r="D7492" s="344">
        <v>21990.818359375</v>
      </c>
      <c r="E7492" s="344">
        <v>2.3644929751753798</v>
      </c>
      <c r="F7492" s="344">
        <v>3.1236647628247698</v>
      </c>
      <c r="G7492" s="262">
        <f t="shared" si="139"/>
        <v>54725.595108335518</v>
      </c>
    </row>
    <row r="7493" spans="1:7" x14ac:dyDescent="0.2">
      <c r="A7493" s="344">
        <v>23</v>
      </c>
      <c r="B7493" s="344">
        <v>0.5</v>
      </c>
      <c r="C7493" s="344">
        <v>4629.630859375</v>
      </c>
      <c r="D7493" s="344">
        <v>22091.24609375</v>
      </c>
      <c r="E7493" s="344">
        <v>2.3665663320571202</v>
      </c>
      <c r="F7493" s="344">
        <v>3.1282992567867001</v>
      </c>
      <c r="G7493" s="262">
        <f t="shared" si="139"/>
        <v>54771.29403418312</v>
      </c>
    </row>
    <row r="7494" spans="1:7" x14ac:dyDescent="0.2">
      <c r="A7494" s="344">
        <v>23</v>
      </c>
      <c r="B7494" s="344">
        <v>0.5</v>
      </c>
      <c r="C7494" s="344">
        <v>4630.0146484375</v>
      </c>
      <c r="D7494" s="344">
        <v>22193.45703125</v>
      </c>
      <c r="E7494" s="344">
        <v>2.3685991764068599</v>
      </c>
      <c r="F7494" s="344">
        <v>3.1319113913923502</v>
      </c>
      <c r="G7494" s="262">
        <f t="shared" ref="G7494:G7557" si="140">G7493+(D7494+D7493)/2*(E7494-E7493)</f>
        <v>54816.305988446897</v>
      </c>
    </row>
    <row r="7495" spans="1:7" x14ac:dyDescent="0.2">
      <c r="A7495" s="344">
        <v>23</v>
      </c>
      <c r="B7495" s="344">
        <v>0.5</v>
      </c>
      <c r="C7495" s="344">
        <v>4630.4482421875</v>
      </c>
      <c r="D7495" s="344">
        <v>22293.6875</v>
      </c>
      <c r="E7495" s="344">
        <v>2.3706925567239501</v>
      </c>
      <c r="F7495" s="344">
        <v>3.1360359862446798</v>
      </c>
      <c r="G7495" s="262">
        <f t="shared" si="140"/>
        <v>54862.870244809528</v>
      </c>
    </row>
    <row r="7496" spans="1:7" x14ac:dyDescent="0.2">
      <c r="A7496" s="344">
        <v>23</v>
      </c>
      <c r="B7496" s="344">
        <v>0.5</v>
      </c>
      <c r="C7496" s="344">
        <v>4630.83203125</v>
      </c>
      <c r="D7496" s="344">
        <v>22394.400390625</v>
      </c>
      <c r="E7496" s="344">
        <v>2.3726958315819502</v>
      </c>
      <c r="F7496" s="344">
        <v>3.14159388653934</v>
      </c>
      <c r="G7496" s="262">
        <f t="shared" si="140"/>
        <v>54907.631506271224</v>
      </c>
    </row>
    <row r="7497" spans="1:7" x14ac:dyDescent="0.2">
      <c r="A7497" s="344">
        <v>23</v>
      </c>
      <c r="B7497" s="344">
        <v>0.5</v>
      </c>
      <c r="C7497" s="344">
        <v>4631.244140625</v>
      </c>
      <c r="D7497" s="344">
        <v>22494.859375</v>
      </c>
      <c r="E7497" s="344">
        <v>2.3748171515762801</v>
      </c>
      <c r="F7497" s="344">
        <v>3.1472325790673499</v>
      </c>
      <c r="G7497" s="262">
        <f t="shared" si="140"/>
        <v>54955.243748406967</v>
      </c>
    </row>
    <row r="7498" spans="1:7" x14ac:dyDescent="0.2">
      <c r="A7498" s="344">
        <v>23</v>
      </c>
      <c r="B7498" s="344">
        <v>0.5</v>
      </c>
      <c r="C7498" s="344">
        <v>4631.64453125</v>
      </c>
      <c r="D7498" s="344">
        <v>22595.091796875</v>
      </c>
      <c r="E7498" s="344">
        <v>2.3769186809659</v>
      </c>
      <c r="F7498" s="344">
        <v>3.1507939565926799</v>
      </c>
      <c r="G7498" s="262">
        <f t="shared" si="140"/>
        <v>55002.62267718908</v>
      </c>
    </row>
    <row r="7499" spans="1:7" x14ac:dyDescent="0.2">
      <c r="A7499" s="344">
        <v>23</v>
      </c>
      <c r="B7499" s="344">
        <v>0.5</v>
      </c>
      <c r="C7499" s="344">
        <v>4632.0537109375</v>
      </c>
      <c r="D7499" s="344">
        <v>22697.634765625</v>
      </c>
      <c r="E7499" s="344">
        <v>2.3789491970092098</v>
      </c>
      <c r="F7499" s="344">
        <v>3.1543464865535502</v>
      </c>
      <c r="G7499" s="262">
        <f t="shared" si="140"/>
        <v>55048.606481154282</v>
      </c>
    </row>
    <row r="7500" spans="1:7" x14ac:dyDescent="0.2">
      <c r="A7500" s="344">
        <v>23</v>
      </c>
      <c r="B7500" s="344">
        <v>0.5</v>
      </c>
      <c r="C7500" s="344">
        <v>4632.1328125</v>
      </c>
      <c r="D7500" s="344">
        <v>22718.345703125</v>
      </c>
      <c r="E7500" s="344">
        <v>2.37938016653061</v>
      </c>
      <c r="F7500" s="344">
        <v>3.15584847703576</v>
      </c>
      <c r="G7500" s="262">
        <f t="shared" si="140"/>
        <v>55058.392932837553</v>
      </c>
    </row>
    <row r="7501" spans="1:7" x14ac:dyDescent="0.2">
      <c r="A7501" s="344">
        <v>23</v>
      </c>
      <c r="B7501" s="344">
        <v>0.5</v>
      </c>
      <c r="C7501" s="344">
        <v>4632.455078125</v>
      </c>
      <c r="D7501" s="344">
        <v>22798.359375</v>
      </c>
      <c r="E7501" s="344">
        <v>2.3810493294149602</v>
      </c>
      <c r="F7501" s="344">
        <v>3.1607297714799598</v>
      </c>
      <c r="G7501" s="262">
        <f t="shared" si="140"/>
        <v>55096.380330204709</v>
      </c>
    </row>
    <row r="7502" spans="1:7" x14ac:dyDescent="0.2">
      <c r="A7502" s="344">
        <v>23</v>
      </c>
      <c r="B7502" s="344">
        <v>0.5</v>
      </c>
      <c r="C7502" s="344">
        <v>4632.8720703125</v>
      </c>
      <c r="D7502" s="344">
        <v>22901.98046875</v>
      </c>
      <c r="E7502" s="344">
        <v>2.3831129074096702</v>
      </c>
      <c r="F7502" s="344">
        <v>3.1639905646443398</v>
      </c>
      <c r="G7502" s="262">
        <f t="shared" si="140"/>
        <v>55143.533438030878</v>
      </c>
    </row>
    <row r="7503" spans="1:7" x14ac:dyDescent="0.2">
      <c r="A7503" s="344">
        <v>23</v>
      </c>
      <c r="B7503" s="344">
        <v>0.5</v>
      </c>
      <c r="C7503" s="344">
        <v>4633.2734375</v>
      </c>
      <c r="D7503" s="344">
        <v>23003.951171875</v>
      </c>
      <c r="E7503" s="344">
        <v>2.3853064049035302</v>
      </c>
      <c r="F7503" s="344">
        <v>3.1694830395281302</v>
      </c>
      <c r="G7503" s="262">
        <f t="shared" si="140"/>
        <v>55193.880711034384</v>
      </c>
    </row>
    <row r="7504" spans="1:7" x14ac:dyDescent="0.2">
      <c r="A7504" s="344">
        <v>23</v>
      </c>
      <c r="B7504" s="344">
        <v>0.5</v>
      </c>
      <c r="C7504" s="344">
        <v>4633.6884765625</v>
      </c>
      <c r="D7504" s="344">
        <v>23104.685546875</v>
      </c>
      <c r="E7504" s="344">
        <v>2.3874181788414699</v>
      </c>
      <c r="F7504" s="344">
        <v>3.1740546692162801</v>
      </c>
      <c r="G7504" s="262">
        <f t="shared" si="140"/>
        <v>55242.566219702676</v>
      </c>
    </row>
    <row r="7505" spans="1:7" x14ac:dyDescent="0.2">
      <c r="A7505" s="344">
        <v>23</v>
      </c>
      <c r="B7505" s="344">
        <v>0.5</v>
      </c>
      <c r="C7505" s="344">
        <v>4634.0810546875</v>
      </c>
      <c r="D7505" s="344">
        <v>23205.20703125</v>
      </c>
      <c r="E7505" s="344">
        <v>2.3895180784165899</v>
      </c>
      <c r="F7505" s="344">
        <v>3.17684421315789</v>
      </c>
      <c r="G7505" s="262">
        <f t="shared" si="140"/>
        <v>55291.189281577004</v>
      </c>
    </row>
    <row r="7506" spans="1:7" x14ac:dyDescent="0.2">
      <c r="A7506" s="344">
        <v>23</v>
      </c>
      <c r="B7506" s="344">
        <v>0.5</v>
      </c>
      <c r="C7506" s="344">
        <v>4634.4892578125</v>
      </c>
      <c r="D7506" s="344">
        <v>23306.337890625</v>
      </c>
      <c r="E7506" s="344">
        <v>2.3916508071124598</v>
      </c>
      <c r="F7506" s="344">
        <v>3.1824202742427601</v>
      </c>
      <c r="G7506" s="262">
        <f t="shared" si="140"/>
        <v>55340.787534849063</v>
      </c>
    </row>
    <row r="7507" spans="1:7" x14ac:dyDescent="0.2">
      <c r="A7507" s="344">
        <v>23</v>
      </c>
      <c r="B7507" s="344">
        <v>0.5</v>
      </c>
      <c r="C7507" s="344">
        <v>4634.896484375</v>
      </c>
      <c r="D7507" s="344">
        <v>23409.9765625</v>
      </c>
      <c r="E7507" s="344">
        <v>2.3938559461384998</v>
      </c>
      <c r="F7507" s="344">
        <v>3.1871767714619601</v>
      </c>
      <c r="G7507" s="262">
        <f t="shared" si="140"/>
        <v>55392.295518925734</v>
      </c>
    </row>
    <row r="7508" spans="1:7" x14ac:dyDescent="0.2">
      <c r="A7508" s="344">
        <v>23</v>
      </c>
      <c r="B7508" s="344">
        <v>0.5</v>
      </c>
      <c r="C7508" s="344">
        <v>4635.3095703125</v>
      </c>
      <c r="D7508" s="344">
        <v>23512.607421875</v>
      </c>
      <c r="E7508" s="344">
        <v>2.3962233681231702</v>
      </c>
      <c r="F7508" s="344">
        <v>3.1907290685921899</v>
      </c>
      <c r="G7508" s="262">
        <f t="shared" si="140"/>
        <v>55447.838297376809</v>
      </c>
    </row>
    <row r="7509" spans="1:7" x14ac:dyDescent="0.2">
      <c r="A7509" s="344">
        <v>23</v>
      </c>
      <c r="B7509" s="344">
        <v>0.5</v>
      </c>
      <c r="C7509" s="344">
        <v>4635.7060546875</v>
      </c>
      <c r="D7509" s="344">
        <v>23615.572265625</v>
      </c>
      <c r="E7509" s="344">
        <v>2.3984925355762199</v>
      </c>
      <c r="F7509" s="344">
        <v>3.1969097908586299</v>
      </c>
      <c r="G7509" s="262">
        <f t="shared" si="140"/>
        <v>55501.309163110986</v>
      </c>
    </row>
    <row r="7510" spans="1:7" x14ac:dyDescent="0.2">
      <c r="A7510" s="344">
        <v>23</v>
      </c>
      <c r="B7510" s="344">
        <v>1</v>
      </c>
      <c r="C7510" s="344">
        <v>4636.30859375</v>
      </c>
      <c r="D7510" s="344">
        <v>23515.474609375</v>
      </c>
      <c r="E7510" s="344">
        <v>2.39696493372321</v>
      </c>
      <c r="F7510" s="344">
        <v>3.1929283868521501</v>
      </c>
      <c r="G7510" s="262">
        <f t="shared" si="140"/>
        <v>55465.310425840711</v>
      </c>
    </row>
    <row r="7511" spans="1:7" x14ac:dyDescent="0.2">
      <c r="A7511" s="344">
        <v>23</v>
      </c>
      <c r="B7511" s="344">
        <v>1</v>
      </c>
      <c r="C7511" s="344">
        <v>4636.7236328125</v>
      </c>
      <c r="D7511" s="344">
        <v>23415.31640625</v>
      </c>
      <c r="E7511" s="344">
        <v>2.3949223104864399</v>
      </c>
      <c r="F7511" s="344">
        <v>3.1876564025878902</v>
      </c>
      <c r="G7511" s="262">
        <f t="shared" si="140"/>
        <v>55417.379463716454</v>
      </c>
    </row>
    <row r="7512" spans="1:7" x14ac:dyDescent="0.2">
      <c r="A7512" s="344">
        <v>23</v>
      </c>
      <c r="B7512" s="344">
        <v>1</v>
      </c>
      <c r="C7512" s="344">
        <v>4637.1064453125</v>
      </c>
      <c r="D7512" s="344">
        <v>23314.658203125</v>
      </c>
      <c r="E7512" s="344">
        <v>2.3930631577968602</v>
      </c>
      <c r="F7512" s="344">
        <v>3.1834482215344901</v>
      </c>
      <c r="G7512" s="262">
        <f t="shared" si="140"/>
        <v>55373.94038472695</v>
      </c>
    </row>
    <row r="7513" spans="1:7" x14ac:dyDescent="0.2">
      <c r="A7513" s="344">
        <v>23</v>
      </c>
      <c r="B7513" s="344">
        <v>1</v>
      </c>
      <c r="C7513" s="344">
        <v>4637.5224609375</v>
      </c>
      <c r="D7513" s="344">
        <v>23214.599609375</v>
      </c>
      <c r="E7513" s="344">
        <v>2.3910272866487499</v>
      </c>
      <c r="F7513" s="344">
        <v>3.17822420038283</v>
      </c>
      <c r="G7513" s="262">
        <f t="shared" si="140"/>
        <v>55326.576597965221</v>
      </c>
    </row>
    <row r="7514" spans="1:7" x14ac:dyDescent="0.2">
      <c r="A7514" s="344">
        <v>23</v>
      </c>
      <c r="B7514" s="344">
        <v>1</v>
      </c>
      <c r="C7514" s="344">
        <v>4637.923828125</v>
      </c>
      <c r="D7514" s="344">
        <v>23114.462890625</v>
      </c>
      <c r="E7514" s="344">
        <v>2.3891401942819401</v>
      </c>
      <c r="F7514" s="344">
        <v>3.1743408180773298</v>
      </c>
      <c r="G7514" s="262">
        <f t="shared" si="140"/>
        <v>55282.862987862623</v>
      </c>
    </row>
    <row r="7515" spans="1:7" x14ac:dyDescent="0.2">
      <c r="A7515" s="344">
        <v>23</v>
      </c>
      <c r="B7515" s="344">
        <v>1</v>
      </c>
      <c r="C7515" s="344">
        <v>4638.3173828125</v>
      </c>
      <c r="D7515" s="344">
        <v>23014.13671875</v>
      </c>
      <c r="E7515" s="344">
        <v>2.3871501907706301</v>
      </c>
      <c r="F7515" s="344">
        <v>3.1704693101346502</v>
      </c>
      <c r="G7515" s="262">
        <f t="shared" si="140"/>
        <v>55236.964950265385</v>
      </c>
    </row>
    <row r="7516" spans="1:7" x14ac:dyDescent="0.2">
      <c r="A7516" s="344">
        <v>23</v>
      </c>
      <c r="B7516" s="344">
        <v>1</v>
      </c>
      <c r="C7516" s="344">
        <v>4638.7236328125</v>
      </c>
      <c r="D7516" s="344">
        <v>22913.103515625</v>
      </c>
      <c r="E7516" s="344">
        <v>2.3851825390011099</v>
      </c>
      <c r="F7516" s="344">
        <v>3.1658827792853099</v>
      </c>
      <c r="G7516" s="262">
        <f t="shared" si="140"/>
        <v>55191.780542507215</v>
      </c>
    </row>
    <row r="7517" spans="1:7" x14ac:dyDescent="0.2">
      <c r="A7517" s="344">
        <v>23</v>
      </c>
      <c r="B7517" s="344">
        <v>1</v>
      </c>
      <c r="C7517" s="344">
        <v>4639.123046875</v>
      </c>
      <c r="D7517" s="344">
        <v>22811.552734375</v>
      </c>
      <c r="E7517" s="344">
        <v>2.3831210564821999</v>
      </c>
      <c r="F7517" s="344">
        <v>3.1616420019418001</v>
      </c>
      <c r="G7517" s="262">
        <f t="shared" si="140"/>
        <v>55144.650252735941</v>
      </c>
    </row>
    <row r="7518" spans="1:7" x14ac:dyDescent="0.2">
      <c r="A7518" s="344">
        <v>23</v>
      </c>
      <c r="B7518" s="344">
        <v>1</v>
      </c>
      <c r="C7518" s="344">
        <v>4639.5302734375</v>
      </c>
      <c r="D7518" s="344">
        <v>22710.7421875</v>
      </c>
      <c r="E7518" s="344">
        <v>2.3812411818653301</v>
      </c>
      <c r="F7518" s="344">
        <v>3.1568380072712898</v>
      </c>
      <c r="G7518" s="262">
        <f t="shared" si="140"/>
        <v>55101.862149373294</v>
      </c>
    </row>
    <row r="7519" spans="1:7" x14ac:dyDescent="0.2">
      <c r="A7519" s="344">
        <v>23</v>
      </c>
      <c r="B7519" s="344">
        <v>1</v>
      </c>
      <c r="C7519" s="344">
        <v>4639.9306640625</v>
      </c>
      <c r="D7519" s="344">
        <v>22610.650390625</v>
      </c>
      <c r="E7519" s="344">
        <v>2.37920437939465</v>
      </c>
      <c r="F7519" s="344">
        <v>3.1540631316602199</v>
      </c>
      <c r="G7519" s="262">
        <f t="shared" si="140"/>
        <v>55055.706787184397</v>
      </c>
    </row>
    <row r="7520" spans="1:7" x14ac:dyDescent="0.2">
      <c r="A7520" s="344">
        <v>23</v>
      </c>
      <c r="B7520" s="344">
        <v>1</v>
      </c>
      <c r="C7520" s="344">
        <v>4640.326171875</v>
      </c>
      <c r="D7520" s="344">
        <v>22509.6328125</v>
      </c>
      <c r="E7520" s="344">
        <v>2.3771810811013001</v>
      </c>
      <c r="F7520" s="344">
        <v>3.1506656669080302</v>
      </c>
      <c r="G7520" s="262">
        <f t="shared" si="140"/>
        <v>55010.060891184221</v>
      </c>
    </row>
    <row r="7521" spans="1:7" x14ac:dyDescent="0.2">
      <c r="A7521" s="344">
        <v>23</v>
      </c>
      <c r="B7521" s="344">
        <v>1</v>
      </c>
      <c r="C7521" s="344">
        <v>4640.732421875</v>
      </c>
      <c r="D7521" s="344">
        <v>22408.013671875</v>
      </c>
      <c r="E7521" s="344">
        <v>2.37516732886434</v>
      </c>
      <c r="F7521" s="344">
        <v>3.14446678385139</v>
      </c>
      <c r="G7521" s="262">
        <f t="shared" si="140"/>
        <v>54964.834385640774</v>
      </c>
    </row>
    <row r="7522" spans="1:7" x14ac:dyDescent="0.2">
      <c r="A7522" s="344">
        <v>23</v>
      </c>
      <c r="B7522" s="344">
        <v>1</v>
      </c>
      <c r="C7522" s="344">
        <v>4641.12890625</v>
      </c>
      <c r="D7522" s="344">
        <v>22307.728515625</v>
      </c>
      <c r="E7522" s="344">
        <v>2.3731391411274698</v>
      </c>
      <c r="F7522" s="344">
        <v>3.14182322472334</v>
      </c>
      <c r="G7522" s="262">
        <f t="shared" si="140"/>
        <v>54919.488425665906</v>
      </c>
    </row>
    <row r="7523" spans="1:7" x14ac:dyDescent="0.2">
      <c r="A7523" s="344">
        <v>23</v>
      </c>
      <c r="B7523" s="344">
        <v>1</v>
      </c>
      <c r="C7523" s="344">
        <v>4641.529296875</v>
      </c>
      <c r="D7523" s="344">
        <v>22205.490234375</v>
      </c>
      <c r="E7523" s="344">
        <v>2.3711647372692801</v>
      </c>
      <c r="F7523" s="344">
        <v>3.1361342407763</v>
      </c>
      <c r="G7523" s="262">
        <f t="shared" si="140"/>
        <v>54875.544890245685</v>
      </c>
    </row>
    <row r="7524" spans="1:7" x14ac:dyDescent="0.2">
      <c r="A7524" s="344">
        <v>23</v>
      </c>
      <c r="B7524" s="344">
        <v>1</v>
      </c>
      <c r="C7524" s="344">
        <v>4641.9345703125</v>
      </c>
      <c r="D7524" s="344">
        <v>22103.078125</v>
      </c>
      <c r="E7524" s="344">
        <v>2.3691961541771902</v>
      </c>
      <c r="F7524" s="344">
        <v>3.1332878861576301</v>
      </c>
      <c r="G7524" s="262">
        <f t="shared" si="140"/>
        <v>54831.9323409922</v>
      </c>
    </row>
    <row r="7525" spans="1:7" x14ac:dyDescent="0.2">
      <c r="A7525" s="344">
        <v>23</v>
      </c>
      <c r="B7525" s="344">
        <v>1</v>
      </c>
      <c r="C7525" s="344">
        <v>4642.3564453125</v>
      </c>
      <c r="D7525" s="344">
        <v>22002.841796875</v>
      </c>
      <c r="E7525" s="344">
        <v>2.36707786098123</v>
      </c>
      <c r="F7525" s="344">
        <v>3.12578678131104</v>
      </c>
      <c r="G7525" s="262">
        <f t="shared" si="140"/>
        <v>54785.217705956165</v>
      </c>
    </row>
    <row r="7526" spans="1:7" x14ac:dyDescent="0.2">
      <c r="A7526" s="344">
        <v>23</v>
      </c>
      <c r="B7526" s="344">
        <v>1</v>
      </c>
      <c r="C7526" s="344">
        <v>4642.763671875</v>
      </c>
      <c r="D7526" s="344">
        <v>21901.259765625</v>
      </c>
      <c r="E7526" s="344">
        <v>2.3650126531720201</v>
      </c>
      <c r="F7526" s="344">
        <v>3.1230063177645202</v>
      </c>
      <c r="G7526" s="262">
        <f t="shared" si="140"/>
        <v>54739.882159254557</v>
      </c>
    </row>
    <row r="7527" spans="1:7" x14ac:dyDescent="0.2">
      <c r="A7527" s="344">
        <v>23</v>
      </c>
      <c r="B7527" s="344">
        <v>1</v>
      </c>
      <c r="C7527" s="344">
        <v>4643.1650390625</v>
      </c>
      <c r="D7527" s="344">
        <v>21797.98046875</v>
      </c>
      <c r="E7527" s="344">
        <v>2.3629553616046901</v>
      </c>
      <c r="F7527" s="344">
        <v>3.1189979054033801</v>
      </c>
      <c r="G7527" s="262">
        <f t="shared" si="140"/>
        <v>54694.931120038105</v>
      </c>
    </row>
    <row r="7528" spans="1:7" x14ac:dyDescent="0.2">
      <c r="A7528" s="344">
        <v>23</v>
      </c>
      <c r="B7528" s="344">
        <v>1</v>
      </c>
      <c r="C7528" s="344">
        <v>4643.5693359375</v>
      </c>
      <c r="D7528" s="344">
        <v>21697.8515625</v>
      </c>
      <c r="E7528" s="344">
        <v>2.3610237985849398</v>
      </c>
      <c r="F7528" s="344">
        <v>3.11808311380446</v>
      </c>
      <c r="G7528" s="262">
        <f t="shared" si="140"/>
        <v>54652.923649705692</v>
      </c>
    </row>
    <row r="7529" spans="1:7" x14ac:dyDescent="0.2">
      <c r="A7529" s="344">
        <v>23</v>
      </c>
      <c r="B7529" s="344">
        <v>1</v>
      </c>
      <c r="C7529" s="344">
        <v>4643.9072265625</v>
      </c>
      <c r="D7529" s="344">
        <v>21623.017578125</v>
      </c>
      <c r="E7529" s="344">
        <v>2.3593786172568798</v>
      </c>
      <c r="F7529" s="344">
        <v>3.1106292735785201</v>
      </c>
      <c r="G7529" s="262">
        <f t="shared" si="140"/>
        <v>54617.288307192946</v>
      </c>
    </row>
    <row r="7530" spans="1:7" x14ac:dyDescent="0.2">
      <c r="A7530" s="344">
        <v>23</v>
      </c>
      <c r="B7530" s="344">
        <v>1</v>
      </c>
      <c r="C7530" s="344">
        <v>4643.9873046875</v>
      </c>
      <c r="D7530" s="344">
        <v>21596.0703125</v>
      </c>
      <c r="E7530" s="344">
        <v>2.3589837364852402</v>
      </c>
      <c r="F7530" s="344">
        <v>3.1070471741259098</v>
      </c>
      <c r="G7530" s="262">
        <f t="shared" si="140"/>
        <v>54608.75511380504</v>
      </c>
    </row>
    <row r="7531" spans="1:7" x14ac:dyDescent="0.2">
      <c r="A7531" s="344">
        <v>23</v>
      </c>
      <c r="B7531" s="344">
        <v>1</v>
      </c>
      <c r="C7531" s="344">
        <v>4644.39453125</v>
      </c>
      <c r="D7531" s="344">
        <v>21495.95703125</v>
      </c>
      <c r="E7531" s="344">
        <v>2.3569390177726701</v>
      </c>
      <c r="F7531" s="344">
        <v>3.1066178344190098</v>
      </c>
      <c r="G7531" s="262">
        <f t="shared" si="140"/>
        <v>54564.699576468869</v>
      </c>
    </row>
    <row r="7532" spans="1:7" x14ac:dyDescent="0.2">
      <c r="A7532" s="344">
        <v>23</v>
      </c>
      <c r="B7532" s="344">
        <v>1</v>
      </c>
      <c r="C7532" s="344">
        <v>4644.798828125</v>
      </c>
      <c r="D7532" s="344">
        <v>21393.572265625</v>
      </c>
      <c r="E7532" s="344">
        <v>2.3548835888505</v>
      </c>
      <c r="F7532" s="344">
        <v>3.1006482895463701</v>
      </c>
      <c r="G7532" s="262">
        <f t="shared" si="140"/>
        <v>54520.621386981336</v>
      </c>
    </row>
    <row r="7533" spans="1:7" x14ac:dyDescent="0.2">
      <c r="A7533" s="344">
        <v>23</v>
      </c>
      <c r="B7533" s="344">
        <v>1</v>
      </c>
      <c r="C7533" s="344">
        <v>4645.2109375</v>
      </c>
      <c r="D7533" s="344">
        <v>21293.4453125</v>
      </c>
      <c r="E7533" s="344">
        <v>2.3528628516942298</v>
      </c>
      <c r="F7533" s="344">
        <v>3.0981274321675301</v>
      </c>
      <c r="G7533" s="262">
        <f t="shared" si="140"/>
        <v>54477.491765726096</v>
      </c>
    </row>
    <row r="7534" spans="1:7" x14ac:dyDescent="0.2">
      <c r="A7534" s="344">
        <v>23</v>
      </c>
      <c r="B7534" s="344">
        <v>1</v>
      </c>
      <c r="C7534" s="344">
        <v>4645.61328125</v>
      </c>
      <c r="D7534" s="344">
        <v>21192.2890625</v>
      </c>
      <c r="E7534" s="344">
        <v>2.3508586455136502</v>
      </c>
      <c r="F7534" s="344">
        <v>3.0937048140913199</v>
      </c>
      <c r="G7534" s="262">
        <f t="shared" si="140"/>
        <v>54434.916680015675</v>
      </c>
    </row>
    <row r="7535" spans="1:7" x14ac:dyDescent="0.2">
      <c r="A7535" s="344">
        <v>23</v>
      </c>
      <c r="B7535" s="344">
        <v>1</v>
      </c>
      <c r="C7535" s="344">
        <v>4646.0078125</v>
      </c>
      <c r="D7535" s="344">
        <v>21091.998046875</v>
      </c>
      <c r="E7535" s="344">
        <v>2.3489031009376</v>
      </c>
      <c r="F7535" s="344">
        <v>3.0889033805578898</v>
      </c>
      <c r="G7535" s="262">
        <f t="shared" si="140"/>
        <v>54393.572275861232</v>
      </c>
    </row>
    <row r="7536" spans="1:7" x14ac:dyDescent="0.2">
      <c r="A7536" s="344">
        <v>23</v>
      </c>
      <c r="B7536" s="344">
        <v>1</v>
      </c>
      <c r="C7536" s="344">
        <v>4646.4072265625</v>
      </c>
      <c r="D7536" s="344">
        <v>20990.37109375</v>
      </c>
      <c r="E7536" s="344">
        <v>2.3469261359423399</v>
      </c>
      <c r="F7536" s="344">
        <v>3.0839382670819799</v>
      </c>
      <c r="G7536" s="262">
        <f t="shared" si="140"/>
        <v>54351.974590506914</v>
      </c>
    </row>
    <row r="7537" spans="1:7" x14ac:dyDescent="0.2">
      <c r="A7537" s="344">
        <v>23</v>
      </c>
      <c r="B7537" s="344">
        <v>1</v>
      </c>
      <c r="C7537" s="344">
        <v>4646.8232421875</v>
      </c>
      <c r="D7537" s="344">
        <v>20890.19140625</v>
      </c>
      <c r="E7537" s="344">
        <v>2.3448204156011299</v>
      </c>
      <c r="F7537" s="344">
        <v>3.07975406758487</v>
      </c>
      <c r="G7537" s="262">
        <f t="shared" si="140"/>
        <v>54307.880214328128</v>
      </c>
    </row>
    <row r="7538" spans="1:7" x14ac:dyDescent="0.2">
      <c r="A7538" s="344">
        <v>23</v>
      </c>
      <c r="B7538" s="344">
        <v>1</v>
      </c>
      <c r="C7538" s="344">
        <v>4647.224609375</v>
      </c>
      <c r="D7538" s="344">
        <v>20790.064453125</v>
      </c>
      <c r="E7538" s="344">
        <v>2.3427943233400601</v>
      </c>
      <c r="F7538" s="344">
        <v>3.0757694039493799</v>
      </c>
      <c r="G7538" s="262">
        <f t="shared" si="140"/>
        <v>54265.656192410082</v>
      </c>
    </row>
    <row r="7539" spans="1:7" x14ac:dyDescent="0.2">
      <c r="A7539" s="344">
        <v>23</v>
      </c>
      <c r="B7539" s="344">
        <v>1</v>
      </c>
      <c r="C7539" s="344">
        <v>4647.6279296875</v>
      </c>
      <c r="D7539" s="344">
        <v>20688.421875</v>
      </c>
      <c r="E7539" s="344">
        <v>2.3407491389662001</v>
      </c>
      <c r="F7539" s="344">
        <v>3.07354028336704</v>
      </c>
      <c r="G7539" s="262">
        <f t="shared" si="140"/>
        <v>54223.240616365256</v>
      </c>
    </row>
    <row r="7540" spans="1:7" x14ac:dyDescent="0.2">
      <c r="A7540" s="344">
        <v>23</v>
      </c>
      <c r="B7540" s="344">
        <v>1</v>
      </c>
      <c r="C7540" s="344">
        <v>4647.8916015625</v>
      </c>
      <c r="D7540" s="344">
        <v>20622.6875</v>
      </c>
      <c r="E7540" s="344">
        <v>2.3393740411847799</v>
      </c>
      <c r="F7540" s="344">
        <v>3.0662715435028098</v>
      </c>
      <c r="G7540" s="262">
        <f t="shared" si="140"/>
        <v>54194.837208940473</v>
      </c>
    </row>
    <row r="7541" spans="1:7" x14ac:dyDescent="0.2">
      <c r="A7541" s="344">
        <v>23</v>
      </c>
      <c r="B7541" s="344">
        <v>1</v>
      </c>
      <c r="C7541" s="344">
        <v>4648.0361328125</v>
      </c>
      <c r="D7541" s="344">
        <v>20586.9921875</v>
      </c>
      <c r="E7541" s="344">
        <v>2.3386557586491099</v>
      </c>
      <c r="F7541" s="344">
        <v>3.0662270728498702</v>
      </c>
      <c r="G7541" s="262">
        <f t="shared" si="140"/>
        <v>54180.037112330428</v>
      </c>
    </row>
    <row r="7542" spans="1:7" x14ac:dyDescent="0.2">
      <c r="A7542" s="344">
        <v>23</v>
      </c>
      <c r="B7542" s="344">
        <v>1</v>
      </c>
      <c r="C7542" s="344">
        <v>4648.4404296875</v>
      </c>
      <c r="D7542" s="344">
        <v>20484.865234375</v>
      </c>
      <c r="E7542" s="344">
        <v>2.33659660443664</v>
      </c>
      <c r="F7542" s="344">
        <v>3.0649960972368699</v>
      </c>
      <c r="G7542" s="262">
        <f t="shared" si="140"/>
        <v>54137.750468218321</v>
      </c>
    </row>
    <row r="7543" spans="1:7" x14ac:dyDescent="0.2">
      <c r="A7543" s="344">
        <v>23</v>
      </c>
      <c r="B7543" s="344">
        <v>1</v>
      </c>
      <c r="C7543" s="344">
        <v>4648.83984375</v>
      </c>
      <c r="D7543" s="344">
        <v>20381.9375</v>
      </c>
      <c r="E7543" s="344">
        <v>2.3345451336353999</v>
      </c>
      <c r="F7543" s="344">
        <v>3.0577329453080901</v>
      </c>
      <c r="G7543" s="262">
        <f t="shared" si="140"/>
        <v>54095.831941943521</v>
      </c>
    </row>
    <row r="7544" spans="1:7" x14ac:dyDescent="0.2">
      <c r="A7544" s="344">
        <v>23</v>
      </c>
      <c r="B7544" s="344">
        <v>1</v>
      </c>
      <c r="C7544" s="344">
        <v>4649.2470703125</v>
      </c>
      <c r="D7544" s="344">
        <v>20281.7265625</v>
      </c>
      <c r="E7544" s="344">
        <v>2.3324980866164</v>
      </c>
      <c r="F7544" s="344">
        <v>3.0530274379998401</v>
      </c>
      <c r="G7544" s="262">
        <f t="shared" si="140"/>
        <v>54054.211725793146</v>
      </c>
    </row>
    <row r="7545" spans="1:7" x14ac:dyDescent="0.2">
      <c r="A7545" s="344">
        <v>23</v>
      </c>
      <c r="B7545" s="344">
        <v>1</v>
      </c>
      <c r="C7545" s="344">
        <v>4649.6435546875</v>
      </c>
      <c r="D7545" s="344">
        <v>20179.880859375</v>
      </c>
      <c r="E7545" s="344">
        <v>2.33049620874226</v>
      </c>
      <c r="F7545" s="344">
        <v>3.0492781661450898</v>
      </c>
      <c r="G7545" s="262">
        <f t="shared" si="140"/>
        <v>54013.712127468149</v>
      </c>
    </row>
    <row r="7546" spans="1:7" x14ac:dyDescent="0.2">
      <c r="A7546" s="344">
        <v>23</v>
      </c>
      <c r="B7546" s="344">
        <v>1</v>
      </c>
      <c r="C7546" s="344">
        <v>4650.046875</v>
      </c>
      <c r="D7546" s="344">
        <v>20079.611328125</v>
      </c>
      <c r="E7546" s="344">
        <v>2.3284608032554401</v>
      </c>
      <c r="F7546" s="344">
        <v>3.0442981515079701</v>
      </c>
      <c r="G7546" s="262">
        <f t="shared" si="140"/>
        <v>53972.739931820637</v>
      </c>
    </row>
    <row r="7547" spans="1:7" x14ac:dyDescent="0.2">
      <c r="A7547" s="344">
        <v>23</v>
      </c>
      <c r="B7547" s="344">
        <v>1</v>
      </c>
      <c r="C7547" s="344">
        <v>4650.455078125</v>
      </c>
      <c r="D7547" s="344">
        <v>19978.197265625</v>
      </c>
      <c r="E7547" s="344">
        <v>2.3263972252607301</v>
      </c>
      <c r="F7547" s="344">
        <v>3.0398548115044801</v>
      </c>
      <c r="G7547" s="262">
        <f t="shared" si="140"/>
        <v>53931.408725655456</v>
      </c>
    </row>
    <row r="7548" spans="1:7" x14ac:dyDescent="0.2">
      <c r="A7548" s="344">
        <v>23</v>
      </c>
      <c r="B7548" s="344">
        <v>1</v>
      </c>
      <c r="C7548" s="344">
        <v>4650.8662109375</v>
      </c>
      <c r="D7548" s="344">
        <v>19877.7734375</v>
      </c>
      <c r="E7548" s="344">
        <v>2.32431176118553</v>
      </c>
      <c r="F7548" s="344">
        <v>3.0358731746673602</v>
      </c>
      <c r="G7548" s="262">
        <f t="shared" si="140"/>
        <v>53889.849628113654</v>
      </c>
    </row>
    <row r="7549" spans="1:7" x14ac:dyDescent="0.2">
      <c r="A7549" s="344">
        <v>23</v>
      </c>
      <c r="B7549" s="344">
        <v>1</v>
      </c>
      <c r="C7549" s="344">
        <v>4651.2685546875</v>
      </c>
      <c r="D7549" s="344">
        <v>19776.1328125</v>
      </c>
      <c r="E7549" s="344">
        <v>2.3222302552312599</v>
      </c>
      <c r="F7549" s="344">
        <v>3.0321539379656302</v>
      </c>
      <c r="G7549" s="262">
        <f t="shared" si="140"/>
        <v>53848.579707128934</v>
      </c>
    </row>
    <row r="7550" spans="1:7" x14ac:dyDescent="0.2">
      <c r="A7550" s="344">
        <v>23</v>
      </c>
      <c r="B7550" s="344">
        <v>1</v>
      </c>
      <c r="C7550" s="344">
        <v>4651.6806640625</v>
      </c>
      <c r="D7550" s="344">
        <v>19676.05078125</v>
      </c>
      <c r="E7550" s="344">
        <v>2.3202046286314699</v>
      </c>
      <c r="F7550" s="344">
        <v>3.0284256208687999</v>
      </c>
      <c r="G7550" s="262">
        <f t="shared" si="140"/>
        <v>53808.622010875282</v>
      </c>
    </row>
    <row r="7551" spans="1:7" x14ac:dyDescent="0.2">
      <c r="A7551" s="344">
        <v>23</v>
      </c>
      <c r="B7551" s="344">
        <v>1</v>
      </c>
      <c r="C7551" s="344">
        <v>4651.837890625</v>
      </c>
      <c r="D7551" s="344">
        <v>19637.86328125</v>
      </c>
      <c r="E7551" s="344">
        <v>2.3193699307739699</v>
      </c>
      <c r="F7551" s="344">
        <v>3.0244768131524302</v>
      </c>
      <c r="G7551" s="262">
        <f t="shared" si="140"/>
        <v>53792.214390956331</v>
      </c>
    </row>
    <row r="7552" spans="1:7" x14ac:dyDescent="0.2">
      <c r="A7552" s="344">
        <v>23</v>
      </c>
      <c r="B7552" s="344">
        <v>1</v>
      </c>
      <c r="C7552" s="344">
        <v>4652.0654296875</v>
      </c>
      <c r="D7552" s="344">
        <v>19574.953125</v>
      </c>
      <c r="E7552" s="344">
        <v>2.3181950673461</v>
      </c>
      <c r="F7552" s="344">
        <v>3.02504887804389</v>
      </c>
      <c r="G7552" s="262">
        <f t="shared" si="140"/>
        <v>53769.179539006589</v>
      </c>
    </row>
    <row r="7553" spans="1:7" x14ac:dyDescent="0.2">
      <c r="A7553" s="344">
        <v>23</v>
      </c>
      <c r="B7553" s="344">
        <v>1</v>
      </c>
      <c r="C7553" s="344">
        <v>4652.470703125</v>
      </c>
      <c r="D7553" s="344">
        <v>19473.673828125</v>
      </c>
      <c r="E7553" s="344">
        <v>2.3161263670772301</v>
      </c>
      <c r="F7553" s="344">
        <v>3.0181885231286301</v>
      </c>
      <c r="G7553" s="262">
        <f t="shared" si="140"/>
        <v>53728.78958646812</v>
      </c>
    </row>
    <row r="7554" spans="1:7" x14ac:dyDescent="0.2">
      <c r="A7554" s="344">
        <v>23</v>
      </c>
      <c r="B7554" s="344">
        <v>1</v>
      </c>
      <c r="C7554" s="344">
        <v>4652.884765625</v>
      </c>
      <c r="D7554" s="344">
        <v>19373.564453125</v>
      </c>
      <c r="E7554" s="344">
        <v>2.31408840045333</v>
      </c>
      <c r="F7554" s="344">
        <v>3.0129253864288299</v>
      </c>
      <c r="G7554" s="262">
        <f t="shared" si="140"/>
        <v>53689.204898944176</v>
      </c>
    </row>
    <row r="7555" spans="1:7" x14ac:dyDescent="0.2">
      <c r="A7555" s="344">
        <v>23</v>
      </c>
      <c r="B7555" s="344">
        <v>1</v>
      </c>
      <c r="C7555" s="344">
        <v>4653.2734375</v>
      </c>
      <c r="D7555" s="344">
        <v>19271.435546875</v>
      </c>
      <c r="E7555" s="344">
        <v>2.31204554438591</v>
      </c>
      <c r="F7555" s="344">
        <v>3.0085057951510001</v>
      </c>
      <c r="G7555" s="262">
        <f t="shared" si="140"/>
        <v>53649.731812581456</v>
      </c>
    </row>
    <row r="7556" spans="1:7" x14ac:dyDescent="0.2">
      <c r="A7556" s="344">
        <v>23</v>
      </c>
      <c r="B7556" s="344">
        <v>1</v>
      </c>
      <c r="C7556" s="344">
        <v>4653.693359375</v>
      </c>
      <c r="D7556" s="344">
        <v>19169.44140625</v>
      </c>
      <c r="E7556" s="344">
        <v>2.3098501842468999</v>
      </c>
      <c r="F7556" s="344">
        <v>3.0045895837247398</v>
      </c>
      <c r="G7556" s="262">
        <f t="shared" si="140"/>
        <v>53607.536028095717</v>
      </c>
    </row>
    <row r="7557" spans="1:7" x14ac:dyDescent="0.2">
      <c r="A7557" s="344">
        <v>23</v>
      </c>
      <c r="B7557" s="344">
        <v>1</v>
      </c>
      <c r="C7557" s="344">
        <v>4654.1025390625</v>
      </c>
      <c r="D7557" s="344">
        <v>19067.55859375</v>
      </c>
      <c r="E7557" s="344">
        <v>2.30776588432491</v>
      </c>
      <c r="F7557" s="344">
        <v>3.0006438028067399</v>
      </c>
      <c r="G7557" s="262">
        <f t="shared" si="140"/>
        <v>53567.687340037155</v>
      </c>
    </row>
    <row r="7558" spans="1:7" x14ac:dyDescent="0.2">
      <c r="A7558" s="344">
        <v>23</v>
      </c>
      <c r="B7558" s="344">
        <v>1</v>
      </c>
      <c r="C7558" s="344">
        <v>4654.4931640625</v>
      </c>
      <c r="D7558" s="344">
        <v>18966.9453125</v>
      </c>
      <c r="E7558" s="344">
        <v>2.3057204671204099</v>
      </c>
      <c r="F7558" s="344">
        <v>2.9955743812024598</v>
      </c>
      <c r="G7558" s="262">
        <f t="shared" ref="G7558:G7621" si="141">G7557+(D7558+D7557)/2*(E7558-E7557)</f>
        <v>53528.789125709918</v>
      </c>
    </row>
    <row r="7559" spans="1:7" x14ac:dyDescent="0.2">
      <c r="A7559" s="344">
        <v>23</v>
      </c>
      <c r="B7559" s="344">
        <v>1.5</v>
      </c>
      <c r="C7559" s="344">
        <v>4655.3486328125</v>
      </c>
      <c r="D7559" s="344">
        <v>19070.67578125</v>
      </c>
      <c r="E7559" s="344">
        <v>2.3074406199157198</v>
      </c>
      <c r="F7559" s="344">
        <v>3.0016989912837699</v>
      </c>
      <c r="G7559" s="262">
        <f t="shared" si="141"/>
        <v>53561.504385835593</v>
      </c>
    </row>
    <row r="7560" spans="1:7" x14ac:dyDescent="0.2">
      <c r="A7560" s="344">
        <v>23</v>
      </c>
      <c r="B7560" s="344">
        <v>1.5</v>
      </c>
      <c r="C7560" s="344">
        <v>4655.7744140625</v>
      </c>
      <c r="D7560" s="344">
        <v>19171.01953125</v>
      </c>
      <c r="E7560" s="344">
        <v>2.30961618945003</v>
      </c>
      <c r="F7560" s="344">
        <v>3.0048938933759901</v>
      </c>
      <c r="G7560" s="262">
        <f t="shared" si="141"/>
        <v>53603.103119466716</v>
      </c>
    </row>
    <row r="7561" spans="1:7" x14ac:dyDescent="0.2">
      <c r="A7561" s="344">
        <v>23</v>
      </c>
      <c r="B7561" s="344">
        <v>1.5</v>
      </c>
      <c r="C7561" s="344">
        <v>4656.1708984375</v>
      </c>
      <c r="D7561" s="344">
        <v>19271.66796875</v>
      </c>
      <c r="E7561" s="344">
        <v>2.3114981595426798</v>
      </c>
      <c r="F7561" s="344">
        <v>3.0103712342679501</v>
      </c>
      <c r="G7561" s="262">
        <f t="shared" si="141"/>
        <v>53639.277113544755</v>
      </c>
    </row>
    <row r="7562" spans="1:7" x14ac:dyDescent="0.2">
      <c r="A7562" s="344">
        <v>23</v>
      </c>
      <c r="B7562" s="344">
        <v>1.5</v>
      </c>
      <c r="C7562" s="344">
        <v>4656.57421875</v>
      </c>
      <c r="D7562" s="344">
        <v>19376.568359375</v>
      </c>
      <c r="E7562" s="344">
        <v>2.3135261144489099</v>
      </c>
      <c r="F7562" s="344">
        <v>3.01257660612464</v>
      </c>
      <c r="G7562" s="262">
        <f t="shared" si="141"/>
        <v>53678.465553784132</v>
      </c>
    </row>
    <row r="7563" spans="1:7" x14ac:dyDescent="0.2">
      <c r="A7563" s="344">
        <v>23</v>
      </c>
      <c r="B7563" s="344">
        <v>1.5</v>
      </c>
      <c r="C7563" s="344">
        <v>4656.9775390625</v>
      </c>
      <c r="D7563" s="344">
        <v>19478.857421875</v>
      </c>
      <c r="E7563" s="344">
        <v>2.31559877283871</v>
      </c>
      <c r="F7563" s="344">
        <v>3.0179501045495298</v>
      </c>
      <c r="G7563" s="262">
        <f t="shared" si="141"/>
        <v>53718.732565901511</v>
      </c>
    </row>
    <row r="7564" spans="1:7" x14ac:dyDescent="0.2">
      <c r="A7564" s="344">
        <v>23</v>
      </c>
      <c r="B7564" s="344">
        <v>1.5</v>
      </c>
      <c r="C7564" s="344">
        <v>4657.384765625</v>
      </c>
      <c r="D7564" s="344">
        <v>19579.71875</v>
      </c>
      <c r="E7564" s="344">
        <v>2.3176609538495501</v>
      </c>
      <c r="F7564" s="344">
        <v>3.0227156821638301</v>
      </c>
      <c r="G7564" s="262">
        <f t="shared" si="141"/>
        <v>53759.005492947559</v>
      </c>
    </row>
    <row r="7565" spans="1:7" x14ac:dyDescent="0.2">
      <c r="A7565" s="344">
        <v>23</v>
      </c>
      <c r="B7565" s="344">
        <v>1.5</v>
      </c>
      <c r="C7565" s="344">
        <v>4657.7958984375</v>
      </c>
      <c r="D7565" s="344">
        <v>19680.630859375</v>
      </c>
      <c r="E7565" s="344">
        <v>2.31970543973148</v>
      </c>
      <c r="F7565" s="344">
        <v>3.0262470245361301</v>
      </c>
      <c r="G7565" s="262">
        <f t="shared" si="141"/>
        <v>53799.139108195559</v>
      </c>
    </row>
    <row r="7566" spans="1:7" x14ac:dyDescent="0.2">
      <c r="A7566" s="344">
        <v>23</v>
      </c>
      <c r="B7566" s="344">
        <v>1.5</v>
      </c>
      <c r="C7566" s="344">
        <v>4658.2109375</v>
      </c>
      <c r="D7566" s="344">
        <v>19784.892578125</v>
      </c>
      <c r="E7566" s="344">
        <v>2.3217089474201198</v>
      </c>
      <c r="F7566" s="344">
        <v>3.0305446125566999</v>
      </c>
      <c r="G7566" s="262">
        <f t="shared" si="141"/>
        <v>53838.67384801717</v>
      </c>
    </row>
    <row r="7567" spans="1:7" x14ac:dyDescent="0.2">
      <c r="A7567" s="344">
        <v>23</v>
      </c>
      <c r="B7567" s="344">
        <v>1.5</v>
      </c>
      <c r="C7567" s="344">
        <v>4658.623046875</v>
      </c>
      <c r="D7567" s="344">
        <v>19886.9140625</v>
      </c>
      <c r="E7567" s="344">
        <v>2.32368404977024</v>
      </c>
      <c r="F7567" s="344">
        <v>3.0357094947248702</v>
      </c>
      <c r="G7567" s="262">
        <f t="shared" si="141"/>
        <v>53877.851787281877</v>
      </c>
    </row>
    <row r="7568" spans="1:7" x14ac:dyDescent="0.2">
      <c r="A7568" s="344">
        <v>23</v>
      </c>
      <c r="B7568" s="344">
        <v>1.5</v>
      </c>
      <c r="C7568" s="344">
        <v>4659.029296875</v>
      </c>
      <c r="D7568" s="344">
        <v>19989.689453125</v>
      </c>
      <c r="E7568" s="344">
        <v>2.3257399443537001</v>
      </c>
      <c r="F7568" s="344">
        <v>3.0413568019866899</v>
      </c>
      <c r="G7568" s="262">
        <f t="shared" si="141"/>
        <v>53918.842833869159</v>
      </c>
    </row>
    <row r="7569" spans="1:7" x14ac:dyDescent="0.2">
      <c r="A7569" s="344">
        <v>23</v>
      </c>
      <c r="B7569" s="344">
        <v>1.5</v>
      </c>
      <c r="C7569" s="344">
        <v>4659.431640625</v>
      </c>
      <c r="D7569" s="344">
        <v>20090.33984375</v>
      </c>
      <c r="E7569" s="344">
        <v>2.3277688305824999</v>
      </c>
      <c r="F7569" s="344">
        <v>3.0452311038970898</v>
      </c>
      <c r="G7569" s="262">
        <f t="shared" si="141"/>
        <v>53959.501743614324</v>
      </c>
    </row>
    <row r="7570" spans="1:7" x14ac:dyDescent="0.2">
      <c r="A7570" s="344">
        <v>23</v>
      </c>
      <c r="B7570" s="344">
        <v>1.5</v>
      </c>
      <c r="C7570" s="344">
        <v>4659.8564453125</v>
      </c>
      <c r="D7570" s="344">
        <v>20191.150390625</v>
      </c>
      <c r="E7570" s="344">
        <v>2.3297797888517402</v>
      </c>
      <c r="F7570" s="344">
        <v>3.0473233200609702</v>
      </c>
      <c r="G7570" s="262">
        <f t="shared" si="141"/>
        <v>54000.003941556395</v>
      </c>
    </row>
    <row r="7571" spans="1:7" x14ac:dyDescent="0.2">
      <c r="A7571" s="344">
        <v>23</v>
      </c>
      <c r="B7571" s="344">
        <v>1.5</v>
      </c>
      <c r="C7571" s="344">
        <v>4660.25390625</v>
      </c>
      <c r="D7571" s="344">
        <v>20293.1171875</v>
      </c>
      <c r="E7571" s="344">
        <v>2.3318964522332002</v>
      </c>
      <c r="F7571" s="344">
        <v>3.0545294284820601</v>
      </c>
      <c r="G7571" s="262">
        <f t="shared" si="141"/>
        <v>54042.849724910317</v>
      </c>
    </row>
    <row r="7572" spans="1:7" x14ac:dyDescent="0.2">
      <c r="A7572" s="344">
        <v>23</v>
      </c>
      <c r="B7572" s="344">
        <v>1.5</v>
      </c>
      <c r="C7572" s="344">
        <v>4660.650390625</v>
      </c>
      <c r="D7572" s="344">
        <v>20393.84765625</v>
      </c>
      <c r="E7572" s="344">
        <v>2.3337989114224902</v>
      </c>
      <c r="F7572" s="344">
        <v>3.0586957000195998</v>
      </c>
      <c r="G7572" s="262">
        <f t="shared" si="141"/>
        <v>54081.55236998597</v>
      </c>
    </row>
    <row r="7573" spans="1:7" x14ac:dyDescent="0.2">
      <c r="A7573" s="344">
        <v>23</v>
      </c>
      <c r="B7573" s="344">
        <v>1.5</v>
      </c>
      <c r="C7573" s="344">
        <v>4661.060546875</v>
      </c>
      <c r="D7573" s="344">
        <v>20494.783203125</v>
      </c>
      <c r="E7573" s="344">
        <v>2.3359579499810899</v>
      </c>
      <c r="F7573" s="344">
        <v>3.0598191078752301</v>
      </c>
      <c r="G7573" s="262">
        <f t="shared" si="141"/>
        <v>54125.692435302837</v>
      </c>
    </row>
    <row r="7574" spans="1:7" x14ac:dyDescent="0.2">
      <c r="A7574" s="344">
        <v>23</v>
      </c>
      <c r="B7574" s="344">
        <v>1.5</v>
      </c>
      <c r="C7574" s="344">
        <v>4661.4697265625</v>
      </c>
      <c r="D7574" s="344">
        <v>20594.921875</v>
      </c>
      <c r="E7574" s="344">
        <v>2.3379158228635801</v>
      </c>
      <c r="F7574" s="344">
        <v>3.0675798188895</v>
      </c>
      <c r="G7574" s="262">
        <f t="shared" si="141"/>
        <v>54165.916644963829</v>
      </c>
    </row>
    <row r="7575" spans="1:7" x14ac:dyDescent="0.2">
      <c r="A7575" s="344">
        <v>23</v>
      </c>
      <c r="B7575" s="344">
        <v>1.5</v>
      </c>
      <c r="C7575" s="344">
        <v>4661.75390625</v>
      </c>
      <c r="D7575" s="344">
        <v>20666.392578125</v>
      </c>
      <c r="E7575" s="344">
        <v>2.3393789306283002</v>
      </c>
      <c r="F7575" s="344">
        <v>3.0685157980769899</v>
      </c>
      <c r="G7575" s="262">
        <f t="shared" si="141"/>
        <v>54196.101519743286</v>
      </c>
    </row>
    <row r="7576" spans="1:7" x14ac:dyDescent="0.2">
      <c r="A7576" s="344">
        <v>23</v>
      </c>
      <c r="B7576" s="344">
        <v>1.5</v>
      </c>
      <c r="C7576" s="344">
        <v>4661.8603515625</v>
      </c>
      <c r="D7576" s="344">
        <v>20697.04296875</v>
      </c>
      <c r="E7576" s="344">
        <v>2.3399014025926599</v>
      </c>
      <c r="F7576" s="344">
        <v>3.0685930978506799</v>
      </c>
      <c r="G7576" s="262">
        <f t="shared" si="141"/>
        <v>54206.907137454706</v>
      </c>
    </row>
    <row r="7577" spans="1:7" x14ac:dyDescent="0.2">
      <c r="A7577" s="344">
        <v>23</v>
      </c>
      <c r="B7577" s="344">
        <v>1.5</v>
      </c>
      <c r="C7577" s="344">
        <v>4662.2705078125</v>
      </c>
      <c r="D7577" s="344">
        <v>20798.439453125</v>
      </c>
      <c r="E7577" s="344">
        <v>2.3419794160872698</v>
      </c>
      <c r="F7577" s="344">
        <v>3.0727623961865902</v>
      </c>
      <c r="G7577" s="262">
        <f t="shared" si="141"/>
        <v>54250.021223673706</v>
      </c>
    </row>
    <row r="7578" spans="1:7" x14ac:dyDescent="0.2">
      <c r="A7578" s="344">
        <v>23</v>
      </c>
      <c r="B7578" s="344">
        <v>1.5</v>
      </c>
      <c r="C7578" s="344">
        <v>4662.681640625</v>
      </c>
      <c r="D7578" s="344">
        <v>20898.45703125</v>
      </c>
      <c r="E7578" s="344">
        <v>2.3440050426870598</v>
      </c>
      <c r="F7578" s="344">
        <v>3.0782104004174502</v>
      </c>
      <c r="G7578" s="262">
        <f t="shared" si="141"/>
        <v>54292.252394997427</v>
      </c>
    </row>
    <row r="7579" spans="1:7" x14ac:dyDescent="0.2">
      <c r="A7579" s="344">
        <v>23</v>
      </c>
      <c r="B7579" s="344">
        <v>1.5</v>
      </c>
      <c r="C7579" s="344">
        <v>4663.0888671875</v>
      </c>
      <c r="D7579" s="344">
        <v>21001.841796875</v>
      </c>
      <c r="E7579" s="344">
        <v>2.3460520897060602</v>
      </c>
      <c r="F7579" s="344">
        <v>3.0833899509161702</v>
      </c>
      <c r="G7579" s="262">
        <f t="shared" si="141"/>
        <v>54335.138335903095</v>
      </c>
    </row>
    <row r="7580" spans="1:7" x14ac:dyDescent="0.2">
      <c r="A7580" s="344">
        <v>23</v>
      </c>
      <c r="B7580" s="344">
        <v>1.5</v>
      </c>
      <c r="C7580" s="344">
        <v>4663.4951171875</v>
      </c>
      <c r="D7580" s="344">
        <v>21101.97265625</v>
      </c>
      <c r="E7580" s="344">
        <v>2.34808842651546</v>
      </c>
      <c r="F7580" s="344">
        <v>3.08793503791094</v>
      </c>
      <c r="G7580" s="262">
        <f t="shared" si="141"/>
        <v>54378.007109496612</v>
      </c>
    </row>
    <row r="7581" spans="1:7" x14ac:dyDescent="0.2">
      <c r="A7581" s="344">
        <v>23</v>
      </c>
      <c r="B7581" s="344">
        <v>1.5</v>
      </c>
      <c r="C7581" s="344">
        <v>4663.890625</v>
      </c>
      <c r="D7581" s="344">
        <v>21204.611328125</v>
      </c>
      <c r="E7581" s="344">
        <v>2.35004676505923</v>
      </c>
      <c r="F7581" s="344">
        <v>3.09262564405799</v>
      </c>
      <c r="G7581" s="262">
        <f t="shared" si="141"/>
        <v>54419.432416532538</v>
      </c>
    </row>
    <row r="7582" spans="1:7" x14ac:dyDescent="0.2">
      <c r="A7582" s="344">
        <v>23</v>
      </c>
      <c r="B7582" s="344">
        <v>1.5</v>
      </c>
      <c r="C7582" s="344">
        <v>4664.2998046875</v>
      </c>
      <c r="D7582" s="344">
        <v>21304.65625</v>
      </c>
      <c r="E7582" s="344">
        <v>2.3520824033766998</v>
      </c>
      <c r="F7582" s="344">
        <v>3.0974955298006499</v>
      </c>
      <c r="G7582" s="262">
        <f t="shared" si="141"/>
        <v>54462.699163497338</v>
      </c>
    </row>
    <row r="7583" spans="1:7" x14ac:dyDescent="0.2">
      <c r="A7583" s="344">
        <v>23</v>
      </c>
      <c r="B7583" s="344">
        <v>1.5</v>
      </c>
      <c r="C7583" s="344">
        <v>4664.69921875</v>
      </c>
      <c r="D7583" s="344">
        <v>21406.578125</v>
      </c>
      <c r="E7583" s="344">
        <v>2.35410896129906</v>
      </c>
      <c r="F7583" s="344">
        <v>3.10137867927551</v>
      </c>
      <c r="G7583" s="262">
        <f t="shared" si="141"/>
        <v>54505.977558695558</v>
      </c>
    </row>
    <row r="7584" spans="1:7" x14ac:dyDescent="0.2">
      <c r="A7584" s="344">
        <v>23</v>
      </c>
      <c r="B7584" s="344">
        <v>1.5</v>
      </c>
      <c r="C7584" s="344">
        <v>4665.1064453125</v>
      </c>
      <c r="D7584" s="344">
        <v>21506.80859375</v>
      </c>
      <c r="E7584" s="344">
        <v>2.35612783581018</v>
      </c>
      <c r="F7584" s="344">
        <v>3.10418894514441</v>
      </c>
      <c r="G7584" s="262">
        <f t="shared" si="141"/>
        <v>54549.295930011722</v>
      </c>
    </row>
    <row r="7585" spans="1:7" x14ac:dyDescent="0.2">
      <c r="A7585" s="344">
        <v>23</v>
      </c>
      <c r="B7585" s="344">
        <v>1.5</v>
      </c>
      <c r="C7585" s="344">
        <v>4665.515625</v>
      </c>
      <c r="D7585" s="344">
        <v>21607.884765625</v>
      </c>
      <c r="E7585" s="344">
        <v>2.3581588175147798</v>
      </c>
      <c r="F7585" s="344">
        <v>3.1073065474629402</v>
      </c>
      <c r="G7585" s="262">
        <f t="shared" si="141"/>
        <v>54593.07850671788</v>
      </c>
    </row>
    <row r="7586" spans="1:7" x14ac:dyDescent="0.2">
      <c r="A7586" s="344">
        <v>23</v>
      </c>
      <c r="B7586" s="344">
        <v>1.5</v>
      </c>
      <c r="C7586" s="344">
        <v>4665.7421875</v>
      </c>
      <c r="D7586" s="344">
        <v>21665.392578125</v>
      </c>
      <c r="E7586" s="344">
        <v>2.3594046942889699</v>
      </c>
      <c r="F7586" s="344">
        <v>3.11213452368975</v>
      </c>
      <c r="G7586" s="262">
        <f t="shared" si="141"/>
        <v>54620.035092310711</v>
      </c>
    </row>
    <row r="7587" spans="1:7" x14ac:dyDescent="0.2">
      <c r="A7587" s="344">
        <v>23</v>
      </c>
      <c r="B7587" s="344">
        <v>1.5</v>
      </c>
      <c r="C7587" s="344">
        <v>4665.9140625</v>
      </c>
      <c r="D7587" s="344">
        <v>21708.56640625</v>
      </c>
      <c r="E7587" s="344">
        <v>2.3602135479450199</v>
      </c>
      <c r="F7587" s="344">
        <v>3.11479275114834</v>
      </c>
      <c r="G7587" s="262">
        <f t="shared" si="141"/>
        <v>54637.576684961648</v>
      </c>
    </row>
    <row r="7588" spans="1:7" x14ac:dyDescent="0.2">
      <c r="A7588" s="344">
        <v>23</v>
      </c>
      <c r="B7588" s="344">
        <v>1.5</v>
      </c>
      <c r="C7588" s="344">
        <v>4666.3056640625</v>
      </c>
      <c r="D7588" s="344">
        <v>21809.380859375</v>
      </c>
      <c r="E7588" s="344">
        <v>2.3622303269803502</v>
      </c>
      <c r="F7588" s="344">
        <v>3.1193972099572398</v>
      </c>
      <c r="G7588" s="262">
        <f t="shared" si="141"/>
        <v>54681.45972681461</v>
      </c>
    </row>
    <row r="7589" spans="1:7" x14ac:dyDescent="0.2">
      <c r="A7589" s="344">
        <v>23</v>
      </c>
      <c r="B7589" s="344">
        <v>1.5</v>
      </c>
      <c r="C7589" s="344">
        <v>4666.7275390625</v>
      </c>
      <c r="D7589" s="344">
        <v>21909.65234375</v>
      </c>
      <c r="E7589" s="344">
        <v>2.3642352316528599</v>
      </c>
      <c r="F7589" s="344">
        <v>3.1221362296491901</v>
      </c>
      <c r="G7589" s="262">
        <f t="shared" si="141"/>
        <v>54725.285973787883</v>
      </c>
    </row>
    <row r="7590" spans="1:7" x14ac:dyDescent="0.2">
      <c r="A7590" s="344">
        <v>23</v>
      </c>
      <c r="B7590" s="344">
        <v>1.5</v>
      </c>
      <c r="C7590" s="344">
        <v>4667.1357421875</v>
      </c>
      <c r="D7590" s="344">
        <v>22010.16796875</v>
      </c>
      <c r="E7590" s="344">
        <v>2.3663276806473701</v>
      </c>
      <c r="F7590" s="344">
        <v>3.1250028405338499</v>
      </c>
      <c r="G7590" s="262">
        <f t="shared" si="141"/>
        <v>54771.235965713866</v>
      </c>
    </row>
    <row r="7591" spans="1:7" x14ac:dyDescent="0.2">
      <c r="A7591" s="344">
        <v>23</v>
      </c>
      <c r="B7591" s="344">
        <v>1.5</v>
      </c>
      <c r="C7591" s="344">
        <v>4667.515625</v>
      </c>
      <c r="D7591" s="344">
        <v>22110.490234375</v>
      </c>
      <c r="E7591" s="344">
        <v>2.3683123290538801</v>
      </c>
      <c r="F7591" s="344">
        <v>3.1307607423514101</v>
      </c>
      <c r="G7591" s="262">
        <f t="shared" si="141"/>
        <v>54815.017962712365</v>
      </c>
    </row>
    <row r="7592" spans="1:7" x14ac:dyDescent="0.2">
      <c r="A7592" s="344">
        <v>23</v>
      </c>
      <c r="B7592" s="344">
        <v>1.5</v>
      </c>
      <c r="C7592" s="344">
        <v>4667.9287109375</v>
      </c>
      <c r="D7592" s="344">
        <v>22210.5703125</v>
      </c>
      <c r="E7592" s="344">
        <v>2.37040757201612</v>
      </c>
      <c r="F7592" s="344">
        <v>3.1362534500658499</v>
      </c>
      <c r="G7592" s="262">
        <f t="shared" si="141"/>
        <v>54861.449657807287</v>
      </c>
    </row>
    <row r="7593" spans="1:7" x14ac:dyDescent="0.2">
      <c r="A7593" s="344">
        <v>23</v>
      </c>
      <c r="B7593" s="344">
        <v>1.5</v>
      </c>
      <c r="C7593" s="344">
        <v>4668.3232421875</v>
      </c>
      <c r="D7593" s="344">
        <v>22311.46875</v>
      </c>
      <c r="E7593" s="344">
        <v>2.3723777849227199</v>
      </c>
      <c r="F7593" s="344">
        <v>3.13970143906772</v>
      </c>
      <c r="G7593" s="262">
        <f t="shared" si="141"/>
        <v>54905.308605801831</v>
      </c>
    </row>
    <row r="7594" spans="1:7" x14ac:dyDescent="0.2">
      <c r="A7594" s="344">
        <v>23</v>
      </c>
      <c r="B7594" s="344">
        <v>1.5</v>
      </c>
      <c r="C7594" s="344">
        <v>4668.7314453125</v>
      </c>
      <c r="D7594" s="344">
        <v>22412.5625</v>
      </c>
      <c r="E7594" s="344">
        <v>2.37445835955441</v>
      </c>
      <c r="F7594" s="344">
        <v>3.1440854072570801</v>
      </c>
      <c r="G7594" s="262">
        <f t="shared" si="141"/>
        <v>54951.834448224661</v>
      </c>
    </row>
    <row r="7595" spans="1:7" x14ac:dyDescent="0.2">
      <c r="A7595" s="344">
        <v>23</v>
      </c>
      <c r="B7595" s="344">
        <v>1.5</v>
      </c>
      <c r="C7595" s="344">
        <v>4669.119140625</v>
      </c>
      <c r="D7595" s="344">
        <v>22512.990234375</v>
      </c>
      <c r="E7595" s="344">
        <v>2.3763896897435202</v>
      </c>
      <c r="F7595" s="344">
        <v>3.1486391089856598</v>
      </c>
      <c r="G7595" s="262">
        <f t="shared" si="141"/>
        <v>54995.217486353838</v>
      </c>
    </row>
    <row r="7596" spans="1:7" x14ac:dyDescent="0.2">
      <c r="A7596" s="344">
        <v>23</v>
      </c>
      <c r="B7596" s="344">
        <v>1.5</v>
      </c>
      <c r="C7596" s="344">
        <v>4669.5244140625</v>
      </c>
      <c r="D7596" s="344">
        <v>22613.185546875</v>
      </c>
      <c r="E7596" s="344">
        <v>2.3785331286489999</v>
      </c>
      <c r="F7596" s="344">
        <v>3.1519678886979801</v>
      </c>
      <c r="G7596" s="262">
        <f t="shared" si="141"/>
        <v>55043.580086766364</v>
      </c>
    </row>
    <row r="7597" spans="1:7" x14ac:dyDescent="0.2">
      <c r="A7597" s="344">
        <v>23</v>
      </c>
      <c r="B7597" s="344">
        <v>1.5</v>
      </c>
      <c r="C7597" s="344">
        <v>4669.7021484375</v>
      </c>
      <c r="D7597" s="344">
        <v>22655.02734375</v>
      </c>
      <c r="E7597" s="344">
        <v>2.3794185835868098</v>
      </c>
      <c r="F7597" s="344">
        <v>3.1543823424726698</v>
      </c>
      <c r="G7597" s="262">
        <f t="shared" si="141"/>
        <v>55063.621568081282</v>
      </c>
    </row>
    <row r="7598" spans="1:7" x14ac:dyDescent="0.2">
      <c r="A7598" s="344">
        <v>23</v>
      </c>
      <c r="B7598" s="344">
        <v>1.5</v>
      </c>
      <c r="C7598" s="344">
        <v>4669.9345703125</v>
      </c>
      <c r="D7598" s="344">
        <v>22713.3515625</v>
      </c>
      <c r="E7598" s="344">
        <v>2.3806130047887599</v>
      </c>
      <c r="F7598" s="344">
        <v>3.1579136848449698</v>
      </c>
      <c r="G7598" s="262">
        <f t="shared" si="141"/>
        <v>55090.716044913148</v>
      </c>
    </row>
    <row r="7599" spans="1:7" x14ac:dyDescent="0.2">
      <c r="A7599" s="344">
        <v>23</v>
      </c>
      <c r="B7599" s="344">
        <v>1.5</v>
      </c>
      <c r="C7599" s="344">
        <v>4670.33984375</v>
      </c>
      <c r="D7599" s="344">
        <v>22815.796875</v>
      </c>
      <c r="E7599" s="344">
        <v>2.38263723440468</v>
      </c>
      <c r="F7599" s="344">
        <v>3.1606853008270299</v>
      </c>
      <c r="G7599" s="262">
        <f t="shared" si="141"/>
        <v>55136.796770240551</v>
      </c>
    </row>
    <row r="7600" spans="1:7" x14ac:dyDescent="0.2">
      <c r="A7600" s="344">
        <v>23</v>
      </c>
      <c r="B7600" s="344">
        <v>1.5</v>
      </c>
      <c r="C7600" s="344">
        <v>4670.7431640625</v>
      </c>
      <c r="D7600" s="344">
        <v>22915.984375</v>
      </c>
      <c r="E7600" s="344">
        <v>2.3847064003348399</v>
      </c>
      <c r="F7600" s="344">
        <v>3.1656324863433798</v>
      </c>
      <c r="G7600" s="262">
        <f t="shared" si="141"/>
        <v>55184.110092084564</v>
      </c>
    </row>
    <row r="7601" spans="1:7" x14ac:dyDescent="0.2">
      <c r="A7601" s="344">
        <v>23</v>
      </c>
      <c r="B7601" s="344">
        <v>1.5</v>
      </c>
      <c r="C7601" s="344">
        <v>4671.1552734375</v>
      </c>
      <c r="D7601" s="344">
        <v>23017.755859375</v>
      </c>
      <c r="E7601" s="344">
        <v>2.3867913987487599</v>
      </c>
      <c r="F7601" s="344">
        <v>3.1712353229522701</v>
      </c>
      <c r="G7601" s="262">
        <f t="shared" si="141"/>
        <v>55231.995979851607</v>
      </c>
    </row>
    <row r="7602" spans="1:7" x14ac:dyDescent="0.2">
      <c r="A7602" s="344">
        <v>23</v>
      </c>
      <c r="B7602" s="344">
        <v>1.5</v>
      </c>
      <c r="C7602" s="344">
        <v>4671.5615234375</v>
      </c>
      <c r="D7602" s="344">
        <v>23117.9375</v>
      </c>
      <c r="E7602" s="344">
        <v>2.3889297153800699</v>
      </c>
      <c r="F7602" s="344">
        <v>3.1760481651872401</v>
      </c>
      <c r="G7602" s="262">
        <f t="shared" si="141"/>
        <v>55281.322340055289</v>
      </c>
    </row>
    <row r="7603" spans="1:7" x14ac:dyDescent="0.2">
      <c r="A7603" s="344">
        <v>23</v>
      </c>
      <c r="B7603" s="344">
        <v>1.5</v>
      </c>
      <c r="C7603" s="344">
        <v>4671.9404296875</v>
      </c>
      <c r="D7603" s="344">
        <v>23218.470703125</v>
      </c>
      <c r="E7603" s="344">
        <v>2.39087920635939</v>
      </c>
      <c r="F7603" s="344">
        <v>3.17978858947754</v>
      </c>
      <c r="G7603" s="262">
        <f t="shared" si="141"/>
        <v>55326.488544958331</v>
      </c>
    </row>
    <row r="7604" spans="1:7" x14ac:dyDescent="0.2">
      <c r="A7604" s="344">
        <v>24</v>
      </c>
      <c r="B7604" s="344">
        <v>1.5</v>
      </c>
      <c r="C7604" s="344">
        <v>4672.3779296875</v>
      </c>
      <c r="D7604" s="344">
        <v>23319.3359375</v>
      </c>
      <c r="E7604" s="344">
        <v>2.39306595176458</v>
      </c>
      <c r="F7604" s="344">
        <v>3.1827597413212101</v>
      </c>
      <c r="G7604" s="262">
        <f t="shared" si="141"/>
        <v>55377.371712377833</v>
      </c>
    </row>
    <row r="7605" spans="1:7" x14ac:dyDescent="0.2">
      <c r="A7605" s="344">
        <v>24</v>
      </c>
      <c r="B7605" s="344">
        <v>1.5</v>
      </c>
      <c r="C7605" s="344">
        <v>4672.7763671875</v>
      </c>
      <c r="D7605" s="344">
        <v>23421.896484375</v>
      </c>
      <c r="E7605" s="344">
        <v>2.3952715564519198</v>
      </c>
      <c r="F7605" s="344">
        <v>3.1889677047729501</v>
      </c>
      <c r="G7605" s="262">
        <f t="shared" si="141"/>
        <v>55428.918053038695</v>
      </c>
    </row>
    <row r="7606" spans="1:7" x14ac:dyDescent="0.2">
      <c r="A7606" s="344">
        <v>24</v>
      </c>
      <c r="B7606" s="344">
        <v>1.5</v>
      </c>
      <c r="C7606" s="344">
        <v>4673.1787109375</v>
      </c>
      <c r="D7606" s="344">
        <v>23523.849609375</v>
      </c>
      <c r="E7606" s="344">
        <v>2.3974971845746</v>
      </c>
      <c r="F7606" s="344">
        <v>3.1929402612149702</v>
      </c>
      <c r="G7606" s="262">
        <f t="shared" si="141"/>
        <v>55481.159939411926</v>
      </c>
    </row>
    <row r="7607" spans="1:7" x14ac:dyDescent="0.2">
      <c r="A7607" s="344">
        <v>24</v>
      </c>
      <c r="B7607" s="344">
        <v>1.5</v>
      </c>
      <c r="C7607" s="344">
        <v>4673.515625</v>
      </c>
      <c r="D7607" s="344">
        <v>23604.935546875</v>
      </c>
      <c r="E7607" s="344">
        <v>2.3994289804250002</v>
      </c>
      <c r="F7607" s="344">
        <v>3.1960904598236102</v>
      </c>
      <c r="G7607" s="262">
        <f t="shared" si="141"/>
        <v>55526.681535211545</v>
      </c>
    </row>
    <row r="7608" spans="1:7" x14ac:dyDescent="0.2">
      <c r="A7608" s="344">
        <v>24</v>
      </c>
      <c r="B7608" s="344">
        <v>1.5</v>
      </c>
      <c r="C7608" s="344">
        <v>4673.5849609375</v>
      </c>
      <c r="D7608" s="344">
        <v>23623.923828125</v>
      </c>
      <c r="E7608" s="344">
        <v>2.3998350370675299</v>
      </c>
      <c r="F7608" s="344">
        <v>3.1992674339562699</v>
      </c>
      <c r="G7608" s="262">
        <f t="shared" si="141"/>
        <v>55536.270331245702</v>
      </c>
    </row>
    <row r="7609" spans="1:7" x14ac:dyDescent="0.2">
      <c r="A7609" s="344">
        <v>24</v>
      </c>
      <c r="B7609" s="344">
        <v>2</v>
      </c>
      <c r="C7609" s="344">
        <v>4674.095703125</v>
      </c>
      <c r="D7609" s="344">
        <v>23523.794921875</v>
      </c>
      <c r="E7609" s="344">
        <v>2.3981672711670399</v>
      </c>
      <c r="F7609" s="344">
        <v>3.1934201251715399</v>
      </c>
      <c r="G7609" s="262">
        <f t="shared" si="141"/>
        <v>55496.954652437133</v>
      </c>
    </row>
    <row r="7610" spans="1:7" x14ac:dyDescent="0.2">
      <c r="A7610" s="344">
        <v>24</v>
      </c>
      <c r="B7610" s="344">
        <v>2</v>
      </c>
      <c r="C7610" s="344">
        <v>4674.505859375</v>
      </c>
      <c r="D7610" s="344">
        <v>23423.5234375</v>
      </c>
      <c r="E7610" s="344">
        <v>2.3961449041962601</v>
      </c>
      <c r="F7610" s="344">
        <v>3.1879516318440402</v>
      </c>
      <c r="G7610" s="262">
        <f t="shared" si="141"/>
        <v>55449.48229942879</v>
      </c>
    </row>
    <row r="7611" spans="1:7" x14ac:dyDescent="0.2">
      <c r="A7611" s="344">
        <v>24</v>
      </c>
      <c r="B7611" s="344">
        <v>2</v>
      </c>
      <c r="C7611" s="344">
        <v>4674.896484375</v>
      </c>
      <c r="D7611" s="344">
        <v>23322.224609375</v>
      </c>
      <c r="E7611" s="344">
        <v>2.3942424450069701</v>
      </c>
      <c r="F7611" s="344">
        <v>3.1841965392231901</v>
      </c>
      <c r="G7611" s="262">
        <f t="shared" si="141"/>
        <v>55405.016360462781</v>
      </c>
    </row>
    <row r="7612" spans="1:7" x14ac:dyDescent="0.2">
      <c r="A7612" s="344">
        <v>24</v>
      </c>
      <c r="B7612" s="344">
        <v>2</v>
      </c>
      <c r="C7612" s="344">
        <v>4675.29296875</v>
      </c>
      <c r="D7612" s="344">
        <v>23222.208984375</v>
      </c>
      <c r="E7612" s="344">
        <v>2.3923185653984498</v>
      </c>
      <c r="F7612" s="344">
        <v>3.18024749867618</v>
      </c>
      <c r="G7612" s="262">
        <f t="shared" si="141"/>
        <v>55360.243417122212</v>
      </c>
    </row>
    <row r="7613" spans="1:7" x14ac:dyDescent="0.2">
      <c r="A7613" s="344">
        <v>24</v>
      </c>
      <c r="B7613" s="344">
        <v>2</v>
      </c>
      <c r="C7613" s="344">
        <v>4675.7109375</v>
      </c>
      <c r="D7613" s="344">
        <v>23118.404296875</v>
      </c>
      <c r="E7613" s="344">
        <v>2.3902500979602301</v>
      </c>
      <c r="F7613" s="344">
        <v>3.1767128966748701</v>
      </c>
      <c r="G7613" s="262">
        <f t="shared" si="141"/>
        <v>55312.316392302513</v>
      </c>
    </row>
    <row r="7614" spans="1:7" x14ac:dyDescent="0.2">
      <c r="A7614" s="344">
        <v>24</v>
      </c>
      <c r="B7614" s="344">
        <v>2</v>
      </c>
      <c r="C7614" s="344">
        <v>4676.123046875</v>
      </c>
      <c r="D7614" s="344">
        <v>23018.017578125</v>
      </c>
      <c r="E7614" s="344">
        <v>2.3882151581347002</v>
      </c>
      <c r="F7614" s="344">
        <v>3.1731247436255199</v>
      </c>
      <c r="G7614" s="262">
        <f t="shared" si="141"/>
        <v>55265.373971162066</v>
      </c>
    </row>
    <row r="7615" spans="1:7" x14ac:dyDescent="0.2">
      <c r="A7615" s="344">
        <v>24</v>
      </c>
      <c r="B7615" s="344">
        <v>2</v>
      </c>
      <c r="C7615" s="344">
        <v>4676.51953125</v>
      </c>
      <c r="D7615" s="344">
        <v>22915.6953125</v>
      </c>
      <c r="E7615" s="344">
        <v>2.3863073438405999</v>
      </c>
      <c r="F7615" s="344">
        <v>3.1672925688326399</v>
      </c>
      <c r="G7615" s="262">
        <f t="shared" si="141"/>
        <v>55221.557474145149</v>
      </c>
    </row>
    <row r="7616" spans="1:7" x14ac:dyDescent="0.2">
      <c r="A7616" s="344">
        <v>24</v>
      </c>
      <c r="B7616" s="344">
        <v>2</v>
      </c>
      <c r="C7616" s="344">
        <v>4676.9326171875</v>
      </c>
      <c r="D7616" s="344">
        <v>22813.109375</v>
      </c>
      <c r="E7616" s="344">
        <v>2.38415668718517</v>
      </c>
      <c r="F7616" s="344">
        <v>3.1620382796972999</v>
      </c>
      <c r="G7616" s="262">
        <f t="shared" si="141"/>
        <v>55172.383995072138</v>
      </c>
    </row>
    <row r="7617" spans="1:7" x14ac:dyDescent="0.2">
      <c r="A7617" s="344">
        <v>24</v>
      </c>
      <c r="B7617" s="344">
        <v>2</v>
      </c>
      <c r="C7617" s="344">
        <v>4677.3349609375</v>
      </c>
      <c r="D7617" s="344">
        <v>22712.818359375</v>
      </c>
      <c r="E7617" s="344">
        <v>2.3823105730116398</v>
      </c>
      <c r="F7617" s="344">
        <v>3.1601337250322099</v>
      </c>
      <c r="G7617" s="262">
        <f t="shared" si="141"/>
        <v>55130.360964845364</v>
      </c>
    </row>
    <row r="7618" spans="1:7" x14ac:dyDescent="0.2">
      <c r="A7618" s="344">
        <v>24</v>
      </c>
      <c r="B7618" s="344">
        <v>2</v>
      </c>
      <c r="C7618" s="344">
        <v>4677.748046875</v>
      </c>
      <c r="D7618" s="344">
        <v>22610.486328125</v>
      </c>
      <c r="E7618" s="344">
        <v>2.3801922798156698</v>
      </c>
      <c r="F7618" s="344">
        <v>3.1556249596178501</v>
      </c>
      <c r="G7618" s="262">
        <f t="shared" si="141"/>
        <v>55082.356940876161</v>
      </c>
    </row>
    <row r="7619" spans="1:7" x14ac:dyDescent="0.2">
      <c r="A7619" s="344">
        <v>24</v>
      </c>
      <c r="B7619" s="344">
        <v>2</v>
      </c>
      <c r="C7619" s="344">
        <v>4677.904296875</v>
      </c>
      <c r="D7619" s="344">
        <v>22572.328125</v>
      </c>
      <c r="E7619" s="344">
        <v>2.37942789681256</v>
      </c>
      <c r="F7619" s="344">
        <v>3.15357721410692</v>
      </c>
      <c r="G7619" s="262">
        <f t="shared" si="141"/>
        <v>55065.088453175842</v>
      </c>
    </row>
    <row r="7620" spans="1:7" x14ac:dyDescent="0.2">
      <c r="A7620" s="344">
        <v>24</v>
      </c>
      <c r="B7620" s="344">
        <v>2</v>
      </c>
      <c r="C7620" s="344">
        <v>4678.14453125</v>
      </c>
      <c r="D7620" s="344">
        <v>22509.078125</v>
      </c>
      <c r="E7620" s="344">
        <v>2.3781924974173299</v>
      </c>
      <c r="F7620" s="344">
        <v>3.15037672407925</v>
      </c>
      <c r="G7620" s="262">
        <f t="shared" si="141"/>
        <v>55037.241682167158</v>
      </c>
    </row>
    <row r="7621" spans="1:7" x14ac:dyDescent="0.2">
      <c r="A7621" s="344">
        <v>24</v>
      </c>
      <c r="B7621" s="344">
        <v>2</v>
      </c>
      <c r="C7621" s="344">
        <v>4678.55078125</v>
      </c>
      <c r="D7621" s="344">
        <v>22408.18359375</v>
      </c>
      <c r="E7621" s="344">
        <v>2.3761468473821901</v>
      </c>
      <c r="F7621" s="344">
        <v>3.14699136652052</v>
      </c>
      <c r="G7621" s="262">
        <f t="shared" si="141"/>
        <v>54991.299183160489</v>
      </c>
    </row>
    <row r="7622" spans="1:7" x14ac:dyDescent="0.2">
      <c r="A7622" s="344">
        <v>24</v>
      </c>
      <c r="B7622" s="344">
        <v>2</v>
      </c>
      <c r="C7622" s="344">
        <v>4678.9599609375</v>
      </c>
      <c r="D7622" s="344">
        <v>22306.03125</v>
      </c>
      <c r="E7622" s="344">
        <v>2.3741987533867399</v>
      </c>
      <c r="F7622" s="344">
        <v>3.1431973911821798</v>
      </c>
      <c r="G7622" s="262">
        <f t="shared" ref="G7622:G7685" si="142">G7621+(D7622+D7621)/2*(E7622-E7621)</f>
        <v>54947.7454364363</v>
      </c>
    </row>
    <row r="7623" spans="1:7" x14ac:dyDescent="0.2">
      <c r="A7623" s="344">
        <v>24</v>
      </c>
      <c r="B7623" s="344">
        <v>2</v>
      </c>
      <c r="C7623" s="344">
        <v>4679.375</v>
      </c>
      <c r="D7623" s="344">
        <v>22204.99609375</v>
      </c>
      <c r="E7623" s="344">
        <v>2.3721135221421701</v>
      </c>
      <c r="F7623" s="344">
        <v>3.1369419302791401</v>
      </c>
      <c r="G7623" s="262">
        <f t="shared" si="142"/>
        <v>54901.337543963753</v>
      </c>
    </row>
    <row r="7624" spans="1:7" x14ac:dyDescent="0.2">
      <c r="A7624" s="344">
        <v>24</v>
      </c>
      <c r="B7624" s="344">
        <v>2</v>
      </c>
      <c r="C7624" s="344">
        <v>4679.7666015625</v>
      </c>
      <c r="D7624" s="344">
        <v>22103.21875</v>
      </c>
      <c r="E7624" s="344">
        <v>2.37019080668688</v>
      </c>
      <c r="F7624" s="344">
        <v>3.1330257188528798</v>
      </c>
      <c r="G7624" s="262">
        <f t="shared" si="142"/>
        <v>54858.741499225558</v>
      </c>
    </row>
    <row r="7625" spans="1:7" x14ac:dyDescent="0.2">
      <c r="A7625" s="344">
        <v>24</v>
      </c>
      <c r="B7625" s="344">
        <v>2</v>
      </c>
      <c r="C7625" s="344">
        <v>4680.181640625</v>
      </c>
      <c r="D7625" s="344">
        <v>22002.9140625</v>
      </c>
      <c r="E7625" s="344">
        <v>2.3680403828620902</v>
      </c>
      <c r="F7625" s="344">
        <v>3.1292291823774598</v>
      </c>
      <c r="G7625" s="262">
        <f t="shared" si="142"/>
        <v>54811.318059815887</v>
      </c>
    </row>
    <row r="7626" spans="1:7" x14ac:dyDescent="0.2">
      <c r="A7626" s="344">
        <v>24</v>
      </c>
      <c r="B7626" s="344">
        <v>2</v>
      </c>
      <c r="C7626" s="344">
        <v>4680.568359375</v>
      </c>
      <c r="D7626" s="344">
        <v>21902.580078125</v>
      </c>
      <c r="E7626" s="344">
        <v>2.3660946171730801</v>
      </c>
      <c r="F7626" s="344">
        <v>3.12426686286926</v>
      </c>
      <c r="G7626" s="262">
        <f t="shared" si="142"/>
        <v>54768.603157786958</v>
      </c>
    </row>
    <row r="7627" spans="1:7" x14ac:dyDescent="0.2">
      <c r="A7627" s="344">
        <v>24</v>
      </c>
      <c r="B7627" s="344">
        <v>2</v>
      </c>
      <c r="C7627" s="344">
        <v>4680.9892578125</v>
      </c>
      <c r="D7627" s="344">
        <v>21802.125</v>
      </c>
      <c r="E7627" s="344">
        <v>2.3640026338398501</v>
      </c>
      <c r="F7627" s="344">
        <v>3.12038068659604</v>
      </c>
      <c r="G7627" s="262">
        <f t="shared" si="142"/>
        <v>54722.888400483374</v>
      </c>
    </row>
    <row r="7628" spans="1:7" x14ac:dyDescent="0.2">
      <c r="A7628" s="344">
        <v>24</v>
      </c>
      <c r="B7628" s="344">
        <v>2</v>
      </c>
      <c r="C7628" s="344">
        <v>4681.390625</v>
      </c>
      <c r="D7628" s="344">
        <v>21701.095703125</v>
      </c>
      <c r="E7628" s="344">
        <v>2.36205477267504</v>
      </c>
      <c r="F7628" s="344">
        <v>3.1162709929049002</v>
      </c>
      <c r="G7628" s="262">
        <f t="shared" si="142"/>
        <v>54680.519283407484</v>
      </c>
    </row>
    <row r="7629" spans="1:7" x14ac:dyDescent="0.2">
      <c r="A7629" s="344">
        <v>24</v>
      </c>
      <c r="B7629" s="344">
        <v>2</v>
      </c>
      <c r="C7629" s="344">
        <v>4681.7890625</v>
      </c>
      <c r="D7629" s="344">
        <v>21600.865234375</v>
      </c>
      <c r="E7629" s="344">
        <v>2.3600393906235699</v>
      </c>
      <c r="F7629" s="344">
        <v>3.1104623340070199</v>
      </c>
      <c r="G7629" s="262">
        <f t="shared" si="142"/>
        <v>54636.884285974033</v>
      </c>
    </row>
    <row r="7630" spans="1:7" x14ac:dyDescent="0.2">
      <c r="A7630" s="344">
        <v>24</v>
      </c>
      <c r="B7630" s="344">
        <v>2</v>
      </c>
      <c r="C7630" s="344">
        <v>4681.9169921875</v>
      </c>
      <c r="D7630" s="344">
        <v>21569.27734375</v>
      </c>
      <c r="E7630" s="344">
        <v>2.35941214486957</v>
      </c>
      <c r="F7630" s="344">
        <v>3.1105577945709202</v>
      </c>
      <c r="G7630" s="262">
        <f t="shared" si="142"/>
        <v>54623.345141658181</v>
      </c>
    </row>
    <row r="7631" spans="1:7" x14ac:dyDescent="0.2">
      <c r="A7631" s="344">
        <v>24</v>
      </c>
      <c r="B7631" s="344">
        <v>2</v>
      </c>
      <c r="C7631" s="344">
        <v>4682.177734375</v>
      </c>
      <c r="D7631" s="344">
        <v>21499.55859375</v>
      </c>
      <c r="E7631" s="344">
        <v>2.35803239047527</v>
      </c>
      <c r="F7631" s="344">
        <v>3.1060844194144002</v>
      </c>
      <c r="G7631" s="262">
        <f t="shared" si="142"/>
        <v>54593.632933837107</v>
      </c>
    </row>
    <row r="7632" spans="1:7" x14ac:dyDescent="0.2">
      <c r="A7632" s="344">
        <v>24</v>
      </c>
      <c r="B7632" s="344">
        <v>2</v>
      </c>
      <c r="C7632" s="344">
        <v>4682.58984375</v>
      </c>
      <c r="D7632" s="344">
        <v>21399.21875</v>
      </c>
      <c r="E7632" s="344">
        <v>2.3560770787298702</v>
      </c>
      <c r="F7632" s="344">
        <v>3.1032860279083301</v>
      </c>
      <c r="G7632" s="262">
        <f t="shared" si="142"/>
        <v>54551.692692235345</v>
      </c>
    </row>
    <row r="7633" spans="1:7" x14ac:dyDescent="0.2">
      <c r="A7633" s="344">
        <v>24</v>
      </c>
      <c r="B7633" s="344">
        <v>2</v>
      </c>
      <c r="C7633" s="344">
        <v>4683.005859375</v>
      </c>
      <c r="D7633" s="344">
        <v>21298.541015625</v>
      </c>
      <c r="E7633" s="344">
        <v>2.3540130350738799</v>
      </c>
      <c r="F7633" s="344">
        <v>3.09830298647285</v>
      </c>
      <c r="G7633" s="262">
        <f t="shared" si="142"/>
        <v>54507.627672150731</v>
      </c>
    </row>
    <row r="7634" spans="1:7" x14ac:dyDescent="0.2">
      <c r="A7634" s="344">
        <v>24</v>
      </c>
      <c r="B7634" s="344">
        <v>2</v>
      </c>
      <c r="C7634" s="344">
        <v>4683.41015625</v>
      </c>
      <c r="D7634" s="344">
        <v>21198.498046875</v>
      </c>
      <c r="E7634" s="344">
        <v>2.3519129026681198</v>
      </c>
      <c r="F7634" s="344">
        <v>3.0949413776397701</v>
      </c>
      <c r="G7634" s="262">
        <f t="shared" si="142"/>
        <v>54463.00296770873</v>
      </c>
    </row>
    <row r="7635" spans="1:7" x14ac:dyDescent="0.2">
      <c r="A7635" s="344">
        <v>24</v>
      </c>
      <c r="B7635" s="344">
        <v>2</v>
      </c>
      <c r="C7635" s="344">
        <v>4683.7978515625</v>
      </c>
      <c r="D7635" s="344">
        <v>21097.96484375</v>
      </c>
      <c r="E7635" s="344">
        <v>2.3499149829149202</v>
      </c>
      <c r="F7635" s="344">
        <v>3.0891417991369998</v>
      </c>
      <c r="G7635" s="262">
        <f t="shared" si="142"/>
        <v>54420.750498358902</v>
      </c>
    </row>
    <row r="7636" spans="1:7" x14ac:dyDescent="0.2">
      <c r="A7636" s="344">
        <v>24</v>
      </c>
      <c r="B7636" s="344">
        <v>2</v>
      </c>
      <c r="C7636" s="344">
        <v>4684.2138671875</v>
      </c>
      <c r="D7636" s="344">
        <v>20997.927734375</v>
      </c>
      <c r="E7636" s="344">
        <v>2.3478956427425102</v>
      </c>
      <c r="F7636" s="344">
        <v>3.0840130057185902</v>
      </c>
      <c r="G7636" s="262">
        <f t="shared" si="142"/>
        <v>54378.247534870672</v>
      </c>
    </row>
    <row r="7637" spans="1:7" x14ac:dyDescent="0.2">
      <c r="A7637" s="344">
        <v>24</v>
      </c>
      <c r="B7637" s="344">
        <v>2</v>
      </c>
      <c r="C7637" s="344">
        <v>4684.5947265625</v>
      </c>
      <c r="D7637" s="344">
        <v>20896.169921875</v>
      </c>
      <c r="E7637" s="344">
        <v>2.34592542983592</v>
      </c>
      <c r="F7637" s="344">
        <v>3.0805200804024899</v>
      </c>
      <c r="G7637" s="262">
        <f t="shared" si="142"/>
        <v>54336.977388914529</v>
      </c>
    </row>
    <row r="7638" spans="1:7" x14ac:dyDescent="0.2">
      <c r="A7638" s="344">
        <v>24</v>
      </c>
      <c r="B7638" s="344">
        <v>2</v>
      </c>
      <c r="C7638" s="344">
        <v>4685.0302734375</v>
      </c>
      <c r="D7638" s="344">
        <v>20795.322265625</v>
      </c>
      <c r="E7638" s="344">
        <v>2.34378920868039</v>
      </c>
      <c r="F7638" s="344">
        <v>3.0778765212744501</v>
      </c>
      <c r="G7638" s="262">
        <f t="shared" si="142"/>
        <v>54292.446265106249</v>
      </c>
    </row>
    <row r="7639" spans="1:7" x14ac:dyDescent="0.2">
      <c r="A7639" s="344">
        <v>24</v>
      </c>
      <c r="B7639" s="344">
        <v>2</v>
      </c>
      <c r="C7639" s="344">
        <v>4685.4189453125</v>
      </c>
      <c r="D7639" s="344">
        <v>20694.390625</v>
      </c>
      <c r="E7639" s="344">
        <v>2.3418224882334502</v>
      </c>
      <c r="F7639" s="344">
        <v>3.0746520496904899</v>
      </c>
      <c r="G7639" s="262">
        <f t="shared" si="142"/>
        <v>54251.646931766423</v>
      </c>
    </row>
    <row r="7640" spans="1:7" x14ac:dyDescent="0.2">
      <c r="A7640" s="344">
        <v>24</v>
      </c>
      <c r="B7640" s="344">
        <v>2</v>
      </c>
      <c r="C7640" s="344">
        <v>4685.818359375</v>
      </c>
      <c r="D7640" s="344">
        <v>20593.998046875</v>
      </c>
      <c r="E7640" s="344">
        <v>2.3398655466735399</v>
      </c>
      <c r="F7640" s="344">
        <v>3.0661372002214198</v>
      </c>
      <c r="G7640" s="262">
        <f t="shared" si="142"/>
        <v>54211.247449899565</v>
      </c>
    </row>
    <row r="7641" spans="1:7" x14ac:dyDescent="0.2">
      <c r="A7641" s="344">
        <v>24</v>
      </c>
      <c r="B7641" s="344">
        <v>2</v>
      </c>
      <c r="C7641" s="344">
        <v>4685.8935546875</v>
      </c>
      <c r="D7641" s="344">
        <v>20579.1640625</v>
      </c>
      <c r="E7641" s="344">
        <v>2.3394087329506901</v>
      </c>
      <c r="F7641" s="344">
        <v>3.0681074131280202</v>
      </c>
      <c r="G7641" s="262">
        <f t="shared" si="142"/>
        <v>54201.843217167225</v>
      </c>
    </row>
    <row r="7642" spans="1:7" x14ac:dyDescent="0.2">
      <c r="A7642" s="344">
        <v>24</v>
      </c>
      <c r="B7642" s="344">
        <v>2</v>
      </c>
      <c r="C7642" s="344">
        <v>4686.2197265625</v>
      </c>
      <c r="D7642" s="344">
        <v>20493.52734375</v>
      </c>
      <c r="E7642" s="344">
        <v>2.33775703236461</v>
      </c>
      <c r="F7642" s="344">
        <v>3.0634256545454299</v>
      </c>
      <c r="G7642" s="262">
        <f t="shared" si="142"/>
        <v>54167.923322933428</v>
      </c>
    </row>
    <row r="7643" spans="1:7" x14ac:dyDescent="0.2">
      <c r="A7643" s="344">
        <v>24</v>
      </c>
      <c r="B7643" s="344">
        <v>2</v>
      </c>
      <c r="C7643" s="344">
        <v>4686.625</v>
      </c>
      <c r="D7643" s="344">
        <v>20393.4921875</v>
      </c>
      <c r="E7643" s="344">
        <v>2.33572674915195</v>
      </c>
      <c r="F7643" s="344">
        <v>3.0593962874263498</v>
      </c>
      <c r="G7643" s="262">
        <f t="shared" si="142"/>
        <v>54126.417208248429</v>
      </c>
    </row>
    <row r="7644" spans="1:7" x14ac:dyDescent="0.2">
      <c r="A7644" s="344">
        <v>24</v>
      </c>
      <c r="B7644" s="344">
        <v>2</v>
      </c>
      <c r="C7644" s="344">
        <v>4687.0185546875</v>
      </c>
      <c r="D7644" s="344">
        <v>20291.724609375</v>
      </c>
      <c r="E7644" s="344">
        <v>2.3337218444794399</v>
      </c>
      <c r="F7644" s="344">
        <v>3.0547142960131199</v>
      </c>
      <c r="G7644" s="262">
        <f t="shared" si="142"/>
        <v>54085.632217619357</v>
      </c>
    </row>
    <row r="7645" spans="1:7" x14ac:dyDescent="0.2">
      <c r="A7645" s="344">
        <v>24</v>
      </c>
      <c r="B7645" s="344">
        <v>2</v>
      </c>
      <c r="C7645" s="344">
        <v>4687.42578125</v>
      </c>
      <c r="D7645" s="344">
        <v>20190.435546875</v>
      </c>
      <c r="E7645" s="344">
        <v>2.3316896986216298</v>
      </c>
      <c r="F7645" s="344">
        <v>3.0492930673062801</v>
      </c>
      <c r="G7645" s="262">
        <f t="shared" si="142"/>
        <v>54044.49939058099</v>
      </c>
    </row>
    <row r="7646" spans="1:7" x14ac:dyDescent="0.2">
      <c r="A7646" s="344">
        <v>24</v>
      </c>
      <c r="B7646" s="344">
        <v>2</v>
      </c>
      <c r="C7646" s="344">
        <v>4687.833984375</v>
      </c>
      <c r="D7646" s="344">
        <v>20087.884765625</v>
      </c>
      <c r="E7646" s="344">
        <v>2.3295495193451599</v>
      </c>
      <c r="F7646" s="344">
        <v>3.0461014248430698</v>
      </c>
      <c r="G7646" s="262">
        <f t="shared" si="142"/>
        <v>54001.397977369073</v>
      </c>
    </row>
    <row r="7647" spans="1:7" x14ac:dyDescent="0.2">
      <c r="A7647" s="344">
        <v>24</v>
      </c>
      <c r="B7647" s="344">
        <v>2</v>
      </c>
      <c r="C7647" s="344">
        <v>4688.24609375</v>
      </c>
      <c r="D7647" s="344">
        <v>19987.57421875</v>
      </c>
      <c r="E7647" s="344">
        <v>2.3274691775441201</v>
      </c>
      <c r="F7647" s="344">
        <v>3.04330582730472</v>
      </c>
      <c r="G7647" s="262">
        <f t="shared" si="142"/>
        <v>53959.712651108552</v>
      </c>
    </row>
    <row r="7648" spans="1:7" x14ac:dyDescent="0.2">
      <c r="A7648" s="344">
        <v>24</v>
      </c>
      <c r="B7648" s="344">
        <v>2</v>
      </c>
      <c r="C7648" s="344">
        <v>4688.650390625</v>
      </c>
      <c r="D7648" s="344">
        <v>19887.57421875</v>
      </c>
      <c r="E7648" s="344">
        <v>2.3254563566297302</v>
      </c>
      <c r="F7648" s="344">
        <v>3.0368594452738802</v>
      </c>
      <c r="G7648" s="262">
        <f t="shared" si="142"/>
        <v>53919.581884738851</v>
      </c>
    </row>
    <row r="7649" spans="1:7" x14ac:dyDescent="0.2">
      <c r="A7649" s="344">
        <v>24</v>
      </c>
      <c r="B7649" s="344">
        <v>2</v>
      </c>
      <c r="C7649" s="344">
        <v>4689.0390625</v>
      </c>
      <c r="D7649" s="344">
        <v>19786.5546875</v>
      </c>
      <c r="E7649" s="344">
        <v>2.3234211839735499</v>
      </c>
      <c r="F7649" s="344">
        <v>3.0321092344820499</v>
      </c>
      <c r="G7649" s="262">
        <f t="shared" si="142"/>
        <v>53879.210033584968</v>
      </c>
    </row>
    <row r="7650" spans="1:7" x14ac:dyDescent="0.2">
      <c r="A7650" s="344">
        <v>24</v>
      </c>
      <c r="B7650" s="344">
        <v>2</v>
      </c>
      <c r="C7650" s="344">
        <v>4689.4501953125</v>
      </c>
      <c r="D7650" s="344">
        <v>19686.3203125</v>
      </c>
      <c r="E7650" s="344">
        <v>2.3213867098093002</v>
      </c>
      <c r="F7650" s="344">
        <v>3.0282468069344799</v>
      </c>
      <c r="G7650" s="262">
        <f t="shared" si="142"/>
        <v>53839.056761396889</v>
      </c>
    </row>
    <row r="7651" spans="1:7" x14ac:dyDescent="0.2">
      <c r="A7651" s="344">
        <v>24</v>
      </c>
      <c r="B7651" s="344">
        <v>2</v>
      </c>
      <c r="C7651" s="344">
        <v>4689.8369140625</v>
      </c>
      <c r="D7651" s="344">
        <v>19590.515625</v>
      </c>
      <c r="E7651" s="344">
        <v>2.3193978704512102</v>
      </c>
      <c r="F7651" s="344">
        <v>3.0252516735345099</v>
      </c>
      <c r="G7651" s="262">
        <f t="shared" si="142"/>
        <v>53799.999102810019</v>
      </c>
    </row>
    <row r="7652" spans="1:7" x14ac:dyDescent="0.2">
      <c r="A7652" s="344">
        <v>24</v>
      </c>
      <c r="B7652" s="344">
        <v>2</v>
      </c>
      <c r="C7652" s="344">
        <v>4689.8515625</v>
      </c>
      <c r="D7652" s="344">
        <v>19584.861328125</v>
      </c>
      <c r="E7652" s="344">
        <v>2.3193433880806</v>
      </c>
      <c r="F7652" s="344">
        <v>3.0245634261518699</v>
      </c>
      <c r="G7652" s="262">
        <f t="shared" si="142"/>
        <v>53798.931919107046</v>
      </c>
    </row>
    <row r="7653" spans="1:7" x14ac:dyDescent="0.2">
      <c r="A7653" s="344">
        <v>24</v>
      </c>
      <c r="B7653" s="344">
        <v>2</v>
      </c>
      <c r="C7653" s="344">
        <v>4690.2568359375</v>
      </c>
      <c r="D7653" s="344">
        <v>19484.015625</v>
      </c>
      <c r="E7653" s="344">
        <v>2.3172090295702201</v>
      </c>
      <c r="F7653" s="344">
        <v>3.01860575564206</v>
      </c>
      <c r="G7653" s="262">
        <f t="shared" si="142"/>
        <v>53757.238424099101</v>
      </c>
    </row>
    <row r="7654" spans="1:7" x14ac:dyDescent="0.2">
      <c r="A7654" s="344">
        <v>24</v>
      </c>
      <c r="B7654" s="344">
        <v>2</v>
      </c>
      <c r="C7654" s="344">
        <v>4690.6552734375</v>
      </c>
      <c r="D7654" s="344">
        <v>19382.990234375</v>
      </c>
      <c r="E7654" s="344">
        <v>2.31520039960742</v>
      </c>
      <c r="F7654" s="344">
        <v>3.01553285680711</v>
      </c>
      <c r="G7654" s="262">
        <f t="shared" si="142"/>
        <v>53718.203707832363</v>
      </c>
    </row>
    <row r="7655" spans="1:7" x14ac:dyDescent="0.2">
      <c r="A7655" s="344">
        <v>24</v>
      </c>
      <c r="B7655" s="344">
        <v>2</v>
      </c>
      <c r="C7655" s="344">
        <v>4691.0732421875</v>
      </c>
      <c r="D7655" s="344">
        <v>19282.62890625</v>
      </c>
      <c r="E7655" s="344">
        <v>2.3130376357585201</v>
      </c>
      <c r="F7655" s="344">
        <v>3.0095814727246801</v>
      </c>
      <c r="G7655" s="262">
        <f t="shared" si="142"/>
        <v>53676.391406196024</v>
      </c>
    </row>
    <row r="7656" spans="1:7" x14ac:dyDescent="0.2">
      <c r="A7656" s="344">
        <v>24</v>
      </c>
      <c r="B7656" s="344">
        <v>2</v>
      </c>
      <c r="C7656" s="344">
        <v>4691.4482421875</v>
      </c>
      <c r="D7656" s="344">
        <v>19182</v>
      </c>
      <c r="E7656" s="344">
        <v>2.3111004848033199</v>
      </c>
      <c r="F7656" s="344">
        <v>3.0055702663958099</v>
      </c>
      <c r="G7656" s="262">
        <f t="shared" si="142"/>
        <v>53639.135509882442</v>
      </c>
    </row>
    <row r="7657" spans="1:7" x14ac:dyDescent="0.2">
      <c r="A7657" s="344">
        <v>24</v>
      </c>
      <c r="B7657" s="344">
        <v>2</v>
      </c>
      <c r="C7657" s="344">
        <v>4691.8720703125</v>
      </c>
      <c r="D7657" s="344">
        <v>19080.18359375</v>
      </c>
      <c r="E7657" s="344">
        <v>2.3089686874300202</v>
      </c>
      <c r="F7657" s="344">
        <v>3.00263753160834</v>
      </c>
      <c r="G7657" s="262">
        <f t="shared" si="142"/>
        <v>53598.351898641507</v>
      </c>
    </row>
    <row r="7658" spans="1:7" x14ac:dyDescent="0.2">
      <c r="A7658" s="344">
        <v>24</v>
      </c>
      <c r="B7658" s="344">
        <v>2</v>
      </c>
      <c r="C7658" s="344">
        <v>4692.2783203125</v>
      </c>
      <c r="D7658" s="344">
        <v>18975.6015625</v>
      </c>
      <c r="E7658" s="344">
        <v>2.3068860173225398</v>
      </c>
      <c r="F7658" s="344">
        <v>2.9969424940645699</v>
      </c>
      <c r="G7658" s="262">
        <f t="shared" si="142"/>
        <v>53558.723075560702</v>
      </c>
    </row>
    <row r="7659" spans="1:7" x14ac:dyDescent="0.2">
      <c r="A7659" s="344">
        <v>24</v>
      </c>
      <c r="B7659" s="344">
        <v>2.5</v>
      </c>
      <c r="C7659" s="344">
        <v>4693.208984375</v>
      </c>
      <c r="D7659" s="344">
        <v>19078.642578125</v>
      </c>
      <c r="E7659" s="344">
        <v>2.3086566943675302</v>
      </c>
      <c r="F7659" s="344">
        <v>3.0016393866389999</v>
      </c>
      <c r="G7659" s="262">
        <f t="shared" si="142"/>
        <v>53592.413963842831</v>
      </c>
    </row>
    <row r="7660" spans="1:7" x14ac:dyDescent="0.2">
      <c r="A7660" s="344">
        <v>24</v>
      </c>
      <c r="B7660" s="344">
        <v>2.5</v>
      </c>
      <c r="C7660" s="344">
        <v>4693.62890625</v>
      </c>
      <c r="D7660" s="344">
        <v>19178.9921875</v>
      </c>
      <c r="E7660" s="344">
        <v>2.3106962908059399</v>
      </c>
      <c r="F7660" s="344">
        <v>3.0070929788053</v>
      </c>
      <c r="G7660" s="262">
        <f t="shared" si="142"/>
        <v>53631.429031647807</v>
      </c>
    </row>
    <row r="7661" spans="1:7" x14ac:dyDescent="0.2">
      <c r="A7661" s="344">
        <v>24</v>
      </c>
      <c r="B7661" s="344">
        <v>2.5</v>
      </c>
      <c r="C7661" s="344">
        <v>4694.0107421875</v>
      </c>
      <c r="D7661" s="344">
        <v>19279.388671875</v>
      </c>
      <c r="E7661" s="344">
        <v>2.3126222658902398</v>
      </c>
      <c r="F7661" s="344">
        <v>3.0096082482486999</v>
      </c>
      <c r="G7661" s="262">
        <f t="shared" si="142"/>
        <v>53668.463973306643</v>
      </c>
    </row>
    <row r="7662" spans="1:7" x14ac:dyDescent="0.2">
      <c r="A7662" s="344">
        <v>24</v>
      </c>
      <c r="B7662" s="344">
        <v>2.5</v>
      </c>
      <c r="C7662" s="344">
        <v>4694.43359375</v>
      </c>
      <c r="D7662" s="344">
        <v>19383.05078125</v>
      </c>
      <c r="E7662" s="344">
        <v>2.3147123865783201</v>
      </c>
      <c r="F7662" s="344">
        <v>3.0152678955346301</v>
      </c>
      <c r="G7662" s="262">
        <f t="shared" si="142"/>
        <v>53708.868555582958</v>
      </c>
    </row>
    <row r="7663" spans="1:7" x14ac:dyDescent="0.2">
      <c r="A7663" s="344">
        <v>24</v>
      </c>
      <c r="B7663" s="344">
        <v>2.5</v>
      </c>
      <c r="C7663" s="344">
        <v>4694.833984375</v>
      </c>
      <c r="D7663" s="344">
        <v>19485.302734375</v>
      </c>
      <c r="E7663" s="344">
        <v>2.3167636245489098</v>
      </c>
      <c r="F7663" s="344">
        <v>3.01733007654548</v>
      </c>
      <c r="G7663" s="262">
        <f t="shared" si="142"/>
        <v>53748.732676875734</v>
      </c>
    </row>
    <row r="7664" spans="1:7" x14ac:dyDescent="0.2">
      <c r="A7664" s="344">
        <v>24</v>
      </c>
      <c r="B7664" s="344">
        <v>2.5</v>
      </c>
      <c r="C7664" s="344">
        <v>4695.2490234375</v>
      </c>
      <c r="D7664" s="344">
        <v>19585.740234375</v>
      </c>
      <c r="E7664" s="344">
        <v>2.31880345381796</v>
      </c>
      <c r="F7664" s="344">
        <v>3.0236660968512301</v>
      </c>
      <c r="G7664" s="262">
        <f t="shared" si="142"/>
        <v>53788.581805385722</v>
      </c>
    </row>
    <row r="7665" spans="1:7" x14ac:dyDescent="0.2">
      <c r="A7665" s="344">
        <v>24</v>
      </c>
      <c r="B7665" s="344">
        <v>2.5</v>
      </c>
      <c r="C7665" s="344">
        <v>4695.65234375</v>
      </c>
      <c r="D7665" s="344">
        <v>19686.55078125</v>
      </c>
      <c r="E7665" s="344">
        <v>2.3207599297165902</v>
      </c>
      <c r="F7665" s="344">
        <v>3.0286880210042</v>
      </c>
      <c r="G7665" s="262">
        <f t="shared" si="142"/>
        <v>53826.999450813753</v>
      </c>
    </row>
    <row r="7666" spans="1:7" x14ac:dyDescent="0.2">
      <c r="A7666" s="344">
        <v>24</v>
      </c>
      <c r="B7666" s="344">
        <v>2.5</v>
      </c>
      <c r="C7666" s="344">
        <v>4696.0625</v>
      </c>
      <c r="D7666" s="344">
        <v>19788.451171875</v>
      </c>
      <c r="E7666" s="344">
        <v>2.3228290956467399</v>
      </c>
      <c r="F7666" s="344">
        <v>3.0316531192511298</v>
      </c>
      <c r="G7666" s="262">
        <f t="shared" si="142"/>
        <v>53867.839615380755</v>
      </c>
    </row>
    <row r="7667" spans="1:7" x14ac:dyDescent="0.2">
      <c r="A7667" s="344">
        <v>24</v>
      </c>
      <c r="B7667" s="344">
        <v>2.5</v>
      </c>
      <c r="C7667" s="344">
        <v>4696.44921875</v>
      </c>
      <c r="D7667" s="344">
        <v>19889.35546875</v>
      </c>
      <c r="E7667" s="344">
        <v>2.3247720673680301</v>
      </c>
      <c r="F7667" s="344">
        <v>3.0375719070434601</v>
      </c>
      <c r="G7667" s="262">
        <f t="shared" si="142"/>
        <v>53906.386043513536</v>
      </c>
    </row>
    <row r="7668" spans="1:7" x14ac:dyDescent="0.2">
      <c r="A7668" s="344">
        <v>24</v>
      </c>
      <c r="B7668" s="344">
        <v>2.5</v>
      </c>
      <c r="C7668" s="344">
        <v>4696.8681640625</v>
      </c>
      <c r="D7668" s="344">
        <v>19990.623046875</v>
      </c>
      <c r="E7668" s="344">
        <v>2.3267909418791501</v>
      </c>
      <c r="F7668" s="344">
        <v>3.04059078916907</v>
      </c>
      <c r="G7668" s="262">
        <f t="shared" si="142"/>
        <v>53946.642379578137</v>
      </c>
    </row>
    <row r="7669" spans="1:7" x14ac:dyDescent="0.2">
      <c r="A7669" s="344">
        <v>24</v>
      </c>
      <c r="B7669" s="344">
        <v>2.5</v>
      </c>
      <c r="C7669" s="344">
        <v>4697.26953125</v>
      </c>
      <c r="D7669" s="344">
        <v>20094.123046875</v>
      </c>
      <c r="E7669" s="344">
        <v>2.3288726806640598</v>
      </c>
      <c r="F7669" s="344">
        <v>3.0448734760284402</v>
      </c>
      <c r="G7669" s="262">
        <f t="shared" si="142"/>
        <v>53988.365364891448</v>
      </c>
    </row>
    <row r="7670" spans="1:7" x14ac:dyDescent="0.2">
      <c r="A7670" s="344">
        <v>24</v>
      </c>
      <c r="B7670" s="344">
        <v>2.5</v>
      </c>
      <c r="C7670" s="344">
        <v>4697.673828125</v>
      </c>
      <c r="D7670" s="344">
        <v>20194.171875</v>
      </c>
      <c r="E7670" s="344">
        <v>2.3308787494897798</v>
      </c>
      <c r="F7670" s="344">
        <v>3.0513973906636198</v>
      </c>
      <c r="G7670" s="262">
        <f t="shared" si="142"/>
        <v>54028.77591113354</v>
      </c>
    </row>
    <row r="7671" spans="1:7" x14ac:dyDescent="0.2">
      <c r="A7671" s="344">
        <v>24</v>
      </c>
      <c r="B7671" s="344">
        <v>2.5</v>
      </c>
      <c r="C7671" s="344">
        <v>4698.08984375</v>
      </c>
      <c r="D7671" s="344">
        <v>20294.845703125</v>
      </c>
      <c r="E7671" s="344">
        <v>2.3329150862991801</v>
      </c>
      <c r="F7671" s="344">
        <v>3.05523280985653</v>
      </c>
      <c r="G7671" s="262">
        <f t="shared" si="142"/>
        <v>54070.000549568933</v>
      </c>
    </row>
    <row r="7672" spans="1:7" x14ac:dyDescent="0.2">
      <c r="A7672" s="344">
        <v>24</v>
      </c>
      <c r="B7672" s="344">
        <v>2.5</v>
      </c>
      <c r="C7672" s="344">
        <v>4698.4892578125</v>
      </c>
      <c r="D7672" s="344">
        <v>20396.732421875</v>
      </c>
      <c r="E7672" s="344">
        <v>2.3349528200924401</v>
      </c>
      <c r="F7672" s="344">
        <v>3.0597897712141302</v>
      </c>
      <c r="G7672" s="262">
        <f t="shared" si="142"/>
        <v>54111.459851492131</v>
      </c>
    </row>
    <row r="7673" spans="1:7" x14ac:dyDescent="0.2">
      <c r="A7673" s="344">
        <v>24</v>
      </c>
      <c r="B7673" s="344">
        <v>2.5</v>
      </c>
      <c r="C7673" s="344">
        <v>4698.9072265625</v>
      </c>
      <c r="D7673" s="344">
        <v>20498.92578125</v>
      </c>
      <c r="E7673" s="344">
        <v>2.33697728253901</v>
      </c>
      <c r="F7673" s="344">
        <v>3.06229596026242</v>
      </c>
      <c r="G7673" s="262">
        <f t="shared" si="142"/>
        <v>54152.855713622128</v>
      </c>
    </row>
    <row r="7674" spans="1:7" x14ac:dyDescent="0.2">
      <c r="A7674" s="344">
        <v>24</v>
      </c>
      <c r="B7674" s="344">
        <v>2.5</v>
      </c>
      <c r="C7674" s="344">
        <v>4699.306640625</v>
      </c>
      <c r="D7674" s="344">
        <v>20599.486328125</v>
      </c>
      <c r="E7674" s="344">
        <v>2.3390422575175802</v>
      </c>
      <c r="F7674" s="344">
        <v>3.0681281350553</v>
      </c>
      <c r="G7674" s="262">
        <f t="shared" si="142"/>
        <v>54195.28930995454</v>
      </c>
    </row>
    <row r="7675" spans="1:7" x14ac:dyDescent="0.2">
      <c r="A7675" s="344">
        <v>24</v>
      </c>
      <c r="B7675" s="344">
        <v>2.5</v>
      </c>
      <c r="C7675" s="344">
        <v>4699.3828125</v>
      </c>
      <c r="D7675" s="344">
        <v>20616.076171875</v>
      </c>
      <c r="E7675" s="344">
        <v>2.33940058387816</v>
      </c>
      <c r="F7675" s="344">
        <v>3.0684233643114598</v>
      </c>
      <c r="G7675" s="262">
        <f t="shared" si="142"/>
        <v>54202.673621209477</v>
      </c>
    </row>
    <row r="7676" spans="1:7" x14ac:dyDescent="0.2">
      <c r="A7676" s="344">
        <v>24</v>
      </c>
      <c r="B7676" s="344">
        <v>2.5</v>
      </c>
      <c r="C7676" s="344">
        <v>4699.70703125</v>
      </c>
      <c r="D7676" s="344">
        <v>20699.671875</v>
      </c>
      <c r="E7676" s="344">
        <v>2.3410264402627901</v>
      </c>
      <c r="F7676" s="344">
        <v>3.0712157022208002</v>
      </c>
      <c r="G7676" s="262">
        <f t="shared" si="142"/>
        <v>54236.260357583364</v>
      </c>
    </row>
    <row r="7677" spans="1:7" x14ac:dyDescent="0.2">
      <c r="A7677" s="344">
        <v>24</v>
      </c>
      <c r="B7677" s="344">
        <v>2.5</v>
      </c>
      <c r="C7677" s="344">
        <v>4700.103515625</v>
      </c>
      <c r="D7677" s="344">
        <v>20800.162109375</v>
      </c>
      <c r="E7677" s="344">
        <v>2.3430082947015798</v>
      </c>
      <c r="F7677" s="344">
        <v>3.0760527588427098</v>
      </c>
      <c r="G7677" s="262">
        <f t="shared" si="142"/>
        <v>54277.38367267885</v>
      </c>
    </row>
    <row r="7678" spans="1:7" x14ac:dyDescent="0.2">
      <c r="A7678" s="344">
        <v>24</v>
      </c>
      <c r="B7678" s="344">
        <v>2.5</v>
      </c>
      <c r="C7678" s="344">
        <v>4700.51171875</v>
      </c>
      <c r="D7678" s="344">
        <v>20903.603515625</v>
      </c>
      <c r="E7678" s="344">
        <v>2.3450641892850399</v>
      </c>
      <c r="F7678" s="344">
        <v>3.0801983084529598</v>
      </c>
      <c r="G7678" s="262">
        <f t="shared" si="142"/>
        <v>54320.252945608016</v>
      </c>
    </row>
    <row r="7679" spans="1:7" x14ac:dyDescent="0.2">
      <c r="A7679" s="344">
        <v>24</v>
      </c>
      <c r="B7679" s="344">
        <v>2.5</v>
      </c>
      <c r="C7679" s="344">
        <v>4700.9140625</v>
      </c>
      <c r="D7679" s="344">
        <v>21005.107421875</v>
      </c>
      <c r="E7679" s="344">
        <v>2.3470993619412202</v>
      </c>
      <c r="F7679" s="344">
        <v>3.0831189360469602</v>
      </c>
      <c r="G7679" s="262">
        <f t="shared" si="142"/>
        <v>54362.898676885896</v>
      </c>
    </row>
    <row r="7680" spans="1:7" x14ac:dyDescent="0.2">
      <c r="A7680" s="344">
        <v>24</v>
      </c>
      <c r="B7680" s="344">
        <v>2.5</v>
      </c>
      <c r="C7680" s="344">
        <v>4701.328125</v>
      </c>
      <c r="D7680" s="344">
        <v>21105.37890625</v>
      </c>
      <c r="E7680" s="344">
        <v>2.34910985454917</v>
      </c>
      <c r="F7680" s="344">
        <v>3.0882982537150401</v>
      </c>
      <c r="G7680" s="262">
        <f t="shared" si="142"/>
        <v>54405.23008762583</v>
      </c>
    </row>
    <row r="7681" spans="1:7" x14ac:dyDescent="0.2">
      <c r="A7681" s="344">
        <v>24</v>
      </c>
      <c r="B7681" s="344">
        <v>2.5</v>
      </c>
      <c r="C7681" s="344">
        <v>4701.736328125</v>
      </c>
      <c r="D7681" s="344">
        <v>21207.158203125</v>
      </c>
      <c r="E7681" s="344">
        <v>2.3511501494795102</v>
      </c>
      <c r="F7681" s="344">
        <v>3.09439608827233</v>
      </c>
      <c r="G7681" s="262">
        <f t="shared" si="142"/>
        <v>54448.395115102874</v>
      </c>
    </row>
    <row r="7682" spans="1:7" x14ac:dyDescent="0.2">
      <c r="A7682" s="344">
        <v>24</v>
      </c>
      <c r="B7682" s="344">
        <v>2.5</v>
      </c>
      <c r="C7682" s="344">
        <v>4702.1298828125</v>
      </c>
      <c r="D7682" s="344">
        <v>21307.943359375</v>
      </c>
      <c r="E7682" s="344">
        <v>2.3531529586762199</v>
      </c>
      <c r="F7682" s="344">
        <v>3.0972985550761201</v>
      </c>
      <c r="G7682" s="262">
        <f t="shared" si="142"/>
        <v>54490.969933307082</v>
      </c>
    </row>
    <row r="7683" spans="1:7" x14ac:dyDescent="0.2">
      <c r="A7683" s="344">
        <v>24</v>
      </c>
      <c r="B7683" s="344">
        <v>2.5</v>
      </c>
      <c r="C7683" s="344">
        <v>4702.537109375</v>
      </c>
      <c r="D7683" s="344">
        <v>21408.15234375</v>
      </c>
      <c r="E7683" s="344">
        <v>2.3552135098725602</v>
      </c>
      <c r="F7683" s="344">
        <v>3.1007528305053702</v>
      </c>
      <c r="G7683" s="262">
        <f t="shared" si="142"/>
        <v>54534.979284359113</v>
      </c>
    </row>
    <row r="7684" spans="1:7" x14ac:dyDescent="0.2">
      <c r="A7684" s="344">
        <v>24</v>
      </c>
      <c r="B7684" s="344">
        <v>2.5</v>
      </c>
      <c r="C7684" s="344">
        <v>4702.9345703125</v>
      </c>
      <c r="D7684" s="344">
        <v>21509.634765625</v>
      </c>
      <c r="E7684" s="344">
        <v>2.3571795318275699</v>
      </c>
      <c r="F7684" s="344">
        <v>3.1066655647009598</v>
      </c>
      <c r="G7684" s="262">
        <f t="shared" si="142"/>
        <v>54577.167940217849</v>
      </c>
    </row>
    <row r="7685" spans="1:7" x14ac:dyDescent="0.2">
      <c r="A7685" s="344">
        <v>24</v>
      </c>
      <c r="B7685" s="344">
        <v>2.5</v>
      </c>
      <c r="C7685" s="344">
        <v>4703.353515625</v>
      </c>
      <c r="D7685" s="344">
        <v>21610.73828125</v>
      </c>
      <c r="E7685" s="344">
        <v>2.35933321528137</v>
      </c>
      <c r="F7685" s="344">
        <v>3.1103941146284302</v>
      </c>
      <c r="G7685" s="262">
        <f t="shared" si="142"/>
        <v>54623.601757194221</v>
      </c>
    </row>
    <row r="7686" spans="1:7" x14ac:dyDescent="0.2">
      <c r="A7686" s="344">
        <v>24</v>
      </c>
      <c r="B7686" s="344">
        <v>2.5</v>
      </c>
      <c r="C7686" s="344">
        <v>4703.3720703125</v>
      </c>
      <c r="D7686" s="344">
        <v>21610.63671875</v>
      </c>
      <c r="E7686" s="344">
        <v>2.3594123777002101</v>
      </c>
      <c r="F7686" s="344">
        <v>3.11186304315925</v>
      </c>
      <c r="G7686" s="262">
        <f t="shared" ref="G7686:G7749" si="143">G7685+(D7686+D7685)/2*(E7686-E7685)</f>
        <v>54625.312511489516</v>
      </c>
    </row>
    <row r="7687" spans="1:7" x14ac:dyDescent="0.2">
      <c r="A7687" s="344">
        <v>24</v>
      </c>
      <c r="B7687" s="344">
        <v>2.5</v>
      </c>
      <c r="C7687" s="344">
        <v>4703.7578125</v>
      </c>
      <c r="D7687" s="344">
        <v>21711.90625</v>
      </c>
      <c r="E7687" s="344">
        <v>2.3613451048731799</v>
      </c>
      <c r="F7687" s="344">
        <v>3.1135468743741499</v>
      </c>
      <c r="G7687" s="262">
        <f t="shared" si="143"/>
        <v>54667.177839488446</v>
      </c>
    </row>
    <row r="7688" spans="1:7" x14ac:dyDescent="0.2">
      <c r="A7688" s="344">
        <v>24</v>
      </c>
      <c r="B7688" s="344">
        <v>2.5</v>
      </c>
      <c r="C7688" s="344">
        <v>4704.1708984375</v>
      </c>
      <c r="D7688" s="344">
        <v>21812.708984375</v>
      </c>
      <c r="E7688" s="344">
        <v>2.36342148855329</v>
      </c>
      <c r="F7688" s="344">
        <v>3.1195373740047199</v>
      </c>
      <c r="G7688" s="262">
        <f t="shared" si="143"/>
        <v>54712.364739866309</v>
      </c>
    </row>
    <row r="7689" spans="1:7" x14ac:dyDescent="0.2">
      <c r="A7689" s="344">
        <v>24</v>
      </c>
      <c r="B7689" s="344">
        <v>2.5</v>
      </c>
      <c r="C7689" s="344">
        <v>4704.5791015625</v>
      </c>
      <c r="D7689" s="344">
        <v>21919.02734375</v>
      </c>
      <c r="E7689" s="344">
        <v>2.3654461838305001</v>
      </c>
      <c r="F7689" s="344">
        <v>3.1244992278516301</v>
      </c>
      <c r="G7689" s="262">
        <f t="shared" si="143"/>
        <v>54756.636459870184</v>
      </c>
    </row>
    <row r="7690" spans="1:7" x14ac:dyDescent="0.2">
      <c r="A7690" s="344">
        <v>24</v>
      </c>
      <c r="B7690" s="344">
        <v>2.5</v>
      </c>
      <c r="C7690" s="344">
        <v>4704.9892578125</v>
      </c>
      <c r="D7690" s="344">
        <v>22021.642578125</v>
      </c>
      <c r="E7690" s="344">
        <v>2.36754887737334</v>
      </c>
      <c r="F7690" s="344">
        <v>3.12722334638238</v>
      </c>
      <c r="G7690" s="262">
        <f t="shared" si="143"/>
        <v>54802.833341326579</v>
      </c>
    </row>
    <row r="7691" spans="1:7" x14ac:dyDescent="0.2">
      <c r="A7691" s="344">
        <v>24</v>
      </c>
      <c r="B7691" s="344">
        <v>2.5</v>
      </c>
      <c r="C7691" s="344">
        <v>4705.404296875</v>
      </c>
      <c r="D7691" s="344">
        <v>22122.75390625</v>
      </c>
      <c r="E7691" s="344">
        <v>2.3696601856499901</v>
      </c>
      <c r="F7691" s="344">
        <v>3.13282292336226</v>
      </c>
      <c r="G7691" s="262">
        <f t="shared" si="143"/>
        <v>54849.434556159176</v>
      </c>
    </row>
    <row r="7692" spans="1:7" x14ac:dyDescent="0.2">
      <c r="A7692" s="344">
        <v>24</v>
      </c>
      <c r="B7692" s="344">
        <v>2.5</v>
      </c>
      <c r="C7692" s="344">
        <v>4705.798828125</v>
      </c>
      <c r="D7692" s="344">
        <v>22225.3828125</v>
      </c>
      <c r="E7692" s="344">
        <v>2.3717363364994499</v>
      </c>
      <c r="F7692" s="344">
        <v>3.1375885009765598</v>
      </c>
      <c r="G7692" s="262">
        <f t="shared" si="143"/>
        <v>54895.471267019471</v>
      </c>
    </row>
    <row r="7693" spans="1:7" x14ac:dyDescent="0.2">
      <c r="A7693" s="344">
        <v>24</v>
      </c>
      <c r="B7693" s="344">
        <v>2.5</v>
      </c>
      <c r="C7693" s="344">
        <v>4706.208984375</v>
      </c>
      <c r="D7693" s="344">
        <v>22327.412109375</v>
      </c>
      <c r="E7693" s="344">
        <v>2.3738008458167301</v>
      </c>
      <c r="F7693" s="344">
        <v>3.1419158913195102</v>
      </c>
      <c r="G7693" s="262">
        <f t="shared" si="143"/>
        <v>54941.461097133011</v>
      </c>
    </row>
    <row r="7694" spans="1:7" x14ac:dyDescent="0.2">
      <c r="A7694" s="344">
        <v>24</v>
      </c>
      <c r="B7694" s="344">
        <v>2.5</v>
      </c>
      <c r="C7694" s="344">
        <v>4706.6220703125</v>
      </c>
      <c r="D7694" s="344">
        <v>22429.80859375</v>
      </c>
      <c r="E7694" s="344">
        <v>2.3758832830935699</v>
      </c>
      <c r="F7694" s="344">
        <v>3.1462998595088698</v>
      </c>
      <c r="G7694" s="262">
        <f t="shared" si="143"/>
        <v>54988.06314953298</v>
      </c>
    </row>
    <row r="7695" spans="1:7" x14ac:dyDescent="0.2">
      <c r="A7695" s="344">
        <v>24</v>
      </c>
      <c r="B7695" s="344">
        <v>2.5</v>
      </c>
      <c r="C7695" s="344">
        <v>4707.0341796875</v>
      </c>
      <c r="D7695" s="344">
        <v>22531.236328125</v>
      </c>
      <c r="E7695" s="344">
        <v>2.3778674658387899</v>
      </c>
      <c r="F7695" s="344">
        <v>3.15078790299594</v>
      </c>
      <c r="G7695" s="262">
        <f t="shared" si="143"/>
        <v>55032.668614303504</v>
      </c>
    </row>
    <row r="7696" spans="1:7" x14ac:dyDescent="0.2">
      <c r="A7696" s="344">
        <v>24</v>
      </c>
      <c r="B7696" s="344">
        <v>2.5</v>
      </c>
      <c r="C7696" s="344">
        <v>4707.3212890625</v>
      </c>
      <c r="D7696" s="344">
        <v>22602.01171875</v>
      </c>
      <c r="E7696" s="344">
        <v>2.37941648811102</v>
      </c>
      <c r="F7696" s="344">
        <v>3.15320771187544</v>
      </c>
      <c r="G7696" s="262">
        <f t="shared" si="143"/>
        <v>55067.624817524855</v>
      </c>
    </row>
    <row r="7697" spans="1:7" x14ac:dyDescent="0.2">
      <c r="A7697" s="344">
        <v>24</v>
      </c>
      <c r="B7697" s="344">
        <v>2.5</v>
      </c>
      <c r="C7697" s="344">
        <v>4707.4375</v>
      </c>
      <c r="D7697" s="344">
        <v>22631.392578125</v>
      </c>
      <c r="E7697" s="344">
        <v>2.37997807562351</v>
      </c>
      <c r="F7697" s="344">
        <v>3.1549783889204299</v>
      </c>
      <c r="G7697" s="262">
        <f t="shared" si="143"/>
        <v>55080.326075025121</v>
      </c>
    </row>
    <row r="7698" spans="1:7" x14ac:dyDescent="0.2">
      <c r="A7698" s="344">
        <v>24</v>
      </c>
      <c r="B7698" s="344">
        <v>2.5</v>
      </c>
      <c r="C7698" s="344">
        <v>4707.822265625</v>
      </c>
      <c r="D7698" s="344">
        <v>22731.486328125</v>
      </c>
      <c r="E7698" s="344">
        <v>2.3819743655622001</v>
      </c>
      <c r="F7698" s="344">
        <v>3.1589893624186498</v>
      </c>
      <c r="G7698" s="262">
        <f t="shared" si="143"/>
        <v>55125.604804400406</v>
      </c>
    </row>
    <row r="7699" spans="1:7" x14ac:dyDescent="0.2">
      <c r="A7699" s="344">
        <v>24</v>
      </c>
      <c r="B7699" s="344">
        <v>2.5</v>
      </c>
      <c r="C7699" s="344">
        <v>4708.23828125</v>
      </c>
      <c r="D7699" s="344">
        <v>22831.80859375</v>
      </c>
      <c r="E7699" s="344">
        <v>2.3840381763875498</v>
      </c>
      <c r="F7699" s="344">
        <v>3.1626760028302701</v>
      </c>
      <c r="G7699" s="262">
        <f t="shared" si="143"/>
        <v>55172.621815049592</v>
      </c>
    </row>
    <row r="7700" spans="1:7" x14ac:dyDescent="0.2">
      <c r="A7700" s="344">
        <v>24</v>
      </c>
      <c r="B7700" s="344">
        <v>2.5</v>
      </c>
      <c r="C7700" s="344">
        <v>4708.619140625</v>
      </c>
      <c r="D7700" s="344">
        <v>22933.33984375</v>
      </c>
      <c r="E7700" s="344">
        <v>2.3860668297857002</v>
      </c>
      <c r="F7700" s="344">
        <v>3.16943204961717</v>
      </c>
      <c r="G7700" s="262">
        <f t="shared" si="143"/>
        <v>55219.042626996888</v>
      </c>
    </row>
    <row r="7701" spans="1:7" x14ac:dyDescent="0.2">
      <c r="A7701" s="344">
        <v>24</v>
      </c>
      <c r="B7701" s="344">
        <v>2.5</v>
      </c>
      <c r="C7701" s="344">
        <v>4709.0546875</v>
      </c>
      <c r="D7701" s="344">
        <v>23036.091796875</v>
      </c>
      <c r="E7701" s="344">
        <v>2.38818256184459</v>
      </c>
      <c r="F7701" s="344">
        <v>3.1722306739538899</v>
      </c>
      <c r="G7701" s="262">
        <f t="shared" si="143"/>
        <v>55267.672127122394</v>
      </c>
    </row>
    <row r="7702" spans="1:7" x14ac:dyDescent="0.2">
      <c r="A7702" s="344">
        <v>24</v>
      </c>
      <c r="B7702" s="344">
        <v>2.5</v>
      </c>
      <c r="C7702" s="344">
        <v>4709.455078125</v>
      </c>
      <c r="D7702" s="344">
        <v>23139.685546875</v>
      </c>
      <c r="E7702" s="344">
        <v>2.3903003893792598</v>
      </c>
      <c r="F7702" s="344">
        <v>3.1781049910932802</v>
      </c>
      <c r="G7702" s="262">
        <f t="shared" si="143"/>
        <v>55316.568293469085</v>
      </c>
    </row>
    <row r="7703" spans="1:7" x14ac:dyDescent="0.2">
      <c r="A7703" s="344">
        <v>24</v>
      </c>
      <c r="B7703" s="344">
        <v>2.5</v>
      </c>
      <c r="C7703" s="344">
        <v>4709.8623046875</v>
      </c>
      <c r="D7703" s="344">
        <v>23239.970703125</v>
      </c>
      <c r="E7703" s="344">
        <v>2.3923576809465898</v>
      </c>
      <c r="F7703" s="344">
        <v>3.18198790773749</v>
      </c>
      <c r="G7703" s="262">
        <f t="shared" si="143"/>
        <v>55364.276531318479</v>
      </c>
    </row>
    <row r="7704" spans="1:7" x14ac:dyDescent="0.2">
      <c r="A7704" s="344">
        <v>24</v>
      </c>
      <c r="B7704" s="344">
        <v>2.5</v>
      </c>
      <c r="C7704" s="344">
        <v>4710.2578125</v>
      </c>
      <c r="D7704" s="344">
        <v>23341.59375</v>
      </c>
      <c r="E7704" s="344">
        <v>2.3945032153278598</v>
      </c>
      <c r="F7704" s="344">
        <v>3.18540609441698</v>
      </c>
      <c r="G7704" s="262">
        <f t="shared" si="143"/>
        <v>55414.247705352238</v>
      </c>
    </row>
    <row r="7705" spans="1:7" x14ac:dyDescent="0.2">
      <c r="A7705" s="344">
        <v>24</v>
      </c>
      <c r="B7705" s="344">
        <v>2.5</v>
      </c>
      <c r="C7705" s="344">
        <v>4710.67578125</v>
      </c>
      <c r="D7705" s="344">
        <v>23442.029296875</v>
      </c>
      <c r="E7705" s="344">
        <v>2.3966447915881899</v>
      </c>
      <c r="F7705" s="344">
        <v>3.1908513046801099</v>
      </c>
      <c r="G7705" s="262">
        <f t="shared" si="143"/>
        <v>55464.343053596946</v>
      </c>
    </row>
    <row r="7706" spans="1:7" x14ac:dyDescent="0.2">
      <c r="A7706" s="344">
        <v>24</v>
      </c>
      <c r="B7706" s="344">
        <v>2.5</v>
      </c>
      <c r="C7706" s="344">
        <v>4711.0654296875</v>
      </c>
      <c r="D7706" s="344">
        <v>23542.279296875</v>
      </c>
      <c r="E7706" s="344">
        <v>2.3987405002117201</v>
      </c>
      <c r="F7706" s="344">
        <v>3.1944990623742302</v>
      </c>
      <c r="G7706" s="262">
        <f t="shared" si="143"/>
        <v>55513.575763942208</v>
      </c>
    </row>
    <row r="7707" spans="1:7" x14ac:dyDescent="0.2">
      <c r="A7707" s="344">
        <v>24</v>
      </c>
      <c r="B7707" s="344">
        <v>2.5</v>
      </c>
      <c r="C7707" s="344">
        <v>4711.1806640625</v>
      </c>
      <c r="D7707" s="344">
        <v>23570.66796875</v>
      </c>
      <c r="E7707" s="344">
        <v>2.39942641928792</v>
      </c>
      <c r="F7707" s="344">
        <v>3.1952739227563098</v>
      </c>
      <c r="G7707" s="262">
        <f t="shared" si="143"/>
        <v>55529.733598574952</v>
      </c>
    </row>
    <row r="7708" spans="1:7" x14ac:dyDescent="0.2">
      <c r="A7708" s="344">
        <v>24</v>
      </c>
      <c r="B7708" s="344">
        <v>3.5</v>
      </c>
      <c r="C7708" s="344">
        <v>4712.326171875</v>
      </c>
      <c r="D7708" s="344">
        <v>23644.21875</v>
      </c>
      <c r="E7708" s="344">
        <v>2.4013773072511002</v>
      </c>
      <c r="F7708" s="344">
        <v>3.2012104056775601</v>
      </c>
      <c r="G7708" s="262">
        <f t="shared" si="143"/>
        <v>55575.789075666216</v>
      </c>
    </row>
    <row r="7709" spans="1:7" x14ac:dyDescent="0.2">
      <c r="A7709" s="344">
        <v>24</v>
      </c>
      <c r="B7709" s="344">
        <v>3.5</v>
      </c>
      <c r="C7709" s="344">
        <v>4712.802734375</v>
      </c>
      <c r="D7709" s="344">
        <v>23744.537109375</v>
      </c>
      <c r="E7709" s="344">
        <v>2.40373192355037</v>
      </c>
      <c r="F7709" s="344">
        <v>3.2066344283521202</v>
      </c>
      <c r="G7709" s="262">
        <f t="shared" si="143"/>
        <v>55631.580244140518</v>
      </c>
    </row>
    <row r="7710" spans="1:7" x14ac:dyDescent="0.2">
      <c r="A7710" s="344">
        <v>24</v>
      </c>
      <c r="B7710" s="344">
        <v>3.5</v>
      </c>
      <c r="C7710" s="344">
        <v>4713.3271484375</v>
      </c>
      <c r="D7710" s="344">
        <v>23844.97265625</v>
      </c>
      <c r="E7710" s="344">
        <v>2.4064087774604599</v>
      </c>
      <c r="F7710" s="344">
        <v>3.2099813688546401</v>
      </c>
      <c r="G7710" s="262">
        <f t="shared" si="143"/>
        <v>55695.275326788207</v>
      </c>
    </row>
    <row r="7711" spans="1:7" x14ac:dyDescent="0.2">
      <c r="A7711" s="344">
        <v>24</v>
      </c>
      <c r="B7711" s="344">
        <v>3.5</v>
      </c>
      <c r="C7711" s="344">
        <v>4713.9638671875</v>
      </c>
      <c r="D7711" s="344">
        <v>23945.169921875</v>
      </c>
      <c r="E7711" s="344">
        <v>2.4095280095934899</v>
      </c>
      <c r="F7711" s="344">
        <v>3.21554858237505</v>
      </c>
      <c r="G7711" s="262">
        <f t="shared" si="143"/>
        <v>55769.809600974091</v>
      </c>
    </row>
    <row r="7712" spans="1:7" x14ac:dyDescent="0.2">
      <c r="A7712" s="344">
        <v>24</v>
      </c>
      <c r="B7712" s="344">
        <v>3.5</v>
      </c>
      <c r="C7712" s="344">
        <v>4714.7041015625</v>
      </c>
      <c r="D7712" s="344">
        <v>24045.357421875</v>
      </c>
      <c r="E7712" s="344">
        <v>2.4132365360856101</v>
      </c>
      <c r="F7712" s="344">
        <v>3.2223940361291201</v>
      </c>
      <c r="G7712" s="262">
        <f t="shared" si="143"/>
        <v>55858.796671986645</v>
      </c>
    </row>
    <row r="7713" spans="1:7" x14ac:dyDescent="0.2">
      <c r="A7713" s="344">
        <v>24</v>
      </c>
      <c r="B7713" s="344">
        <v>3.5</v>
      </c>
      <c r="C7713" s="344">
        <v>4715.703125</v>
      </c>
      <c r="D7713" s="344">
        <v>24146.044921875</v>
      </c>
      <c r="E7713" s="344">
        <v>2.4182582274079301</v>
      </c>
      <c r="F7713" s="344">
        <v>3.23019619099796</v>
      </c>
      <c r="G7713" s="262">
        <f t="shared" si="143"/>
        <v>55979.797845466666</v>
      </c>
    </row>
    <row r="7714" spans="1:7" x14ac:dyDescent="0.2">
      <c r="A7714" s="344">
        <v>24</v>
      </c>
      <c r="B7714" s="344">
        <v>3.5</v>
      </c>
      <c r="C7714" s="344">
        <v>4715.931640625</v>
      </c>
      <c r="D7714" s="344">
        <v>24162.35546875</v>
      </c>
      <c r="E7714" s="344">
        <v>2.4194302968680899</v>
      </c>
      <c r="F7714" s="344">
        <v>3.2306790817528999</v>
      </c>
      <c r="G7714" s="262">
        <f t="shared" si="143"/>
        <v>56008.108245850177</v>
      </c>
    </row>
    <row r="7715" spans="1:7" x14ac:dyDescent="0.2">
      <c r="A7715" s="344">
        <v>24</v>
      </c>
      <c r="B7715" s="344">
        <v>3.5</v>
      </c>
      <c r="C7715" s="344">
        <v>4717.6396484375</v>
      </c>
      <c r="D7715" s="344">
        <v>24246.478515625</v>
      </c>
      <c r="E7715" s="344">
        <v>2.4280529469251602</v>
      </c>
      <c r="F7715" s="344">
        <v>3.2408265396952598</v>
      </c>
      <c r="G7715" s="262">
        <f t="shared" si="143"/>
        <v>56216.814463409217</v>
      </c>
    </row>
    <row r="7716" spans="1:7" x14ac:dyDescent="0.2">
      <c r="A7716" s="344">
        <v>24</v>
      </c>
      <c r="B7716" s="344">
        <v>3.5</v>
      </c>
      <c r="C7716" s="344">
        <v>4719.904296875</v>
      </c>
      <c r="D7716" s="344">
        <v>24252.234375</v>
      </c>
      <c r="E7716" s="344">
        <v>2.4394339416176098</v>
      </c>
      <c r="F7716" s="344">
        <v>3.25160310603678</v>
      </c>
      <c r="G7716" s="262">
        <f t="shared" si="143"/>
        <v>56492.796260408642</v>
      </c>
    </row>
    <row r="7717" spans="1:7" x14ac:dyDescent="0.2">
      <c r="A7717" s="344">
        <v>24</v>
      </c>
      <c r="B7717" s="344">
        <v>3.5</v>
      </c>
      <c r="C7717" s="344">
        <v>4723.9052734375</v>
      </c>
      <c r="D7717" s="344">
        <v>24171.787109375</v>
      </c>
      <c r="E7717" s="344">
        <v>2.4594438727945098</v>
      </c>
      <c r="F7717" s="344">
        <v>3.2690139487385799</v>
      </c>
      <c r="G7717" s="262">
        <f t="shared" si="143"/>
        <v>56977.27692901418</v>
      </c>
    </row>
    <row r="7718" spans="1:7" x14ac:dyDescent="0.2">
      <c r="A7718" s="344">
        <v>24</v>
      </c>
      <c r="B7718" s="344">
        <v>3.5</v>
      </c>
      <c r="C7718" s="344">
        <v>4724.3798828125</v>
      </c>
      <c r="D7718" s="344">
        <v>24143.654296875</v>
      </c>
      <c r="E7718" s="344">
        <v>2.4617195595055801</v>
      </c>
      <c r="F7718" s="344">
        <v>3.2708854414522599</v>
      </c>
      <c r="G7718" s="262">
        <f t="shared" si="143"/>
        <v>57032.252332988028</v>
      </c>
    </row>
    <row r="7719" spans="1:7" x14ac:dyDescent="0.2">
      <c r="A7719" s="344">
        <v>24</v>
      </c>
      <c r="B7719" s="344">
        <v>3.5</v>
      </c>
      <c r="C7719" s="344">
        <v>4727.9130859375</v>
      </c>
      <c r="D7719" s="344">
        <v>24054.26171875</v>
      </c>
      <c r="E7719" s="344">
        <v>2.47945170849562</v>
      </c>
      <c r="F7719" s="344">
        <v>3.2898902427405101</v>
      </c>
      <c r="G7719" s="262">
        <f t="shared" si="143"/>
        <v>57459.578646887276</v>
      </c>
    </row>
    <row r="7720" spans="1:7" x14ac:dyDescent="0.2">
      <c r="A7720" s="344">
        <v>24</v>
      </c>
      <c r="B7720" s="344">
        <v>3.5</v>
      </c>
      <c r="C7720" s="344">
        <v>4728.23046875</v>
      </c>
      <c r="D7720" s="344">
        <v>24043.654296875</v>
      </c>
      <c r="E7720" s="344">
        <v>2.4809774477034798</v>
      </c>
      <c r="F7720" s="344">
        <v>3.28763434663415</v>
      </c>
      <c r="G7720" s="262">
        <f t="shared" si="143"/>
        <v>57496.271085027969</v>
      </c>
    </row>
    <row r="7721" spans="1:7" x14ac:dyDescent="0.2">
      <c r="A7721" s="344">
        <v>24</v>
      </c>
      <c r="B7721" s="344">
        <v>3.5</v>
      </c>
      <c r="C7721" s="344">
        <v>4731.4990234375</v>
      </c>
      <c r="D7721" s="344">
        <v>23940.82421875</v>
      </c>
      <c r="E7721" s="344">
        <v>2.4973412510007602</v>
      </c>
      <c r="F7721" s="344">
        <v>3.3019483089446999</v>
      </c>
      <c r="G7721" s="262">
        <f t="shared" si="143"/>
        <v>57888.875368904104</v>
      </c>
    </row>
    <row r="7722" spans="1:7" x14ac:dyDescent="0.2">
      <c r="A7722" s="344">
        <v>24</v>
      </c>
      <c r="B7722" s="344">
        <v>4</v>
      </c>
      <c r="C7722" s="344">
        <v>4732.25</v>
      </c>
      <c r="D7722" s="344">
        <v>23840.7734375</v>
      </c>
      <c r="E7722" s="344">
        <v>2.49874638393521</v>
      </c>
      <c r="F7722" s="344">
        <v>3.3028840553015502</v>
      </c>
      <c r="G7722" s="262">
        <f t="shared" si="143"/>
        <v>57922.445117167816</v>
      </c>
    </row>
    <row r="7723" spans="1:7" x14ac:dyDescent="0.2">
      <c r="A7723" s="344">
        <v>24</v>
      </c>
      <c r="B7723" s="344">
        <v>4</v>
      </c>
      <c r="C7723" s="344">
        <v>4733.0908203125</v>
      </c>
      <c r="D7723" s="344">
        <v>23740.7578125</v>
      </c>
      <c r="E7723" s="344">
        <v>2.49869329854846</v>
      </c>
      <c r="F7723" s="344">
        <v>3.2980651594698398</v>
      </c>
      <c r="G7723" s="262">
        <f t="shared" si="143"/>
        <v>57921.182175173533</v>
      </c>
    </row>
    <row r="7724" spans="1:7" x14ac:dyDescent="0.2">
      <c r="A7724" s="344">
        <v>24</v>
      </c>
      <c r="B7724" s="344">
        <v>4</v>
      </c>
      <c r="C7724" s="344">
        <v>4734.6396484375</v>
      </c>
      <c r="D7724" s="344">
        <v>23638.30078125</v>
      </c>
      <c r="E7724" s="344">
        <v>2.4986634962260701</v>
      </c>
      <c r="F7724" s="344">
        <v>3.2961070537567099</v>
      </c>
      <c r="G7724" s="262">
        <f t="shared" si="143"/>
        <v>57920.476172184164</v>
      </c>
    </row>
    <row r="7725" spans="1:7" x14ac:dyDescent="0.2">
      <c r="A7725" s="344">
        <v>24</v>
      </c>
      <c r="B7725" s="344">
        <v>4</v>
      </c>
      <c r="C7725" s="344">
        <v>4737.146484375</v>
      </c>
      <c r="D7725" s="344">
        <v>23537.99609375</v>
      </c>
      <c r="E7725" s="344">
        <v>2.4985908530652501</v>
      </c>
      <c r="F7725" s="344">
        <v>3.29389865510166</v>
      </c>
      <c r="G7725" s="262">
        <f t="shared" si="143"/>
        <v>57918.762654523773</v>
      </c>
    </row>
    <row r="7726" spans="1:7" x14ac:dyDescent="0.2">
      <c r="A7726" s="344">
        <v>24</v>
      </c>
      <c r="B7726" s="344">
        <v>4</v>
      </c>
      <c r="C7726" s="344">
        <v>4741.7626953125</v>
      </c>
      <c r="D7726" s="344">
        <v>23437.1953125</v>
      </c>
      <c r="E7726" s="344">
        <v>2.4985924828797601</v>
      </c>
      <c r="F7726" s="344">
        <v>3.2909333240240799</v>
      </c>
      <c r="G7726" s="262">
        <f t="shared" si="143"/>
        <v>57918.800934948056</v>
      </c>
    </row>
    <row r="7727" spans="1:7" x14ac:dyDescent="0.2">
      <c r="A7727" s="344">
        <v>24</v>
      </c>
      <c r="B7727" s="344">
        <v>4</v>
      </c>
      <c r="C7727" s="344">
        <v>4749.826171875</v>
      </c>
      <c r="D7727" s="344">
        <v>23337.048828125</v>
      </c>
      <c r="E7727" s="344">
        <v>2.4986255448311598</v>
      </c>
      <c r="F7727" s="344">
        <v>3.2901763916015598</v>
      </c>
      <c r="G7727" s="262">
        <f t="shared" si="143"/>
        <v>57919.574158841322</v>
      </c>
    </row>
    <row r="7728" spans="1:7" x14ac:dyDescent="0.2">
      <c r="A7728" s="344">
        <v>24</v>
      </c>
      <c r="B7728" s="344">
        <v>4</v>
      </c>
      <c r="C7728" s="344">
        <v>4764.98046875</v>
      </c>
      <c r="D7728" s="344">
        <v>23236.138671875</v>
      </c>
      <c r="E7728" s="344">
        <v>2.4985382333397901</v>
      </c>
      <c r="F7728" s="344">
        <v>3.28810489736497</v>
      </c>
      <c r="G7728" s="262">
        <f t="shared" si="143"/>
        <v>57917.540971612085</v>
      </c>
    </row>
    <row r="7729" spans="1:7" x14ac:dyDescent="0.2">
      <c r="A7729" s="344">
        <v>24</v>
      </c>
      <c r="B7729" s="344">
        <v>4</v>
      </c>
      <c r="C7729" s="344">
        <v>4790.783203125</v>
      </c>
      <c r="D7729" s="344">
        <v>23136.0625</v>
      </c>
      <c r="E7729" s="344">
        <v>2.49852426350117</v>
      </c>
      <c r="F7729" s="344">
        <v>3.28294956125319</v>
      </c>
      <c r="G7729" s="262">
        <f t="shared" si="143"/>
        <v>57917.217065528668</v>
      </c>
    </row>
    <row r="7730" spans="1:7" x14ac:dyDescent="0.2">
      <c r="A7730" s="344">
        <v>24</v>
      </c>
      <c r="B7730" s="344">
        <v>0</v>
      </c>
      <c r="C7730" s="344">
        <v>4792.2041015625</v>
      </c>
      <c r="D7730" s="344">
        <v>23036.05078125</v>
      </c>
      <c r="E7730" s="344">
        <v>2.4965500924736301</v>
      </c>
      <c r="F7730" s="344">
        <v>3.2792747952044001</v>
      </c>
      <c r="G7730" s="262">
        <f t="shared" si="143"/>
        <v>57871.641241368605</v>
      </c>
    </row>
    <row r="7731" spans="1:7" x14ac:dyDescent="0.2">
      <c r="A7731" s="344">
        <v>24</v>
      </c>
      <c r="B7731" s="344">
        <v>0</v>
      </c>
      <c r="C7731" s="344">
        <v>4792.599609375</v>
      </c>
      <c r="D7731" s="344">
        <v>22935.9921875</v>
      </c>
      <c r="E7731" s="344">
        <v>2.4944674223661401</v>
      </c>
      <c r="F7731" s="344">
        <v>3.2740354072302602</v>
      </c>
      <c r="G7731" s="262">
        <f t="shared" si="143"/>
        <v>57823.768941532973</v>
      </c>
    </row>
    <row r="7732" spans="1:7" x14ac:dyDescent="0.2">
      <c r="A7732" s="344">
        <v>24</v>
      </c>
      <c r="B7732" s="344">
        <v>0</v>
      </c>
      <c r="C7732" s="344">
        <v>4793</v>
      </c>
      <c r="D7732" s="344">
        <v>22835.607421875</v>
      </c>
      <c r="E7732" s="344">
        <v>2.4924683384597301</v>
      </c>
      <c r="F7732" s="344">
        <v>3.2696633134037301</v>
      </c>
      <c r="G7732" s="262">
        <f t="shared" si="143"/>
        <v>57778.0183074581</v>
      </c>
    </row>
    <row r="7733" spans="1:7" x14ac:dyDescent="0.2">
      <c r="A7733" s="344">
        <v>24</v>
      </c>
      <c r="B7733" s="344">
        <v>0</v>
      </c>
      <c r="C7733" s="344">
        <v>4793.41015625</v>
      </c>
      <c r="D7733" s="344">
        <v>22735.1015625</v>
      </c>
      <c r="E7733" s="344">
        <v>2.4904755409806998</v>
      </c>
      <c r="F7733" s="344">
        <v>3.2673624809831399</v>
      </c>
      <c r="G7733" s="262">
        <f t="shared" si="143"/>
        <v>57732.611710467252</v>
      </c>
    </row>
    <row r="7734" spans="1:7" x14ac:dyDescent="0.2">
      <c r="A7734" s="344">
        <v>24</v>
      </c>
      <c r="B7734" s="344">
        <v>0</v>
      </c>
      <c r="C7734" s="344">
        <v>4793.8154296875</v>
      </c>
      <c r="D7734" s="344">
        <v>22634.361328125</v>
      </c>
      <c r="E7734" s="344">
        <v>2.4884312879294201</v>
      </c>
      <c r="F7734" s="344">
        <v>3.2633633818477401</v>
      </c>
      <c r="G7734" s="262">
        <f t="shared" si="143"/>
        <v>57686.238378992712</v>
      </c>
    </row>
    <row r="7735" spans="1:7" x14ac:dyDescent="0.2">
      <c r="A7735" s="344">
        <v>24</v>
      </c>
      <c r="B7735" s="344">
        <v>0</v>
      </c>
      <c r="C7735" s="344">
        <v>4794.2138671875</v>
      </c>
      <c r="D7735" s="344">
        <v>22534.310546875</v>
      </c>
      <c r="E7735" s="344">
        <v>2.4864342994988</v>
      </c>
      <c r="F7735" s="344">
        <v>3.2605079468339699</v>
      </c>
      <c r="G7735" s="262">
        <f t="shared" si="143"/>
        <v>57641.137721412284</v>
      </c>
    </row>
    <row r="7736" spans="1:7" x14ac:dyDescent="0.2">
      <c r="A7736" s="344">
        <v>24</v>
      </c>
      <c r="B7736" s="344">
        <v>0</v>
      </c>
      <c r="C7736" s="344">
        <v>4794.62109375</v>
      </c>
      <c r="D7736" s="344">
        <v>22433.623046875</v>
      </c>
      <c r="E7736" s="344">
        <v>2.4844200816005499</v>
      </c>
      <c r="F7736" s="344">
        <v>3.2540082465857298</v>
      </c>
      <c r="G7736" s="262">
        <f t="shared" si="143"/>
        <v>57595.850113066357</v>
      </c>
    </row>
    <row r="7737" spans="1:7" x14ac:dyDescent="0.2">
      <c r="A7737" s="344">
        <v>24</v>
      </c>
      <c r="B7737" s="344">
        <v>0</v>
      </c>
      <c r="C7737" s="344">
        <v>4795.0087890625</v>
      </c>
      <c r="D7737" s="344">
        <v>22332.458984375</v>
      </c>
      <c r="E7737" s="344">
        <v>2.4823821149766401</v>
      </c>
      <c r="F7737" s="344">
        <v>3.2494603656232401</v>
      </c>
      <c r="G7737" s="262">
        <f t="shared" si="143"/>
        <v>57550.234222534906</v>
      </c>
    </row>
    <row r="7738" spans="1:7" x14ac:dyDescent="0.2">
      <c r="A7738" s="344">
        <v>24</v>
      </c>
      <c r="B7738" s="344">
        <v>0</v>
      </c>
      <c r="C7738" s="344">
        <v>4795.419921875</v>
      </c>
      <c r="D7738" s="344">
        <v>22230.802734375</v>
      </c>
      <c r="E7738" s="344">
        <v>2.4802410043776</v>
      </c>
      <c r="F7738" s="344">
        <v>3.2436251640319802</v>
      </c>
      <c r="G7738" s="262">
        <f t="shared" si="143"/>
        <v>57502.526786538001</v>
      </c>
    </row>
    <row r="7739" spans="1:7" x14ac:dyDescent="0.2">
      <c r="A7739" s="344">
        <v>24</v>
      </c>
      <c r="B7739" s="344">
        <v>0</v>
      </c>
      <c r="C7739" s="344">
        <v>4795.828125</v>
      </c>
      <c r="D7739" s="344">
        <v>22129.76171875</v>
      </c>
      <c r="E7739" s="344">
        <v>2.47823377139866</v>
      </c>
      <c r="F7739" s="344">
        <v>3.2411960419267398</v>
      </c>
      <c r="G7739" s="262">
        <f t="shared" si="143"/>
        <v>57458.00579257065</v>
      </c>
    </row>
    <row r="7740" spans="1:7" x14ac:dyDescent="0.2">
      <c r="A7740" s="344">
        <v>24</v>
      </c>
      <c r="B7740" s="344">
        <v>0</v>
      </c>
      <c r="C7740" s="344">
        <v>4796.234375</v>
      </c>
      <c r="D7740" s="344">
        <v>22027.96484375</v>
      </c>
      <c r="E7740" s="344">
        <v>2.4761285167187501</v>
      </c>
      <c r="F7740" s="344">
        <v>3.23610892519355</v>
      </c>
      <c r="G7740" s="262">
        <f t="shared" si="143"/>
        <v>57411.524162320711</v>
      </c>
    </row>
    <row r="7741" spans="1:7" x14ac:dyDescent="0.2">
      <c r="A7741" s="344">
        <v>24</v>
      </c>
      <c r="B7741" s="344">
        <v>0</v>
      </c>
      <c r="C7741" s="344">
        <v>4796.6416015625</v>
      </c>
      <c r="D7741" s="344">
        <v>21923.921875</v>
      </c>
      <c r="E7741" s="344">
        <v>2.4740300141274898</v>
      </c>
      <c r="F7741" s="344">
        <v>3.2322644256055399</v>
      </c>
      <c r="G7741" s="262">
        <f t="shared" si="143"/>
        <v>57365.40758823567</v>
      </c>
    </row>
    <row r="7742" spans="1:7" x14ac:dyDescent="0.2">
      <c r="A7742" s="344">
        <v>24</v>
      </c>
      <c r="B7742" s="344">
        <v>0</v>
      </c>
      <c r="C7742" s="344">
        <v>4797.0537109375</v>
      </c>
      <c r="D7742" s="344">
        <v>21819.59375</v>
      </c>
      <c r="E7742" s="344">
        <v>2.4719594512134799</v>
      </c>
      <c r="F7742" s="344">
        <v>3.22707602754235</v>
      </c>
      <c r="G7742" s="262">
        <f t="shared" si="143"/>
        <v>57320.120737644902</v>
      </c>
    </row>
    <row r="7743" spans="1:7" x14ac:dyDescent="0.2">
      <c r="A7743" s="344">
        <v>24</v>
      </c>
      <c r="B7743" s="344">
        <v>0</v>
      </c>
      <c r="C7743" s="344">
        <v>4797.4697265625</v>
      </c>
      <c r="D7743" s="344">
        <v>21719.498046875</v>
      </c>
      <c r="E7743" s="344">
        <v>2.4697862099856098</v>
      </c>
      <c r="F7743" s="344">
        <v>3.22251045145094</v>
      </c>
      <c r="G7743" s="262">
        <f t="shared" si="143"/>
        <v>57272.810262986408</v>
      </c>
    </row>
    <row r="7744" spans="1:7" x14ac:dyDescent="0.2">
      <c r="A7744" s="344">
        <v>24</v>
      </c>
      <c r="B7744" s="344">
        <v>0</v>
      </c>
      <c r="C7744" s="344">
        <v>4797.8701171875</v>
      </c>
      <c r="D7744" s="344">
        <v>21619.3515625</v>
      </c>
      <c r="E7744" s="344">
        <v>2.4677994661033198</v>
      </c>
      <c r="F7744" s="344">
        <v>3.2180638518184401</v>
      </c>
      <c r="G7744" s="262">
        <f t="shared" si="143"/>
        <v>57229.758665822948</v>
      </c>
    </row>
    <row r="7745" spans="1:7" x14ac:dyDescent="0.2">
      <c r="A7745" s="344">
        <v>24</v>
      </c>
      <c r="B7745" s="344">
        <v>0</v>
      </c>
      <c r="C7745" s="344">
        <v>4798.2744140625</v>
      </c>
      <c r="D7745" s="344">
        <v>21518.623046875</v>
      </c>
      <c r="E7745" s="344">
        <v>2.4657242465764302</v>
      </c>
      <c r="F7745" s="344">
        <v>3.2113909255713202</v>
      </c>
      <c r="G7745" s="262">
        <f t="shared" si="143"/>
        <v>57184.998282193024</v>
      </c>
    </row>
    <row r="7746" spans="1:7" x14ac:dyDescent="0.2">
      <c r="A7746" s="344">
        <v>24</v>
      </c>
      <c r="B7746" s="344">
        <v>0</v>
      </c>
      <c r="C7746" s="344">
        <v>4798.6650390625</v>
      </c>
      <c r="D7746" s="344">
        <v>21412.52734375</v>
      </c>
      <c r="E7746" s="344">
        <v>2.46369070373476</v>
      </c>
      <c r="F7746" s="344">
        <v>3.20924795232713</v>
      </c>
      <c r="G7746" s="262">
        <f t="shared" si="143"/>
        <v>57141.34711541226</v>
      </c>
    </row>
    <row r="7747" spans="1:7" x14ac:dyDescent="0.2">
      <c r="A7747" s="344">
        <v>24</v>
      </c>
      <c r="B7747" s="344">
        <v>0</v>
      </c>
      <c r="C7747" s="344">
        <v>4799.103515625</v>
      </c>
      <c r="D7747" s="344">
        <v>21311.90625</v>
      </c>
      <c r="E7747" s="344">
        <v>2.4614590220153301</v>
      </c>
      <c r="F7747" s="344">
        <v>3.2038420904427798</v>
      </c>
      <c r="G7747" s="262">
        <f t="shared" si="143"/>
        <v>57093.673446700173</v>
      </c>
    </row>
    <row r="7748" spans="1:7" x14ac:dyDescent="0.2">
      <c r="A7748" s="344">
        <v>24</v>
      </c>
      <c r="B7748" s="344">
        <v>0</v>
      </c>
      <c r="C7748" s="344">
        <v>4799.4970703125</v>
      </c>
      <c r="D7748" s="344">
        <v>21211.1875</v>
      </c>
      <c r="E7748" s="344">
        <v>2.4594524875283201</v>
      </c>
      <c r="F7748" s="344">
        <v>3.1994490418583199</v>
      </c>
      <c r="G7748" s="262">
        <f t="shared" si="143"/>
        <v>57051.011419648305</v>
      </c>
    </row>
    <row r="7749" spans="1:7" x14ac:dyDescent="0.2">
      <c r="A7749" s="344">
        <v>24</v>
      </c>
      <c r="B7749" s="344">
        <v>0</v>
      </c>
      <c r="C7749" s="344">
        <v>4799.501953125</v>
      </c>
      <c r="D7749" s="344">
        <v>21219.66796875</v>
      </c>
      <c r="E7749" s="344">
        <v>2.4594436399638702</v>
      </c>
      <c r="F7749" s="344">
        <v>3.2009184360504199</v>
      </c>
      <c r="G7749" s="262">
        <f t="shared" si="143"/>
        <v>57050.823714784092</v>
      </c>
    </row>
    <row r="7750" spans="1:7" x14ac:dyDescent="0.2">
      <c r="A7750" s="344">
        <v>24</v>
      </c>
      <c r="B7750" s="344">
        <v>0</v>
      </c>
      <c r="C7750" s="344">
        <v>4799.8974609375</v>
      </c>
      <c r="D7750" s="344">
        <v>21109.376953125</v>
      </c>
      <c r="E7750" s="344">
        <v>2.4573840200901</v>
      </c>
      <c r="F7750" s="344">
        <v>3.1966925598681</v>
      </c>
      <c r="G7750" s="262">
        <f t="shared" ref="G7750:G7813" si="144">G7749+(D7750+D7749)/2*(E7750-E7749)</f>
        <v>57007.232843704689</v>
      </c>
    </row>
    <row r="7751" spans="1:7" x14ac:dyDescent="0.2">
      <c r="A7751" s="344">
        <v>24</v>
      </c>
      <c r="B7751" s="344">
        <v>0</v>
      </c>
      <c r="C7751" s="344">
        <v>4800.3251953125</v>
      </c>
      <c r="D7751" s="344">
        <v>21007.6015625</v>
      </c>
      <c r="E7751" s="344">
        <v>2.4552443064749201</v>
      </c>
      <c r="F7751" s="344">
        <v>3.19128623232245</v>
      </c>
      <c r="G7751" s="262">
        <f t="shared" si="144"/>
        <v>56962.173707524627</v>
      </c>
    </row>
    <row r="7752" spans="1:7" x14ac:dyDescent="0.2">
      <c r="A7752" s="344">
        <v>24</v>
      </c>
      <c r="B7752" s="344">
        <v>0</v>
      </c>
      <c r="C7752" s="344">
        <v>4800.72265625</v>
      </c>
      <c r="D7752" s="344">
        <v>20906.509765625</v>
      </c>
      <c r="E7752" s="344">
        <v>2.4531614035368001</v>
      </c>
      <c r="F7752" s="344">
        <v>3.18627082742751</v>
      </c>
      <c r="G7752" s="262">
        <f t="shared" si="144"/>
        <v>56918.522194707606</v>
      </c>
    </row>
    <row r="7753" spans="1:7" x14ac:dyDescent="0.2">
      <c r="A7753" s="344">
        <v>24</v>
      </c>
      <c r="B7753" s="344">
        <v>0</v>
      </c>
      <c r="C7753" s="344">
        <v>4801.1181640625</v>
      </c>
      <c r="D7753" s="344">
        <v>20806.390625</v>
      </c>
      <c r="E7753" s="344">
        <v>2.4510698858648499</v>
      </c>
      <c r="F7753" s="344">
        <v>3.1830696389079098</v>
      </c>
      <c r="G7753" s="262">
        <f t="shared" si="144"/>
        <v>56874.900560549962</v>
      </c>
    </row>
    <row r="7754" spans="1:7" x14ac:dyDescent="0.2">
      <c r="A7754" s="344">
        <v>24</v>
      </c>
      <c r="B7754" s="344">
        <v>0</v>
      </c>
      <c r="C7754" s="344">
        <v>4801.529296875</v>
      </c>
      <c r="D7754" s="344">
        <v>20706.16015625</v>
      </c>
      <c r="E7754" s="344">
        <v>2.44905240833759</v>
      </c>
      <c r="F7754" s="344">
        <v>3.17908241413534</v>
      </c>
      <c r="G7754" s="262">
        <f t="shared" si="144"/>
        <v>56833.025241399759</v>
      </c>
    </row>
    <row r="7755" spans="1:7" x14ac:dyDescent="0.2">
      <c r="A7755" s="344">
        <v>24</v>
      </c>
      <c r="B7755" s="344">
        <v>0</v>
      </c>
      <c r="C7755" s="344">
        <v>4801.923828125</v>
      </c>
      <c r="D7755" s="344">
        <v>20606.00390625</v>
      </c>
      <c r="E7755" s="344">
        <v>2.4469513446092601</v>
      </c>
      <c r="F7755" s="344">
        <v>3.17266886122525</v>
      </c>
      <c r="G7755" s="262">
        <f t="shared" si="144"/>
        <v>56789.625496674496</v>
      </c>
    </row>
    <row r="7756" spans="1:7" x14ac:dyDescent="0.2">
      <c r="A7756" s="344">
        <v>24</v>
      </c>
      <c r="B7756" s="344">
        <v>0</v>
      </c>
      <c r="C7756" s="344">
        <v>4802.3349609375</v>
      </c>
      <c r="D7756" s="344">
        <v>20505.166015625</v>
      </c>
      <c r="E7756" s="344">
        <v>2.4447967298328899</v>
      </c>
      <c r="F7756" s="344">
        <v>3.1677694059908399</v>
      </c>
      <c r="G7756" s="262">
        <f t="shared" si="144"/>
        <v>56745.336129580726</v>
      </c>
    </row>
    <row r="7757" spans="1:7" x14ac:dyDescent="0.2">
      <c r="A7757" s="344">
        <v>24</v>
      </c>
      <c r="B7757" s="344">
        <v>0</v>
      </c>
      <c r="C7757" s="344">
        <v>4802.7392578125</v>
      </c>
      <c r="D7757" s="344">
        <v>20402.076171875</v>
      </c>
      <c r="E7757" s="344">
        <v>2.4427599273622</v>
      </c>
      <c r="F7757" s="344">
        <v>3.1639516819268501</v>
      </c>
      <c r="G7757" s="262">
        <f t="shared" si="144"/>
        <v>56703.676143602424</v>
      </c>
    </row>
    <row r="7758" spans="1:7" x14ac:dyDescent="0.2">
      <c r="A7758" s="344">
        <v>24</v>
      </c>
      <c r="B7758" s="344">
        <v>0</v>
      </c>
      <c r="C7758" s="344">
        <v>4803.1484375</v>
      </c>
      <c r="D7758" s="344">
        <v>20299.8359375</v>
      </c>
      <c r="E7758" s="344">
        <v>2.4405529256910099</v>
      </c>
      <c r="F7758" s="344">
        <v>3.1609626021236199</v>
      </c>
      <c r="G7758" s="262">
        <f t="shared" si="144"/>
        <v>56658.761549579409</v>
      </c>
    </row>
    <row r="7759" spans="1:7" x14ac:dyDescent="0.2">
      <c r="A7759" s="344">
        <v>24</v>
      </c>
      <c r="B7759" s="344">
        <v>0</v>
      </c>
      <c r="C7759" s="344">
        <v>4803.3623046875</v>
      </c>
      <c r="D7759" s="344">
        <v>20243.8515625</v>
      </c>
      <c r="E7759" s="344">
        <v>2.43942951783538</v>
      </c>
      <c r="F7759" s="344">
        <v>3.1575828325003399</v>
      </c>
      <c r="G7759" s="262">
        <f t="shared" si="144"/>
        <v>56635.988001062557</v>
      </c>
    </row>
    <row r="7760" spans="1:7" x14ac:dyDescent="0.2">
      <c r="A7760" s="344">
        <v>24</v>
      </c>
      <c r="B7760" s="344">
        <v>0</v>
      </c>
      <c r="C7760" s="344">
        <v>4803.5546875</v>
      </c>
      <c r="D7760" s="344">
        <v>20199.435546875</v>
      </c>
      <c r="E7760" s="344">
        <v>2.4384907446801698</v>
      </c>
      <c r="F7760" s="344">
        <v>3.1558724585920599</v>
      </c>
      <c r="G7760" s="262">
        <f t="shared" si="144"/>
        <v>56617.004464939186</v>
      </c>
    </row>
    <row r="7761" spans="1:7" x14ac:dyDescent="0.2">
      <c r="A7761" s="344">
        <v>24</v>
      </c>
      <c r="B7761" s="344">
        <v>0</v>
      </c>
      <c r="C7761" s="344">
        <v>4803.9560546875</v>
      </c>
      <c r="D7761" s="344">
        <v>20099.17578125</v>
      </c>
      <c r="E7761" s="344">
        <v>2.4364085402339701</v>
      </c>
      <c r="F7761" s="344">
        <v>3.1502100173384</v>
      </c>
      <c r="G7761" s="262">
        <f t="shared" si="144"/>
        <v>56575.049491097641</v>
      </c>
    </row>
    <row r="7762" spans="1:7" x14ac:dyDescent="0.2">
      <c r="A7762" s="344">
        <v>24</v>
      </c>
      <c r="B7762" s="344">
        <v>0</v>
      </c>
      <c r="C7762" s="344">
        <v>4804.3544921875</v>
      </c>
      <c r="D7762" s="344">
        <v>19995.220703125</v>
      </c>
      <c r="E7762" s="344">
        <v>2.4342690594494298</v>
      </c>
      <c r="F7762" s="344">
        <v>3.1455426942557101</v>
      </c>
      <c r="G7762" s="262">
        <f t="shared" si="144"/>
        <v>56532.158895674613</v>
      </c>
    </row>
    <row r="7763" spans="1:7" x14ac:dyDescent="0.2">
      <c r="A7763" s="344">
        <v>24</v>
      </c>
      <c r="B7763" s="344">
        <v>0</v>
      </c>
      <c r="C7763" s="344">
        <v>4804.76953125</v>
      </c>
      <c r="D7763" s="344">
        <v>19895.017578125</v>
      </c>
      <c r="E7763" s="344">
        <v>2.4321067612618199</v>
      </c>
      <c r="F7763" s="344">
        <v>3.1417966820299599</v>
      </c>
      <c r="G7763" s="262">
        <f t="shared" si="144"/>
        <v>56489.031600705173</v>
      </c>
    </row>
    <row r="7764" spans="1:7" x14ac:dyDescent="0.2">
      <c r="A7764" s="344">
        <v>24</v>
      </c>
      <c r="B7764" s="344">
        <v>0</v>
      </c>
      <c r="C7764" s="344">
        <v>4805.1708984375</v>
      </c>
      <c r="D7764" s="344">
        <v>19794.4296875</v>
      </c>
      <c r="E7764" s="344">
        <v>2.4300043005496299</v>
      </c>
      <c r="F7764" s="344">
        <v>3.1376897823065502</v>
      </c>
      <c r="G7764" s="262">
        <f t="shared" si="144"/>
        <v>56447.308848922919</v>
      </c>
    </row>
    <row r="7765" spans="1:7" x14ac:dyDescent="0.2">
      <c r="A7765" s="344">
        <v>24</v>
      </c>
      <c r="B7765" s="344">
        <v>0</v>
      </c>
      <c r="C7765" s="344">
        <v>4805.5771484375</v>
      </c>
      <c r="D7765" s="344">
        <v>19692.57421875</v>
      </c>
      <c r="E7765" s="344">
        <v>2.4279602803289899</v>
      </c>
      <c r="F7765" s="344">
        <v>3.13304387964308</v>
      </c>
      <c r="G7765" s="262">
        <f t="shared" si="144"/>
        <v>56406.952731704485</v>
      </c>
    </row>
    <row r="7766" spans="1:7" x14ac:dyDescent="0.2">
      <c r="A7766" s="344">
        <v>24</v>
      </c>
      <c r="B7766" s="344">
        <v>0</v>
      </c>
      <c r="C7766" s="344">
        <v>4805.982421875</v>
      </c>
      <c r="D7766" s="344">
        <v>19591.9921875</v>
      </c>
      <c r="E7766" s="344">
        <v>2.4258117191493498</v>
      </c>
      <c r="F7766" s="344">
        <v>3.1282126437872599</v>
      </c>
      <c r="G7766" s="262">
        <f t="shared" si="144"/>
        <v>56364.750084534753</v>
      </c>
    </row>
    <row r="7767" spans="1:7" x14ac:dyDescent="0.2">
      <c r="A7767" s="344">
        <v>24</v>
      </c>
      <c r="B7767" s="344">
        <v>0</v>
      </c>
      <c r="C7767" s="344">
        <v>4806.3701171875</v>
      </c>
      <c r="D7767" s="344">
        <v>19491.611328125</v>
      </c>
      <c r="E7767" s="344">
        <v>2.4236843455582902</v>
      </c>
      <c r="F7767" s="344">
        <v>3.1256438232958299</v>
      </c>
      <c r="G7767" s="262">
        <f t="shared" si="144"/>
        <v>56323.177371553458</v>
      </c>
    </row>
    <row r="7768" spans="1:7" x14ac:dyDescent="0.2">
      <c r="A7768" s="344">
        <v>24</v>
      </c>
      <c r="B7768" s="344">
        <v>0</v>
      </c>
      <c r="C7768" s="344">
        <v>4806.78515625</v>
      </c>
      <c r="D7768" s="344">
        <v>19389.5</v>
      </c>
      <c r="E7768" s="344">
        <v>2.4215129669755702</v>
      </c>
      <c r="F7768" s="344">
        <v>3.1201660167425902</v>
      </c>
      <c r="G7768" s="262">
        <f t="shared" si="144"/>
        <v>56280.964565348339</v>
      </c>
    </row>
    <row r="7769" spans="1:7" x14ac:dyDescent="0.2">
      <c r="A7769" s="344">
        <v>24</v>
      </c>
      <c r="B7769" s="344">
        <v>0</v>
      </c>
      <c r="C7769" s="344">
        <v>4807.17578125</v>
      </c>
      <c r="D7769" s="344">
        <v>19293.22265625</v>
      </c>
      <c r="E7769" s="344">
        <v>2.41941376589239</v>
      </c>
      <c r="F7769" s="344">
        <v>3.11551382765174</v>
      </c>
      <c r="G7769" s="262">
        <f t="shared" si="144"/>
        <v>56240.363158698157</v>
      </c>
    </row>
    <row r="7770" spans="1:7" x14ac:dyDescent="0.2">
      <c r="A7770" s="344">
        <v>24</v>
      </c>
      <c r="B7770" s="344">
        <v>0</v>
      </c>
      <c r="C7770" s="344">
        <v>4807.193359375</v>
      </c>
      <c r="D7770" s="344">
        <v>19288.18359375</v>
      </c>
      <c r="E7770" s="344">
        <v>2.4193425197154301</v>
      </c>
      <c r="F7770" s="344">
        <v>3.1160234939307001</v>
      </c>
      <c r="G7770" s="262">
        <f t="shared" si="144"/>
        <v>56238.988769849631</v>
      </c>
    </row>
    <row r="7771" spans="1:7" x14ac:dyDescent="0.2">
      <c r="A7771" s="344">
        <v>24</v>
      </c>
      <c r="B7771" s="344">
        <v>0</v>
      </c>
      <c r="C7771" s="344">
        <v>4807.61328125</v>
      </c>
      <c r="D7771" s="344">
        <v>19186.701171875</v>
      </c>
      <c r="E7771" s="344">
        <v>2.4172062985599001</v>
      </c>
      <c r="F7771" s="344">
        <v>3.1105133239179898</v>
      </c>
      <c r="G7771" s="262">
        <f t="shared" si="144"/>
        <v>56197.893338453177</v>
      </c>
    </row>
    <row r="7772" spans="1:7" x14ac:dyDescent="0.2">
      <c r="A7772" s="344">
        <v>24</v>
      </c>
      <c r="B7772" s="344">
        <v>0</v>
      </c>
      <c r="C7772" s="344">
        <v>4808.0205078125</v>
      </c>
      <c r="D7772" s="344">
        <v>19080.109375</v>
      </c>
      <c r="E7772" s="344">
        <v>2.4150102399289599</v>
      </c>
      <c r="F7772" s="344">
        <v>3.1044455245137201</v>
      </c>
      <c r="G7772" s="262">
        <f t="shared" si="144"/>
        <v>56155.875258663167</v>
      </c>
    </row>
    <row r="7773" spans="1:7" x14ac:dyDescent="0.2">
      <c r="A7773" s="344">
        <v>24</v>
      </c>
      <c r="B7773" s="344">
        <v>0</v>
      </c>
      <c r="C7773" s="344">
        <v>4808.4462890625</v>
      </c>
      <c r="D7773" s="344">
        <v>18978.58203125</v>
      </c>
      <c r="E7773" s="344">
        <v>2.4127704091370101</v>
      </c>
      <c r="F7773" s="344">
        <v>3.1019151210784899</v>
      </c>
      <c r="G7773" s="262">
        <f t="shared" si="144"/>
        <v>56113.252744206649</v>
      </c>
    </row>
    <row r="7774" spans="1:7" x14ac:dyDescent="0.2">
      <c r="A7774" s="344">
        <v>24</v>
      </c>
      <c r="B7774" s="344">
        <v>0</v>
      </c>
      <c r="C7774" s="344">
        <v>4808.8359375</v>
      </c>
      <c r="D7774" s="344">
        <v>18877.95703125</v>
      </c>
      <c r="E7774" s="344">
        <v>2.41064722649753</v>
      </c>
      <c r="F7774" s="344">
        <v>3.09700681827962</v>
      </c>
      <c r="G7774" s="262">
        <f t="shared" si="144"/>
        <v>56073.064570942501</v>
      </c>
    </row>
    <row r="7775" spans="1:7" x14ac:dyDescent="0.2">
      <c r="A7775" s="344">
        <v>24</v>
      </c>
      <c r="B7775" s="344">
        <v>0</v>
      </c>
      <c r="C7775" s="344">
        <v>4809.2421875</v>
      </c>
      <c r="D7775" s="344">
        <v>18777.26171875</v>
      </c>
      <c r="E7775" s="344">
        <v>2.4085233453661199</v>
      </c>
      <c r="F7775" s="344">
        <v>3.0915231909602898</v>
      </c>
      <c r="G7775" s="262">
        <f t="shared" si="144"/>
        <v>56033.076966641376</v>
      </c>
    </row>
    <row r="7776" spans="1:7" x14ac:dyDescent="0.2">
      <c r="A7776" s="344">
        <v>24</v>
      </c>
      <c r="B7776" s="344">
        <v>0</v>
      </c>
      <c r="C7776" s="344">
        <v>4809.63671875</v>
      </c>
      <c r="D7776" s="344">
        <v>18677.126953125</v>
      </c>
      <c r="E7776" s="344">
        <v>2.4063757155090602</v>
      </c>
      <c r="F7776" s="344">
        <v>3.08734178543091</v>
      </c>
      <c r="G7776" s="262">
        <f t="shared" si="144"/>
        <v>55992.857884946556</v>
      </c>
    </row>
    <row r="7777" spans="1:7" x14ac:dyDescent="0.2">
      <c r="A7777" s="344">
        <v>24</v>
      </c>
      <c r="B7777" s="344">
        <v>0</v>
      </c>
      <c r="C7777" s="344">
        <v>4810.048828125</v>
      </c>
      <c r="D7777" s="344">
        <v>18576.52734375</v>
      </c>
      <c r="E7777" s="344">
        <v>2.4042048025876301</v>
      </c>
      <c r="F7777" s="344">
        <v>3.0822367407381499</v>
      </c>
      <c r="G7777" s="262">
        <f t="shared" si="144"/>
        <v>55952.420665204772</v>
      </c>
    </row>
    <row r="7778" spans="1:7" x14ac:dyDescent="0.2">
      <c r="A7778" s="344">
        <v>24</v>
      </c>
      <c r="B7778" s="344">
        <v>0.5</v>
      </c>
      <c r="C7778" s="344">
        <v>4810.951171875</v>
      </c>
      <c r="D7778" s="344">
        <v>18677.259765625</v>
      </c>
      <c r="E7778" s="344">
        <v>2.4059999268502001</v>
      </c>
      <c r="F7778" s="344">
        <v>3.0865401495248102</v>
      </c>
      <c r="G7778" s="262">
        <f t="shared" si="144"/>
        <v>55985.8582537611</v>
      </c>
    </row>
    <row r="7779" spans="1:7" x14ac:dyDescent="0.2">
      <c r="A7779" s="344">
        <v>24</v>
      </c>
      <c r="B7779" s="344">
        <v>0.5</v>
      </c>
      <c r="C7779" s="344">
        <v>4811.3662109375</v>
      </c>
      <c r="D7779" s="344">
        <v>18780.525390625</v>
      </c>
      <c r="E7779" s="344">
        <v>2.4080765433609499</v>
      </c>
      <c r="F7779" s="344">
        <v>3.09327244758606</v>
      </c>
      <c r="G7779" s="262">
        <f t="shared" si="144"/>
        <v>56024.750981316894</v>
      </c>
    </row>
    <row r="7780" spans="1:7" x14ac:dyDescent="0.2">
      <c r="A7780" s="344">
        <v>24</v>
      </c>
      <c r="B7780" s="344">
        <v>0.5</v>
      </c>
      <c r="C7780" s="344">
        <v>4811.7724609375</v>
      </c>
      <c r="D7780" s="344">
        <v>18881.90234375</v>
      </c>
      <c r="E7780" s="344">
        <v>2.4101107846945502</v>
      </c>
      <c r="F7780" s="344">
        <v>3.0957369599491402</v>
      </c>
      <c r="G7780" s="262">
        <f t="shared" si="144"/>
        <v>56063.058214927398</v>
      </c>
    </row>
    <row r="7781" spans="1:7" x14ac:dyDescent="0.2">
      <c r="A7781" s="344">
        <v>24</v>
      </c>
      <c r="B7781" s="344">
        <v>0.5</v>
      </c>
      <c r="C7781" s="344">
        <v>4812.1826171875</v>
      </c>
      <c r="D7781" s="344">
        <v>18985.908203125</v>
      </c>
      <c r="E7781" s="344">
        <v>2.4122274480760102</v>
      </c>
      <c r="F7781" s="344">
        <v>3.1014680862426798</v>
      </c>
      <c r="G7781" s="262">
        <f t="shared" si="144"/>
        <v>56103.134918887714</v>
      </c>
    </row>
    <row r="7782" spans="1:7" x14ac:dyDescent="0.2">
      <c r="A7782" s="344">
        <v>24</v>
      </c>
      <c r="B7782" s="344">
        <v>0.5</v>
      </c>
      <c r="C7782" s="344">
        <v>4812.58984375</v>
      </c>
      <c r="D7782" s="344">
        <v>19088.767578125</v>
      </c>
      <c r="E7782" s="344">
        <v>2.4142854381352699</v>
      </c>
      <c r="F7782" s="344">
        <v>3.1036881264299199</v>
      </c>
      <c r="G7782" s="262">
        <f t="shared" si="144"/>
        <v>56142.31357102139</v>
      </c>
    </row>
    <row r="7783" spans="1:7" x14ac:dyDescent="0.2">
      <c r="A7783" s="344">
        <v>24</v>
      </c>
      <c r="B7783" s="344">
        <v>0.5</v>
      </c>
      <c r="C7783" s="344">
        <v>4812.994140625</v>
      </c>
      <c r="D7783" s="344">
        <v>19189.462890625</v>
      </c>
      <c r="E7783" s="344">
        <v>2.4163743946701302</v>
      </c>
      <c r="F7783" s="344">
        <v>3.1078429892659201</v>
      </c>
      <c r="G7783" s="262">
        <f t="shared" si="144"/>
        <v>56182.294350861681</v>
      </c>
    </row>
    <row r="7784" spans="1:7" x14ac:dyDescent="0.2">
      <c r="A7784" s="344">
        <v>24</v>
      </c>
      <c r="B7784" s="344">
        <v>0.5</v>
      </c>
      <c r="C7784" s="344">
        <v>4813.4052734375</v>
      </c>
      <c r="D7784" s="344">
        <v>19289.46875</v>
      </c>
      <c r="E7784" s="344">
        <v>2.41841073147953</v>
      </c>
      <c r="F7784" s="344">
        <v>3.11339809559286</v>
      </c>
      <c r="G7784" s="262">
        <f t="shared" si="144"/>
        <v>56221.472383304776</v>
      </c>
    </row>
    <row r="7785" spans="1:7" x14ac:dyDescent="0.2">
      <c r="A7785" s="344">
        <v>24</v>
      </c>
      <c r="B7785" s="344">
        <v>0.5</v>
      </c>
      <c r="C7785" s="344">
        <v>4813.8076171875</v>
      </c>
      <c r="D7785" s="344">
        <v>19390.021484375</v>
      </c>
      <c r="E7785" s="344">
        <v>2.4204356595873802</v>
      </c>
      <c r="F7785" s="344">
        <v>3.1180887017399099</v>
      </c>
      <c r="G7785" s="262">
        <f t="shared" si="144"/>
        <v>56260.633976791229</v>
      </c>
    </row>
    <row r="7786" spans="1:7" x14ac:dyDescent="0.2">
      <c r="A7786" s="344">
        <v>24</v>
      </c>
      <c r="B7786" s="344">
        <v>0.5</v>
      </c>
      <c r="C7786" s="344">
        <v>4814.205078125</v>
      </c>
      <c r="D7786" s="344">
        <v>19490.546875</v>
      </c>
      <c r="E7786" s="344">
        <v>2.4225148372352101</v>
      </c>
      <c r="F7786" s="344">
        <v>3.12253227457404</v>
      </c>
      <c r="G7786" s="262">
        <f t="shared" si="144"/>
        <v>56301.053781125098</v>
      </c>
    </row>
    <row r="7787" spans="1:7" x14ac:dyDescent="0.2">
      <c r="A7787" s="344">
        <v>24</v>
      </c>
      <c r="B7787" s="344">
        <v>0.5</v>
      </c>
      <c r="C7787" s="344">
        <v>4814.6123046875</v>
      </c>
      <c r="D7787" s="344">
        <v>19591.205078125</v>
      </c>
      <c r="E7787" s="344">
        <v>2.4245884269475901</v>
      </c>
      <c r="F7787" s="344">
        <v>3.1273989006876901</v>
      </c>
      <c r="G7787" s="262">
        <f t="shared" si="144"/>
        <v>56341.573540520993</v>
      </c>
    </row>
    <row r="7788" spans="1:7" x14ac:dyDescent="0.2">
      <c r="A7788" s="344">
        <v>24</v>
      </c>
      <c r="B7788" s="344">
        <v>0.5</v>
      </c>
      <c r="C7788" s="344">
        <v>4814.9990234375</v>
      </c>
      <c r="D7788" s="344">
        <v>19691.287109375</v>
      </c>
      <c r="E7788" s="344">
        <v>2.4266012478619801</v>
      </c>
      <c r="F7788" s="344">
        <v>3.1313749495893699</v>
      </c>
      <c r="G7788" s="262">
        <f t="shared" si="144"/>
        <v>56381.107851443172</v>
      </c>
    </row>
    <row r="7789" spans="1:7" x14ac:dyDescent="0.2">
      <c r="A7789" s="344">
        <v>24</v>
      </c>
      <c r="B7789" s="344">
        <v>0.5</v>
      </c>
      <c r="C7789" s="344">
        <v>4815.4013671875</v>
      </c>
      <c r="D7789" s="344">
        <v>19792.3671875</v>
      </c>
      <c r="E7789" s="344">
        <v>2.4285942781716598</v>
      </c>
      <c r="F7789" s="344">
        <v>3.1345903407782298</v>
      </c>
      <c r="G7789" s="262">
        <f t="shared" si="144"/>
        <v>56420.453911318466</v>
      </c>
    </row>
    <row r="7790" spans="1:7" x14ac:dyDescent="0.2">
      <c r="A7790" s="344">
        <v>24</v>
      </c>
      <c r="B7790" s="344">
        <v>0.5</v>
      </c>
      <c r="C7790" s="344">
        <v>4815.8232421875</v>
      </c>
      <c r="D7790" s="344">
        <v>19893.5234375</v>
      </c>
      <c r="E7790" s="344">
        <v>2.43069347925484</v>
      </c>
      <c r="F7790" s="344">
        <v>3.1391172669827898</v>
      </c>
      <c r="G7790" s="262">
        <f t="shared" si="144"/>
        <v>56462.108243611954</v>
      </c>
    </row>
    <row r="7791" spans="1:7" x14ac:dyDescent="0.2">
      <c r="A7791" s="344">
        <v>24</v>
      </c>
      <c r="B7791" s="344">
        <v>0.5</v>
      </c>
      <c r="C7791" s="344">
        <v>4816.2119140625</v>
      </c>
      <c r="D7791" s="344">
        <v>19994.6796875</v>
      </c>
      <c r="E7791" s="344">
        <v>2.4327584542334102</v>
      </c>
      <c r="F7791" s="344">
        <v>3.1448989175260098</v>
      </c>
      <c r="G7791" s="262">
        <f t="shared" si="144"/>
        <v>56503.292314308579</v>
      </c>
    </row>
    <row r="7792" spans="1:7" x14ac:dyDescent="0.2">
      <c r="A7792" s="344">
        <v>24</v>
      </c>
      <c r="B7792" s="344">
        <v>0.5</v>
      </c>
      <c r="C7792" s="344">
        <v>4816.630859375</v>
      </c>
      <c r="D7792" s="344">
        <v>20095.37109375</v>
      </c>
      <c r="E7792" s="344">
        <v>2.4348304141312802</v>
      </c>
      <c r="F7792" s="344">
        <v>3.1509308610111502</v>
      </c>
      <c r="G7792" s="262">
        <f t="shared" si="144"/>
        <v>56544.824803069743</v>
      </c>
    </row>
    <row r="7793" spans="1:7" x14ac:dyDescent="0.2">
      <c r="A7793" s="344">
        <v>24</v>
      </c>
      <c r="B7793" s="344">
        <v>0.5</v>
      </c>
      <c r="C7793" s="344">
        <v>4817.0234375</v>
      </c>
      <c r="D7793" s="344">
        <v>20195.396484375</v>
      </c>
      <c r="E7793" s="344">
        <v>2.4368211161345199</v>
      </c>
      <c r="F7793" s="344">
        <v>3.1546382233500498</v>
      </c>
      <c r="G7793" s="262">
        <f t="shared" si="144"/>
        <v>56584.928258934662</v>
      </c>
    </row>
    <row r="7794" spans="1:7" x14ac:dyDescent="0.2">
      <c r="A7794" s="344">
        <v>24</v>
      </c>
      <c r="B7794" s="344">
        <v>0.5</v>
      </c>
      <c r="C7794" s="344">
        <v>4817.4326171875</v>
      </c>
      <c r="D7794" s="344">
        <v>20295.734375</v>
      </c>
      <c r="E7794" s="344">
        <v>2.4388583842665001</v>
      </c>
      <c r="F7794" s="344">
        <v>3.1585784163325998</v>
      </c>
      <c r="G7794" s="262">
        <f t="shared" si="144"/>
        <v>56626.173904198484</v>
      </c>
    </row>
    <row r="7795" spans="1:7" x14ac:dyDescent="0.2">
      <c r="A7795" s="344">
        <v>24</v>
      </c>
      <c r="B7795" s="344">
        <v>0.5</v>
      </c>
      <c r="C7795" s="344">
        <v>4817.5244140625</v>
      </c>
      <c r="D7795" s="344">
        <v>20313.625</v>
      </c>
      <c r="E7795" s="344">
        <v>2.4394162464886899</v>
      </c>
      <c r="F7795" s="344">
        <v>3.1589537393301699</v>
      </c>
      <c r="G7795" s="262">
        <f t="shared" si="144"/>
        <v>56637.501117929802</v>
      </c>
    </row>
    <row r="7796" spans="1:7" x14ac:dyDescent="0.2">
      <c r="A7796" s="344">
        <v>24</v>
      </c>
      <c r="B7796" s="344">
        <v>0.5</v>
      </c>
      <c r="C7796" s="344">
        <v>4817.828125</v>
      </c>
      <c r="D7796" s="344">
        <v>20399.248046875</v>
      </c>
      <c r="E7796" s="344">
        <v>2.44092894718051</v>
      </c>
      <c r="F7796" s="344">
        <v>3.1632990576326798</v>
      </c>
      <c r="G7796" s="262">
        <f t="shared" si="144"/>
        <v>56668.294313541795</v>
      </c>
    </row>
    <row r="7797" spans="1:7" x14ac:dyDescent="0.2">
      <c r="A7797" s="344">
        <v>24</v>
      </c>
      <c r="B7797" s="344">
        <v>0.5</v>
      </c>
      <c r="C7797" s="344">
        <v>4818.2490234375</v>
      </c>
      <c r="D7797" s="344">
        <v>20499.603515625</v>
      </c>
      <c r="E7797" s="344">
        <v>2.4430670309811799</v>
      </c>
      <c r="F7797" s="344">
        <v>3.16419312730432</v>
      </c>
      <c r="G7797" s="262">
        <f t="shared" si="144"/>
        <v>56712.016899537688</v>
      </c>
    </row>
    <row r="7798" spans="1:7" x14ac:dyDescent="0.2">
      <c r="A7798" s="344">
        <v>24</v>
      </c>
      <c r="B7798" s="344">
        <v>0.5</v>
      </c>
      <c r="C7798" s="344">
        <v>4818.65234375</v>
      </c>
      <c r="D7798" s="344">
        <v>20601.728515625</v>
      </c>
      <c r="E7798" s="344">
        <v>2.4451506324112402</v>
      </c>
      <c r="F7798" s="344">
        <v>3.1725347507745001</v>
      </c>
      <c r="G7798" s="262">
        <f t="shared" si="144"/>
        <v>56754.836296636538</v>
      </c>
    </row>
    <row r="7799" spans="1:7" x14ac:dyDescent="0.2">
      <c r="A7799" s="344">
        <v>24</v>
      </c>
      <c r="B7799" s="344">
        <v>0.5</v>
      </c>
      <c r="C7799" s="344">
        <v>4819.060546875</v>
      </c>
      <c r="D7799" s="344">
        <v>20704.517578125</v>
      </c>
      <c r="E7799" s="344">
        <v>2.44725891388953</v>
      </c>
      <c r="F7799" s="344">
        <v>3.17754154093564</v>
      </c>
      <c r="G7799" s="262">
        <f t="shared" si="144"/>
        <v>56798.378893425106</v>
      </c>
    </row>
    <row r="7800" spans="1:7" x14ac:dyDescent="0.2">
      <c r="A7800" s="344">
        <v>24</v>
      </c>
      <c r="B7800" s="344">
        <v>0.5</v>
      </c>
      <c r="C7800" s="344">
        <v>4819.4755859375</v>
      </c>
      <c r="D7800" s="344">
        <v>20804.787109375</v>
      </c>
      <c r="E7800" s="344">
        <v>2.4493196979165099</v>
      </c>
      <c r="F7800" s="344">
        <v>3.18130548112094</v>
      </c>
      <c r="G7800" s="262">
        <f t="shared" si="144"/>
        <v>56841.14974946063</v>
      </c>
    </row>
    <row r="7801" spans="1:7" x14ac:dyDescent="0.2">
      <c r="A7801" s="344">
        <v>24</v>
      </c>
      <c r="B7801" s="344">
        <v>0.5</v>
      </c>
      <c r="C7801" s="344">
        <v>4819.8662109375</v>
      </c>
      <c r="D7801" s="344">
        <v>20907.03515625</v>
      </c>
      <c r="E7801" s="344">
        <v>2.4514284450560799</v>
      </c>
      <c r="F7801" s="344">
        <v>3.18454508669674</v>
      </c>
      <c r="G7801" s="262">
        <f t="shared" si="144"/>
        <v>56885.129592405072</v>
      </c>
    </row>
    <row r="7802" spans="1:7" x14ac:dyDescent="0.2">
      <c r="A7802" s="344">
        <v>24</v>
      </c>
      <c r="B7802" s="344">
        <v>0.5</v>
      </c>
      <c r="C7802" s="344">
        <v>4820.2734375</v>
      </c>
      <c r="D7802" s="344">
        <v>21010.048828125</v>
      </c>
      <c r="E7802" s="344">
        <v>2.4535357952117902</v>
      </c>
      <c r="F7802" s="344">
        <v>3.1898645684122999</v>
      </c>
      <c r="G7802" s="262">
        <f t="shared" si="144"/>
        <v>56929.296579135771</v>
      </c>
    </row>
    <row r="7803" spans="1:7" x14ac:dyDescent="0.2">
      <c r="A7803" s="344">
        <v>24</v>
      </c>
      <c r="B7803" s="344">
        <v>0.5</v>
      </c>
      <c r="C7803" s="344">
        <v>4820.69140625</v>
      </c>
      <c r="D7803" s="344">
        <v>21114.125</v>
      </c>
      <c r="E7803" s="344">
        <v>2.4556415155529998</v>
      </c>
      <c r="F7803" s="344">
        <v>3.19385807961226</v>
      </c>
      <c r="G7803" s="262">
        <f t="shared" si="144"/>
        <v>56973.64744397904</v>
      </c>
    </row>
    <row r="7804" spans="1:7" x14ac:dyDescent="0.2">
      <c r="A7804" s="344">
        <v>24</v>
      </c>
      <c r="B7804" s="344">
        <v>0.5</v>
      </c>
      <c r="C7804" s="344">
        <v>4821.10546875</v>
      </c>
      <c r="D7804" s="344">
        <v>21215.53125</v>
      </c>
      <c r="E7804" s="344">
        <v>2.4577693548053499</v>
      </c>
      <c r="F7804" s="344">
        <v>3.1977028120309101</v>
      </c>
      <c r="G7804" s="262">
        <f t="shared" si="144"/>
        <v>57018.682796032655</v>
      </c>
    </row>
    <row r="7805" spans="1:7" x14ac:dyDescent="0.2">
      <c r="A7805" s="344">
        <v>24</v>
      </c>
      <c r="B7805" s="344">
        <v>0.5</v>
      </c>
      <c r="C7805" s="344">
        <v>4821.4296875</v>
      </c>
      <c r="D7805" s="344">
        <v>21291.962890625</v>
      </c>
      <c r="E7805" s="344">
        <v>2.4594503920525299</v>
      </c>
      <c r="F7805" s="344">
        <v>3.2014846801757799</v>
      </c>
      <c r="G7805" s="262">
        <f t="shared" si="144"/>
        <v>57054.411136499992</v>
      </c>
    </row>
    <row r="7806" spans="1:7" x14ac:dyDescent="0.2">
      <c r="A7806" s="344">
        <v>24</v>
      </c>
      <c r="B7806" s="344">
        <v>0.5</v>
      </c>
      <c r="C7806" s="344">
        <v>4821.5126953125</v>
      </c>
      <c r="D7806" s="344">
        <v>21316.365234375</v>
      </c>
      <c r="E7806" s="344">
        <v>2.4598545860499099</v>
      </c>
      <c r="F7806" s="344">
        <v>3.2035680487752001</v>
      </c>
      <c r="G7806" s="262">
        <f t="shared" si="144"/>
        <v>57063.022151733254</v>
      </c>
    </row>
    <row r="7807" spans="1:7" x14ac:dyDescent="0.2">
      <c r="A7807" s="344">
        <v>24</v>
      </c>
      <c r="B7807" s="344">
        <v>0.5</v>
      </c>
      <c r="C7807" s="344">
        <v>4821.9208984375</v>
      </c>
      <c r="D7807" s="344">
        <v>21417.150390625</v>
      </c>
      <c r="E7807" s="344">
        <v>2.4619454052299301</v>
      </c>
      <c r="F7807" s="344">
        <v>3.2077936921268702</v>
      </c>
      <c r="G7807" s="262">
        <f t="shared" si="144"/>
        <v>57107.696178782477</v>
      </c>
    </row>
    <row r="7808" spans="1:7" x14ac:dyDescent="0.2">
      <c r="A7808" s="344">
        <v>24</v>
      </c>
      <c r="B7808" s="344">
        <v>0.5</v>
      </c>
      <c r="C7808" s="344">
        <v>4822.314453125</v>
      </c>
      <c r="D7808" s="344">
        <v>21520.16796875</v>
      </c>
      <c r="E7808" s="344">
        <v>2.4640322662890002</v>
      </c>
      <c r="F7808" s="344">
        <v>3.2121955882757902</v>
      </c>
      <c r="G7808" s="262">
        <f t="shared" si="144"/>
        <v>57152.498287615017</v>
      </c>
    </row>
    <row r="7809" spans="1:7" x14ac:dyDescent="0.2">
      <c r="A7809" s="344">
        <v>24</v>
      </c>
      <c r="B7809" s="344">
        <v>0.5</v>
      </c>
      <c r="C7809" s="344">
        <v>4822.7412109375</v>
      </c>
      <c r="D7809" s="344">
        <v>21620.197265625</v>
      </c>
      <c r="E7809" s="344">
        <v>2.46619107201695</v>
      </c>
      <c r="F7809" s="344">
        <v>3.2168508041650101</v>
      </c>
      <c r="G7809" s="262">
        <f t="shared" si="144"/>
        <v>57199.064121401927</v>
      </c>
    </row>
    <row r="7810" spans="1:7" x14ac:dyDescent="0.2">
      <c r="A7810" s="344">
        <v>24</v>
      </c>
      <c r="B7810" s="344">
        <v>0.5</v>
      </c>
      <c r="C7810" s="344">
        <v>4823.13671875</v>
      </c>
      <c r="D7810" s="344">
        <v>21722.083984375</v>
      </c>
      <c r="E7810" s="344">
        <v>2.46818829327822</v>
      </c>
      <c r="F7810" s="344">
        <v>3.2205609604716301</v>
      </c>
      <c r="G7810" s="262">
        <f t="shared" si="144"/>
        <v>57242.346184214148</v>
      </c>
    </row>
    <row r="7811" spans="1:7" x14ac:dyDescent="0.2">
      <c r="A7811" s="344">
        <v>24</v>
      </c>
      <c r="B7811" s="344">
        <v>0.5</v>
      </c>
      <c r="C7811" s="344">
        <v>4823.5322265625</v>
      </c>
      <c r="D7811" s="344">
        <v>21823.7109375</v>
      </c>
      <c r="E7811" s="344">
        <v>2.4702232331037499</v>
      </c>
      <c r="F7811" s="344">
        <v>3.22450674138963</v>
      </c>
      <c r="G7811" s="262">
        <f t="shared" si="144"/>
        <v>57286.652720374586</v>
      </c>
    </row>
    <row r="7812" spans="1:7" x14ac:dyDescent="0.2">
      <c r="A7812" s="344">
        <v>24</v>
      </c>
      <c r="B7812" s="344">
        <v>0.5</v>
      </c>
      <c r="C7812" s="344">
        <v>4823.9423828125</v>
      </c>
      <c r="D7812" s="344">
        <v>21923.99609375</v>
      </c>
      <c r="E7812" s="344">
        <v>2.4724372196942599</v>
      </c>
      <c r="F7812" s="344">
        <v>3.2300024759024399</v>
      </c>
      <c r="G7812" s="262">
        <f t="shared" si="144"/>
        <v>57335.081138740963</v>
      </c>
    </row>
    <row r="7813" spans="1:7" x14ac:dyDescent="0.2">
      <c r="A7813" s="344">
        <v>24</v>
      </c>
      <c r="B7813" s="344">
        <v>0.5</v>
      </c>
      <c r="C7813" s="344">
        <v>4824.3515625</v>
      </c>
      <c r="D7813" s="344">
        <v>22024.423828125</v>
      </c>
      <c r="E7813" s="344">
        <v>2.47452990151942</v>
      </c>
      <c r="F7813" s="344">
        <v>3.23505117557943</v>
      </c>
      <c r="G7813" s="262">
        <f t="shared" si="144"/>
        <v>57381.066168548467</v>
      </c>
    </row>
    <row r="7814" spans="1:7" x14ac:dyDescent="0.2">
      <c r="A7814" s="344">
        <v>24</v>
      </c>
      <c r="B7814" s="344">
        <v>0.5</v>
      </c>
      <c r="C7814" s="344">
        <v>4824.7431640625</v>
      </c>
      <c r="D7814" s="344">
        <v>22124.42578125</v>
      </c>
      <c r="E7814" s="344">
        <v>2.47666402719915</v>
      </c>
      <c r="F7814" s="344">
        <v>3.2376586459577101</v>
      </c>
      <c r="G7814" s="262">
        <f t="shared" ref="G7814:G7877" si="145">G7813+(D7814+D7813)/2*(E7814-E7813)</f>
        <v>57428.175765389416</v>
      </c>
    </row>
    <row r="7815" spans="1:7" x14ac:dyDescent="0.2">
      <c r="A7815" s="344">
        <v>24</v>
      </c>
      <c r="B7815" s="344">
        <v>0.5</v>
      </c>
      <c r="C7815" s="344">
        <v>4825.1552734375</v>
      </c>
      <c r="D7815" s="344">
        <v>22227.22265625</v>
      </c>
      <c r="E7815" s="344">
        <v>2.47874273918569</v>
      </c>
      <c r="F7815" s="344">
        <v>3.2421709038317199</v>
      </c>
      <c r="G7815" s="262">
        <f t="shared" si="145"/>
        <v>57474.272917004339</v>
      </c>
    </row>
    <row r="7816" spans="1:7" x14ac:dyDescent="0.2">
      <c r="A7816" s="344">
        <v>24</v>
      </c>
      <c r="B7816" s="344">
        <v>0.5</v>
      </c>
      <c r="C7816" s="344">
        <v>4825.2724609375</v>
      </c>
      <c r="D7816" s="344">
        <v>22255.265625</v>
      </c>
      <c r="E7816" s="344">
        <v>2.4794728960841899</v>
      </c>
      <c r="F7816" s="344">
        <v>3.24466824531555</v>
      </c>
      <c r="G7816" s="262">
        <f t="shared" si="145"/>
        <v>57490.512514844835</v>
      </c>
    </row>
    <row r="7817" spans="1:7" x14ac:dyDescent="0.2">
      <c r="A7817" s="344">
        <v>24</v>
      </c>
      <c r="B7817" s="344">
        <v>0.5</v>
      </c>
      <c r="C7817" s="344">
        <v>4825.5546875</v>
      </c>
      <c r="D7817" s="344">
        <v>22327.587890625</v>
      </c>
      <c r="E7817" s="344">
        <v>2.48093204572797</v>
      </c>
      <c r="F7817" s="344">
        <v>3.2456489279866201</v>
      </c>
      <c r="G7817" s="262">
        <f t="shared" si="145"/>
        <v>57523.039042257849</v>
      </c>
    </row>
    <row r="7818" spans="1:7" x14ac:dyDescent="0.2">
      <c r="A7818" s="344">
        <v>24</v>
      </c>
      <c r="B7818" s="344">
        <v>0.5</v>
      </c>
      <c r="C7818" s="344">
        <v>4825.97265625</v>
      </c>
      <c r="D7818" s="344">
        <v>22428.814453125</v>
      </c>
      <c r="E7818" s="344">
        <v>2.4831006303429599</v>
      </c>
      <c r="F7818" s="344">
        <v>3.25246760621667</v>
      </c>
      <c r="G7818" s="262">
        <f t="shared" si="145"/>
        <v>57571.568065030326</v>
      </c>
    </row>
    <row r="7819" spans="1:7" x14ac:dyDescent="0.2">
      <c r="A7819" s="344">
        <v>24</v>
      </c>
      <c r="B7819" s="344">
        <v>0.5</v>
      </c>
      <c r="C7819" s="344">
        <v>4826.373046875</v>
      </c>
      <c r="D7819" s="344">
        <v>22529.166015625</v>
      </c>
      <c r="E7819" s="344">
        <v>2.4852494243532401</v>
      </c>
      <c r="F7819" s="344">
        <v>3.2571435440331702</v>
      </c>
      <c r="G7819" s="262">
        <f t="shared" si="145"/>
        <v>57619.870784603096</v>
      </c>
    </row>
    <row r="7820" spans="1:7" x14ac:dyDescent="0.2">
      <c r="A7820" s="344">
        <v>24</v>
      </c>
      <c r="B7820" s="344">
        <v>0.5</v>
      </c>
      <c r="C7820" s="344">
        <v>4826.7841796875</v>
      </c>
      <c r="D7820" s="344">
        <v>22630.58203125</v>
      </c>
      <c r="E7820" s="344">
        <v>2.4874559603631501</v>
      </c>
      <c r="F7820" s="344">
        <v>3.2626390457153298</v>
      </c>
      <c r="G7820" s="262">
        <f t="shared" si="145"/>
        <v>57669.694089735043</v>
      </c>
    </row>
    <row r="7821" spans="1:7" x14ac:dyDescent="0.2">
      <c r="A7821" s="344">
        <v>24</v>
      </c>
      <c r="B7821" s="344">
        <v>0.5</v>
      </c>
      <c r="C7821" s="344">
        <v>4827.1748046875</v>
      </c>
      <c r="D7821" s="344">
        <v>22730.8515625</v>
      </c>
      <c r="E7821" s="344">
        <v>2.4895539972931102</v>
      </c>
      <c r="F7821" s="344">
        <v>3.2661885488778402</v>
      </c>
      <c r="G7821" s="262">
        <f t="shared" si="145"/>
        <v>57717.279071172852</v>
      </c>
    </row>
    <row r="7822" spans="1:7" x14ac:dyDescent="0.2">
      <c r="A7822" s="344">
        <v>24</v>
      </c>
      <c r="B7822" s="344">
        <v>0.5</v>
      </c>
      <c r="C7822" s="344">
        <v>4827.583984375</v>
      </c>
      <c r="D7822" s="344">
        <v>22831.203125</v>
      </c>
      <c r="E7822" s="344">
        <v>2.49175215139985</v>
      </c>
      <c r="F7822" s="344">
        <v>3.2696514390409002</v>
      </c>
      <c r="G7822" s="262">
        <f t="shared" si="145"/>
        <v>57767.355279984266</v>
      </c>
    </row>
    <row r="7823" spans="1:7" x14ac:dyDescent="0.2">
      <c r="A7823" s="344">
        <v>24</v>
      </c>
      <c r="B7823" s="344">
        <v>0.5</v>
      </c>
      <c r="C7823" s="344">
        <v>4827.9912109375</v>
      </c>
      <c r="D7823" s="344">
        <v>22933.0703125</v>
      </c>
      <c r="E7823" s="344">
        <v>2.4940525181591502</v>
      </c>
      <c r="F7823" s="344">
        <v>3.2745779026299702</v>
      </c>
      <c r="G7823" s="262">
        <f t="shared" si="145"/>
        <v>57819.992586673841</v>
      </c>
    </row>
    <row r="7824" spans="1:7" x14ac:dyDescent="0.2">
      <c r="A7824" s="344">
        <v>24</v>
      </c>
      <c r="B7824" s="344">
        <v>0.5</v>
      </c>
      <c r="C7824" s="344">
        <v>4828.384765625</v>
      </c>
      <c r="D7824" s="344">
        <v>23034.13671875</v>
      </c>
      <c r="E7824" s="344">
        <v>2.4963340256363198</v>
      </c>
      <c r="F7824" s="344">
        <v>3.2795758452266499</v>
      </c>
      <c r="G7824" s="262">
        <f t="shared" si="145"/>
        <v>57872.429849947039</v>
      </c>
    </row>
    <row r="7825" spans="1:7" x14ac:dyDescent="0.2">
      <c r="A7825" s="344">
        <v>24</v>
      </c>
      <c r="B7825" s="344">
        <v>0.5</v>
      </c>
      <c r="C7825" s="344">
        <v>4828.7939453125</v>
      </c>
      <c r="D7825" s="344">
        <v>23134.70703125</v>
      </c>
      <c r="E7825" s="344">
        <v>2.4987729266285901</v>
      </c>
      <c r="F7825" s="344">
        <v>3.2826571259647599</v>
      </c>
      <c r="G7825" s="262">
        <f t="shared" si="145"/>
        <v>57928.73046936396</v>
      </c>
    </row>
    <row r="7826" spans="1:7" x14ac:dyDescent="0.2">
      <c r="A7826" s="344">
        <v>24</v>
      </c>
      <c r="B7826" s="344">
        <v>1</v>
      </c>
      <c r="C7826" s="344">
        <v>4829.240234375</v>
      </c>
      <c r="D7826" s="344">
        <v>23033.3828125</v>
      </c>
      <c r="E7826" s="344">
        <v>2.4971088860183999</v>
      </c>
      <c r="F7826" s="344">
        <v>3.27759981155396</v>
      </c>
      <c r="G7826" s="262">
        <f t="shared" si="145"/>
        <v>57890.317681166503</v>
      </c>
    </row>
    <row r="7827" spans="1:7" x14ac:dyDescent="0.2">
      <c r="A7827" s="344">
        <v>24</v>
      </c>
      <c r="B7827" s="344">
        <v>1</v>
      </c>
      <c r="C7827" s="344">
        <v>4829.6416015625</v>
      </c>
      <c r="D7827" s="344">
        <v>22932.916015625</v>
      </c>
      <c r="E7827" s="344">
        <v>2.4951591622084401</v>
      </c>
      <c r="F7827" s="344">
        <v>3.2742233015596902</v>
      </c>
      <c r="G7827" s="262">
        <f t="shared" si="145"/>
        <v>57845.50688752604</v>
      </c>
    </row>
    <row r="7828" spans="1:7" x14ac:dyDescent="0.2">
      <c r="A7828" s="344">
        <v>24</v>
      </c>
      <c r="B7828" s="344">
        <v>1</v>
      </c>
      <c r="C7828" s="344">
        <v>4830.025390625</v>
      </c>
      <c r="D7828" s="344">
        <v>22832.533203125</v>
      </c>
      <c r="E7828" s="344">
        <v>2.4932117667049201</v>
      </c>
      <c r="F7828" s="344">
        <v>3.2715110573917601</v>
      </c>
      <c r="G7828" s="262">
        <f t="shared" si="145"/>
        <v>57800.945172513457</v>
      </c>
    </row>
    <row r="7829" spans="1:7" x14ac:dyDescent="0.2">
      <c r="A7829" s="344">
        <v>24</v>
      </c>
      <c r="B7829" s="344">
        <v>1</v>
      </c>
      <c r="C7829" s="344">
        <v>4830.4423828125</v>
      </c>
      <c r="D7829" s="344">
        <v>22730.166015625</v>
      </c>
      <c r="E7829" s="344">
        <v>2.4910815991461299</v>
      </c>
      <c r="F7829" s="344">
        <v>3.26598598621786</v>
      </c>
      <c r="G7829" s="262">
        <f t="shared" si="145"/>
        <v>57752.417080630112</v>
      </c>
    </row>
    <row r="7830" spans="1:7" x14ac:dyDescent="0.2">
      <c r="A7830" s="344">
        <v>24</v>
      </c>
      <c r="B7830" s="344">
        <v>1</v>
      </c>
      <c r="C7830" s="344">
        <v>4830.84765625</v>
      </c>
      <c r="D7830" s="344">
        <v>22629.79296875</v>
      </c>
      <c r="E7830" s="344">
        <v>2.4890522472560401</v>
      </c>
      <c r="F7830" s="344">
        <v>3.2620457932353002</v>
      </c>
      <c r="G7830" s="262">
        <f t="shared" si="145"/>
        <v>57706.391421380446</v>
      </c>
    </row>
    <row r="7831" spans="1:7" x14ac:dyDescent="0.2">
      <c r="A7831" s="344">
        <v>24</v>
      </c>
      <c r="B7831" s="344">
        <v>1</v>
      </c>
      <c r="C7831" s="344">
        <v>4831.2607421875</v>
      </c>
      <c r="D7831" s="344">
        <v>22528.54296875</v>
      </c>
      <c r="E7831" s="344">
        <v>2.4869693443179099</v>
      </c>
      <c r="F7831" s="344">
        <v>3.2594085205346301</v>
      </c>
      <c r="G7831" s="262">
        <f t="shared" si="145"/>
        <v>57659.361206077803</v>
      </c>
    </row>
    <row r="7832" spans="1:7" x14ac:dyDescent="0.2">
      <c r="A7832" s="344">
        <v>24</v>
      </c>
      <c r="B7832" s="344">
        <v>1</v>
      </c>
      <c r="C7832" s="344">
        <v>4831.6533203125</v>
      </c>
      <c r="D7832" s="344">
        <v>22427.06640625</v>
      </c>
      <c r="E7832" s="344">
        <v>2.4849551264196599</v>
      </c>
      <c r="F7832" s="344">
        <v>3.2533316407352699</v>
      </c>
      <c r="G7832" s="262">
        <f t="shared" si="145"/>
        <v>57614.086009562874</v>
      </c>
    </row>
    <row r="7833" spans="1:7" x14ac:dyDescent="0.2">
      <c r="A7833" s="344">
        <v>24</v>
      </c>
      <c r="B7833" s="344">
        <v>1</v>
      </c>
      <c r="C7833" s="344">
        <v>4832.0595703125</v>
      </c>
      <c r="D7833" s="344">
        <v>22326.375</v>
      </c>
      <c r="E7833" s="344">
        <v>2.48291622847319</v>
      </c>
      <c r="F7833" s="344">
        <v>3.2481404487043601</v>
      </c>
      <c r="G7833" s="262">
        <f t="shared" si="145"/>
        <v>57568.462159672541</v>
      </c>
    </row>
    <row r="7834" spans="1:7" x14ac:dyDescent="0.2">
      <c r="A7834" s="344">
        <v>24</v>
      </c>
      <c r="B7834" s="344">
        <v>1</v>
      </c>
      <c r="C7834" s="344">
        <v>4832.4697265625</v>
      </c>
      <c r="D7834" s="344">
        <v>22225.634765625</v>
      </c>
      <c r="E7834" s="344">
        <v>2.4809224996715802</v>
      </c>
      <c r="F7834" s="344">
        <v>3.2443522941321099</v>
      </c>
      <c r="G7834" s="262">
        <f t="shared" si="145"/>
        <v>57524.049847152877</v>
      </c>
    </row>
    <row r="7835" spans="1:7" x14ac:dyDescent="0.2">
      <c r="A7835" s="344">
        <v>24</v>
      </c>
      <c r="B7835" s="344">
        <v>1</v>
      </c>
      <c r="C7835" s="344">
        <v>4832.865234375</v>
      </c>
      <c r="D7835" s="344">
        <v>22124.208984375</v>
      </c>
      <c r="E7835" s="344">
        <v>2.4788854643702498</v>
      </c>
      <c r="F7835" s="344">
        <v>3.2392800785601099</v>
      </c>
      <c r="G7835" s="262">
        <f t="shared" si="145"/>
        <v>57478.87874848926</v>
      </c>
    </row>
    <row r="7836" spans="1:7" x14ac:dyDescent="0.2">
      <c r="A7836" s="344">
        <v>24</v>
      </c>
      <c r="B7836" s="344">
        <v>1</v>
      </c>
      <c r="C7836" s="344">
        <v>4833.2783203125</v>
      </c>
      <c r="D7836" s="344">
        <v>22024.0390625</v>
      </c>
      <c r="E7836" s="344">
        <v>2.4767832364886999</v>
      </c>
      <c r="F7836" s="344">
        <v>3.2373964786529501</v>
      </c>
      <c r="G7836" s="262">
        <f t="shared" si="145"/>
        <v>57432.4739095064</v>
      </c>
    </row>
    <row r="7837" spans="1:7" x14ac:dyDescent="0.2">
      <c r="A7837" s="344">
        <v>24</v>
      </c>
      <c r="B7837" s="344">
        <v>1</v>
      </c>
      <c r="C7837" s="344">
        <v>4833.671875</v>
      </c>
      <c r="D7837" s="344">
        <v>21923.517578125</v>
      </c>
      <c r="E7837" s="344">
        <v>2.4747629649937202</v>
      </c>
      <c r="F7837" s="344">
        <v>3.2304911874234699</v>
      </c>
      <c r="G7837" s="262">
        <f t="shared" si="145"/>
        <v>57388.080911528872</v>
      </c>
    </row>
    <row r="7838" spans="1:7" x14ac:dyDescent="0.2">
      <c r="A7838" s="344">
        <v>24</v>
      </c>
      <c r="B7838" s="344">
        <v>1</v>
      </c>
      <c r="C7838" s="344">
        <v>4834.095703125</v>
      </c>
      <c r="D7838" s="344">
        <v>21820.470703125</v>
      </c>
      <c r="E7838" s="344">
        <v>2.4725946132093699</v>
      </c>
      <c r="F7838" s="344">
        <v>3.2278061844408499</v>
      </c>
      <c r="G7838" s="262">
        <f t="shared" si="145"/>
        <v>57340.654734006748</v>
      </c>
    </row>
    <row r="7839" spans="1:7" x14ac:dyDescent="0.2">
      <c r="A7839" s="344">
        <v>24</v>
      </c>
      <c r="B7839" s="344">
        <v>1</v>
      </c>
      <c r="C7839" s="344">
        <v>4834.486328125</v>
      </c>
      <c r="D7839" s="344">
        <v>21719.03515625</v>
      </c>
      <c r="E7839" s="344">
        <v>2.47057084925473</v>
      </c>
      <c r="F7839" s="344">
        <v>3.2225342001766002</v>
      </c>
      <c r="G7839" s="262">
        <f t="shared" si="145"/>
        <v>57296.597892726233</v>
      </c>
    </row>
    <row r="7840" spans="1:7" x14ac:dyDescent="0.2">
      <c r="A7840" s="344">
        <v>24</v>
      </c>
      <c r="B7840" s="344">
        <v>1</v>
      </c>
      <c r="C7840" s="344">
        <v>4834.8857421875</v>
      </c>
      <c r="D7840" s="344">
        <v>21616.84375</v>
      </c>
      <c r="E7840" s="344">
        <v>2.4685414973646398</v>
      </c>
      <c r="F7840" s="344">
        <v>3.2167106401175301</v>
      </c>
      <c r="G7840" s="262">
        <f t="shared" si="145"/>
        <v>57252.626018842675</v>
      </c>
    </row>
    <row r="7841" spans="1:7" x14ac:dyDescent="0.2">
      <c r="A7841" s="344">
        <v>24</v>
      </c>
      <c r="B7841" s="344">
        <v>1</v>
      </c>
      <c r="C7841" s="344">
        <v>4835.306640625</v>
      </c>
      <c r="D7841" s="344">
        <v>21516.552734375</v>
      </c>
      <c r="E7841" s="344">
        <v>2.46642902493477</v>
      </c>
      <c r="F7841" s="344">
        <v>3.2133818604052098</v>
      </c>
      <c r="G7841" s="262">
        <f t="shared" si="145"/>
        <v>57207.066963402736</v>
      </c>
    </row>
    <row r="7842" spans="1:7" x14ac:dyDescent="0.2">
      <c r="A7842" s="344">
        <v>24</v>
      </c>
      <c r="B7842" s="344">
        <v>1</v>
      </c>
      <c r="C7842" s="344">
        <v>4835.70703125</v>
      </c>
      <c r="D7842" s="344">
        <v>21416.4296875</v>
      </c>
      <c r="E7842" s="344">
        <v>2.46444484218955</v>
      </c>
      <c r="F7842" s="344">
        <v>3.2079101074487002</v>
      </c>
      <c r="G7842" s="262">
        <f t="shared" si="145"/>
        <v>57164.473521941574</v>
      </c>
    </row>
    <row r="7843" spans="1:7" x14ac:dyDescent="0.2">
      <c r="A7843" s="344">
        <v>24</v>
      </c>
      <c r="B7843" s="344">
        <v>1</v>
      </c>
      <c r="C7843" s="344">
        <v>4836.1181640625</v>
      </c>
      <c r="D7843" s="344">
        <v>21316.125</v>
      </c>
      <c r="E7843" s="344">
        <v>2.4623011704534301</v>
      </c>
      <c r="F7843" s="344">
        <v>3.2071857713162899</v>
      </c>
      <c r="G7843" s="262">
        <f t="shared" si="145"/>
        <v>57118.67123709368</v>
      </c>
    </row>
    <row r="7844" spans="1:7" x14ac:dyDescent="0.2">
      <c r="A7844" s="344">
        <v>24</v>
      </c>
      <c r="B7844" s="344">
        <v>1</v>
      </c>
      <c r="C7844" s="344">
        <v>4836.5146484375</v>
      </c>
      <c r="D7844" s="344">
        <v>21214.578125</v>
      </c>
      <c r="E7844" s="344">
        <v>2.4603083729744002</v>
      </c>
      <c r="F7844" s="344">
        <v>3.1997740734368598</v>
      </c>
      <c r="G7844" s="262">
        <f t="shared" si="145"/>
        <v>57076.293698109243</v>
      </c>
    </row>
    <row r="7845" spans="1:7" x14ac:dyDescent="0.2">
      <c r="A7845" s="344">
        <v>24</v>
      </c>
      <c r="B7845" s="344">
        <v>1</v>
      </c>
      <c r="C7845" s="344">
        <v>4836.6650390625</v>
      </c>
      <c r="D7845" s="344">
        <v>21181.744140625</v>
      </c>
      <c r="E7845" s="344">
        <v>2.4594597052782801</v>
      </c>
      <c r="F7845" s="344">
        <v>3.19847464561462</v>
      </c>
      <c r="G7845" s="262">
        <f t="shared" si="145"/>
        <v>57058.303503538678</v>
      </c>
    </row>
    <row r="7846" spans="1:7" x14ac:dyDescent="0.2">
      <c r="A7846" s="344">
        <v>24</v>
      </c>
      <c r="B7846" s="344">
        <v>1</v>
      </c>
      <c r="C7846" s="344">
        <v>4836.9228515625</v>
      </c>
      <c r="D7846" s="344">
        <v>21113.52734375</v>
      </c>
      <c r="E7846" s="344">
        <v>2.4581495672464402</v>
      </c>
      <c r="F7846" s="344">
        <v>3.1960248015820998</v>
      </c>
      <c r="G7846" s="262">
        <f t="shared" si="145"/>
        <v>57030.597181669342</v>
      </c>
    </row>
    <row r="7847" spans="1:7" x14ac:dyDescent="0.2">
      <c r="A7847" s="344">
        <v>24</v>
      </c>
      <c r="B7847" s="344">
        <v>1</v>
      </c>
      <c r="C7847" s="344">
        <v>4837.328125</v>
      </c>
      <c r="D7847" s="344">
        <v>21011.021484375</v>
      </c>
      <c r="E7847" s="344">
        <v>2.4561781901866202</v>
      </c>
      <c r="F7847" s="344">
        <v>3.1918615568429201</v>
      </c>
      <c r="G7847" s="262">
        <f t="shared" si="145"/>
        <v>56989.075497061829</v>
      </c>
    </row>
    <row r="7848" spans="1:7" x14ac:dyDescent="0.2">
      <c r="A7848" s="344">
        <v>24</v>
      </c>
      <c r="B7848" s="344">
        <v>1</v>
      </c>
      <c r="C7848" s="344">
        <v>4837.734375</v>
      </c>
      <c r="D7848" s="344">
        <v>20909.162109375</v>
      </c>
      <c r="E7848" s="344">
        <v>2.45403638109565</v>
      </c>
      <c r="F7848" s="344">
        <v>3.1865357886999801</v>
      </c>
      <c r="G7848" s="262">
        <f t="shared" si="145"/>
        <v>56944.182981903716</v>
      </c>
    </row>
    <row r="7849" spans="1:7" x14ac:dyDescent="0.2">
      <c r="A7849" s="344">
        <v>24</v>
      </c>
      <c r="B7849" s="344">
        <v>1</v>
      </c>
      <c r="C7849" s="344">
        <v>4838.1513671875</v>
      </c>
      <c r="D7849" s="344">
        <v>20807.76171875</v>
      </c>
      <c r="E7849" s="344">
        <v>2.4520694278180599</v>
      </c>
      <c r="F7849" s="344">
        <v>3.18280467763543</v>
      </c>
      <c r="G7849" s="262">
        <f t="shared" si="145"/>
        <v>56903.155361876365</v>
      </c>
    </row>
    <row r="7850" spans="1:7" x14ac:dyDescent="0.2">
      <c r="A7850" s="344">
        <v>24</v>
      </c>
      <c r="B7850" s="344">
        <v>1</v>
      </c>
      <c r="C7850" s="344">
        <v>4838.5712890625</v>
      </c>
      <c r="D7850" s="344">
        <v>20707.2890625</v>
      </c>
      <c r="E7850" s="344">
        <v>2.4499832652509199</v>
      </c>
      <c r="F7850" s="344">
        <v>3.17665049806237</v>
      </c>
      <c r="G7850" s="262">
        <f t="shared" si="145"/>
        <v>56859.851789419983</v>
      </c>
    </row>
    <row r="7851" spans="1:7" x14ac:dyDescent="0.2">
      <c r="A7851" s="344">
        <v>24</v>
      </c>
      <c r="B7851" s="344">
        <v>1</v>
      </c>
      <c r="C7851" s="344">
        <v>4838.9775390625</v>
      </c>
      <c r="D7851" s="344">
        <v>20607.265625</v>
      </c>
      <c r="E7851" s="344">
        <v>2.4478298146277702</v>
      </c>
      <c r="F7851" s="344">
        <v>3.1741200946271402</v>
      </c>
      <c r="G7851" s="262">
        <f t="shared" si="145"/>
        <v>56815.367362651508</v>
      </c>
    </row>
    <row r="7852" spans="1:7" x14ac:dyDescent="0.2">
      <c r="A7852" s="344">
        <v>24</v>
      </c>
      <c r="B7852" s="344">
        <v>1</v>
      </c>
      <c r="C7852" s="344">
        <v>4839.3857421875</v>
      </c>
      <c r="D7852" s="344">
        <v>20506.927734375</v>
      </c>
      <c r="E7852" s="344">
        <v>2.4457725230604401</v>
      </c>
      <c r="F7852" s="344">
        <v>3.1707645393908002</v>
      </c>
      <c r="G7852" s="262">
        <f t="shared" si="145"/>
        <v>56773.075421003596</v>
      </c>
    </row>
    <row r="7853" spans="1:7" x14ac:dyDescent="0.2">
      <c r="A7853" s="344">
        <v>24</v>
      </c>
      <c r="B7853" s="344">
        <v>1</v>
      </c>
      <c r="C7853" s="344">
        <v>4839.779296875</v>
      </c>
      <c r="D7853" s="344">
        <v>20405.548828125</v>
      </c>
      <c r="E7853" s="344">
        <v>2.44371662847698</v>
      </c>
      <c r="F7853" s="344">
        <v>3.1665654387325</v>
      </c>
      <c r="G7853" s="262">
        <f t="shared" si="145"/>
        <v>56731.019551523204</v>
      </c>
    </row>
    <row r="7854" spans="1:7" x14ac:dyDescent="0.2">
      <c r="A7854" s="344">
        <v>24</v>
      </c>
      <c r="B7854" s="344">
        <v>1</v>
      </c>
      <c r="C7854" s="344">
        <v>4840.150390625</v>
      </c>
      <c r="D7854" s="344">
        <v>20304.068359375</v>
      </c>
      <c r="E7854" s="344">
        <v>2.4416327942162801</v>
      </c>
      <c r="F7854" s="344">
        <v>3.16121289506555</v>
      </c>
      <c r="G7854" s="262">
        <f t="shared" si="145"/>
        <v>56688.603504005558</v>
      </c>
    </row>
    <row r="7855" spans="1:7" x14ac:dyDescent="0.2">
      <c r="A7855" s="344">
        <v>24</v>
      </c>
      <c r="B7855" s="344">
        <v>1</v>
      </c>
      <c r="C7855" s="344">
        <v>4840.5380859375</v>
      </c>
      <c r="D7855" s="344">
        <v>20203.943359375</v>
      </c>
      <c r="E7855" s="344">
        <v>2.4396292865276301</v>
      </c>
      <c r="F7855" s="344">
        <v>3.1567902769893399</v>
      </c>
      <c r="G7855" s="262">
        <f t="shared" si="145"/>
        <v>56648.024447540338</v>
      </c>
    </row>
    <row r="7856" spans="1:7" x14ac:dyDescent="0.2">
      <c r="A7856" s="344">
        <v>24</v>
      </c>
      <c r="B7856" s="344">
        <v>1</v>
      </c>
      <c r="C7856" s="344">
        <v>4840.5634765625</v>
      </c>
      <c r="D7856" s="344">
        <v>20202.947265625</v>
      </c>
      <c r="E7856" s="344">
        <v>2.43945326656103</v>
      </c>
      <c r="F7856" s="344">
        <v>3.15432553179562</v>
      </c>
      <c r="G7856" s="262">
        <f t="shared" si="145"/>
        <v>56644.468237771223</v>
      </c>
    </row>
    <row r="7857" spans="1:7" x14ac:dyDescent="0.2">
      <c r="A7857" s="344">
        <v>24</v>
      </c>
      <c r="B7857" s="344">
        <v>1</v>
      </c>
      <c r="C7857" s="344">
        <v>4840.939453125</v>
      </c>
      <c r="D7857" s="344">
        <v>20103.458984375</v>
      </c>
      <c r="E7857" s="344">
        <v>2.4375319480896001</v>
      </c>
      <c r="F7857" s="344">
        <v>3.15006379969418</v>
      </c>
      <c r="G7857" s="262">
        <f t="shared" si="145"/>
        <v>56605.747516348682</v>
      </c>
    </row>
    <row r="7858" spans="1:7" x14ac:dyDescent="0.2">
      <c r="A7858" s="344">
        <v>24</v>
      </c>
      <c r="B7858" s="344">
        <v>1</v>
      </c>
      <c r="C7858" s="344">
        <v>4841.35546875</v>
      </c>
      <c r="D7858" s="344">
        <v>20003.0078125</v>
      </c>
      <c r="E7858" s="344">
        <v>2.43544345721602</v>
      </c>
      <c r="F7858" s="344">
        <v>3.1483559869229798</v>
      </c>
      <c r="G7858" s="262">
        <f t="shared" si="145"/>
        <v>56563.866521410273</v>
      </c>
    </row>
    <row r="7859" spans="1:7" x14ac:dyDescent="0.2">
      <c r="A7859" s="344">
        <v>24</v>
      </c>
      <c r="B7859" s="344">
        <v>1</v>
      </c>
      <c r="C7859" s="344">
        <v>4841.7626953125</v>
      </c>
      <c r="D7859" s="344">
        <v>19902.931640625</v>
      </c>
      <c r="E7859" s="344">
        <v>2.4333270266652098</v>
      </c>
      <c r="F7859" s="344">
        <v>3.1431913375854501</v>
      </c>
      <c r="G7859" s="262">
        <f t="shared" si="145"/>
        <v>56521.637446701585</v>
      </c>
    </row>
    <row r="7860" spans="1:7" x14ac:dyDescent="0.2">
      <c r="A7860" s="344">
        <v>24</v>
      </c>
      <c r="B7860" s="344">
        <v>1</v>
      </c>
      <c r="C7860" s="344">
        <v>4842.1533203125</v>
      </c>
      <c r="D7860" s="344">
        <v>19800.576171875</v>
      </c>
      <c r="E7860" s="344">
        <v>2.4312338791787602</v>
      </c>
      <c r="F7860" s="344">
        <v>3.1391831580549501</v>
      </c>
      <c r="G7860" s="262">
        <f t="shared" si="145"/>
        <v>56480.084797911099</v>
      </c>
    </row>
    <row r="7861" spans="1:7" x14ac:dyDescent="0.2">
      <c r="A7861" s="344">
        <v>24</v>
      </c>
      <c r="B7861" s="344">
        <v>1</v>
      </c>
      <c r="C7861" s="344">
        <v>4842.5634765625</v>
      </c>
      <c r="D7861" s="344">
        <v>19698.345703125</v>
      </c>
      <c r="E7861" s="344">
        <v>2.4290622677654001</v>
      </c>
      <c r="F7861" s="344">
        <v>3.1343845184892398</v>
      </c>
      <c r="G7861" s="262">
        <f t="shared" si="145"/>
        <v>56437.196643131516</v>
      </c>
    </row>
    <row r="7862" spans="1:7" x14ac:dyDescent="0.2">
      <c r="A7862" s="344">
        <v>24</v>
      </c>
      <c r="B7862" s="344">
        <v>1</v>
      </c>
      <c r="C7862" s="344">
        <v>4842.958984375</v>
      </c>
      <c r="D7862" s="344">
        <v>19597.859375</v>
      </c>
      <c r="E7862" s="344">
        <v>2.4270587600767599</v>
      </c>
      <c r="F7862" s="344">
        <v>3.1293451320379999</v>
      </c>
      <c r="G7862" s="262">
        <f t="shared" si="145"/>
        <v>56397.83151862731</v>
      </c>
    </row>
    <row r="7863" spans="1:7" x14ac:dyDescent="0.2">
      <c r="A7863" s="344">
        <v>24</v>
      </c>
      <c r="B7863" s="344">
        <v>1</v>
      </c>
      <c r="C7863" s="344">
        <v>4843.39453125</v>
      </c>
      <c r="D7863" s="344">
        <v>19497.115234375</v>
      </c>
      <c r="E7863" s="344">
        <v>2.42492696270347</v>
      </c>
      <c r="F7863" s="344">
        <v>3.1257034279406102</v>
      </c>
      <c r="G7863" s="262">
        <f t="shared" si="145"/>
        <v>56356.160236536758</v>
      </c>
    </row>
    <row r="7864" spans="1:7" x14ac:dyDescent="0.2">
      <c r="A7864" s="344">
        <v>24</v>
      </c>
      <c r="B7864" s="344">
        <v>1</v>
      </c>
      <c r="C7864" s="344">
        <v>4843.798828125</v>
      </c>
      <c r="D7864" s="344">
        <v>19393.412109375</v>
      </c>
      <c r="E7864" s="344">
        <v>2.4228447582572699</v>
      </c>
      <c r="F7864" s="344">
        <v>3.1213732436299302</v>
      </c>
      <c r="G7864" s="262">
        <f t="shared" si="145"/>
        <v>56315.671222061646</v>
      </c>
    </row>
    <row r="7865" spans="1:7" x14ac:dyDescent="0.2">
      <c r="A7865" s="344">
        <v>24</v>
      </c>
      <c r="B7865" s="344">
        <v>1</v>
      </c>
      <c r="C7865" s="344">
        <v>4844.2041015625</v>
      </c>
      <c r="D7865" s="344">
        <v>19291.6796875</v>
      </c>
      <c r="E7865" s="344">
        <v>2.4206398520618699</v>
      </c>
      <c r="F7865" s="344">
        <v>3.11572547070682</v>
      </c>
      <c r="G7865" s="262">
        <f t="shared" si="145"/>
        <v>56273.022722775371</v>
      </c>
    </row>
    <row r="7866" spans="1:7" x14ac:dyDescent="0.2">
      <c r="A7866" s="344">
        <v>24</v>
      </c>
      <c r="B7866" s="344">
        <v>1</v>
      </c>
      <c r="C7866" s="344">
        <v>4844.4375</v>
      </c>
      <c r="D7866" s="344">
        <v>19237.87890625</v>
      </c>
      <c r="E7866" s="344">
        <v>2.4194489233195799</v>
      </c>
      <c r="F7866" s="344">
        <v>3.1124802771955702</v>
      </c>
      <c r="G7866" s="262">
        <f t="shared" si="145"/>
        <v>56250.079743396847</v>
      </c>
    </row>
    <row r="7867" spans="1:7" x14ac:dyDescent="0.2">
      <c r="A7867" s="344">
        <v>24</v>
      </c>
      <c r="B7867" s="344">
        <v>1</v>
      </c>
      <c r="C7867" s="344">
        <v>4844.6044921875</v>
      </c>
      <c r="D7867" s="344">
        <v>19189.90234375</v>
      </c>
      <c r="E7867" s="344">
        <v>2.4184936191886699</v>
      </c>
      <c r="F7867" s="344">
        <v>3.1115591991692799</v>
      </c>
      <c r="G7867" s="262">
        <f t="shared" si="145"/>
        <v>56231.724634311933</v>
      </c>
    </row>
    <row r="7868" spans="1:7" x14ac:dyDescent="0.2">
      <c r="A7868" s="344">
        <v>24</v>
      </c>
      <c r="B7868" s="344">
        <v>1</v>
      </c>
      <c r="C7868" s="344">
        <v>4845.0224609375</v>
      </c>
      <c r="D7868" s="344">
        <v>19086.9296875</v>
      </c>
      <c r="E7868" s="344">
        <v>2.41638510487974</v>
      </c>
      <c r="F7868" s="344">
        <v>3.1058669555932301</v>
      </c>
      <c r="G7868" s="262">
        <f t="shared" si="145"/>
        <v>56191.371010292736</v>
      </c>
    </row>
    <row r="7869" spans="1:7" x14ac:dyDescent="0.2">
      <c r="A7869" s="344">
        <v>24</v>
      </c>
      <c r="B7869" s="344">
        <v>1</v>
      </c>
      <c r="C7869" s="344">
        <v>4845.4287109375</v>
      </c>
      <c r="D7869" s="344">
        <v>18986.90234375</v>
      </c>
      <c r="E7869" s="344">
        <v>2.4142302572727199</v>
      </c>
      <c r="F7869" s="344">
        <v>3.1020641326904301</v>
      </c>
      <c r="G7869" s="262">
        <f t="shared" si="145"/>
        <v>56150.349357371422</v>
      </c>
    </row>
    <row r="7870" spans="1:7" x14ac:dyDescent="0.2">
      <c r="A7870" s="344">
        <v>24</v>
      </c>
      <c r="B7870" s="344">
        <v>1</v>
      </c>
      <c r="C7870" s="344">
        <v>4845.826171875</v>
      </c>
      <c r="D7870" s="344">
        <v>18885.37109375</v>
      </c>
      <c r="E7870" s="344">
        <v>2.4122258182615002</v>
      </c>
      <c r="F7870" s="344">
        <v>3.0976175330579299</v>
      </c>
      <c r="G7870" s="262">
        <f t="shared" si="145"/>
        <v>56112.393026210571</v>
      </c>
    </row>
    <row r="7871" spans="1:7" x14ac:dyDescent="0.2">
      <c r="A7871" s="344">
        <v>24</v>
      </c>
      <c r="B7871" s="344">
        <v>1</v>
      </c>
      <c r="C7871" s="344">
        <v>4846.2294921875</v>
      </c>
      <c r="D7871" s="344">
        <v>18785</v>
      </c>
      <c r="E7871" s="344">
        <v>2.4100614245981</v>
      </c>
      <c r="F7871" s="344">
        <v>3.0943842139095099</v>
      </c>
      <c r="G7871" s="262">
        <f t="shared" si="145"/>
        <v>56071.626269963948</v>
      </c>
    </row>
    <row r="7872" spans="1:7" x14ac:dyDescent="0.2">
      <c r="A7872" s="344">
        <v>24</v>
      </c>
      <c r="B7872" s="344">
        <v>1</v>
      </c>
      <c r="C7872" s="344">
        <v>4846.6396484375</v>
      </c>
      <c r="D7872" s="344">
        <v>18684.9453125</v>
      </c>
      <c r="E7872" s="344">
        <v>2.40785465575755</v>
      </c>
      <c r="F7872" s="344">
        <v>3.0879557598382199</v>
      </c>
      <c r="G7872" s="262">
        <f t="shared" si="145"/>
        <v>56030.282516077576</v>
      </c>
    </row>
    <row r="7873" spans="1:7" x14ac:dyDescent="0.2">
      <c r="A7873" s="344">
        <v>24</v>
      </c>
      <c r="B7873" s="344">
        <v>1</v>
      </c>
      <c r="C7873" s="344">
        <v>4847.0263671875</v>
      </c>
      <c r="D7873" s="344">
        <v>18582.712890625</v>
      </c>
      <c r="E7873" s="344">
        <v>2.4057959672063598</v>
      </c>
      <c r="F7873" s="344">
        <v>3.0854821670800399</v>
      </c>
      <c r="G7873" s="262">
        <f t="shared" si="145"/>
        <v>55991.921265441357</v>
      </c>
    </row>
    <row r="7874" spans="1:7" x14ac:dyDescent="0.2">
      <c r="A7874" s="344">
        <v>24</v>
      </c>
      <c r="B7874" s="344">
        <v>1.5</v>
      </c>
      <c r="C7874" s="344">
        <v>4848.01171875</v>
      </c>
      <c r="D7874" s="344">
        <v>18683.87890625</v>
      </c>
      <c r="E7874" s="344">
        <v>2.4076164700090898</v>
      </c>
      <c r="F7874" s="344">
        <v>3.0892789363861102</v>
      </c>
      <c r="G7874" s="262">
        <f t="shared" si="145"/>
        <v>56025.843232848558</v>
      </c>
    </row>
    <row r="7875" spans="1:7" x14ac:dyDescent="0.2">
      <c r="A7875" s="344">
        <v>24</v>
      </c>
      <c r="B7875" s="344">
        <v>1.5</v>
      </c>
      <c r="C7875" s="344">
        <v>4848.4091796875</v>
      </c>
      <c r="D7875" s="344">
        <v>18784.3125</v>
      </c>
      <c r="E7875" s="344">
        <v>2.4096791166812199</v>
      </c>
      <c r="F7875" s="344">
        <v>3.0919699929654598</v>
      </c>
      <c r="G7875" s="262">
        <f t="shared" si="145"/>
        <v>56064.485053005978</v>
      </c>
    </row>
    <row r="7876" spans="1:7" x14ac:dyDescent="0.2">
      <c r="A7876" s="344">
        <v>24</v>
      </c>
      <c r="B7876" s="344">
        <v>1.5</v>
      </c>
      <c r="C7876" s="344">
        <v>4848.8056640625</v>
      </c>
      <c r="D7876" s="344">
        <v>18886.208984375</v>
      </c>
      <c r="E7876" s="344">
        <v>2.4116360582411298</v>
      </c>
      <c r="F7876" s="344">
        <v>3.09769832529128</v>
      </c>
      <c r="G7876" s="262">
        <f t="shared" si="145"/>
        <v>56101.3445575441</v>
      </c>
    </row>
    <row r="7877" spans="1:7" x14ac:dyDescent="0.2">
      <c r="A7877" s="344">
        <v>24</v>
      </c>
      <c r="B7877" s="344">
        <v>1.5</v>
      </c>
      <c r="C7877" s="344">
        <v>4849.212890625</v>
      </c>
      <c r="D7877" s="344">
        <v>18986.494140625</v>
      </c>
      <c r="E7877" s="344">
        <v>2.41372268646955</v>
      </c>
      <c r="F7877" s="344">
        <v>3.1008929945528498</v>
      </c>
      <c r="G7877" s="262">
        <f t="shared" si="145"/>
        <v>56140.857683257702</v>
      </c>
    </row>
    <row r="7878" spans="1:7" x14ac:dyDescent="0.2">
      <c r="A7878" s="344">
        <v>24</v>
      </c>
      <c r="B7878" s="344">
        <v>1.5</v>
      </c>
      <c r="C7878" s="344">
        <v>4849.6181640625</v>
      </c>
      <c r="D7878" s="344">
        <v>19088.708984375</v>
      </c>
      <c r="E7878" s="344">
        <v>2.41577462293208</v>
      </c>
      <c r="F7878" s="344">
        <v>3.1049342360347501</v>
      </c>
      <c r="G7878" s="262">
        <f t="shared" ref="G7878:G7941" si="146">G7877+(D7878+D7877)/2*(E7878-E7877)</f>
        <v>56179.921632062913</v>
      </c>
    </row>
    <row r="7879" spans="1:7" x14ac:dyDescent="0.2">
      <c r="A7879" s="344">
        <v>24</v>
      </c>
      <c r="B7879" s="344">
        <v>1.5</v>
      </c>
      <c r="C7879" s="344">
        <v>4850.02734375</v>
      </c>
      <c r="D7879" s="344">
        <v>19189.958984375</v>
      </c>
      <c r="E7879" s="344">
        <v>2.4178188759833601</v>
      </c>
      <c r="F7879" s="344">
        <v>3.1083198264241201</v>
      </c>
      <c r="G7879" s="262">
        <f t="shared" si="146"/>
        <v>56219.047273959943</v>
      </c>
    </row>
    <row r="7880" spans="1:7" x14ac:dyDescent="0.2">
      <c r="A7880" s="344">
        <v>24</v>
      </c>
      <c r="B7880" s="344">
        <v>1.5</v>
      </c>
      <c r="C7880" s="344">
        <v>4850.43359375</v>
      </c>
      <c r="D7880" s="344">
        <v>19291.3671875</v>
      </c>
      <c r="E7880" s="344">
        <v>2.4198682513088001</v>
      </c>
      <c r="F7880" s="344">
        <v>3.1145811080932599</v>
      </c>
      <c r="G7880" s="262">
        <f t="shared" si="146"/>
        <v>56258.478614133368</v>
      </c>
    </row>
    <row r="7881" spans="1:7" x14ac:dyDescent="0.2">
      <c r="A7881" s="344">
        <v>24</v>
      </c>
      <c r="B7881" s="344">
        <v>1.5</v>
      </c>
      <c r="C7881" s="344">
        <v>4850.83984375</v>
      </c>
      <c r="D7881" s="344">
        <v>19393.99609375</v>
      </c>
      <c r="E7881" s="344">
        <v>2.4219625629484698</v>
      </c>
      <c r="F7881" s="344">
        <v>3.1185031402856098</v>
      </c>
      <c r="G7881" s="262">
        <f t="shared" si="146"/>
        <v>56298.988217435755</v>
      </c>
    </row>
    <row r="7882" spans="1:7" x14ac:dyDescent="0.2">
      <c r="A7882" s="344">
        <v>24</v>
      </c>
      <c r="B7882" s="344">
        <v>1.5</v>
      </c>
      <c r="C7882" s="344">
        <v>4851.2373046875</v>
      </c>
      <c r="D7882" s="344">
        <v>19494.310546875</v>
      </c>
      <c r="E7882" s="344">
        <v>2.4239849299192402</v>
      </c>
      <c r="F7882" s="344">
        <v>3.1240521930158098</v>
      </c>
      <c r="G7882" s="262">
        <f t="shared" si="146"/>
        <v>56338.311430885355</v>
      </c>
    </row>
    <row r="7883" spans="1:7" x14ac:dyDescent="0.2">
      <c r="A7883" s="344">
        <v>24</v>
      </c>
      <c r="B7883" s="344">
        <v>1.5</v>
      </c>
      <c r="C7883" s="344">
        <v>4851.6630859375</v>
      </c>
      <c r="D7883" s="344">
        <v>19595.205078125</v>
      </c>
      <c r="E7883" s="344">
        <v>2.4261302314698701</v>
      </c>
      <c r="F7883" s="344">
        <v>3.1274736393243101</v>
      </c>
      <c r="G7883" s="262">
        <f t="shared" si="146"/>
        <v>56380.240830127193</v>
      </c>
    </row>
    <row r="7884" spans="1:7" x14ac:dyDescent="0.2">
      <c r="A7884" s="344">
        <v>24</v>
      </c>
      <c r="B7884" s="344">
        <v>1.5</v>
      </c>
      <c r="C7884" s="344">
        <v>4852.0478515625</v>
      </c>
      <c r="D7884" s="344">
        <v>19696.8515625</v>
      </c>
      <c r="E7884" s="344">
        <v>2.4281018413603301</v>
      </c>
      <c r="F7884" s="344">
        <v>3.1321258284151599</v>
      </c>
      <c r="G7884" s="262">
        <f t="shared" si="146"/>
        <v>56418.975133871783</v>
      </c>
    </row>
    <row r="7885" spans="1:7" x14ac:dyDescent="0.2">
      <c r="A7885" s="344">
        <v>24</v>
      </c>
      <c r="B7885" s="344">
        <v>1.5</v>
      </c>
      <c r="C7885" s="344">
        <v>4852.4677734375</v>
      </c>
      <c r="D7885" s="344">
        <v>19799.25390625</v>
      </c>
      <c r="E7885" s="344">
        <v>2.4301225785165999</v>
      </c>
      <c r="F7885" s="344">
        <v>3.1370848882943401</v>
      </c>
      <c r="G7885" s="262">
        <f t="shared" si="146"/>
        <v>56458.880757796105</v>
      </c>
    </row>
    <row r="7886" spans="1:7" x14ac:dyDescent="0.2">
      <c r="A7886" s="344">
        <v>24</v>
      </c>
      <c r="B7886" s="344">
        <v>1.5</v>
      </c>
      <c r="C7886" s="344">
        <v>4852.8701171875</v>
      </c>
      <c r="D7886" s="344">
        <v>19900.6796875</v>
      </c>
      <c r="E7886" s="344">
        <v>2.4323018733412001</v>
      </c>
      <c r="F7886" s="344">
        <v>3.1414299737662099</v>
      </c>
      <c r="G7886" s="262">
        <f t="shared" si="146"/>
        <v>56502.139687705021</v>
      </c>
    </row>
    <row r="7887" spans="1:7" x14ac:dyDescent="0.2">
      <c r="A7887" s="344">
        <v>24</v>
      </c>
      <c r="B7887" s="344">
        <v>1.5</v>
      </c>
      <c r="C7887" s="344">
        <v>4853.2802734375</v>
      </c>
      <c r="D7887" s="344">
        <v>20001.396484375</v>
      </c>
      <c r="E7887" s="344">
        <v>2.4343051481992002</v>
      </c>
      <c r="F7887" s="344">
        <v>3.1473101116716902</v>
      </c>
      <c r="G7887" s="262">
        <f t="shared" si="146"/>
        <v>56542.107100693582</v>
      </c>
    </row>
    <row r="7888" spans="1:7" x14ac:dyDescent="0.2">
      <c r="A7888" s="344">
        <v>24</v>
      </c>
      <c r="B7888" s="344">
        <v>1.5</v>
      </c>
      <c r="C7888" s="344">
        <v>4853.6845703125</v>
      </c>
      <c r="D7888" s="344">
        <v>20103.34765625</v>
      </c>
      <c r="E7888" s="344">
        <v>2.4364520795643299</v>
      </c>
      <c r="F7888" s="344">
        <v>3.1509252730756998</v>
      </c>
      <c r="G7888" s="262">
        <f t="shared" si="146"/>
        <v>56585.158167236586</v>
      </c>
    </row>
    <row r="7889" spans="1:7" x14ac:dyDescent="0.2">
      <c r="A7889" s="344">
        <v>24</v>
      </c>
      <c r="B7889" s="344">
        <v>1.5</v>
      </c>
      <c r="C7889" s="344">
        <v>4854.08984375</v>
      </c>
      <c r="D7889" s="344">
        <v>20204.2109375</v>
      </c>
      <c r="E7889" s="344">
        <v>2.43847607634962</v>
      </c>
      <c r="F7889" s="344">
        <v>3.1547367107123101</v>
      </c>
      <c r="G7889" s="262">
        <f t="shared" si="146"/>
        <v>56625.949351744908</v>
      </c>
    </row>
    <row r="7890" spans="1:7" x14ac:dyDescent="0.2">
      <c r="A7890" s="344">
        <v>24</v>
      </c>
      <c r="B7890" s="344">
        <v>1.5</v>
      </c>
      <c r="C7890" s="344">
        <v>4854.2890625</v>
      </c>
      <c r="D7890" s="344">
        <v>20246.353515625</v>
      </c>
      <c r="E7890" s="344">
        <v>2.43946071714163</v>
      </c>
      <c r="F7890" s="344">
        <v>3.15685267560184</v>
      </c>
      <c r="G7890" s="262">
        <f t="shared" si="146"/>
        <v>56645.863989655096</v>
      </c>
    </row>
    <row r="7891" spans="1:7" x14ac:dyDescent="0.2">
      <c r="A7891" s="344">
        <v>24</v>
      </c>
      <c r="B7891" s="344">
        <v>1.5</v>
      </c>
      <c r="C7891" s="344">
        <v>4854.4873046875</v>
      </c>
      <c r="D7891" s="344">
        <v>20304.375</v>
      </c>
      <c r="E7891" s="344">
        <v>2.4405061267316301</v>
      </c>
      <c r="F7891" s="344">
        <v>3.16030974499881</v>
      </c>
      <c r="G7891" s="262">
        <f t="shared" si="146"/>
        <v>56667.060049890955</v>
      </c>
    </row>
    <row r="7892" spans="1:7" x14ac:dyDescent="0.2">
      <c r="A7892" s="344">
        <v>24</v>
      </c>
      <c r="B7892" s="344">
        <v>1.5</v>
      </c>
      <c r="C7892" s="344">
        <v>4854.8994140625</v>
      </c>
      <c r="D7892" s="344">
        <v>20404.546875</v>
      </c>
      <c r="E7892" s="344">
        <v>2.44259554892778</v>
      </c>
      <c r="F7892" s="344">
        <v>3.1626583077013501</v>
      </c>
      <c r="G7892" s="262">
        <f t="shared" si="146"/>
        <v>56709.589112364432</v>
      </c>
    </row>
    <row r="7893" spans="1:7" x14ac:dyDescent="0.2">
      <c r="A7893" s="344">
        <v>24</v>
      </c>
      <c r="B7893" s="344">
        <v>1.5</v>
      </c>
      <c r="C7893" s="344">
        <v>4855.2958984375</v>
      </c>
      <c r="D7893" s="344">
        <v>20504.865234375</v>
      </c>
      <c r="E7893" s="344">
        <v>2.4446630850434299</v>
      </c>
      <c r="F7893" s="344">
        <v>3.16967372782528</v>
      </c>
      <c r="G7893" s="262">
        <f t="shared" si="146"/>
        <v>56751.879955867502</v>
      </c>
    </row>
    <row r="7894" spans="1:7" x14ac:dyDescent="0.2">
      <c r="A7894" s="344">
        <v>24</v>
      </c>
      <c r="B7894" s="344">
        <v>1.5</v>
      </c>
      <c r="C7894" s="344">
        <v>4855.7021484375</v>
      </c>
      <c r="D7894" s="344">
        <v>20605.49609375</v>
      </c>
      <c r="E7894" s="344">
        <v>2.4467820767313202</v>
      </c>
      <c r="F7894" s="344">
        <v>3.1733810901641801</v>
      </c>
      <c r="G7894" s="262">
        <f t="shared" si="146"/>
        <v>56795.436212837732</v>
      </c>
    </row>
    <row r="7895" spans="1:7" x14ac:dyDescent="0.2">
      <c r="A7895" s="344">
        <v>24</v>
      </c>
      <c r="B7895" s="344">
        <v>1.5</v>
      </c>
      <c r="C7895" s="344">
        <v>4856.09765625</v>
      </c>
      <c r="D7895" s="344">
        <v>20705.8046875</v>
      </c>
      <c r="E7895" s="344">
        <v>2.4488442577421701</v>
      </c>
      <c r="F7895" s="344">
        <v>3.1760067213326701</v>
      </c>
      <c r="G7895" s="262">
        <f t="shared" si="146"/>
        <v>56838.031902840034</v>
      </c>
    </row>
    <row r="7896" spans="1:7" x14ac:dyDescent="0.2">
      <c r="A7896" s="344">
        <v>24</v>
      </c>
      <c r="B7896" s="344">
        <v>1.5</v>
      </c>
      <c r="C7896" s="344">
        <v>4856.4990234375</v>
      </c>
      <c r="D7896" s="344">
        <v>20806.9296875</v>
      </c>
      <c r="E7896" s="344">
        <v>2.4508500937372402</v>
      </c>
      <c r="F7896" s="344">
        <v>3.1822652090340902</v>
      </c>
      <c r="G7896" s="262">
        <f t="shared" si="146"/>
        <v>56879.665771271611</v>
      </c>
    </row>
    <row r="7897" spans="1:7" x14ac:dyDescent="0.2">
      <c r="A7897" s="344">
        <v>24</v>
      </c>
      <c r="B7897" s="344">
        <v>1.5</v>
      </c>
      <c r="C7897" s="344">
        <v>4856.8984375</v>
      </c>
      <c r="D7897" s="344">
        <v>20907.3203125</v>
      </c>
      <c r="E7897" s="344">
        <v>2.4529367219656701</v>
      </c>
      <c r="F7897" s="344">
        <v>3.1852484680712201</v>
      </c>
      <c r="G7897" s="262">
        <f t="shared" si="146"/>
        <v>56923.186837060501</v>
      </c>
    </row>
    <row r="7898" spans="1:7" x14ac:dyDescent="0.2">
      <c r="A7898" s="344">
        <v>24</v>
      </c>
      <c r="B7898" s="344">
        <v>1.5</v>
      </c>
      <c r="C7898" s="344">
        <v>4857.2958984375</v>
      </c>
      <c r="D7898" s="344">
        <v>21007.55078125</v>
      </c>
      <c r="E7898" s="344">
        <v>2.4549560621380802</v>
      </c>
      <c r="F7898" s="344">
        <v>3.1908689998090298</v>
      </c>
      <c r="G7898" s="262">
        <f t="shared" si="146"/>
        <v>56965.507028570995</v>
      </c>
    </row>
    <row r="7899" spans="1:7" x14ac:dyDescent="0.2">
      <c r="A7899" s="344">
        <v>24</v>
      </c>
      <c r="B7899" s="344">
        <v>1.5</v>
      </c>
      <c r="C7899" s="344">
        <v>4857.708984375</v>
      </c>
      <c r="D7899" s="344">
        <v>21108.908203125</v>
      </c>
      <c r="E7899" s="344">
        <v>2.4570487439632398</v>
      </c>
      <c r="F7899" s="344">
        <v>3.1954825390130299</v>
      </c>
      <c r="G7899" s="262">
        <f t="shared" si="146"/>
        <v>57009.575202699336</v>
      </c>
    </row>
    <row r="7900" spans="1:7" x14ac:dyDescent="0.2">
      <c r="A7900" s="344">
        <v>24</v>
      </c>
      <c r="B7900" s="344">
        <v>1.5</v>
      </c>
      <c r="C7900" s="344">
        <v>4858.107421875</v>
      </c>
      <c r="D7900" s="344">
        <v>21209.39453125</v>
      </c>
      <c r="E7900" s="344">
        <v>2.4590985849499698</v>
      </c>
      <c r="F7900" s="344">
        <v>3.1990825664251998</v>
      </c>
      <c r="G7900" s="262">
        <f t="shared" si="146"/>
        <v>57052.948098416222</v>
      </c>
    </row>
    <row r="7901" spans="1:7" x14ac:dyDescent="0.2">
      <c r="A7901" s="344">
        <v>24</v>
      </c>
      <c r="B7901" s="344">
        <v>1.5</v>
      </c>
      <c r="C7901" s="344">
        <v>4858.181640625</v>
      </c>
      <c r="D7901" s="344">
        <v>21221.271484375</v>
      </c>
      <c r="E7901" s="344">
        <v>2.45949323289096</v>
      </c>
      <c r="F7901" s="344">
        <v>3.2028139103203999</v>
      </c>
      <c r="G7901" s="262">
        <f t="shared" si="146"/>
        <v>57061.320685905179</v>
      </c>
    </row>
    <row r="7902" spans="1:7" x14ac:dyDescent="0.2">
      <c r="A7902" s="344">
        <v>24</v>
      </c>
      <c r="B7902" s="344">
        <v>1.5</v>
      </c>
      <c r="C7902" s="344">
        <v>4858.521484375</v>
      </c>
      <c r="D7902" s="344">
        <v>21311.8046875</v>
      </c>
      <c r="E7902" s="344">
        <v>2.4611526168882798</v>
      </c>
      <c r="F7902" s="344">
        <v>3.20515036582947</v>
      </c>
      <c r="G7902" s="262">
        <f t="shared" si="146"/>
        <v>57096.610038883373</v>
      </c>
    </row>
    <row r="7903" spans="1:7" x14ac:dyDescent="0.2">
      <c r="A7903" s="344">
        <v>24</v>
      </c>
      <c r="B7903" s="344">
        <v>1.5</v>
      </c>
      <c r="C7903" s="344">
        <v>4858.9248046875</v>
      </c>
      <c r="D7903" s="344">
        <v>21415.7578125</v>
      </c>
      <c r="E7903" s="344">
        <v>2.4633794091641898</v>
      </c>
      <c r="F7903" s="344">
        <v>3.2080740202218299</v>
      </c>
      <c r="G7903" s="262">
        <f t="shared" si="146"/>
        <v>57144.182741955105</v>
      </c>
    </row>
    <row r="7904" spans="1:7" x14ac:dyDescent="0.2">
      <c r="A7904" s="344">
        <v>24</v>
      </c>
      <c r="B7904" s="344">
        <v>1.5</v>
      </c>
      <c r="C7904" s="344">
        <v>4859.322265625</v>
      </c>
      <c r="D7904" s="344">
        <v>21516.5234375</v>
      </c>
      <c r="E7904" s="344">
        <v>2.4654271546751301</v>
      </c>
      <c r="F7904" s="344">
        <v>3.21370968595147</v>
      </c>
      <c r="G7904" s="262">
        <f t="shared" si="146"/>
        <v>57188.139935057159</v>
      </c>
    </row>
    <row r="7905" spans="1:7" x14ac:dyDescent="0.2">
      <c r="A7905" s="344">
        <v>24</v>
      </c>
      <c r="B7905" s="344">
        <v>1.5</v>
      </c>
      <c r="C7905" s="344">
        <v>4859.6953125</v>
      </c>
      <c r="D7905" s="344">
        <v>21618.439453125</v>
      </c>
      <c r="E7905" s="344">
        <v>2.46750586666167</v>
      </c>
      <c r="F7905" s="344">
        <v>3.21696721948683</v>
      </c>
      <c r="G7905" s="262">
        <f t="shared" si="146"/>
        <v>57232.972517257011</v>
      </c>
    </row>
    <row r="7906" spans="1:7" x14ac:dyDescent="0.2">
      <c r="A7906" s="344">
        <v>24</v>
      </c>
      <c r="B7906" s="344">
        <v>1.5</v>
      </c>
      <c r="C7906" s="344">
        <v>4860.107421875</v>
      </c>
      <c r="D7906" s="344">
        <v>21718.6875</v>
      </c>
      <c r="E7906" s="344">
        <v>2.46958970092237</v>
      </c>
      <c r="F7906" s="344">
        <v>3.2201588619500399</v>
      </c>
      <c r="G7906" s="262">
        <f t="shared" si="146"/>
        <v>57278.126212209623</v>
      </c>
    </row>
    <row r="7907" spans="1:7" x14ac:dyDescent="0.2">
      <c r="A7907" s="344">
        <v>24</v>
      </c>
      <c r="B7907" s="344">
        <v>1.5</v>
      </c>
      <c r="C7907" s="344">
        <v>4860.5234375</v>
      </c>
      <c r="D7907" s="344">
        <v>21820.84375</v>
      </c>
      <c r="E7907" s="344">
        <v>2.4716872721910499</v>
      </c>
      <c r="F7907" s="344">
        <v>3.22540709748864</v>
      </c>
      <c r="G7907" s="262">
        <f t="shared" si="146"/>
        <v>57323.789847110522</v>
      </c>
    </row>
    <row r="7908" spans="1:7" x14ac:dyDescent="0.2">
      <c r="A7908" s="344">
        <v>24</v>
      </c>
      <c r="B7908" s="344">
        <v>1.5</v>
      </c>
      <c r="C7908" s="344">
        <v>4860.92578125</v>
      </c>
      <c r="D7908" s="344">
        <v>21922.94921875</v>
      </c>
      <c r="E7908" s="344">
        <v>2.4738172069191902</v>
      </c>
      <c r="F7908" s="344">
        <v>3.22984461672604</v>
      </c>
      <c r="G7908" s="262">
        <f t="shared" si="146"/>
        <v>57370.375559002881</v>
      </c>
    </row>
    <row r="7909" spans="1:7" x14ac:dyDescent="0.2">
      <c r="A7909" s="344">
        <v>24</v>
      </c>
      <c r="B7909" s="344">
        <v>1.5</v>
      </c>
      <c r="C7909" s="344">
        <v>4861.3359375</v>
      </c>
      <c r="D7909" s="344">
        <v>22023.009765625</v>
      </c>
      <c r="E7909" s="344">
        <v>2.4759396910667402</v>
      </c>
      <c r="F7909" s="344">
        <v>3.2338171731680601</v>
      </c>
      <c r="G7909" s="262">
        <f t="shared" si="146"/>
        <v>57417.012859649491</v>
      </c>
    </row>
    <row r="7910" spans="1:7" x14ac:dyDescent="0.2">
      <c r="A7910" s="344">
        <v>24</v>
      </c>
      <c r="B7910" s="344">
        <v>1.5</v>
      </c>
      <c r="C7910" s="344">
        <v>4861.7314453125</v>
      </c>
      <c r="D7910" s="344">
        <v>22123.89453125</v>
      </c>
      <c r="E7910" s="344">
        <v>2.4780887179076698</v>
      </c>
      <c r="F7910" s="344">
        <v>3.2394200097769499</v>
      </c>
      <c r="G7910" s="262">
        <f t="shared" si="146"/>
        <v>57464.449300788459</v>
      </c>
    </row>
    <row r="7911" spans="1:7" x14ac:dyDescent="0.2">
      <c r="A7911" s="344">
        <v>24</v>
      </c>
      <c r="B7911" s="344">
        <v>1.5</v>
      </c>
      <c r="C7911" s="344">
        <v>4862.005859375</v>
      </c>
      <c r="D7911" s="344">
        <v>22187.9453125</v>
      </c>
      <c r="E7911" s="344">
        <v>2.4795008357614301</v>
      </c>
      <c r="F7911" s="344">
        <v>3.2414733432233298</v>
      </c>
      <c r="G7911" s="262">
        <f t="shared" si="146"/>
        <v>57495.736070876621</v>
      </c>
    </row>
    <row r="7912" spans="1:7" x14ac:dyDescent="0.2">
      <c r="A7912" s="344">
        <v>24</v>
      </c>
      <c r="B7912" s="344">
        <v>1.5</v>
      </c>
      <c r="C7912" s="344">
        <v>4862.154296875</v>
      </c>
      <c r="D7912" s="344">
        <v>22225.306640625</v>
      </c>
      <c r="E7912" s="344">
        <v>2.4802070111036301</v>
      </c>
      <c r="F7912" s="344">
        <v>3.2447308767586902</v>
      </c>
      <c r="G7912" s="262">
        <f t="shared" si="146"/>
        <v>57511.417842574723</v>
      </c>
    </row>
    <row r="7913" spans="1:7" x14ac:dyDescent="0.2">
      <c r="A7913" s="344">
        <v>24</v>
      </c>
      <c r="B7913" s="344">
        <v>1.5</v>
      </c>
      <c r="C7913" s="344">
        <v>4862.2919921875</v>
      </c>
      <c r="D7913" s="344">
        <v>22325.73828125</v>
      </c>
      <c r="E7913" s="344">
        <v>2.4822347331792098</v>
      </c>
      <c r="F7913" s="344">
        <v>3.2475232146680399</v>
      </c>
      <c r="G7913" s="262">
        <f t="shared" si="146"/>
        <v>57556.586411213837</v>
      </c>
    </row>
    <row r="7914" spans="1:7" x14ac:dyDescent="0.2">
      <c r="A7914" s="344">
        <v>24</v>
      </c>
      <c r="B7914" s="344">
        <v>1.5</v>
      </c>
      <c r="C7914" s="344">
        <v>4862.6943359375</v>
      </c>
      <c r="D7914" s="344">
        <v>22426.8203125</v>
      </c>
      <c r="E7914" s="344">
        <v>2.4843784049153301</v>
      </c>
      <c r="F7914" s="344">
        <v>3.2530068419873701</v>
      </c>
      <c r="G7914" s="262">
        <f t="shared" si="146"/>
        <v>57604.553808702083</v>
      </c>
    </row>
    <row r="7915" spans="1:7" x14ac:dyDescent="0.2">
      <c r="A7915" s="344">
        <v>24</v>
      </c>
      <c r="B7915" s="344">
        <v>1.5</v>
      </c>
      <c r="C7915" s="344">
        <v>4863.1064453125</v>
      </c>
      <c r="D7915" s="344">
        <v>22526.873046875</v>
      </c>
      <c r="E7915" s="344">
        <v>2.4865157902240802</v>
      </c>
      <c r="F7915" s="344">
        <v>3.2553852070123002</v>
      </c>
      <c r="G7915" s="262">
        <f t="shared" si="146"/>
        <v>57652.595490582273</v>
      </c>
    </row>
    <row r="7916" spans="1:7" x14ac:dyDescent="0.2">
      <c r="A7916" s="344">
        <v>24</v>
      </c>
      <c r="B7916" s="344">
        <v>1.5</v>
      </c>
      <c r="C7916" s="344">
        <v>4863.52734375</v>
      </c>
      <c r="D7916" s="344">
        <v>22627.537109375</v>
      </c>
      <c r="E7916" s="344">
        <v>2.48867785558105</v>
      </c>
      <c r="F7916" s="344">
        <v>3.2616734970360999</v>
      </c>
      <c r="G7916" s="262">
        <f t="shared" si="146"/>
        <v>57701.40888353889</v>
      </c>
    </row>
    <row r="7917" spans="1:7" x14ac:dyDescent="0.2">
      <c r="A7917" s="344">
        <v>24</v>
      </c>
      <c r="B7917" s="344">
        <v>1.5</v>
      </c>
      <c r="C7917" s="344">
        <v>4863.9326171875</v>
      </c>
      <c r="D7917" s="344">
        <v>22729.375</v>
      </c>
      <c r="E7917" s="344">
        <v>2.4907772894948699</v>
      </c>
      <c r="F7917" s="344">
        <v>3.2655477989464998</v>
      </c>
      <c r="G7917" s="262">
        <f t="shared" si="146"/>
        <v>57749.020803293177</v>
      </c>
    </row>
    <row r="7918" spans="1:7" x14ac:dyDescent="0.2">
      <c r="A7918" s="344">
        <v>24</v>
      </c>
      <c r="B7918" s="344">
        <v>1.5</v>
      </c>
      <c r="C7918" s="344">
        <v>4864.6005859375</v>
      </c>
      <c r="D7918" s="344">
        <v>22831.46484375</v>
      </c>
      <c r="E7918" s="344">
        <v>2.4929870851337901</v>
      </c>
      <c r="F7918" s="344">
        <v>3.2713981345295902</v>
      </c>
      <c r="G7918" s="262">
        <f t="shared" si="146"/>
        <v>57799.36087588931</v>
      </c>
    </row>
    <row r="7919" spans="1:7" x14ac:dyDescent="0.2">
      <c r="A7919" s="344">
        <v>24</v>
      </c>
      <c r="B7919" s="344">
        <v>1.5</v>
      </c>
      <c r="C7919" s="344">
        <v>4864.9951171875</v>
      </c>
      <c r="D7919" s="344">
        <v>22931.828125</v>
      </c>
      <c r="E7919" s="344">
        <v>2.4952741805463998</v>
      </c>
      <c r="F7919" s="344">
        <v>3.2758594024926402</v>
      </c>
      <c r="G7919" s="262">
        <f t="shared" si="146"/>
        <v>57851.693384596685</v>
      </c>
    </row>
    <row r="7920" spans="1:7" x14ac:dyDescent="0.2">
      <c r="A7920" s="344">
        <v>24</v>
      </c>
      <c r="B7920" s="344">
        <v>1.5</v>
      </c>
      <c r="C7920" s="344">
        <v>4865.3779296875</v>
      </c>
      <c r="D7920" s="344">
        <v>23032.068359375</v>
      </c>
      <c r="E7920" s="344">
        <v>2.49743065796793</v>
      </c>
      <c r="F7920" s="344">
        <v>3.2791614066809398</v>
      </c>
      <c r="G7920" s="262">
        <f t="shared" si="146"/>
        <v>57901.253437083738</v>
      </c>
    </row>
    <row r="7921" spans="1:7" x14ac:dyDescent="0.2">
      <c r="A7921" s="344">
        <v>24</v>
      </c>
      <c r="B7921" s="344">
        <v>1.5</v>
      </c>
      <c r="C7921" s="344">
        <v>4865.734375</v>
      </c>
      <c r="D7921" s="344">
        <v>23114.76953125</v>
      </c>
      <c r="E7921" s="344">
        <v>2.4995072744786699</v>
      </c>
      <c r="F7921" s="344">
        <v>3.2826808746904099</v>
      </c>
      <c r="G7921" s="262">
        <f t="shared" si="146"/>
        <v>57949.168079824798</v>
      </c>
    </row>
    <row r="7922" spans="1:7" x14ac:dyDescent="0.2">
      <c r="A7922" s="344">
        <v>24</v>
      </c>
      <c r="B7922" s="344">
        <v>1.5</v>
      </c>
      <c r="C7922" s="344">
        <v>4865.791015625</v>
      </c>
      <c r="D7922" s="344">
        <v>23132.798828125</v>
      </c>
      <c r="E7922" s="344">
        <v>2.4998025037348302</v>
      </c>
      <c r="F7922" s="344">
        <v>3.2847761176526502</v>
      </c>
      <c r="G7922" s="262">
        <f t="shared" si="146"/>
        <v>57955.99489742778</v>
      </c>
    </row>
    <row r="7923" spans="1:7" x14ac:dyDescent="0.2">
      <c r="A7923" s="344">
        <v>24</v>
      </c>
      <c r="B7923" s="344">
        <v>2</v>
      </c>
      <c r="C7923" s="344">
        <v>4866.2763671875</v>
      </c>
      <c r="D7923" s="344">
        <v>23032.51953125</v>
      </c>
      <c r="E7923" s="344">
        <v>2.4981275200843802</v>
      </c>
      <c r="F7923" s="344">
        <v>3.27955768443644</v>
      </c>
      <c r="G7923" s="262">
        <f t="shared" si="146"/>
        <v>57917.331820692896</v>
      </c>
    </row>
    <row r="7924" spans="1:7" x14ac:dyDescent="0.2">
      <c r="A7924" s="344">
        <v>24</v>
      </c>
      <c r="B7924" s="344">
        <v>2</v>
      </c>
      <c r="C7924" s="344">
        <v>4866.66796875</v>
      </c>
      <c r="D7924" s="344">
        <v>22931.453125</v>
      </c>
      <c r="E7924" s="344">
        <v>2.4961489252746101</v>
      </c>
      <c r="F7924" s="344">
        <v>3.2755704596638702</v>
      </c>
      <c r="G7924" s="262">
        <f t="shared" si="146"/>
        <v>57871.859781825857</v>
      </c>
    </row>
    <row r="7925" spans="1:7" x14ac:dyDescent="0.2">
      <c r="A7925" s="344">
        <v>24</v>
      </c>
      <c r="B7925" s="344">
        <v>2</v>
      </c>
      <c r="C7925" s="344">
        <v>4867.083984375</v>
      </c>
      <c r="D7925" s="344">
        <v>22830.70703125</v>
      </c>
      <c r="E7925" s="344">
        <v>2.4941344745457199</v>
      </c>
      <c r="F7925" s="344">
        <v>3.2711029052734402</v>
      </c>
      <c r="G7925" s="262">
        <f t="shared" si="146"/>
        <v>57825.766973384685</v>
      </c>
    </row>
    <row r="7926" spans="1:7" x14ac:dyDescent="0.2">
      <c r="A7926" s="344">
        <v>24</v>
      </c>
      <c r="B7926" s="344">
        <v>2</v>
      </c>
      <c r="C7926" s="344">
        <v>4867.4814453125</v>
      </c>
      <c r="D7926" s="344">
        <v>22730.220703125</v>
      </c>
      <c r="E7926" s="344">
        <v>2.4921738076955098</v>
      </c>
      <c r="F7926" s="344">
        <v>3.2666830811649601</v>
      </c>
      <c r="G7926" s="262">
        <f t="shared" si="146"/>
        <v>57781.102073047878</v>
      </c>
    </row>
    <row r="7927" spans="1:7" x14ac:dyDescent="0.2">
      <c r="A7927" s="344">
        <v>24</v>
      </c>
      <c r="B7927" s="344">
        <v>2</v>
      </c>
      <c r="C7927" s="344">
        <v>4868.126953125</v>
      </c>
      <c r="D7927" s="344">
        <v>22630.115234375</v>
      </c>
      <c r="E7927" s="344">
        <v>2.4901595897972602</v>
      </c>
      <c r="F7927" s="344">
        <v>3.2631456851959202</v>
      </c>
      <c r="G7927" s="262">
        <f t="shared" si="146"/>
        <v>57735.419272789914</v>
      </c>
    </row>
    <row r="7928" spans="1:7" x14ac:dyDescent="0.2">
      <c r="A7928" s="344">
        <v>24</v>
      </c>
      <c r="B7928" s="344">
        <v>2</v>
      </c>
      <c r="C7928" s="344">
        <v>4868.2734375</v>
      </c>
      <c r="D7928" s="344">
        <v>22528.978515625</v>
      </c>
      <c r="E7928" s="344">
        <v>2.4881414137780702</v>
      </c>
      <c r="F7928" s="344">
        <v>3.2583295833319399</v>
      </c>
      <c r="G7928" s="262">
        <f t="shared" si="146"/>
        <v>57689.849772762616</v>
      </c>
    </row>
    <row r="7929" spans="1:7" x14ac:dyDescent="0.2">
      <c r="A7929" s="344">
        <v>24</v>
      </c>
      <c r="B7929" s="344">
        <v>2</v>
      </c>
      <c r="C7929" s="344">
        <v>4868.646484375</v>
      </c>
      <c r="D7929" s="344">
        <v>22427.93359375</v>
      </c>
      <c r="E7929" s="344">
        <v>2.4860668927431102</v>
      </c>
      <c r="F7929" s="344">
        <v>3.25529859401286</v>
      </c>
      <c r="G7929" s="262">
        <f t="shared" si="146"/>
        <v>57643.217742843743</v>
      </c>
    </row>
    <row r="7930" spans="1:7" x14ac:dyDescent="0.2">
      <c r="A7930" s="344">
        <v>24</v>
      </c>
      <c r="B7930" s="344">
        <v>2</v>
      </c>
      <c r="C7930" s="344">
        <v>4869.0732421875</v>
      </c>
      <c r="D7930" s="344">
        <v>22325.556640625</v>
      </c>
      <c r="E7930" s="344">
        <v>2.4840233381837602</v>
      </c>
      <c r="F7930" s="344">
        <v>3.2484384719282402</v>
      </c>
      <c r="G7930" s="262">
        <f t="shared" si="146"/>
        <v>57597.489643336099</v>
      </c>
    </row>
    <row r="7931" spans="1:7" x14ac:dyDescent="0.2">
      <c r="A7931" s="344">
        <v>24</v>
      </c>
      <c r="B7931" s="344">
        <v>2</v>
      </c>
      <c r="C7931" s="344">
        <v>4869.4765625</v>
      </c>
      <c r="D7931" s="344">
        <v>22225.0703125</v>
      </c>
      <c r="E7931" s="344">
        <v>2.4820496328175099</v>
      </c>
      <c r="F7931" s="344">
        <v>3.2456754706800002</v>
      </c>
      <c r="G7931" s="262">
        <f t="shared" si="146"/>
        <v>57553.524737592503</v>
      </c>
    </row>
    <row r="7932" spans="1:7" x14ac:dyDescent="0.2">
      <c r="A7932" s="344">
        <v>24</v>
      </c>
      <c r="B7932" s="344">
        <v>2</v>
      </c>
      <c r="C7932" s="344">
        <v>4869.8759765625</v>
      </c>
      <c r="D7932" s="344">
        <v>22123.861328125</v>
      </c>
      <c r="E7932" s="344">
        <v>2.4798831436783102</v>
      </c>
      <c r="F7932" s="344">
        <v>3.2389431726187499</v>
      </c>
      <c r="G7932" s="262">
        <f t="shared" si="146"/>
        <v>57505.483998225238</v>
      </c>
    </row>
    <row r="7933" spans="1:7" x14ac:dyDescent="0.2">
      <c r="A7933" s="344">
        <v>24</v>
      </c>
      <c r="B7933" s="344">
        <v>2</v>
      </c>
      <c r="C7933" s="344">
        <v>4869.9716796875</v>
      </c>
      <c r="D7933" s="344">
        <v>22106.265625</v>
      </c>
      <c r="E7933" s="344">
        <v>2.47950595803559</v>
      </c>
      <c r="F7933" s="344">
        <v>3.24022769927979</v>
      </c>
      <c r="G7933" s="262">
        <f t="shared" si="146"/>
        <v>57497.142513794031</v>
      </c>
    </row>
    <row r="7934" spans="1:7" x14ac:dyDescent="0.2">
      <c r="A7934" s="344">
        <v>24</v>
      </c>
      <c r="B7934" s="344">
        <v>2</v>
      </c>
      <c r="C7934" s="344">
        <v>4870.5458984375</v>
      </c>
      <c r="D7934" s="344">
        <v>22023.287109375</v>
      </c>
      <c r="E7934" s="344">
        <v>2.4777790531516102</v>
      </c>
      <c r="F7934" s="344">
        <v>3.2347587402909999</v>
      </c>
      <c r="G7934" s="262">
        <f t="shared" si="146"/>
        <v>57459.038743721612</v>
      </c>
    </row>
    <row r="7935" spans="1:7" x14ac:dyDescent="0.2">
      <c r="A7935" s="344">
        <v>24</v>
      </c>
      <c r="B7935" s="344">
        <v>2</v>
      </c>
      <c r="C7935" s="344">
        <v>4870.9267578125</v>
      </c>
      <c r="D7935" s="344">
        <v>21922.521484375</v>
      </c>
      <c r="E7935" s="344">
        <v>2.4757904466241598</v>
      </c>
      <c r="F7935" s="344">
        <v>3.2317906152456999</v>
      </c>
      <c r="G7935" s="262">
        <f t="shared" si="146"/>
        <v>57415.343282809801</v>
      </c>
    </row>
    <row r="7936" spans="1:7" x14ac:dyDescent="0.2">
      <c r="A7936" s="344">
        <v>24</v>
      </c>
      <c r="B7936" s="344">
        <v>2</v>
      </c>
      <c r="C7936" s="344">
        <v>4871.3330078125</v>
      </c>
      <c r="D7936" s="344">
        <v>21822.189453125</v>
      </c>
      <c r="E7936" s="344">
        <v>2.4737091735005401</v>
      </c>
      <c r="F7936" s="344">
        <v>3.2283007167279698</v>
      </c>
      <c r="G7936" s="262">
        <f t="shared" si="146"/>
        <v>57369.820937222437</v>
      </c>
    </row>
    <row r="7937" spans="1:7" x14ac:dyDescent="0.2">
      <c r="A7937" s="344">
        <v>24</v>
      </c>
      <c r="B7937" s="344">
        <v>2</v>
      </c>
      <c r="C7937" s="344">
        <v>4871.724609375</v>
      </c>
      <c r="D7937" s="344">
        <v>21721.1171875</v>
      </c>
      <c r="E7937" s="344">
        <v>2.47167120687664</v>
      </c>
      <c r="F7937" s="344">
        <v>3.22430138476193</v>
      </c>
      <c r="G7937" s="262">
        <f t="shared" si="146"/>
        <v>57325.451034408514</v>
      </c>
    </row>
    <row r="7938" spans="1:7" x14ac:dyDescent="0.2">
      <c r="A7938" s="344">
        <v>24</v>
      </c>
      <c r="B7938" s="344">
        <v>2</v>
      </c>
      <c r="C7938" s="344">
        <v>4872.134765625</v>
      </c>
      <c r="D7938" s="344">
        <v>21619.896484375</v>
      </c>
      <c r="E7938" s="344">
        <v>2.4695403408259202</v>
      </c>
      <c r="F7938" s="344">
        <v>3.2200245186686498</v>
      </c>
      <c r="G7938" s="262">
        <f t="shared" si="146"/>
        <v>57279.274087089922</v>
      </c>
    </row>
    <row r="7939" spans="1:7" x14ac:dyDescent="0.2">
      <c r="A7939" s="344">
        <v>24</v>
      </c>
      <c r="B7939" s="344">
        <v>2</v>
      </c>
      <c r="C7939" s="344">
        <v>4872.2509765625</v>
      </c>
      <c r="D7939" s="344">
        <v>21517.2734375</v>
      </c>
      <c r="E7939" s="344">
        <v>2.4674977175891399</v>
      </c>
      <c r="F7939" s="344">
        <v>3.2152235507965101</v>
      </c>
      <c r="G7939" s="262">
        <f t="shared" si="146"/>
        <v>57235.217594264243</v>
      </c>
    </row>
    <row r="7940" spans="1:7" x14ac:dyDescent="0.2">
      <c r="A7940" s="344">
        <v>24</v>
      </c>
      <c r="B7940" s="344">
        <v>2</v>
      </c>
      <c r="C7940" s="344">
        <v>4872.689453125</v>
      </c>
      <c r="D7940" s="344">
        <v>21416.62890625</v>
      </c>
      <c r="E7940" s="344">
        <v>2.4655351880937801</v>
      </c>
      <c r="F7940" s="344">
        <v>3.2096267677843602</v>
      </c>
      <c r="G7940" s="262">
        <f t="shared" si="146"/>
        <v>57193.088069413992</v>
      </c>
    </row>
    <row r="7941" spans="1:7" x14ac:dyDescent="0.2">
      <c r="A7941" s="344">
        <v>24</v>
      </c>
      <c r="B7941" s="344">
        <v>2</v>
      </c>
      <c r="C7941" s="344">
        <v>4873.1181640625</v>
      </c>
      <c r="D7941" s="344">
        <v>21314.404296875</v>
      </c>
      <c r="E7941" s="344">
        <v>2.4633759167045399</v>
      </c>
      <c r="F7941" s="344">
        <v>3.2052665483206502</v>
      </c>
      <c r="G7941" s="262">
        <f t="shared" si="146"/>
        <v>57146.954120699898</v>
      </c>
    </row>
    <row r="7942" spans="1:7" x14ac:dyDescent="0.2">
      <c r="A7942" s="344">
        <v>24</v>
      </c>
      <c r="B7942" s="344">
        <v>2</v>
      </c>
      <c r="C7942" s="344">
        <v>4873.4951171875</v>
      </c>
      <c r="D7942" s="344">
        <v>21213.734375</v>
      </c>
      <c r="E7942" s="344">
        <v>2.4613921996206001</v>
      </c>
      <c r="F7942" s="344">
        <v>3.2019496429711598</v>
      </c>
      <c r="G7942" s="262">
        <f t="shared" ref="G7942:G8005" si="147">G7941+(D7942+D7941)/2*(E7942-E7941)</f>
        <v>57104.772223084117</v>
      </c>
    </row>
    <row r="7943" spans="1:7" x14ac:dyDescent="0.2">
      <c r="A7943" s="344">
        <v>24</v>
      </c>
      <c r="B7943" s="344">
        <v>2</v>
      </c>
      <c r="C7943" s="344">
        <v>4873.8798828125</v>
      </c>
      <c r="D7943" s="344">
        <v>21123.328125</v>
      </c>
      <c r="E7943" s="344">
        <v>2.4594939313828901</v>
      </c>
      <c r="F7943" s="344">
        <v>3.1979708001017602</v>
      </c>
      <c r="G7943" s="262">
        <f t="shared" si="147"/>
        <v>57064.588672573271</v>
      </c>
    </row>
    <row r="7944" spans="1:7" x14ac:dyDescent="0.2">
      <c r="A7944" s="344">
        <v>24</v>
      </c>
      <c r="B7944" s="344">
        <v>2</v>
      </c>
      <c r="C7944" s="344">
        <v>4873.9052734375</v>
      </c>
      <c r="D7944" s="344">
        <v>21112.22265625</v>
      </c>
      <c r="E7944" s="344">
        <v>2.4592773988843</v>
      </c>
      <c r="F7944" s="344">
        <v>3.1963766086846599</v>
      </c>
      <c r="G7944" s="262">
        <f t="shared" si="147"/>
        <v>57060.015987903273</v>
      </c>
    </row>
    <row r="7945" spans="1:7" x14ac:dyDescent="0.2">
      <c r="A7945" s="344">
        <v>24</v>
      </c>
      <c r="B7945" s="344">
        <v>2</v>
      </c>
      <c r="C7945" s="344">
        <v>4874.330078125</v>
      </c>
      <c r="D7945" s="344">
        <v>21009.2421875</v>
      </c>
      <c r="E7945" s="344">
        <v>2.4571863468736401</v>
      </c>
      <c r="F7945" s="344">
        <v>3.19210300222039</v>
      </c>
      <c r="G7945" s="262">
        <f t="shared" si="147"/>
        <v>57015.976901026545</v>
      </c>
    </row>
    <row r="7946" spans="1:7" x14ac:dyDescent="0.2">
      <c r="A7946" s="344">
        <v>24</v>
      </c>
      <c r="B7946" s="344">
        <v>2</v>
      </c>
      <c r="C7946" s="344">
        <v>4874.732421875</v>
      </c>
      <c r="D7946" s="344">
        <v>20908.375</v>
      </c>
      <c r="E7946" s="344">
        <v>2.4550857488065998</v>
      </c>
      <c r="F7946" s="344">
        <v>3.1879723537713298</v>
      </c>
      <c r="G7946" s="262">
        <f t="shared" si="147"/>
        <v>56971.950868207045</v>
      </c>
    </row>
    <row r="7947" spans="1:7" x14ac:dyDescent="0.2">
      <c r="A7947" s="344">
        <v>24</v>
      </c>
      <c r="B7947" s="344">
        <v>2</v>
      </c>
      <c r="C7947" s="344">
        <v>4875.150390625</v>
      </c>
      <c r="D7947" s="344">
        <v>20807.193359375</v>
      </c>
      <c r="E7947" s="344">
        <v>2.4530002847313899</v>
      </c>
      <c r="F7947" s="344">
        <v>3.1840892042964701</v>
      </c>
      <c r="G7947" s="262">
        <f t="shared" si="147"/>
        <v>56928.452708611825</v>
      </c>
    </row>
    <row r="7948" spans="1:7" x14ac:dyDescent="0.2">
      <c r="A7948" s="344">
        <v>24</v>
      </c>
      <c r="B7948" s="344">
        <v>2</v>
      </c>
      <c r="C7948" s="344">
        <v>4875.791015625</v>
      </c>
      <c r="D7948" s="344">
        <v>20707.072265625</v>
      </c>
      <c r="E7948" s="344">
        <v>2.45097139850259</v>
      </c>
      <c r="F7948" s="344">
        <v>3.1784563325345498</v>
      </c>
      <c r="G7948" s="262">
        <f t="shared" si="147"/>
        <v>56886.338847699175</v>
      </c>
    </row>
    <row r="7949" spans="1:7" x14ac:dyDescent="0.2">
      <c r="A7949" s="344">
        <v>24</v>
      </c>
      <c r="B7949" s="344">
        <v>2</v>
      </c>
      <c r="C7949" s="344">
        <v>4876.19140625</v>
      </c>
      <c r="D7949" s="344">
        <v>20606.05078125</v>
      </c>
      <c r="E7949" s="344">
        <v>2.4488514754921198</v>
      </c>
      <c r="F7949" s="344">
        <v>3.1746653839945802</v>
      </c>
      <c r="G7949" s="262">
        <f t="shared" si="147"/>
        <v>56842.548527608444</v>
      </c>
    </row>
    <row r="7950" spans="1:7" x14ac:dyDescent="0.2">
      <c r="A7950" s="344">
        <v>24</v>
      </c>
      <c r="B7950" s="344">
        <v>2</v>
      </c>
      <c r="C7950" s="344">
        <v>4876.578125</v>
      </c>
      <c r="D7950" s="344">
        <v>20505.759765625</v>
      </c>
      <c r="E7950" s="344">
        <v>2.4468146730214402</v>
      </c>
      <c r="F7950" s="344">
        <v>3.1688541639596202</v>
      </c>
      <c r="G7950" s="262">
        <f t="shared" si="147"/>
        <v>56800.680208960453</v>
      </c>
    </row>
    <row r="7951" spans="1:7" x14ac:dyDescent="0.2">
      <c r="A7951" s="344">
        <v>24</v>
      </c>
      <c r="B7951" s="344">
        <v>2</v>
      </c>
      <c r="C7951" s="344">
        <v>4876.9755859375</v>
      </c>
      <c r="D7951" s="344">
        <v>20404.0625</v>
      </c>
      <c r="E7951" s="344">
        <v>2.4447999894619001</v>
      </c>
      <c r="F7951" s="344">
        <v>3.16615705378354</v>
      </c>
      <c r="G7951" s="262">
        <f t="shared" si="147"/>
        <v>56759.470035789323</v>
      </c>
    </row>
    <row r="7952" spans="1:7" x14ac:dyDescent="0.2">
      <c r="A7952" s="344">
        <v>24</v>
      </c>
      <c r="B7952" s="344">
        <v>2</v>
      </c>
      <c r="C7952" s="344">
        <v>4877.3876953125</v>
      </c>
      <c r="D7952" s="344">
        <v>20303.60546875</v>
      </c>
      <c r="E7952" s="344">
        <v>2.4426504969596898</v>
      </c>
      <c r="F7952" s="344">
        <v>3.1602501403540399</v>
      </c>
      <c r="G7952" s="262">
        <f t="shared" si="147"/>
        <v>56715.719622248675</v>
      </c>
    </row>
    <row r="7953" spans="1:7" x14ac:dyDescent="0.2">
      <c r="A7953" s="344">
        <v>24</v>
      </c>
      <c r="B7953" s="344">
        <v>2</v>
      </c>
      <c r="C7953" s="344">
        <v>4877.7822265625</v>
      </c>
      <c r="D7953" s="344">
        <v>20203.259765625</v>
      </c>
      <c r="E7953" s="344">
        <v>2.4405738804489401</v>
      </c>
      <c r="F7953" s="344">
        <v>3.1594038009643599</v>
      </c>
      <c r="G7953" s="262">
        <f t="shared" si="147"/>
        <v>56673.661009676463</v>
      </c>
    </row>
    <row r="7954" spans="1:7" x14ac:dyDescent="0.2">
      <c r="A7954" s="344">
        <v>24</v>
      </c>
      <c r="B7954" s="344">
        <v>2</v>
      </c>
      <c r="C7954" s="344">
        <v>4877.9912109375</v>
      </c>
      <c r="D7954" s="344">
        <v>20145.548828125</v>
      </c>
      <c r="E7954" s="344">
        <v>2.4394919164478801</v>
      </c>
      <c r="F7954" s="344">
        <v>3.1566680409014198</v>
      </c>
      <c r="G7954" s="262">
        <f t="shared" si="147"/>
        <v>56651.833030484413</v>
      </c>
    </row>
    <row r="7955" spans="1:7" x14ac:dyDescent="0.2">
      <c r="A7955" s="344">
        <v>24</v>
      </c>
      <c r="B7955" s="344">
        <v>2</v>
      </c>
      <c r="C7955" s="344">
        <v>4878.1689453125</v>
      </c>
      <c r="D7955" s="344">
        <v>20102.68359375</v>
      </c>
      <c r="E7955" s="344">
        <v>2.4385445285588498</v>
      </c>
      <c r="F7955" s="344">
        <v>3.1535148154944199</v>
      </c>
      <c r="G7955" s="262">
        <f t="shared" si="147"/>
        <v>56632.767686508734</v>
      </c>
    </row>
    <row r="7956" spans="1:7" x14ac:dyDescent="0.2">
      <c r="A7956" s="344">
        <v>24</v>
      </c>
      <c r="B7956" s="344">
        <v>2</v>
      </c>
      <c r="C7956" s="344">
        <v>4878.5693359375</v>
      </c>
      <c r="D7956" s="344">
        <v>20001.701171875</v>
      </c>
      <c r="E7956" s="344">
        <v>2.4364779237657799</v>
      </c>
      <c r="F7956" s="344">
        <v>3.1493634451180701</v>
      </c>
      <c r="G7956" s="262">
        <f t="shared" si="147"/>
        <v>56591.327729618853</v>
      </c>
    </row>
    <row r="7957" spans="1:7" x14ac:dyDescent="0.2">
      <c r="A7957" s="344">
        <v>24</v>
      </c>
      <c r="B7957" s="344">
        <v>2</v>
      </c>
      <c r="C7957" s="344">
        <v>4878.7099609375</v>
      </c>
      <c r="D7957" s="344">
        <v>19898.72265625</v>
      </c>
      <c r="E7957" s="344">
        <v>2.4342946708202402</v>
      </c>
      <c r="F7957" s="344">
        <v>3.14353429712355</v>
      </c>
      <c r="G7957" s="262">
        <f t="shared" si="147"/>
        <v>56547.771370693335</v>
      </c>
    </row>
    <row r="7958" spans="1:7" x14ac:dyDescent="0.2">
      <c r="A7958" s="344">
        <v>24</v>
      </c>
      <c r="B7958" s="344">
        <v>2</v>
      </c>
      <c r="C7958" s="344">
        <v>4879.1328125</v>
      </c>
      <c r="D7958" s="344">
        <v>19798.3125</v>
      </c>
      <c r="E7958" s="344">
        <v>2.4322287645190999</v>
      </c>
      <c r="F7958" s="344">
        <v>3.1388073693960901</v>
      </c>
      <c r="G7958" s="262">
        <f t="shared" si="147"/>
        <v>56506.766193160394</v>
      </c>
    </row>
    <row r="7959" spans="1:7" x14ac:dyDescent="0.2">
      <c r="A7959" s="344">
        <v>24</v>
      </c>
      <c r="B7959" s="344">
        <v>2</v>
      </c>
      <c r="C7959" s="344">
        <v>4879.5390625</v>
      </c>
      <c r="D7959" s="344">
        <v>19697.294921875</v>
      </c>
      <c r="E7959" s="344">
        <v>2.4301400408148801</v>
      </c>
      <c r="F7959" s="344">
        <v>3.1354366801679099</v>
      </c>
      <c r="G7959" s="262">
        <f t="shared" si="147"/>
        <v>56465.518487443078</v>
      </c>
    </row>
    <row r="7960" spans="1:7" x14ac:dyDescent="0.2">
      <c r="A7960" s="344">
        <v>24</v>
      </c>
      <c r="B7960" s="344">
        <v>2</v>
      </c>
      <c r="C7960" s="344">
        <v>4879.9482421875</v>
      </c>
      <c r="D7960" s="344">
        <v>19596.4765625</v>
      </c>
      <c r="E7960" s="344">
        <v>2.42804526351392</v>
      </c>
      <c r="F7960" s="344">
        <v>3.1299709808081402</v>
      </c>
      <c r="G7960" s="262">
        <f t="shared" si="147"/>
        <v>56424.362637155784</v>
      </c>
    </row>
    <row r="7961" spans="1:7" x14ac:dyDescent="0.2">
      <c r="A7961" s="344">
        <v>24</v>
      </c>
      <c r="B7961" s="344">
        <v>2</v>
      </c>
      <c r="C7961" s="344">
        <v>4880.353515625</v>
      </c>
      <c r="D7961" s="344">
        <v>19495.646484375</v>
      </c>
      <c r="E7961" s="344">
        <v>2.4259740021079801</v>
      </c>
      <c r="F7961" s="344">
        <v>3.12640657648444</v>
      </c>
      <c r="G7961" s="262">
        <f t="shared" si="147"/>
        <v>56383.877634284159</v>
      </c>
    </row>
    <row r="7962" spans="1:7" x14ac:dyDescent="0.2">
      <c r="A7962" s="344">
        <v>24</v>
      </c>
      <c r="B7962" s="344">
        <v>2</v>
      </c>
      <c r="C7962" s="344">
        <v>4881.0107421875</v>
      </c>
      <c r="D7962" s="344">
        <v>19391.849609375</v>
      </c>
      <c r="E7962" s="344">
        <v>2.4238482583314198</v>
      </c>
      <c r="F7962" s="344">
        <v>3.1224938575178398</v>
      </c>
      <c r="G7962" s="262">
        <f t="shared" si="147"/>
        <v>56342.54520788051</v>
      </c>
    </row>
    <row r="7963" spans="1:7" x14ac:dyDescent="0.2">
      <c r="A7963" s="344">
        <v>24</v>
      </c>
      <c r="B7963" s="344">
        <v>2</v>
      </c>
      <c r="C7963" s="344">
        <v>4881.40625</v>
      </c>
      <c r="D7963" s="344">
        <v>19290.51171875</v>
      </c>
      <c r="E7963" s="344">
        <v>2.42173369042575</v>
      </c>
      <c r="F7963" s="344">
        <v>3.11685516498983</v>
      </c>
      <c r="G7963" s="262">
        <f t="shared" si="147"/>
        <v>56301.64696799052</v>
      </c>
    </row>
    <row r="7964" spans="1:7" x14ac:dyDescent="0.2">
      <c r="A7964" s="344">
        <v>24</v>
      </c>
      <c r="B7964" s="344">
        <v>2</v>
      </c>
      <c r="C7964" s="344">
        <v>4881.591796875</v>
      </c>
      <c r="D7964" s="344">
        <v>19185.2578125</v>
      </c>
      <c r="E7964" s="344">
        <v>2.4194524157792299</v>
      </c>
      <c r="F7964" s="344">
        <v>3.1105547677725598</v>
      </c>
      <c r="G7964" s="262">
        <f t="shared" si="147"/>
        <v>56257.760069222022</v>
      </c>
    </row>
    <row r="7965" spans="1:7" x14ac:dyDescent="0.2">
      <c r="A7965" s="344">
        <v>24</v>
      </c>
      <c r="B7965" s="344">
        <v>2</v>
      </c>
      <c r="C7965" s="344">
        <v>4881.974609375</v>
      </c>
      <c r="D7965" s="344">
        <v>19083.9765625</v>
      </c>
      <c r="E7965" s="344">
        <v>2.41737649776042</v>
      </c>
      <c r="F7965" s="344">
        <v>3.1095624435692999</v>
      </c>
      <c r="G7965" s="262">
        <f t="shared" si="147"/>
        <v>56218.038172619461</v>
      </c>
    </row>
    <row r="7966" spans="1:7" x14ac:dyDescent="0.2">
      <c r="A7966" s="344">
        <v>24</v>
      </c>
      <c r="B7966" s="344">
        <v>2</v>
      </c>
      <c r="C7966" s="344">
        <v>4882.4111328125</v>
      </c>
      <c r="D7966" s="344">
        <v>18982.2578125</v>
      </c>
      <c r="E7966" s="344">
        <v>2.4151639081537701</v>
      </c>
      <c r="F7966" s="344">
        <v>3.1030268874019402</v>
      </c>
      <c r="G7966" s="262">
        <f t="shared" si="147"/>
        <v>56175.925695348247</v>
      </c>
    </row>
    <row r="7967" spans="1:7" x14ac:dyDescent="0.2">
      <c r="A7967" s="344">
        <v>24</v>
      </c>
      <c r="B7967" s="344">
        <v>2</v>
      </c>
      <c r="C7967" s="344">
        <v>4882.794921875</v>
      </c>
      <c r="D7967" s="344">
        <v>18877.236328125</v>
      </c>
      <c r="E7967" s="344">
        <v>2.41315527819097</v>
      </c>
      <c r="F7967" s="344">
        <v>3.0983327887952301</v>
      </c>
      <c r="G7967" s="262">
        <f t="shared" si="147"/>
        <v>56137.90283819459</v>
      </c>
    </row>
    <row r="7968" spans="1:7" x14ac:dyDescent="0.2">
      <c r="A7968" s="344">
        <v>24</v>
      </c>
      <c r="B7968" s="344">
        <v>2</v>
      </c>
      <c r="C7968" s="344">
        <v>4883.4677734375</v>
      </c>
      <c r="D7968" s="344">
        <v>18776.408203125</v>
      </c>
      <c r="E7968" s="344">
        <v>2.4108341895043899</v>
      </c>
      <c r="F7968" s="344">
        <v>3.09313251636922</v>
      </c>
      <c r="G7968" s="262">
        <f t="shared" si="147"/>
        <v>56094.204114029591</v>
      </c>
    </row>
    <row r="7969" spans="1:7" x14ac:dyDescent="0.2">
      <c r="A7969" s="344">
        <v>24</v>
      </c>
      <c r="B7969" s="344">
        <v>2</v>
      </c>
      <c r="C7969" s="344">
        <v>4883.8662109375</v>
      </c>
      <c r="D7969" s="344">
        <v>18675.517578125</v>
      </c>
      <c r="E7969" s="344">
        <v>2.4087638594210099</v>
      </c>
      <c r="F7969" s="344">
        <v>3.0896635726094202</v>
      </c>
      <c r="G7969" s="262">
        <f t="shared" si="147"/>
        <v>56055.435189716874</v>
      </c>
    </row>
    <row r="7970" spans="1:7" x14ac:dyDescent="0.2">
      <c r="A7970" s="344">
        <v>24</v>
      </c>
      <c r="B7970" s="344">
        <v>2</v>
      </c>
      <c r="C7970" s="344">
        <v>4884.265625</v>
      </c>
      <c r="D7970" s="344">
        <v>18574.298828125</v>
      </c>
      <c r="E7970" s="344">
        <v>2.4066956248134401</v>
      </c>
      <c r="F7970" s="344">
        <v>3.0836195219308098</v>
      </c>
      <c r="G7970" s="262">
        <f t="shared" si="147"/>
        <v>56016.914510008362</v>
      </c>
    </row>
    <row r="7971" spans="1:7" x14ac:dyDescent="0.2">
      <c r="A7971" s="344">
        <v>24</v>
      </c>
      <c r="B7971" s="344">
        <v>2.5</v>
      </c>
      <c r="C7971" s="344">
        <v>4884.8388671875</v>
      </c>
      <c r="D7971" s="344">
        <v>18675.685546875</v>
      </c>
      <c r="E7971" s="344">
        <v>2.4085515178739998</v>
      </c>
      <c r="F7971" s="344">
        <v>3.08728823438287</v>
      </c>
      <c r="G7971" s="262">
        <f t="shared" si="147"/>
        <v>56051.480503762119</v>
      </c>
    </row>
    <row r="7972" spans="1:7" x14ac:dyDescent="0.2">
      <c r="A7972" s="344">
        <v>24</v>
      </c>
      <c r="B7972" s="344">
        <v>2.5</v>
      </c>
      <c r="C7972" s="344">
        <v>4885.228515625</v>
      </c>
      <c r="D7972" s="344">
        <v>18775.953125</v>
      </c>
      <c r="E7972" s="344">
        <v>2.4105603806674498</v>
      </c>
      <c r="F7972" s="344">
        <v>3.0951471999287601</v>
      </c>
      <c r="G7972" s="262">
        <f t="shared" si="147"/>
        <v>56089.098105502948</v>
      </c>
    </row>
    <row r="7973" spans="1:7" x14ac:dyDescent="0.2">
      <c r="A7973" s="344">
        <v>24</v>
      </c>
      <c r="B7973" s="344">
        <v>2.5</v>
      </c>
      <c r="C7973" s="344">
        <v>4885.6494140625</v>
      </c>
      <c r="D7973" s="344">
        <v>18876.619140625</v>
      </c>
      <c r="E7973" s="344">
        <v>2.4126020725816502</v>
      </c>
      <c r="F7973" s="344">
        <v>3.09886923059821</v>
      </c>
      <c r="G7973" s="262">
        <f t="shared" si="147"/>
        <v>56127.535581674732</v>
      </c>
    </row>
    <row r="7974" spans="1:7" x14ac:dyDescent="0.2">
      <c r="A7974" s="344">
        <v>24</v>
      </c>
      <c r="B7974" s="344">
        <v>2.5</v>
      </c>
      <c r="C7974" s="344">
        <v>4886.0478515625</v>
      </c>
      <c r="D7974" s="344">
        <v>18977.505859375</v>
      </c>
      <c r="E7974" s="344">
        <v>2.4146018549799901</v>
      </c>
      <c r="F7974" s="344">
        <v>3.10390582308173</v>
      </c>
      <c r="G7974" s="262">
        <f t="shared" si="147"/>
        <v>56165.385588114514</v>
      </c>
    </row>
    <row r="7975" spans="1:7" x14ac:dyDescent="0.2">
      <c r="A7975" s="344">
        <v>24</v>
      </c>
      <c r="B7975" s="344">
        <v>2.5</v>
      </c>
      <c r="C7975" s="344">
        <v>4886.6806640625</v>
      </c>
      <c r="D7975" s="344">
        <v>19078.677734375</v>
      </c>
      <c r="E7975" s="344">
        <v>2.4166600778698899</v>
      </c>
      <c r="F7975" s="344">
        <v>3.1067638192325799</v>
      </c>
      <c r="G7975" s="262">
        <f t="shared" si="147"/>
        <v>56204.549642201957</v>
      </c>
    </row>
    <row r="7976" spans="1:7" x14ac:dyDescent="0.2">
      <c r="A7976" s="344">
        <v>24</v>
      </c>
      <c r="B7976" s="344">
        <v>2.5</v>
      </c>
      <c r="C7976" s="344">
        <v>4887.0966796875</v>
      </c>
      <c r="D7976" s="344">
        <v>19180.123046875</v>
      </c>
      <c r="E7976" s="344">
        <v>2.4187250528484601</v>
      </c>
      <c r="F7976" s="344">
        <v>3.1124621164053701</v>
      </c>
      <c r="G7976" s="262">
        <f t="shared" si="147"/>
        <v>56244.051375363648</v>
      </c>
    </row>
    <row r="7977" spans="1:7" x14ac:dyDescent="0.2">
      <c r="A7977" s="344">
        <v>24</v>
      </c>
      <c r="B7977" s="344">
        <v>2.5</v>
      </c>
      <c r="C7977" s="344">
        <v>4887.5078125</v>
      </c>
      <c r="D7977" s="344">
        <v>19281.419921875</v>
      </c>
      <c r="E7977" s="344">
        <v>2.4208053946495101</v>
      </c>
      <c r="F7977" s="344">
        <v>3.11577320098877</v>
      </c>
      <c r="G7977" s="262">
        <f t="shared" si="147"/>
        <v>56284.057953149037</v>
      </c>
    </row>
    <row r="7978" spans="1:7" x14ac:dyDescent="0.2">
      <c r="A7978" s="344">
        <v>24</v>
      </c>
      <c r="B7978" s="344">
        <v>2.5</v>
      </c>
      <c r="C7978" s="344">
        <v>4887.9013671875</v>
      </c>
      <c r="D7978" s="344">
        <v>19381.509765625</v>
      </c>
      <c r="E7978" s="344">
        <v>2.4228428956121202</v>
      </c>
      <c r="F7978" s="344">
        <v>3.1196207273751502</v>
      </c>
      <c r="G7978" s="262">
        <f t="shared" si="147"/>
        <v>56323.445831376841</v>
      </c>
    </row>
    <row r="7979" spans="1:7" x14ac:dyDescent="0.2">
      <c r="A7979" s="344">
        <v>24</v>
      </c>
      <c r="B7979" s="344">
        <v>2.5</v>
      </c>
      <c r="C7979" s="344">
        <v>4888.2763671875</v>
      </c>
      <c r="D7979" s="344">
        <v>19481.58984375</v>
      </c>
      <c r="E7979" s="344">
        <v>2.4249188136309399</v>
      </c>
      <c r="F7979" s="344">
        <v>3.1254529021680399</v>
      </c>
      <c r="G7979" s="262">
        <f t="shared" si="147"/>
        <v>56363.784135749986</v>
      </c>
    </row>
    <row r="7980" spans="1:7" x14ac:dyDescent="0.2">
      <c r="A7980" s="344">
        <v>24</v>
      </c>
      <c r="B7980" s="344">
        <v>2.5</v>
      </c>
      <c r="C7980" s="344">
        <v>4888.681640625</v>
      </c>
      <c r="D7980" s="344">
        <v>19581.724609375</v>
      </c>
      <c r="E7980" s="344">
        <v>2.4268834386020899</v>
      </c>
      <c r="F7980" s="344">
        <v>3.1291544437408398</v>
      </c>
      <c r="G7980" s="262">
        <f t="shared" si="147"/>
        <v>56402.156517265234</v>
      </c>
    </row>
    <row r="7981" spans="1:7" x14ac:dyDescent="0.2">
      <c r="A7981" s="344">
        <v>24</v>
      </c>
      <c r="B7981" s="344">
        <v>2.5</v>
      </c>
      <c r="C7981" s="344">
        <v>4889.0625</v>
      </c>
      <c r="D7981" s="344">
        <v>19686.0546875</v>
      </c>
      <c r="E7981" s="344">
        <v>2.4290229193866302</v>
      </c>
      <c r="F7981" s="344">
        <v>3.1315416563302301</v>
      </c>
      <c r="G7981" s="262">
        <f t="shared" si="147"/>
        <v>56444.162846893851</v>
      </c>
    </row>
    <row r="7982" spans="1:7" x14ac:dyDescent="0.2">
      <c r="A7982" s="344">
        <v>24</v>
      </c>
      <c r="B7982" s="344">
        <v>2.5</v>
      </c>
      <c r="C7982" s="344">
        <v>4889.2763671875</v>
      </c>
      <c r="D7982" s="344">
        <v>19790.630859375</v>
      </c>
      <c r="E7982" s="344">
        <v>2.43105599656701</v>
      </c>
      <c r="F7982" s="344">
        <v>3.1363845337182301</v>
      </c>
      <c r="G7982" s="262">
        <f t="shared" si="147"/>
        <v>56484.292421165039</v>
      </c>
    </row>
    <row r="7983" spans="1:7" x14ac:dyDescent="0.2">
      <c r="A7983" s="344">
        <v>24</v>
      </c>
      <c r="B7983" s="344">
        <v>2.5</v>
      </c>
      <c r="C7983" s="344">
        <v>4889.6865234375</v>
      </c>
      <c r="D7983" s="344">
        <v>19892.328125</v>
      </c>
      <c r="E7983" s="344">
        <v>2.4332439061254298</v>
      </c>
      <c r="F7983" s="344">
        <v>3.1412693206220901</v>
      </c>
      <c r="G7983" s="262">
        <f t="shared" si="147"/>
        <v>56527.703783799188</v>
      </c>
    </row>
    <row r="7984" spans="1:7" x14ac:dyDescent="0.2">
      <c r="A7984" s="344">
        <v>24</v>
      </c>
      <c r="B7984" s="344">
        <v>2.5</v>
      </c>
      <c r="C7984" s="344">
        <v>4890.095703125</v>
      </c>
      <c r="D7984" s="344">
        <v>19992.654296875</v>
      </c>
      <c r="E7984" s="344">
        <v>2.4353053886443399</v>
      </c>
      <c r="F7984" s="344">
        <v>3.1476288568228501</v>
      </c>
      <c r="G7984" s="262">
        <f t="shared" si="147"/>
        <v>56568.814880814054</v>
      </c>
    </row>
    <row r="7985" spans="1:7" x14ac:dyDescent="0.2">
      <c r="A7985" s="344">
        <v>24</v>
      </c>
      <c r="B7985" s="344">
        <v>2.5</v>
      </c>
      <c r="C7985" s="344">
        <v>4890.4833984375</v>
      </c>
      <c r="D7985" s="344">
        <v>20092.69140625</v>
      </c>
      <c r="E7985" s="344">
        <v>2.4373058695346099</v>
      </c>
      <c r="F7985" s="344">
        <v>3.15105635672808</v>
      </c>
      <c r="G7985" s="262">
        <f t="shared" si="147"/>
        <v>56608.909864843539</v>
      </c>
    </row>
    <row r="7986" spans="1:7" x14ac:dyDescent="0.2">
      <c r="A7986" s="344">
        <v>24</v>
      </c>
      <c r="B7986" s="344">
        <v>2.5</v>
      </c>
      <c r="C7986" s="344">
        <v>4890.91015625</v>
      </c>
      <c r="D7986" s="344">
        <v>20189.767578125</v>
      </c>
      <c r="E7986" s="344">
        <v>2.4394737556576702</v>
      </c>
      <c r="F7986" s="344">
        <v>3.1553956214338501</v>
      </c>
      <c r="G7986" s="262">
        <f t="shared" si="147"/>
        <v>56652.573756761027</v>
      </c>
    </row>
    <row r="7987" spans="1:7" x14ac:dyDescent="0.2">
      <c r="A7987" s="344">
        <v>24</v>
      </c>
      <c r="B7987" s="344">
        <v>2.5</v>
      </c>
      <c r="C7987" s="344">
        <v>4890.9150390625</v>
      </c>
      <c r="D7987" s="344">
        <v>20192.865234375</v>
      </c>
      <c r="E7987" s="344">
        <v>2.4395117070525898</v>
      </c>
      <c r="F7987" s="344">
        <v>3.1564685050398098</v>
      </c>
      <c r="G7987" s="262">
        <f t="shared" si="147"/>
        <v>56653.340045383906</v>
      </c>
    </row>
    <row r="7988" spans="1:7" x14ac:dyDescent="0.2">
      <c r="A7988" s="344">
        <v>24</v>
      </c>
      <c r="B7988" s="344">
        <v>2.5</v>
      </c>
      <c r="C7988" s="344">
        <v>4891.322265625</v>
      </c>
      <c r="D7988" s="344">
        <v>20293.275390625</v>
      </c>
      <c r="E7988" s="344">
        <v>2.44145467877388</v>
      </c>
      <c r="F7988" s="344">
        <v>3.15923406742513</v>
      </c>
      <c r="G7988" s="262">
        <f t="shared" si="147"/>
        <v>56692.671758553181</v>
      </c>
    </row>
    <row r="7989" spans="1:7" x14ac:dyDescent="0.2">
      <c r="A7989" s="344">
        <v>24</v>
      </c>
      <c r="B7989" s="344">
        <v>2.5</v>
      </c>
      <c r="C7989" s="344">
        <v>4891.9794921875</v>
      </c>
      <c r="D7989" s="344">
        <v>20393.82421875</v>
      </c>
      <c r="E7989" s="344">
        <v>2.4435000959783801</v>
      </c>
      <c r="F7989" s="344">
        <v>3.1650601886212799</v>
      </c>
      <c r="G7989" s="262">
        <f t="shared" si="147"/>
        <v>56734.282805324292</v>
      </c>
    </row>
    <row r="7990" spans="1:7" x14ac:dyDescent="0.2">
      <c r="A7990" s="344">
        <v>24</v>
      </c>
      <c r="B7990" s="344">
        <v>2.5</v>
      </c>
      <c r="C7990" s="344">
        <v>4892.3544921875</v>
      </c>
      <c r="D7990" s="344">
        <v>20494.2421875</v>
      </c>
      <c r="E7990" s="344">
        <v>2.4455005768686502</v>
      </c>
      <c r="F7990" s="344">
        <v>3.1695934012532199</v>
      </c>
      <c r="G7990" s="262">
        <f t="shared" si="147"/>
        <v>56775.180703067192</v>
      </c>
    </row>
    <row r="7991" spans="1:7" x14ac:dyDescent="0.2">
      <c r="A7991" s="344">
        <v>24</v>
      </c>
      <c r="B7991" s="344">
        <v>2.5</v>
      </c>
      <c r="C7991" s="344">
        <v>4892.7685546875</v>
      </c>
      <c r="D7991" s="344">
        <v>20598.82421875</v>
      </c>
      <c r="E7991" s="344">
        <v>2.4477387778461002</v>
      </c>
      <c r="F7991" s="344">
        <v>3.1745373271405701</v>
      </c>
      <c r="G7991" s="262">
        <f t="shared" si="147"/>
        <v>56821.167973765638</v>
      </c>
    </row>
    <row r="7992" spans="1:7" x14ac:dyDescent="0.2">
      <c r="A7992" s="344">
        <v>24</v>
      </c>
      <c r="B7992" s="344">
        <v>2.5</v>
      </c>
      <c r="C7992" s="344">
        <v>4893.1787109375</v>
      </c>
      <c r="D7992" s="344">
        <v>20700.98828125</v>
      </c>
      <c r="E7992" s="344">
        <v>2.4497986305505002</v>
      </c>
      <c r="F7992" s="344">
        <v>3.1792072113603398</v>
      </c>
      <c r="G7992" s="262">
        <f t="shared" si="147"/>
        <v>56863.70373900031</v>
      </c>
    </row>
    <row r="7993" spans="1:7" x14ac:dyDescent="0.2">
      <c r="A7993" s="344">
        <v>24</v>
      </c>
      <c r="B7993" s="344">
        <v>2.5</v>
      </c>
      <c r="C7993" s="344">
        <v>4893.5693359375</v>
      </c>
      <c r="D7993" s="344">
        <v>20802.345703125</v>
      </c>
      <c r="E7993" s="344">
        <v>2.4517963174730499</v>
      </c>
      <c r="F7993" s="344">
        <v>3.1830759253352898</v>
      </c>
      <c r="G7993" s="262">
        <f t="shared" si="147"/>
        <v>56905.159072771712</v>
      </c>
    </row>
    <row r="7994" spans="1:7" x14ac:dyDescent="0.2">
      <c r="A7994" s="344">
        <v>24</v>
      </c>
      <c r="B7994" s="344">
        <v>2.5</v>
      </c>
      <c r="C7994" s="344">
        <v>4893.89453125</v>
      </c>
      <c r="D7994" s="344">
        <v>20904.70703125</v>
      </c>
      <c r="E7994" s="344">
        <v>2.4540382437408002</v>
      </c>
      <c r="F7994" s="344">
        <v>3.1866908539086598</v>
      </c>
      <c r="G7994" s="262">
        <f t="shared" si="147"/>
        <v>56951.911141309531</v>
      </c>
    </row>
    <row r="7995" spans="1:7" x14ac:dyDescent="0.2">
      <c r="A7995" s="344">
        <v>24</v>
      </c>
      <c r="B7995" s="344">
        <v>2.5</v>
      </c>
      <c r="C7995" s="344">
        <v>4894.1640625</v>
      </c>
      <c r="D7995" s="344">
        <v>21006.083984375</v>
      </c>
      <c r="E7995" s="344">
        <v>2.4560505989939001</v>
      </c>
      <c r="F7995" s="344">
        <v>3.1915127765387301</v>
      </c>
      <c r="G7995" s="262">
        <f t="shared" si="147"/>
        <v>56994.080841540461</v>
      </c>
    </row>
    <row r="7996" spans="1:7" x14ac:dyDescent="0.2">
      <c r="A7996" s="344">
        <v>24</v>
      </c>
      <c r="B7996" s="344">
        <v>2.5</v>
      </c>
      <c r="C7996" s="344">
        <v>4894.5576171875</v>
      </c>
      <c r="D7996" s="344">
        <v>21107.3671875</v>
      </c>
      <c r="E7996" s="344">
        <v>2.4579910095781101</v>
      </c>
      <c r="F7996" s="344">
        <v>3.1947225797921401</v>
      </c>
      <c r="G7996" s="262">
        <f t="shared" si="147"/>
        <v>57034.939534736222</v>
      </c>
    </row>
    <row r="7997" spans="1:7" x14ac:dyDescent="0.2">
      <c r="A7997" s="344">
        <v>24</v>
      </c>
      <c r="B7997" s="344">
        <v>2.5</v>
      </c>
      <c r="C7997" s="344">
        <v>4894.833984375</v>
      </c>
      <c r="D7997" s="344">
        <v>21173.2109375</v>
      </c>
      <c r="E7997" s="344">
        <v>2.4594767019152601</v>
      </c>
      <c r="F7997" s="344">
        <v>3.1998963095247701</v>
      </c>
      <c r="G7997" s="262">
        <f t="shared" si="147"/>
        <v>57066.347500201518</v>
      </c>
    </row>
    <row r="7998" spans="1:7" x14ac:dyDescent="0.2">
      <c r="A7998" s="344">
        <v>24</v>
      </c>
      <c r="B7998" s="344">
        <v>2.5</v>
      </c>
      <c r="C7998" s="344">
        <v>4894.9677734375</v>
      </c>
      <c r="D7998" s="344">
        <v>21207.634765625</v>
      </c>
      <c r="E7998" s="344">
        <v>2.4601661134511201</v>
      </c>
      <c r="F7998" s="344">
        <v>3.19969654083252</v>
      </c>
      <c r="G7998" s="262">
        <f t="shared" si="147"/>
        <v>57080.956422165138</v>
      </c>
    </row>
    <row r="7999" spans="1:7" x14ac:dyDescent="0.2">
      <c r="A7999" s="344">
        <v>24</v>
      </c>
      <c r="B7999" s="344">
        <v>2.5</v>
      </c>
      <c r="C7999" s="344">
        <v>4895.3681640625</v>
      </c>
      <c r="D7999" s="344">
        <v>21308.58984375</v>
      </c>
      <c r="E7999" s="344">
        <v>2.4622059427201699</v>
      </c>
      <c r="F7999" s="344">
        <v>3.20679228752851</v>
      </c>
      <c r="G7999" s="262">
        <f t="shared" si="147"/>
        <v>57124.31934184899</v>
      </c>
    </row>
    <row r="8000" spans="1:7" x14ac:dyDescent="0.2">
      <c r="A8000" s="344">
        <v>24</v>
      </c>
      <c r="B8000" s="344">
        <v>2.5</v>
      </c>
      <c r="C8000" s="344">
        <v>4895.7890625</v>
      </c>
      <c r="D8000" s="344">
        <v>21409.591796875</v>
      </c>
      <c r="E8000" s="344">
        <v>2.4644571822136601</v>
      </c>
      <c r="F8000" s="344">
        <v>3.21142678149045</v>
      </c>
      <c r="G8000" s="262">
        <f t="shared" si="147"/>
        <v>57172.403770648722</v>
      </c>
    </row>
    <row r="8001" spans="1:7" x14ac:dyDescent="0.2">
      <c r="A8001" s="344">
        <v>24</v>
      </c>
      <c r="B8001" s="344">
        <v>2.5</v>
      </c>
      <c r="C8001" s="344">
        <v>4896.19140625</v>
      </c>
      <c r="D8001" s="344">
        <v>21510.16796875</v>
      </c>
      <c r="E8001" s="344">
        <v>2.46643950231373</v>
      </c>
      <c r="F8001" s="344">
        <v>3.2160461414605401</v>
      </c>
      <c r="G8001" s="262">
        <f t="shared" si="147"/>
        <v>57214.944121885506</v>
      </c>
    </row>
    <row r="8002" spans="1:7" x14ac:dyDescent="0.2">
      <c r="A8002" s="344">
        <v>24</v>
      </c>
      <c r="B8002" s="344">
        <v>2.5</v>
      </c>
      <c r="C8002" s="344">
        <v>4896.6083984375</v>
      </c>
      <c r="D8002" s="344">
        <v>21610.865234375</v>
      </c>
      <c r="E8002" s="344">
        <v>2.4685061071068</v>
      </c>
      <c r="F8002" s="344">
        <v>3.2200189307331999</v>
      </c>
      <c r="G8002" s="262">
        <f t="shared" si="147"/>
        <v>57259.501188835362</v>
      </c>
    </row>
    <row r="8003" spans="1:7" x14ac:dyDescent="0.2">
      <c r="A8003" s="344">
        <v>24</v>
      </c>
      <c r="B8003" s="344">
        <v>2.5</v>
      </c>
      <c r="C8003" s="344">
        <v>4896.9951171875</v>
      </c>
      <c r="D8003" s="344">
        <v>21710.92578125</v>
      </c>
      <c r="E8003" s="344">
        <v>2.4705682881176498</v>
      </c>
      <c r="F8003" s="344">
        <v>3.22390208020806</v>
      </c>
      <c r="G8003" s="262">
        <f t="shared" si="147"/>
        <v>57304.169876229578</v>
      </c>
    </row>
    <row r="8004" spans="1:7" x14ac:dyDescent="0.2">
      <c r="A8004" s="344">
        <v>25</v>
      </c>
      <c r="B8004" s="344">
        <v>2.5</v>
      </c>
      <c r="C8004" s="344">
        <v>4897.40625</v>
      </c>
      <c r="D8004" s="344">
        <v>21811.810546875</v>
      </c>
      <c r="E8004" s="344">
        <v>2.4726118426769998</v>
      </c>
      <c r="F8004" s="344">
        <v>3.22714447975159</v>
      </c>
      <c r="G8004" s="262">
        <f t="shared" si="147"/>
        <v>57348.640419358941</v>
      </c>
    </row>
    <row r="8005" spans="1:7" x14ac:dyDescent="0.2">
      <c r="A8005" s="344">
        <v>25</v>
      </c>
      <c r="B8005" s="344">
        <v>2.5</v>
      </c>
      <c r="C8005" s="344">
        <v>4897.8134765625</v>
      </c>
      <c r="D8005" s="344">
        <v>21912.388671875</v>
      </c>
      <c r="E8005" s="344">
        <v>2.47469893656671</v>
      </c>
      <c r="F8005" s="344">
        <v>3.2313733827322699</v>
      </c>
      <c r="G8005" s="262">
        <f t="shared" si="147"/>
        <v>57394.268673869905</v>
      </c>
    </row>
    <row r="8006" spans="1:7" x14ac:dyDescent="0.2">
      <c r="A8006" s="344">
        <v>25</v>
      </c>
      <c r="B8006" s="344">
        <v>2.5</v>
      </c>
      <c r="C8006" s="344">
        <v>4898.2060546875</v>
      </c>
      <c r="D8006" s="344">
        <v>22015.892578125</v>
      </c>
      <c r="E8006" s="344">
        <v>2.4767757859080999</v>
      </c>
      <c r="F8006" s="344">
        <v>3.2343773636966899</v>
      </c>
      <c r="G8006" s="262">
        <f t="shared" ref="G8006:G8069" si="148">G8005+(D8006+D8005)/2*(E8006-E8005)</f>
        <v>57439.884884861131</v>
      </c>
    </row>
    <row r="8007" spans="1:7" x14ac:dyDescent="0.2">
      <c r="A8007" s="344">
        <v>25</v>
      </c>
      <c r="B8007" s="344">
        <v>2.5</v>
      </c>
      <c r="C8007" s="344">
        <v>4898.623046875</v>
      </c>
      <c r="D8007" s="344">
        <v>22116.064453125</v>
      </c>
      <c r="E8007" s="344">
        <v>2.4789755698293399</v>
      </c>
      <c r="F8007" s="344">
        <v>3.2396821770817001</v>
      </c>
      <c r="G8007" s="262">
        <f t="shared" si="148"/>
        <v>57488.425269606232</v>
      </c>
    </row>
    <row r="8008" spans="1:7" x14ac:dyDescent="0.2">
      <c r="A8008" s="344">
        <v>25</v>
      </c>
      <c r="B8008" s="344">
        <v>2.5</v>
      </c>
      <c r="C8008" s="344">
        <v>4898.7265625</v>
      </c>
      <c r="D8008" s="344">
        <v>22136.21875</v>
      </c>
      <c r="E8008" s="344">
        <v>2.47947894968092</v>
      </c>
      <c r="F8008" s="344">
        <v>3.2406270038336502</v>
      </c>
      <c r="G8008" s="262">
        <f t="shared" si="148"/>
        <v>57499.563123481668</v>
      </c>
    </row>
    <row r="8009" spans="1:7" x14ac:dyDescent="0.2">
      <c r="A8009" s="344">
        <v>25</v>
      </c>
      <c r="B8009" s="344">
        <v>2.5</v>
      </c>
      <c r="C8009" s="344">
        <v>4899.0361328125</v>
      </c>
      <c r="D8009" s="344">
        <v>22218.30859375</v>
      </c>
      <c r="E8009" s="344">
        <v>2.48109572567046</v>
      </c>
      <c r="F8009" s="344">
        <v>3.2437802292406599</v>
      </c>
      <c r="G8009" s="262">
        <f t="shared" si="148"/>
        <v>57535.418790900054</v>
      </c>
    </row>
    <row r="8010" spans="1:7" x14ac:dyDescent="0.2">
      <c r="A8010" s="344">
        <v>25</v>
      </c>
      <c r="B8010" s="344">
        <v>2.5</v>
      </c>
      <c r="C8010" s="344">
        <v>4899.4423828125</v>
      </c>
      <c r="D8010" s="344">
        <v>22318.794921875</v>
      </c>
      <c r="E8010" s="344">
        <v>2.4831965565681502</v>
      </c>
      <c r="F8010" s="344">
        <v>3.2498301006853598</v>
      </c>
      <c r="G8010" s="262">
        <f t="shared" si="148"/>
        <v>57582.201252479681</v>
      </c>
    </row>
    <row r="8011" spans="1:7" x14ac:dyDescent="0.2">
      <c r="A8011" s="344">
        <v>25</v>
      </c>
      <c r="B8011" s="344">
        <v>2.5</v>
      </c>
      <c r="C8011" s="344">
        <v>4899.861328125</v>
      </c>
      <c r="D8011" s="344">
        <v>22420.35546875</v>
      </c>
      <c r="E8011" s="344">
        <v>2.4853534996509601</v>
      </c>
      <c r="F8011" s="344">
        <v>3.2542797271162298</v>
      </c>
      <c r="G8011" s="262">
        <f t="shared" si="148"/>
        <v>57630.451152962603</v>
      </c>
    </row>
    <row r="8012" spans="1:7" x14ac:dyDescent="0.2">
      <c r="A8012" s="344">
        <v>25</v>
      </c>
      <c r="B8012" s="344">
        <v>2.5</v>
      </c>
      <c r="C8012" s="344">
        <v>4900.2666015625</v>
      </c>
      <c r="D8012" s="344">
        <v>22522.080078125</v>
      </c>
      <c r="E8012" s="344">
        <v>2.4874946102500002</v>
      </c>
      <c r="F8012" s="344">
        <v>3.2586574088782099</v>
      </c>
      <c r="G8012" s="262">
        <f t="shared" si="148"/>
        <v>57678.564515510647</v>
      </c>
    </row>
    <row r="8013" spans="1:7" x14ac:dyDescent="0.2">
      <c r="A8013" s="344">
        <v>25</v>
      </c>
      <c r="B8013" s="344">
        <v>2.5</v>
      </c>
      <c r="C8013" s="344">
        <v>4900.9248046875</v>
      </c>
      <c r="D8013" s="344">
        <v>22623.4609375</v>
      </c>
      <c r="E8013" s="344">
        <v>2.4896373506635401</v>
      </c>
      <c r="F8013" s="344">
        <v>3.26366419903934</v>
      </c>
      <c r="G8013" s="262">
        <f t="shared" si="148"/>
        <v>57726.932103123298</v>
      </c>
    </row>
    <row r="8014" spans="1:7" x14ac:dyDescent="0.2">
      <c r="A8014" s="344">
        <v>25</v>
      </c>
      <c r="B8014" s="344">
        <v>2.5</v>
      </c>
      <c r="C8014" s="344">
        <v>4901.326171875</v>
      </c>
      <c r="D8014" s="344">
        <v>22723.60546875</v>
      </c>
      <c r="E8014" s="344">
        <v>2.4917137343436502</v>
      </c>
      <c r="F8014" s="344">
        <v>3.2661021687090401</v>
      </c>
      <c r="G8014" s="262">
        <f t="shared" si="148"/>
        <v>57774.011057436699</v>
      </c>
    </row>
    <row r="8015" spans="1:7" x14ac:dyDescent="0.2">
      <c r="A8015" s="344">
        <v>25</v>
      </c>
      <c r="B8015" s="344">
        <v>2.5</v>
      </c>
      <c r="C8015" s="344">
        <v>4901.5439453125</v>
      </c>
      <c r="D8015" s="344">
        <v>22825.279296875</v>
      </c>
      <c r="E8015" s="344">
        <v>2.4938120041042602</v>
      </c>
      <c r="F8015" s="344">
        <v>3.2716006971895699</v>
      </c>
      <c r="G8015" s="262">
        <f t="shared" si="148"/>
        <v>57821.797981203308</v>
      </c>
    </row>
    <row r="8016" spans="1:7" x14ac:dyDescent="0.2">
      <c r="A8016" s="344">
        <v>25</v>
      </c>
      <c r="B8016" s="344">
        <v>2.5</v>
      </c>
      <c r="C8016" s="344">
        <v>4901.88671875</v>
      </c>
      <c r="D8016" s="344">
        <v>22925.603515625</v>
      </c>
      <c r="E8016" s="344">
        <v>2.49608303420246</v>
      </c>
      <c r="F8016" s="344">
        <v>3.2764645293355001</v>
      </c>
      <c r="G8016" s="262">
        <f t="shared" si="148"/>
        <v>57873.748797146509</v>
      </c>
    </row>
    <row r="8017" spans="1:7" x14ac:dyDescent="0.2">
      <c r="A8017" s="344">
        <v>25</v>
      </c>
      <c r="B8017" s="344">
        <v>2.5</v>
      </c>
      <c r="C8017" s="344">
        <v>4902.28515625</v>
      </c>
      <c r="D8017" s="344">
        <v>23026.30859375</v>
      </c>
      <c r="E8017" s="344">
        <v>2.4983701296150702</v>
      </c>
      <c r="F8017" s="344">
        <v>3.2802284695208099</v>
      </c>
      <c r="G8017" s="262">
        <f t="shared" si="148"/>
        <v>57926.29700083952</v>
      </c>
    </row>
    <row r="8018" spans="1:7" x14ac:dyDescent="0.2">
      <c r="A8018" s="344">
        <v>25</v>
      </c>
      <c r="B8018" s="344">
        <v>2.5</v>
      </c>
      <c r="C8018" s="344">
        <v>4902.48046875</v>
      </c>
      <c r="D8018" s="344">
        <v>23073.55859375</v>
      </c>
      <c r="E8018" s="344">
        <v>2.4994798004627201</v>
      </c>
      <c r="F8018" s="344">
        <v>3.2828596886247401</v>
      </c>
      <c r="G8018" s="262">
        <f t="shared" si="148"/>
        <v>57951.874840188771</v>
      </c>
    </row>
    <row r="8019" spans="1:7" x14ac:dyDescent="0.2">
      <c r="A8019" s="344">
        <v>25</v>
      </c>
      <c r="B8019" s="344">
        <v>2.5</v>
      </c>
      <c r="C8019" s="344">
        <v>4902.685546875</v>
      </c>
      <c r="D8019" s="344">
        <v>23128.853515625</v>
      </c>
      <c r="E8019" s="344">
        <v>2.5007275398820599</v>
      </c>
      <c r="F8019" s="344">
        <v>3.28600406646729</v>
      </c>
      <c r="G8019" s="262">
        <f t="shared" si="148"/>
        <v>57980.699125617495</v>
      </c>
    </row>
    <row r="8020" spans="1:7" x14ac:dyDescent="0.2">
      <c r="A8020" s="344">
        <v>25</v>
      </c>
      <c r="B8020" s="344">
        <v>3.5</v>
      </c>
      <c r="C8020" s="344">
        <v>4902.986328125</v>
      </c>
      <c r="D8020" s="344">
        <v>23027.38671875</v>
      </c>
      <c r="E8020" s="344">
        <v>2.49898433685303</v>
      </c>
      <c r="F8020" s="344">
        <v>3.2804489601403501</v>
      </c>
      <c r="G8020" s="262">
        <f t="shared" si="148"/>
        <v>57940.4692767249</v>
      </c>
    </row>
    <row r="8021" spans="1:7" x14ac:dyDescent="0.2">
      <c r="A8021" s="344">
        <v>25</v>
      </c>
      <c r="B8021" s="344">
        <v>3.5</v>
      </c>
      <c r="C8021" s="344">
        <v>4903.10546875</v>
      </c>
      <c r="D8021" s="344">
        <v>22920.451171875</v>
      </c>
      <c r="E8021" s="344">
        <v>2.4968928191810802</v>
      </c>
      <c r="F8021" s="344">
        <v>3.2744288910180299</v>
      </c>
      <c r="G8021" s="262">
        <f t="shared" si="148"/>
        <v>57892.418919256837</v>
      </c>
    </row>
    <row r="8022" spans="1:7" x14ac:dyDescent="0.2">
      <c r="A8022" s="344">
        <v>25</v>
      </c>
      <c r="B8022" s="344">
        <v>3.5</v>
      </c>
      <c r="C8022" s="344">
        <v>4903.16796875</v>
      </c>
      <c r="D8022" s="344">
        <v>22818.40625</v>
      </c>
      <c r="E8022" s="344">
        <v>2.4948711507022399</v>
      </c>
      <c r="F8022" s="344">
        <v>3.2706470228731601</v>
      </c>
      <c r="G8022" s="262">
        <f t="shared" si="148"/>
        <v>57846.184516102847</v>
      </c>
    </row>
    <row r="8023" spans="1:7" x14ac:dyDescent="0.2">
      <c r="A8023" s="344">
        <v>25</v>
      </c>
      <c r="B8023" s="344">
        <v>3.5</v>
      </c>
      <c r="C8023" s="344">
        <v>4903.5966796875</v>
      </c>
      <c r="D8023" s="344">
        <v>22918.748046875</v>
      </c>
      <c r="E8023" s="344">
        <v>2.4967864155769299</v>
      </c>
      <c r="F8023" s="344">
        <v>3.2762617338448798</v>
      </c>
      <c r="G8023" s="262">
        <f t="shared" si="148"/>
        <v>57889.983898649392</v>
      </c>
    </row>
    <row r="8024" spans="1:7" x14ac:dyDescent="0.2">
      <c r="A8024" s="344">
        <v>25</v>
      </c>
      <c r="B8024" s="344">
        <v>3.5</v>
      </c>
      <c r="C8024" s="344">
        <v>4903.99609375</v>
      </c>
      <c r="D8024" s="344">
        <v>23019.28515625</v>
      </c>
      <c r="E8024" s="344">
        <v>2.4987671058625001</v>
      </c>
      <c r="F8024" s="344">
        <v>3.2796859741210902</v>
      </c>
      <c r="G8024" s="262">
        <f t="shared" si="148"/>
        <v>57935.478406701208</v>
      </c>
    </row>
    <row r="8025" spans="1:7" x14ac:dyDescent="0.2">
      <c r="A8025" s="344">
        <v>25</v>
      </c>
      <c r="B8025" s="344">
        <v>3.5</v>
      </c>
      <c r="C8025" s="344">
        <v>4904.3984375</v>
      </c>
      <c r="D8025" s="344">
        <v>23120.474609375</v>
      </c>
      <c r="E8025" s="344">
        <v>2.5009003002196599</v>
      </c>
      <c r="F8025" s="344">
        <v>3.2851337455213101</v>
      </c>
      <c r="G8025" s="262">
        <f t="shared" si="148"/>
        <v>57984.690944287577</v>
      </c>
    </row>
    <row r="8026" spans="1:7" x14ac:dyDescent="0.2">
      <c r="A8026" s="344">
        <v>25</v>
      </c>
      <c r="B8026" s="344">
        <v>3.5</v>
      </c>
      <c r="C8026" s="344">
        <v>4904.873046875</v>
      </c>
      <c r="D8026" s="344">
        <v>23224.416015625</v>
      </c>
      <c r="E8026" s="344">
        <v>2.5033773854374899</v>
      </c>
      <c r="F8026" s="344">
        <v>3.2902450766414399</v>
      </c>
      <c r="G8026" s="262">
        <f t="shared" si="148"/>
        <v>58042.091066032146</v>
      </c>
    </row>
    <row r="8027" spans="1:7" x14ac:dyDescent="0.2">
      <c r="A8027" s="344">
        <v>25</v>
      </c>
      <c r="B8027" s="344">
        <v>3.5</v>
      </c>
      <c r="C8027" s="344">
        <v>4905.1640625</v>
      </c>
      <c r="D8027" s="344">
        <v>23327.046875</v>
      </c>
      <c r="E8027" s="344">
        <v>2.5059205945581202</v>
      </c>
      <c r="F8027" s="344">
        <v>3.2953382469713701</v>
      </c>
      <c r="G8027" s="262">
        <f t="shared" si="148"/>
        <v>58101.286118533208</v>
      </c>
    </row>
    <row r="8028" spans="1:7" x14ac:dyDescent="0.2">
      <c r="A8028" s="344">
        <v>25</v>
      </c>
      <c r="B8028" s="344">
        <v>3.5</v>
      </c>
      <c r="C8028" s="344">
        <v>4905.193359375</v>
      </c>
      <c r="D8028" s="344">
        <v>23430.09765625</v>
      </c>
      <c r="E8028" s="344">
        <v>2.5081383064389202</v>
      </c>
      <c r="F8028" s="344">
        <v>3.30013642087579</v>
      </c>
      <c r="G8028" s="262">
        <f t="shared" si="148"/>
        <v>58153.133056002829</v>
      </c>
    </row>
    <row r="8029" spans="1:7" x14ac:dyDescent="0.2">
      <c r="A8029" s="344">
        <v>25</v>
      </c>
      <c r="B8029" s="344">
        <v>3.5</v>
      </c>
      <c r="C8029" s="344">
        <v>4906.0888671875</v>
      </c>
      <c r="D8029" s="344">
        <v>23534.140625</v>
      </c>
      <c r="E8029" s="344">
        <v>2.5133416056633</v>
      </c>
      <c r="F8029" s="344">
        <v>3.30754229798913</v>
      </c>
      <c r="G8029" s="262">
        <f t="shared" si="148"/>
        <v>58275.317548314037</v>
      </c>
    </row>
    <row r="8030" spans="1:7" x14ac:dyDescent="0.2">
      <c r="A8030" s="344">
        <v>25</v>
      </c>
      <c r="B8030" s="344">
        <v>3.5</v>
      </c>
      <c r="C8030" s="344">
        <v>4906.623046875</v>
      </c>
      <c r="D8030" s="344">
        <v>23431.927734375</v>
      </c>
      <c r="E8030" s="344">
        <v>2.51291901804507</v>
      </c>
      <c r="F8030" s="344">
        <v>3.3030987251549999</v>
      </c>
      <c r="G8030" s="262">
        <f t="shared" si="148"/>
        <v>58265.393908831225</v>
      </c>
    </row>
    <row r="8031" spans="1:7" x14ac:dyDescent="0.2">
      <c r="A8031" s="344">
        <v>25</v>
      </c>
      <c r="B8031" s="344">
        <v>3.5</v>
      </c>
      <c r="C8031" s="344">
        <v>4907.5556640625</v>
      </c>
      <c r="D8031" s="344">
        <v>23532.251953125</v>
      </c>
      <c r="E8031" s="344">
        <v>2.5161742232739899</v>
      </c>
      <c r="F8031" s="344">
        <v>3.3093004021793599</v>
      </c>
      <c r="G8031" s="262">
        <f t="shared" si="148"/>
        <v>58341.832930476565</v>
      </c>
    </row>
    <row r="8032" spans="1:7" x14ac:dyDescent="0.2">
      <c r="A8032" s="344">
        <v>25</v>
      </c>
      <c r="B8032" s="344">
        <v>3.5</v>
      </c>
      <c r="C8032" s="344">
        <v>4908.208984375</v>
      </c>
      <c r="D8032" s="344">
        <v>23606.85546875</v>
      </c>
      <c r="E8032" s="344">
        <v>2.5195071939378999</v>
      </c>
      <c r="F8032" s="344">
        <v>3.31640522927046</v>
      </c>
      <c r="G8032" s="262">
        <f t="shared" si="148"/>
        <v>58420.389561556571</v>
      </c>
    </row>
    <row r="8033" spans="1:7" x14ac:dyDescent="0.2">
      <c r="A8033" s="344">
        <v>25</v>
      </c>
      <c r="B8033" s="344">
        <v>3.5</v>
      </c>
      <c r="C8033" s="344">
        <v>4908.5439453125</v>
      </c>
      <c r="D8033" s="344">
        <v>23632.55078125</v>
      </c>
      <c r="E8033" s="344">
        <v>2.5211980100721099</v>
      </c>
      <c r="F8033" s="344">
        <v>3.3165484201163098</v>
      </c>
      <c r="G8033" s="262">
        <f t="shared" si="148"/>
        <v>58460.326136685573</v>
      </c>
    </row>
    <row r="8034" spans="1:7" x14ac:dyDescent="0.2">
      <c r="A8034" s="344">
        <v>25</v>
      </c>
      <c r="B8034" s="344">
        <v>3.5</v>
      </c>
      <c r="C8034" s="344">
        <v>4912.1923828125</v>
      </c>
      <c r="D8034" s="344">
        <v>23657.888671875</v>
      </c>
      <c r="E8034" s="344">
        <v>2.5395145639777201</v>
      </c>
      <c r="F8034" s="344">
        <v>3.3392310142517099</v>
      </c>
      <c r="G8034" s="262">
        <f t="shared" si="148"/>
        <v>58893.425078417153</v>
      </c>
    </row>
    <row r="8035" spans="1:7" x14ac:dyDescent="0.2">
      <c r="A8035" s="344">
        <v>25</v>
      </c>
      <c r="B8035" s="344">
        <v>3.5</v>
      </c>
      <c r="C8035" s="344">
        <v>4916.1904296875</v>
      </c>
      <c r="D8035" s="344">
        <v>23569.517578125</v>
      </c>
      <c r="E8035" s="344">
        <v>2.5595268234610602</v>
      </c>
      <c r="F8035" s="344">
        <v>3.3552555833011901</v>
      </c>
      <c r="G8035" s="262">
        <f t="shared" si="148"/>
        <v>59365.988632717213</v>
      </c>
    </row>
    <row r="8036" spans="1:7" x14ac:dyDescent="0.2">
      <c r="A8036" s="344">
        <v>25</v>
      </c>
      <c r="B8036" s="344">
        <v>3.5</v>
      </c>
      <c r="C8036" s="344">
        <v>4917.3759765625</v>
      </c>
      <c r="D8036" s="344">
        <v>23529.546875</v>
      </c>
      <c r="E8036" s="344">
        <v>2.5654328055679798</v>
      </c>
      <c r="F8036" s="344">
        <v>3.3584416378289501</v>
      </c>
      <c r="G8036" s="262">
        <f t="shared" si="148"/>
        <v>59505.071748673618</v>
      </c>
    </row>
    <row r="8037" spans="1:7" x14ac:dyDescent="0.2">
      <c r="A8037" s="344">
        <v>25</v>
      </c>
      <c r="B8037" s="344">
        <v>3.5</v>
      </c>
      <c r="C8037" s="344">
        <v>4920.166015625</v>
      </c>
      <c r="D8037" s="344">
        <v>23439.080078125</v>
      </c>
      <c r="E8037" s="344">
        <v>2.57952837273479</v>
      </c>
      <c r="F8037" s="344">
        <v>3.3714831806719299</v>
      </c>
      <c r="G8037" s="262">
        <f t="shared" si="148"/>
        <v>59836.096466648931</v>
      </c>
    </row>
    <row r="8038" spans="1:7" x14ac:dyDescent="0.2">
      <c r="A8038" s="344">
        <v>25</v>
      </c>
      <c r="B8038" s="344">
        <v>3.5</v>
      </c>
      <c r="C8038" s="344">
        <v>4920.232421875</v>
      </c>
      <c r="D8038" s="344">
        <v>23428.734375</v>
      </c>
      <c r="E8038" s="344">
        <v>2.5797814596444399</v>
      </c>
      <c r="F8038" s="344">
        <v>3.37100028991699</v>
      </c>
      <c r="G8038" s="262">
        <f t="shared" si="148"/>
        <v>59842.027281809926</v>
      </c>
    </row>
    <row r="8039" spans="1:7" x14ac:dyDescent="0.2">
      <c r="A8039" s="344">
        <v>25</v>
      </c>
      <c r="B8039" s="344">
        <v>4</v>
      </c>
      <c r="C8039" s="344">
        <v>4923.279296875</v>
      </c>
      <c r="D8039" s="344">
        <v>23327.31640625</v>
      </c>
      <c r="E8039" s="344">
        <v>2.5944705121219198</v>
      </c>
      <c r="F8039" s="344">
        <v>3.38106160052121</v>
      </c>
      <c r="G8039" s="262">
        <f t="shared" si="148"/>
        <v>60185.42832359267</v>
      </c>
    </row>
    <row r="8040" spans="1:7" x14ac:dyDescent="0.2">
      <c r="A8040" s="344">
        <v>25</v>
      </c>
      <c r="B8040" s="344">
        <v>4</v>
      </c>
      <c r="C8040" s="344">
        <v>4923.9443359375</v>
      </c>
      <c r="D8040" s="344">
        <v>23221.2734375</v>
      </c>
      <c r="E8040" s="344">
        <v>2.5943838991224801</v>
      </c>
      <c r="F8040" s="344">
        <v>3.3803104888647799</v>
      </c>
      <c r="G8040" s="262">
        <f t="shared" si="148"/>
        <v>60183.412467099646</v>
      </c>
    </row>
    <row r="8041" spans="1:7" x14ac:dyDescent="0.2">
      <c r="A8041" s="344">
        <v>25</v>
      </c>
      <c r="B8041" s="344">
        <v>4</v>
      </c>
      <c r="C8041" s="344">
        <v>4925.1513671875</v>
      </c>
      <c r="D8041" s="344">
        <v>23120.240234375</v>
      </c>
      <c r="E8041" s="344">
        <v>2.5943785440176699</v>
      </c>
      <c r="F8041" s="344">
        <v>3.3786983694881201</v>
      </c>
      <c r="G8041" s="262">
        <f t="shared" si="148"/>
        <v>60183.288385268257</v>
      </c>
    </row>
    <row r="8042" spans="1:7" x14ac:dyDescent="0.2">
      <c r="A8042" s="344">
        <v>25</v>
      </c>
      <c r="B8042" s="344">
        <v>4</v>
      </c>
      <c r="C8042" s="344">
        <v>4927.3349609375</v>
      </c>
      <c r="D8042" s="344">
        <v>23019.669921875</v>
      </c>
      <c r="E8042" s="344">
        <v>2.59442767128348</v>
      </c>
      <c r="F8042" s="344">
        <v>3.37526202201843</v>
      </c>
      <c r="G8042" s="262">
        <f t="shared" si="148"/>
        <v>60184.421749083609</v>
      </c>
    </row>
    <row r="8043" spans="1:7" x14ac:dyDescent="0.2">
      <c r="A8043" s="344">
        <v>25</v>
      </c>
      <c r="B8043" s="344">
        <v>4</v>
      </c>
      <c r="C8043" s="344">
        <v>4931.060546875</v>
      </c>
      <c r="D8043" s="344">
        <v>22919.091796875</v>
      </c>
      <c r="E8043" s="344">
        <v>2.5943852961063398</v>
      </c>
      <c r="F8043" s="344">
        <v>3.3708361443132202</v>
      </c>
      <c r="G8043" s="262">
        <f t="shared" si="148"/>
        <v>60183.448417500891</v>
      </c>
    </row>
    <row r="8044" spans="1:7" x14ac:dyDescent="0.2">
      <c r="A8044" s="344">
        <v>25</v>
      </c>
      <c r="B8044" s="344">
        <v>4</v>
      </c>
      <c r="C8044" s="344">
        <v>4936.0361328125</v>
      </c>
      <c r="D8044" s="344">
        <v>23019.669921875</v>
      </c>
      <c r="E8044" s="344">
        <v>2.5981196667998998</v>
      </c>
      <c r="F8044" s="344">
        <v>3.3790441229939501</v>
      </c>
      <c r="G8044" s="262">
        <f t="shared" si="148"/>
        <v>60269.224600231355</v>
      </c>
    </row>
    <row r="8045" spans="1:7" x14ac:dyDescent="0.2">
      <c r="A8045" s="344">
        <v>25</v>
      </c>
      <c r="B8045" s="344">
        <v>4</v>
      </c>
      <c r="C8045" s="344">
        <v>4937.94921875</v>
      </c>
      <c r="D8045" s="344">
        <v>22918.974609375</v>
      </c>
      <c r="E8045" s="344">
        <v>2.5977995246648802</v>
      </c>
      <c r="F8045" s="344">
        <v>3.3757181372493501</v>
      </c>
      <c r="G8045" s="262">
        <f t="shared" si="148"/>
        <v>60261.871152361287</v>
      </c>
    </row>
    <row r="8046" spans="1:7" x14ac:dyDescent="0.2">
      <c r="A8046" s="344">
        <v>25</v>
      </c>
      <c r="B8046" s="344">
        <v>4</v>
      </c>
      <c r="C8046" s="344">
        <v>4937.9765625</v>
      </c>
      <c r="D8046" s="344">
        <v>22813.7265625</v>
      </c>
      <c r="E8046" s="344">
        <v>2.5957210455089799</v>
      </c>
      <c r="F8046" s="344">
        <v>3.37292556650937</v>
      </c>
      <c r="G8046" s="262">
        <f t="shared" si="148"/>
        <v>60214.343919296909</v>
      </c>
    </row>
    <row r="8047" spans="1:7" x14ac:dyDescent="0.2">
      <c r="A8047" s="344">
        <v>25</v>
      </c>
      <c r="B8047" s="344">
        <v>4</v>
      </c>
      <c r="C8047" s="344">
        <v>4939.5556640625</v>
      </c>
      <c r="D8047" s="344">
        <v>22914.333984375</v>
      </c>
      <c r="E8047" s="344">
        <v>2.5978456251323201</v>
      </c>
      <c r="F8047" s="344">
        <v>3.37866554036736</v>
      </c>
      <c r="G8047" s="262">
        <f t="shared" si="148"/>
        <v>60262.920372123292</v>
      </c>
    </row>
    <row r="8048" spans="1:7" x14ac:dyDescent="0.2">
      <c r="A8048" s="344">
        <v>25</v>
      </c>
      <c r="B8048" s="344">
        <v>4</v>
      </c>
      <c r="C8048" s="344">
        <v>4941.205078125</v>
      </c>
      <c r="D8048" s="344">
        <v>22810.69140625</v>
      </c>
      <c r="E8048" s="344">
        <v>2.59675132110715</v>
      </c>
      <c r="F8048" s="344">
        <v>3.3732415176927999</v>
      </c>
      <c r="G8048" s="262">
        <f t="shared" si="148"/>
        <v>60237.901832455311</v>
      </c>
    </row>
    <row r="8049" spans="1:7" x14ac:dyDescent="0.2">
      <c r="A8049" s="344">
        <v>25</v>
      </c>
      <c r="B8049" s="344">
        <v>4</v>
      </c>
      <c r="C8049" s="344">
        <v>4941.345703125</v>
      </c>
      <c r="D8049" s="344">
        <v>22709.89453125</v>
      </c>
      <c r="E8049" s="344">
        <v>2.5946923997253202</v>
      </c>
      <c r="F8049" s="344">
        <v>3.3692570868879601</v>
      </c>
      <c r="G8049" s="262">
        <f t="shared" si="148"/>
        <v>60191.040178605239</v>
      </c>
    </row>
    <row r="8050" spans="1:7" x14ac:dyDescent="0.2">
      <c r="A8050" s="344">
        <v>25</v>
      </c>
      <c r="B8050" s="344">
        <v>4</v>
      </c>
      <c r="C8050" s="344">
        <v>4942.826171875</v>
      </c>
      <c r="D8050" s="344">
        <v>22811.099609375</v>
      </c>
      <c r="E8050" s="344">
        <v>2.5968328118324302</v>
      </c>
      <c r="F8050" s="344">
        <v>3.3736645709723199</v>
      </c>
      <c r="G8050" s="262">
        <f t="shared" si="148"/>
        <v>60239.757022098376</v>
      </c>
    </row>
    <row r="8051" spans="1:7" x14ac:dyDescent="0.2">
      <c r="A8051" s="344">
        <v>25</v>
      </c>
      <c r="B8051" s="344">
        <v>4</v>
      </c>
      <c r="C8051" s="344">
        <v>4944.6865234375</v>
      </c>
      <c r="D8051" s="344">
        <v>22709.943359375</v>
      </c>
      <c r="E8051" s="344">
        <v>2.5955173186957801</v>
      </c>
      <c r="F8051" s="344">
        <v>3.3698587212711599</v>
      </c>
      <c r="G8051" s="262">
        <f t="shared" si="148"/>
        <v>60209.815712299103</v>
      </c>
    </row>
    <row r="8052" spans="1:7" x14ac:dyDescent="0.2">
      <c r="A8052" s="344">
        <v>25</v>
      </c>
      <c r="B8052" s="344">
        <v>4</v>
      </c>
      <c r="C8052" s="344">
        <v>4945.2861328125</v>
      </c>
      <c r="D8052" s="344">
        <v>22810.78125</v>
      </c>
      <c r="E8052" s="344">
        <v>2.5976218748837701</v>
      </c>
      <c r="F8052" s="344">
        <v>3.3745050895959099</v>
      </c>
      <c r="G8052" s="262">
        <f t="shared" si="148"/>
        <v>60257.716173628331</v>
      </c>
    </row>
    <row r="8053" spans="1:7" x14ac:dyDescent="0.2">
      <c r="A8053" s="344">
        <v>25</v>
      </c>
      <c r="B8053" s="344">
        <v>4</v>
      </c>
      <c r="C8053" s="344">
        <v>4945.6162109375</v>
      </c>
      <c r="D8053" s="344">
        <v>22710.25390625</v>
      </c>
      <c r="E8053" s="344">
        <v>2.5957226753234899</v>
      </c>
      <c r="F8053" s="344">
        <v>3.3695518504828201</v>
      </c>
      <c r="G8053" s="262">
        <f t="shared" si="148"/>
        <v>60214.489408652204</v>
      </c>
    </row>
    <row r="8054" spans="1:7" x14ac:dyDescent="0.2">
      <c r="A8054" s="344">
        <v>25</v>
      </c>
      <c r="B8054" s="344">
        <v>4</v>
      </c>
      <c r="C8054" s="344">
        <v>4945.9912109375</v>
      </c>
      <c r="D8054" s="344">
        <v>22812.46875</v>
      </c>
      <c r="E8054" s="344">
        <v>2.5977115146815799</v>
      </c>
      <c r="F8054" s="344">
        <v>3.3739714417606601</v>
      </c>
      <c r="G8054" s="262">
        <f t="shared" si="148"/>
        <v>60259.758099905288</v>
      </c>
    </row>
    <row r="8055" spans="1:7" x14ac:dyDescent="0.2">
      <c r="A8055" s="344">
        <v>25</v>
      </c>
      <c r="B8055" s="344">
        <v>4</v>
      </c>
      <c r="C8055" s="344">
        <v>4947.568359375</v>
      </c>
      <c r="D8055" s="344">
        <v>22706.927734375</v>
      </c>
      <c r="E8055" s="344">
        <v>2.5961445644497898</v>
      </c>
      <c r="F8055" s="344">
        <v>3.36954300291836</v>
      </c>
      <c r="G8055" s="262">
        <f t="shared" si="148"/>
        <v>60224.09478546922</v>
      </c>
    </row>
    <row r="8056" spans="1:7" x14ac:dyDescent="0.2">
      <c r="A8056" s="344">
        <v>25</v>
      </c>
      <c r="B8056" s="344">
        <v>4</v>
      </c>
      <c r="C8056" s="344">
        <v>4949.2763671875</v>
      </c>
      <c r="D8056" s="344">
        <v>22807.392578125</v>
      </c>
      <c r="E8056" s="344">
        <v>2.5982770603150098</v>
      </c>
      <c r="F8056" s="344">
        <v>3.3764748368412301</v>
      </c>
      <c r="G8056" s="262">
        <f t="shared" si="148"/>
        <v>60272.624335406574</v>
      </c>
    </row>
    <row r="8057" spans="1:7" x14ac:dyDescent="0.2">
      <c r="A8057" s="344">
        <v>25</v>
      </c>
      <c r="B8057" s="344">
        <v>4</v>
      </c>
      <c r="C8057" s="344">
        <v>4951.6025390625</v>
      </c>
      <c r="D8057" s="344">
        <v>22706.34375</v>
      </c>
      <c r="E8057" s="344">
        <v>2.5966749526560302</v>
      </c>
      <c r="F8057" s="344">
        <v>3.3706545364111702</v>
      </c>
      <c r="G8057" s="262">
        <f t="shared" si="148"/>
        <v>60236.165382626539</v>
      </c>
    </row>
    <row r="8058" spans="1:7" x14ac:dyDescent="0.2">
      <c r="A8058" s="344">
        <v>25</v>
      </c>
      <c r="B8058" s="344">
        <v>4</v>
      </c>
      <c r="C8058" s="344">
        <v>4952.0869140625</v>
      </c>
      <c r="D8058" s="344">
        <v>22605.748046875</v>
      </c>
      <c r="E8058" s="344">
        <v>2.5947955437004602</v>
      </c>
      <c r="F8058" s="344">
        <v>3.3654302824288602</v>
      </c>
      <c r="G8058" s="262">
        <f t="shared" si="148"/>
        <v>60193.585407067207</v>
      </c>
    </row>
    <row r="8059" spans="1:7" x14ac:dyDescent="0.2">
      <c r="A8059" s="344">
        <v>25</v>
      </c>
      <c r="B8059" s="344">
        <v>4</v>
      </c>
      <c r="C8059" s="344">
        <v>4952.390625</v>
      </c>
      <c r="D8059" s="344">
        <v>22708.203125</v>
      </c>
      <c r="E8059" s="344">
        <v>2.5968390982598102</v>
      </c>
      <c r="F8059" s="344">
        <v>3.3722191583365202</v>
      </c>
      <c r="G8059" s="262">
        <f t="shared" si="148"/>
        <v>60239.886172826933</v>
      </c>
    </row>
    <row r="8060" spans="1:7" x14ac:dyDescent="0.2">
      <c r="A8060" s="344">
        <v>25</v>
      </c>
      <c r="B8060" s="344">
        <v>4</v>
      </c>
      <c r="C8060" s="344">
        <v>4952.6865234375</v>
      </c>
      <c r="D8060" s="344">
        <v>22604.67578125</v>
      </c>
      <c r="E8060" s="344">
        <v>2.59488192386925</v>
      </c>
      <c r="F8060" s="344">
        <v>3.3670931588858402</v>
      </c>
      <c r="G8060" s="262">
        <f t="shared" si="148"/>
        <v>60195.543569747999</v>
      </c>
    </row>
    <row r="8061" spans="1:7" x14ac:dyDescent="0.2">
      <c r="A8061" s="344">
        <v>25</v>
      </c>
      <c r="B8061" s="344">
        <v>4</v>
      </c>
      <c r="C8061" s="344">
        <v>4953.1630859375</v>
      </c>
      <c r="D8061" s="344">
        <v>22705.703125</v>
      </c>
      <c r="E8061" s="344">
        <v>2.5968065019697</v>
      </c>
      <c r="F8061" s="344">
        <v>3.3713129814714198</v>
      </c>
      <c r="G8061" s="262">
        <f t="shared" si="148"/>
        <v>60239.145251231028</v>
      </c>
    </row>
    <row r="8062" spans="1:7" x14ac:dyDescent="0.2">
      <c r="A8062" s="344">
        <v>25</v>
      </c>
      <c r="B8062" s="344">
        <v>4</v>
      </c>
      <c r="C8062" s="344">
        <v>4954.4033203125</v>
      </c>
      <c r="D8062" s="344">
        <v>22605.611328125</v>
      </c>
      <c r="E8062" s="344">
        <v>2.59505887515843</v>
      </c>
      <c r="F8062" s="344">
        <v>3.3649234101176302</v>
      </c>
      <c r="G8062" s="262">
        <f t="shared" si="148"/>
        <v>60199.551617234945</v>
      </c>
    </row>
    <row r="8063" spans="1:7" x14ac:dyDescent="0.2">
      <c r="A8063" s="344">
        <v>25</v>
      </c>
      <c r="B8063" s="344">
        <v>4</v>
      </c>
      <c r="C8063" s="344">
        <v>4956.56640625</v>
      </c>
      <c r="D8063" s="344">
        <v>22711.9375</v>
      </c>
      <c r="E8063" s="344">
        <v>2.5973119772970699</v>
      </c>
      <c r="F8063" s="344">
        <v>3.3712477888911998</v>
      </c>
      <c r="G8063" s="262">
        <f t="shared" si="148"/>
        <v>60250.604150326224</v>
      </c>
    </row>
    <row r="8064" spans="1:7" x14ac:dyDescent="0.2">
      <c r="A8064" s="344">
        <v>25</v>
      </c>
      <c r="B8064" s="344">
        <v>4</v>
      </c>
      <c r="C8064" s="344">
        <v>4958.0546875</v>
      </c>
      <c r="D8064" s="344">
        <v>22609.0078125</v>
      </c>
      <c r="E8064" s="344">
        <v>2.5954816956073001</v>
      </c>
      <c r="F8064" s="344">
        <v>3.3671765122562598</v>
      </c>
      <c r="G8064" s="262">
        <f t="shared" si="148"/>
        <v>60209.12910214196</v>
      </c>
    </row>
    <row r="8065" spans="1:7" x14ac:dyDescent="0.2">
      <c r="A8065" s="344">
        <v>25</v>
      </c>
      <c r="B8065" s="344">
        <v>4</v>
      </c>
      <c r="C8065" s="344">
        <v>4958.6015625</v>
      </c>
      <c r="D8065" s="344">
        <v>22710.62890625</v>
      </c>
      <c r="E8065" s="344">
        <v>2.59765586815774</v>
      </c>
      <c r="F8065" s="344">
        <v>3.3748836722225</v>
      </c>
      <c r="G8065" s="262">
        <f t="shared" si="148"/>
        <v>60258.395457216866</v>
      </c>
    </row>
    <row r="8066" spans="1:7" x14ac:dyDescent="0.2">
      <c r="A8066" s="344">
        <v>25</v>
      </c>
      <c r="B8066" s="344">
        <v>4</v>
      </c>
      <c r="C8066" s="344">
        <v>4961.232421875</v>
      </c>
      <c r="D8066" s="344">
        <v>22608.462890625</v>
      </c>
      <c r="E8066" s="344">
        <v>2.5960055645555302</v>
      </c>
      <c r="F8066" s="344">
        <v>3.3668936230242301</v>
      </c>
      <c r="G8066" s="262">
        <f t="shared" si="148"/>
        <v>60221.00032699624</v>
      </c>
    </row>
    <row r="8067" spans="1:7" x14ac:dyDescent="0.2">
      <c r="A8067" s="344">
        <v>25</v>
      </c>
      <c r="B8067" s="344">
        <v>4</v>
      </c>
      <c r="C8067" s="344">
        <v>4971.0361328125</v>
      </c>
      <c r="D8067" s="344">
        <v>22710.73046875</v>
      </c>
      <c r="E8067" s="344">
        <v>2.5983597151935101</v>
      </c>
      <c r="F8067" s="344">
        <v>3.3725141547620301</v>
      </c>
      <c r="G8067" s="262">
        <f t="shared" si="148"/>
        <v>60274.344430976089</v>
      </c>
    </row>
    <row r="8068" spans="1:7" x14ac:dyDescent="0.2">
      <c r="A8068" s="344">
        <v>25</v>
      </c>
      <c r="B8068" s="344">
        <v>4</v>
      </c>
      <c r="C8068" s="344">
        <v>4972.8203125</v>
      </c>
      <c r="D8068" s="344">
        <v>22607.611328125</v>
      </c>
      <c r="E8068" s="344">
        <v>2.5967089459300001</v>
      </c>
      <c r="F8068" s="344">
        <v>3.3702969085425099</v>
      </c>
      <c r="G8068" s="262">
        <f t="shared" si="148"/>
        <v>60236.939368120329</v>
      </c>
    </row>
    <row r="8069" spans="1:7" x14ac:dyDescent="0.2">
      <c r="A8069" s="344">
        <v>25</v>
      </c>
      <c r="B8069" s="344">
        <v>4</v>
      </c>
      <c r="C8069" s="344">
        <v>4976.6669921875</v>
      </c>
      <c r="D8069" s="344">
        <v>22507.49609375</v>
      </c>
      <c r="E8069" s="344">
        <v>2.5949475821107599</v>
      </c>
      <c r="F8069" s="344">
        <v>3.3641636837273801</v>
      </c>
      <c r="G8069" s="262">
        <f t="shared" si="148"/>
        <v>60197.207309163314</v>
      </c>
    </row>
    <row r="8070" spans="1:7" x14ac:dyDescent="0.2">
      <c r="A8070" s="344">
        <v>25</v>
      </c>
      <c r="B8070" s="344">
        <v>4</v>
      </c>
      <c r="C8070" s="344">
        <v>4977.544921875</v>
      </c>
      <c r="D8070" s="344">
        <v>22609.1171875</v>
      </c>
      <c r="E8070" s="344">
        <v>2.5969750713557</v>
      </c>
      <c r="F8070" s="344">
        <v>3.3667981624603298</v>
      </c>
      <c r="G8070" s="262">
        <f t="shared" ref="G8070:G8133" si="149">G8069+(D8070+D8069)/2*(E8070-E8069)</f>
        <v>60242.944033261243</v>
      </c>
    </row>
    <row r="8071" spans="1:7" x14ac:dyDescent="0.2">
      <c r="A8071" s="344">
        <v>25</v>
      </c>
      <c r="B8071" s="344">
        <v>4</v>
      </c>
      <c r="C8071" s="344">
        <v>4979.71484375</v>
      </c>
      <c r="D8071" s="344">
        <v>22509.109375</v>
      </c>
      <c r="E8071" s="344">
        <v>2.5951899588108098</v>
      </c>
      <c r="F8071" s="344">
        <v>3.3627124503254899</v>
      </c>
      <c r="G8071" s="262">
        <f t="shared" si="149"/>
        <v>60202.673477141281</v>
      </c>
    </row>
    <row r="8072" spans="1:7" x14ac:dyDescent="0.2">
      <c r="A8072" s="344">
        <v>25</v>
      </c>
      <c r="B8072" s="344">
        <v>4</v>
      </c>
      <c r="C8072" s="344">
        <v>4981.1826171875</v>
      </c>
      <c r="D8072" s="344">
        <v>22613.896484375</v>
      </c>
      <c r="E8072" s="344">
        <v>2.5972288567572801</v>
      </c>
      <c r="F8072" s="344">
        <v>3.3696412574499801</v>
      </c>
      <c r="G8072" s="262">
        <f t="shared" si="149"/>
        <v>60248.674079133903</v>
      </c>
    </row>
    <row r="8073" spans="1:7" x14ac:dyDescent="0.2">
      <c r="A8073" s="344">
        <v>25</v>
      </c>
      <c r="B8073" s="344">
        <v>4</v>
      </c>
      <c r="C8073" s="344">
        <v>4983.0458984375</v>
      </c>
      <c r="D8073" s="344">
        <v>22512.896484375</v>
      </c>
      <c r="E8073" s="344">
        <v>2.5955473538488198</v>
      </c>
      <c r="F8073" s="344">
        <v>3.3646225929260298</v>
      </c>
      <c r="G8073" s="262">
        <f t="shared" si="149"/>
        <v>60210.733662320687</v>
      </c>
    </row>
    <row r="8074" spans="1:7" x14ac:dyDescent="0.2">
      <c r="A8074" s="344">
        <v>25</v>
      </c>
      <c r="B8074" s="344">
        <v>0</v>
      </c>
      <c r="C8074" s="344">
        <v>4983.470703125</v>
      </c>
      <c r="D8074" s="344">
        <v>22411.4453125</v>
      </c>
      <c r="E8074" s="344">
        <v>2.5934244040399799</v>
      </c>
      <c r="F8074" s="344">
        <v>3.3599229063838698</v>
      </c>
      <c r="G8074" s="262">
        <f t="shared" si="149"/>
        <v>60163.047600905717</v>
      </c>
    </row>
    <row r="8075" spans="1:7" x14ac:dyDescent="0.2">
      <c r="A8075" s="344">
        <v>25</v>
      </c>
      <c r="B8075" s="344">
        <v>0</v>
      </c>
      <c r="C8075" s="344">
        <v>4983.8837890625</v>
      </c>
      <c r="D8075" s="344">
        <v>22311.3203125</v>
      </c>
      <c r="E8075" s="344">
        <v>2.5913924910128099</v>
      </c>
      <c r="F8075" s="344">
        <v>3.3554940018802899</v>
      </c>
      <c r="G8075" s="262">
        <f t="shared" si="149"/>
        <v>60117.611215863464</v>
      </c>
    </row>
    <row r="8076" spans="1:7" x14ac:dyDescent="0.2">
      <c r="A8076" s="344">
        <v>25</v>
      </c>
      <c r="B8076" s="344">
        <v>0</v>
      </c>
      <c r="C8076" s="344">
        <v>4984.509765625</v>
      </c>
      <c r="D8076" s="344">
        <v>22211.103515625</v>
      </c>
      <c r="E8076" s="344">
        <v>2.58929654955864</v>
      </c>
      <c r="F8076" s="344">
        <v>3.3530921209603499</v>
      </c>
      <c r="G8076" s="262">
        <f t="shared" si="149"/>
        <v>60070.953018992717</v>
      </c>
    </row>
    <row r="8077" spans="1:7" x14ac:dyDescent="0.2">
      <c r="A8077" s="344">
        <v>25</v>
      </c>
      <c r="B8077" s="344">
        <v>0</v>
      </c>
      <c r="C8077" s="344">
        <v>4984.9013671875</v>
      </c>
      <c r="D8077" s="344">
        <v>22110.80859375</v>
      </c>
      <c r="E8077" s="344">
        <v>2.5872867554426202</v>
      </c>
      <c r="F8077" s="344">
        <v>3.34700639359653</v>
      </c>
      <c r="G8077" s="262">
        <f t="shared" si="149"/>
        <v>60026.414059908631</v>
      </c>
    </row>
    <row r="8078" spans="1:7" x14ac:dyDescent="0.2">
      <c r="A8078" s="344">
        <v>25</v>
      </c>
      <c r="B8078" s="344">
        <v>0</v>
      </c>
      <c r="C8078" s="344">
        <v>4985.3017578125</v>
      </c>
      <c r="D8078" s="344">
        <v>22009.5546875</v>
      </c>
      <c r="E8078" s="344">
        <v>2.5851048994809398</v>
      </c>
      <c r="F8078" s="344">
        <v>3.3421188127249501</v>
      </c>
      <c r="G8078" s="262">
        <f t="shared" si="149"/>
        <v>59978.281921080285</v>
      </c>
    </row>
    <row r="8079" spans="1:7" x14ac:dyDescent="0.2">
      <c r="A8079" s="344">
        <v>25</v>
      </c>
      <c r="B8079" s="344">
        <v>0</v>
      </c>
      <c r="C8079" s="344">
        <v>4985.71875</v>
      </c>
      <c r="D8079" s="344">
        <v>21909.5078125</v>
      </c>
      <c r="E8079" s="344">
        <v>2.5829991791397302</v>
      </c>
      <c r="F8079" s="344">
        <v>3.3360810484737198</v>
      </c>
      <c r="G8079" s="262">
        <f t="shared" si="149"/>
        <v>59932.041289443732</v>
      </c>
    </row>
    <row r="8080" spans="1:7" x14ac:dyDescent="0.2">
      <c r="A8080" s="344">
        <v>25</v>
      </c>
      <c r="B8080" s="344">
        <v>0</v>
      </c>
      <c r="C8080" s="344">
        <v>4985.9501953125</v>
      </c>
      <c r="D8080" s="344">
        <v>21807.087890625</v>
      </c>
      <c r="E8080" s="344">
        <v>2.5807872880250202</v>
      </c>
      <c r="F8080" s="344">
        <v>3.3348561264574501</v>
      </c>
      <c r="G8080" s="262">
        <f t="shared" si="149"/>
        <v>59883.693114643174</v>
      </c>
    </row>
    <row r="8081" spans="1:7" x14ac:dyDescent="0.2">
      <c r="A8081" s="344">
        <v>25</v>
      </c>
      <c r="B8081" s="344">
        <v>0</v>
      </c>
      <c r="C8081" s="344">
        <v>4986.2548828125</v>
      </c>
      <c r="D8081" s="344">
        <v>21707</v>
      </c>
      <c r="E8081" s="344">
        <v>2.5787914637476201</v>
      </c>
      <c r="F8081" s="344">
        <v>3.3299804199487002</v>
      </c>
      <c r="G8081" s="262">
        <f t="shared" si="149"/>
        <v>59840.269878132662</v>
      </c>
    </row>
    <row r="8082" spans="1:7" x14ac:dyDescent="0.2">
      <c r="A8082" s="344">
        <v>25</v>
      </c>
      <c r="B8082" s="344">
        <v>0</v>
      </c>
      <c r="C8082" s="344">
        <v>4986.6796875</v>
      </c>
      <c r="D8082" s="344">
        <v>21606.6484375</v>
      </c>
      <c r="E8082" s="344">
        <v>2.5766456965357101</v>
      </c>
      <c r="F8082" s="344">
        <v>3.3248038962483402</v>
      </c>
      <c r="G8082" s="262">
        <f t="shared" si="149"/>
        <v>59793.799374809969</v>
      </c>
    </row>
    <row r="8083" spans="1:7" x14ac:dyDescent="0.2">
      <c r="A8083" s="344">
        <v>25</v>
      </c>
      <c r="B8083" s="344">
        <v>0</v>
      </c>
      <c r="C8083" s="344">
        <v>4987.3193359375</v>
      </c>
      <c r="D8083" s="344">
        <v>21505.697265625</v>
      </c>
      <c r="E8083" s="344">
        <v>2.5745304301381098</v>
      </c>
      <c r="F8083" s="344">
        <v>3.3217521850019698</v>
      </c>
      <c r="G8083" s="262">
        <f t="shared" si="149"/>
        <v>59748.202326716193</v>
      </c>
    </row>
    <row r="8084" spans="1:7" x14ac:dyDescent="0.2">
      <c r="A8084" s="344">
        <v>25</v>
      </c>
      <c r="B8084" s="344">
        <v>0</v>
      </c>
      <c r="C8084" s="344">
        <v>4987.7001953125</v>
      </c>
      <c r="D8084" s="344">
        <v>21400.83203125</v>
      </c>
      <c r="E8084" s="344">
        <v>2.5725516024977</v>
      </c>
      <c r="F8084" s="344">
        <v>3.3190159592777499</v>
      </c>
      <c r="G8084" s="262">
        <f t="shared" si="149"/>
        <v>59705.75001365284</v>
      </c>
    </row>
    <row r="8085" spans="1:7" x14ac:dyDescent="0.2">
      <c r="A8085" s="344">
        <v>25</v>
      </c>
      <c r="B8085" s="344">
        <v>0</v>
      </c>
      <c r="C8085" s="344">
        <v>4987.87109375</v>
      </c>
      <c r="D8085" s="344">
        <v>21300.73046875</v>
      </c>
      <c r="E8085" s="344">
        <v>2.5702225975692299</v>
      </c>
      <c r="F8085" s="344">
        <v>3.3103495370596598</v>
      </c>
      <c r="G8085" s="262">
        <f t="shared" si="149"/>
        <v>59656.023938894905</v>
      </c>
    </row>
    <row r="8086" spans="1:7" x14ac:dyDescent="0.2">
      <c r="A8086" s="344">
        <v>25</v>
      </c>
      <c r="B8086" s="344">
        <v>0</v>
      </c>
      <c r="C8086" s="344">
        <v>4988.294921875</v>
      </c>
      <c r="D8086" s="344">
        <v>21200.560546875</v>
      </c>
      <c r="E8086" s="344">
        <v>2.5680644903331999</v>
      </c>
      <c r="F8086" s="344">
        <v>3.30675556324422</v>
      </c>
      <c r="G8086" s="262">
        <f t="shared" si="149"/>
        <v>59610.162767054186</v>
      </c>
    </row>
    <row r="8087" spans="1:7" x14ac:dyDescent="0.2">
      <c r="A8087" s="344">
        <v>25</v>
      </c>
      <c r="B8087" s="344">
        <v>0</v>
      </c>
      <c r="C8087" s="344">
        <v>4988.6826171875</v>
      </c>
      <c r="D8087" s="344">
        <v>21100.3671875</v>
      </c>
      <c r="E8087" s="344">
        <v>2.5660393293946999</v>
      </c>
      <c r="F8087" s="344">
        <v>3.30326263792813</v>
      </c>
      <c r="G8087" s="262">
        <f t="shared" si="149"/>
        <v>59567.329673799199</v>
      </c>
    </row>
    <row r="8088" spans="1:7" x14ac:dyDescent="0.2">
      <c r="A8088" s="344">
        <v>25</v>
      </c>
      <c r="B8088" s="344">
        <v>0</v>
      </c>
      <c r="C8088" s="344">
        <v>4989.0849609375</v>
      </c>
      <c r="D8088" s="344">
        <v>20998.662109375</v>
      </c>
      <c r="E8088" s="344">
        <v>2.5639398954808699</v>
      </c>
      <c r="F8088" s="344">
        <v>3.2979249954223602</v>
      </c>
      <c r="G8088" s="262">
        <f t="shared" si="149"/>
        <v>59523.137608876605</v>
      </c>
    </row>
    <row r="8089" spans="1:7" x14ac:dyDescent="0.2">
      <c r="A8089" s="344">
        <v>25</v>
      </c>
      <c r="B8089" s="344">
        <v>0</v>
      </c>
      <c r="C8089" s="344">
        <v>4989.51953125</v>
      </c>
      <c r="D8089" s="344">
        <v>20898.5390625</v>
      </c>
      <c r="E8089" s="344">
        <v>2.5617606006562701</v>
      </c>
      <c r="F8089" s="344">
        <v>3.2933740876614999</v>
      </c>
      <c r="G8089" s="262">
        <f t="shared" si="149"/>
        <v>59477.484432037061</v>
      </c>
    </row>
    <row r="8090" spans="1:7" x14ac:dyDescent="0.2">
      <c r="A8090" s="344">
        <v>25</v>
      </c>
      <c r="B8090" s="344">
        <v>0</v>
      </c>
      <c r="C8090" s="344">
        <v>4990.140625</v>
      </c>
      <c r="D8090" s="344">
        <v>20797.8515625</v>
      </c>
      <c r="E8090" s="344">
        <v>2.55966256372631</v>
      </c>
      <c r="F8090" s="344">
        <v>3.2892851158976599</v>
      </c>
      <c r="G8090" s="262">
        <f t="shared" si="149"/>
        <v>59433.744148348414</v>
      </c>
    </row>
    <row r="8091" spans="1:7" x14ac:dyDescent="0.2">
      <c r="A8091" s="344">
        <v>25</v>
      </c>
      <c r="B8091" s="344">
        <v>0</v>
      </c>
      <c r="C8091" s="344">
        <v>4990.1630859375</v>
      </c>
      <c r="D8091" s="344">
        <v>20793.326171875</v>
      </c>
      <c r="E8091" s="344">
        <v>2.5595251936465502</v>
      </c>
      <c r="F8091" s="344">
        <v>3.28834331594408</v>
      </c>
      <c r="G8091" s="262">
        <f t="shared" si="149"/>
        <v>59430.887456647077</v>
      </c>
    </row>
    <row r="8092" spans="1:7" x14ac:dyDescent="0.2">
      <c r="A8092" s="344">
        <v>25</v>
      </c>
      <c r="B8092" s="344">
        <v>0</v>
      </c>
      <c r="C8092" s="344">
        <v>4990.529296875</v>
      </c>
      <c r="D8092" s="344">
        <v>20694.974609375</v>
      </c>
      <c r="E8092" s="344">
        <v>2.55755800753832</v>
      </c>
      <c r="F8092" s="344">
        <v>3.2866506371647102</v>
      </c>
      <c r="G8092" s="262">
        <f t="shared" si="149"/>
        <v>59390.079852171599</v>
      </c>
    </row>
    <row r="8093" spans="1:7" x14ac:dyDescent="0.2">
      <c r="A8093" s="344">
        <v>25</v>
      </c>
      <c r="B8093" s="344">
        <v>0</v>
      </c>
      <c r="C8093" s="344">
        <v>4990.93359375</v>
      </c>
      <c r="D8093" s="344">
        <v>20592.744140625</v>
      </c>
      <c r="E8093" s="344">
        <v>2.55533191375434</v>
      </c>
      <c r="F8093" s="344">
        <v>3.2812862191349299</v>
      </c>
      <c r="G8093" s="262">
        <f t="shared" si="149"/>
        <v>59344.124685139555</v>
      </c>
    </row>
    <row r="8094" spans="1:7" x14ac:dyDescent="0.2">
      <c r="A8094" s="344">
        <v>25</v>
      </c>
      <c r="B8094" s="344">
        <v>0</v>
      </c>
      <c r="C8094" s="344">
        <v>4991.359375</v>
      </c>
      <c r="D8094" s="344">
        <v>20489.306640625</v>
      </c>
      <c r="E8094" s="344">
        <v>2.5532066356390701</v>
      </c>
      <c r="F8094" s="344">
        <v>3.2761902548372701</v>
      </c>
      <c r="G8094" s="262">
        <f t="shared" si="149"/>
        <v>59300.469293411661</v>
      </c>
    </row>
    <row r="8095" spans="1:7" x14ac:dyDescent="0.2">
      <c r="A8095" s="344">
        <v>25</v>
      </c>
      <c r="B8095" s="344">
        <v>0</v>
      </c>
      <c r="C8095" s="344">
        <v>4991.74609375</v>
      </c>
      <c r="D8095" s="344">
        <v>20389.126953125</v>
      </c>
      <c r="E8095" s="344">
        <v>2.5510794948786502</v>
      </c>
      <c r="F8095" s="344">
        <v>3.2717136200517398</v>
      </c>
      <c r="G8095" s="262">
        <f t="shared" si="149"/>
        <v>59256.992202251968</v>
      </c>
    </row>
    <row r="8096" spans="1:7" x14ac:dyDescent="0.2">
      <c r="A8096" s="344">
        <v>25</v>
      </c>
      <c r="B8096" s="344">
        <v>0</v>
      </c>
      <c r="C8096" s="344">
        <v>4992.1533203125</v>
      </c>
      <c r="D8096" s="344">
        <v>20284.359375</v>
      </c>
      <c r="E8096" s="344">
        <v>2.54888134077191</v>
      </c>
      <c r="F8096" s="344">
        <v>3.2664239406585698</v>
      </c>
      <c r="G8096" s="262">
        <f t="shared" si="149"/>
        <v>59212.288906748166</v>
      </c>
    </row>
    <row r="8097" spans="1:7" x14ac:dyDescent="0.2">
      <c r="A8097" s="344">
        <v>25</v>
      </c>
      <c r="B8097" s="344">
        <v>0</v>
      </c>
      <c r="C8097" s="344">
        <v>4992.5634765625</v>
      </c>
      <c r="D8097" s="344">
        <v>20184.15625</v>
      </c>
      <c r="E8097" s="344">
        <v>2.5466864462941898</v>
      </c>
      <c r="F8097" s="344">
        <v>3.2661466393619798</v>
      </c>
      <c r="G8097" s="262">
        <f t="shared" si="149"/>
        <v>59167.876846014748</v>
      </c>
    </row>
    <row r="8098" spans="1:7" x14ac:dyDescent="0.2">
      <c r="A8098" s="344">
        <v>25</v>
      </c>
      <c r="B8098" s="344">
        <v>0</v>
      </c>
      <c r="C8098" s="344">
        <v>4992.9697265625</v>
      </c>
      <c r="D8098" s="344">
        <v>20078.89453125</v>
      </c>
      <c r="E8098" s="344">
        <v>2.5443888735026099</v>
      </c>
      <c r="F8098" s="344">
        <v>3.25733423233032</v>
      </c>
      <c r="G8098" s="262">
        <f t="shared" si="149"/>
        <v>59121.623201024246</v>
      </c>
    </row>
    <row r="8099" spans="1:7" x14ac:dyDescent="0.2">
      <c r="A8099" s="344">
        <v>25</v>
      </c>
      <c r="B8099" s="344">
        <v>0</v>
      </c>
      <c r="C8099" s="344">
        <v>4993.142578125</v>
      </c>
      <c r="D8099" s="344">
        <v>19978.673828125</v>
      </c>
      <c r="E8099" s="344">
        <v>2.5422091130167201</v>
      </c>
      <c r="F8099" s="344">
        <v>3.2518208026886</v>
      </c>
      <c r="G8099" s="262">
        <f t="shared" si="149"/>
        <v>59077.965248688946</v>
      </c>
    </row>
    <row r="8100" spans="1:7" x14ac:dyDescent="0.2">
      <c r="A8100" s="344">
        <v>25</v>
      </c>
      <c r="B8100" s="344">
        <v>0</v>
      </c>
      <c r="C8100" s="344">
        <v>4993.5546875</v>
      </c>
      <c r="D8100" s="344">
        <v>19875.3671875</v>
      </c>
      <c r="E8100" s="344">
        <v>2.5400393642485102</v>
      </c>
      <c r="F8100" s="344">
        <v>3.2459229696541998</v>
      </c>
      <c r="G8100" s="262">
        <f t="shared" si="149"/>
        <v>59034.728620488022</v>
      </c>
    </row>
    <row r="8101" spans="1:7" x14ac:dyDescent="0.2">
      <c r="A8101" s="344">
        <v>25</v>
      </c>
      <c r="B8101" s="344">
        <v>0</v>
      </c>
      <c r="C8101" s="344">
        <v>4993.654296875</v>
      </c>
      <c r="D8101" s="344">
        <v>19856.197265625</v>
      </c>
      <c r="E8101" s="344">
        <v>2.5395234115421799</v>
      </c>
      <c r="F8101" s="344">
        <v>3.2476277556270401</v>
      </c>
      <c r="G8101" s="262">
        <f t="shared" si="149"/>
        <v>59024.478816384857</v>
      </c>
    </row>
    <row r="8102" spans="1:7" x14ac:dyDescent="0.2">
      <c r="A8102" s="344">
        <v>25</v>
      </c>
      <c r="B8102" s="344">
        <v>0</v>
      </c>
      <c r="C8102" s="344">
        <v>4993.955078125</v>
      </c>
      <c r="D8102" s="344">
        <v>19771.515625</v>
      </c>
      <c r="E8102" s="344">
        <v>2.53785587847233</v>
      </c>
      <c r="F8102" s="344">
        <v>3.2430381979793301</v>
      </c>
      <c r="G8102" s="262">
        <f t="shared" si="149"/>
        <v>58991.438555521039</v>
      </c>
    </row>
    <row r="8103" spans="1:7" x14ac:dyDescent="0.2">
      <c r="A8103" s="344">
        <v>25</v>
      </c>
      <c r="B8103" s="344">
        <v>0</v>
      </c>
      <c r="C8103" s="344">
        <v>4994.6240234375</v>
      </c>
      <c r="D8103" s="344">
        <v>19671.416015625</v>
      </c>
      <c r="E8103" s="344">
        <v>2.53558880649507</v>
      </c>
      <c r="F8103" s="344">
        <v>3.23805515654385</v>
      </c>
      <c r="G8103" s="262">
        <f t="shared" si="149"/>
        <v>58946.728573009321</v>
      </c>
    </row>
    <row r="8104" spans="1:7" x14ac:dyDescent="0.2">
      <c r="A8104" s="344">
        <v>25</v>
      </c>
      <c r="B8104" s="344">
        <v>0</v>
      </c>
      <c r="C8104" s="344">
        <v>4995.025390625</v>
      </c>
      <c r="D8104" s="344">
        <v>19570.263671875</v>
      </c>
      <c r="E8104" s="344">
        <v>2.53346585668623</v>
      </c>
      <c r="F8104" s="344">
        <v>3.2334595452994099</v>
      </c>
      <c r="G8104" s="262">
        <f t="shared" si="149"/>
        <v>58905.07451481375</v>
      </c>
    </row>
    <row r="8105" spans="1:7" x14ac:dyDescent="0.2">
      <c r="A8105" s="344">
        <v>25</v>
      </c>
      <c r="B8105" s="344">
        <v>0</v>
      </c>
      <c r="C8105" s="344">
        <v>4995.41796875</v>
      </c>
      <c r="D8105" s="344">
        <v>19470.2109375</v>
      </c>
      <c r="E8105" s="344">
        <v>2.53128330223262</v>
      </c>
      <c r="F8105" s="344">
        <v>3.23043786920607</v>
      </c>
      <c r="G8105" s="262">
        <f t="shared" si="149"/>
        <v>58862.470533948879</v>
      </c>
    </row>
    <row r="8106" spans="1:7" x14ac:dyDescent="0.2">
      <c r="A8106" s="344">
        <v>25</v>
      </c>
      <c r="B8106" s="344">
        <v>0</v>
      </c>
      <c r="C8106" s="344">
        <v>4995.8095703125</v>
      </c>
      <c r="D8106" s="344">
        <v>19369.099609375</v>
      </c>
      <c r="E8106" s="344">
        <v>2.5291142519563401</v>
      </c>
      <c r="F8106" s="344">
        <v>3.22465295903385</v>
      </c>
      <c r="G8106" s="262">
        <f t="shared" si="149"/>
        <v>58820.348325312771</v>
      </c>
    </row>
    <row r="8107" spans="1:7" x14ac:dyDescent="0.2">
      <c r="A8107" s="344">
        <v>25</v>
      </c>
      <c r="B8107" s="344">
        <v>0</v>
      </c>
      <c r="C8107" s="344">
        <v>4996.103515625</v>
      </c>
      <c r="D8107" s="344">
        <v>19261.822265625</v>
      </c>
      <c r="E8107" s="344">
        <v>2.5268138851970399</v>
      </c>
      <c r="F8107" s="344">
        <v>3.21839447133243</v>
      </c>
      <c r="G8107" s="262">
        <f t="shared" si="149"/>
        <v>58775.915681031584</v>
      </c>
    </row>
    <row r="8108" spans="1:7" x14ac:dyDescent="0.2">
      <c r="A8108" s="344">
        <v>25</v>
      </c>
      <c r="B8108" s="344">
        <v>0</v>
      </c>
      <c r="C8108" s="344">
        <v>4996.412109375</v>
      </c>
      <c r="D8108" s="344">
        <v>19161.1640625</v>
      </c>
      <c r="E8108" s="344">
        <v>2.5246208533644698</v>
      </c>
      <c r="F8108" s="344">
        <v>3.21536650881171</v>
      </c>
      <c r="G8108" s="262">
        <f t="shared" si="149"/>
        <v>58733.784264971589</v>
      </c>
    </row>
    <row r="8109" spans="1:7" x14ac:dyDescent="0.2">
      <c r="A8109" s="344">
        <v>25</v>
      </c>
      <c r="B8109" s="344">
        <v>0</v>
      </c>
      <c r="C8109" s="344">
        <v>4996.80078125</v>
      </c>
      <c r="D8109" s="344">
        <v>19060.69921875</v>
      </c>
      <c r="E8109" s="344">
        <v>2.5224366690963498</v>
      </c>
      <c r="F8109" s="344">
        <v>3.2120705582201499</v>
      </c>
      <c r="G8109" s="262">
        <f t="shared" si="149"/>
        <v>58692.042468733016</v>
      </c>
    </row>
    <row r="8110" spans="1:7" x14ac:dyDescent="0.2">
      <c r="A8110" s="344">
        <v>25</v>
      </c>
      <c r="B8110" s="344">
        <v>0</v>
      </c>
      <c r="C8110" s="344">
        <v>4997.4619140625</v>
      </c>
      <c r="D8110" s="344">
        <v>18956.947265625</v>
      </c>
      <c r="E8110" s="344">
        <v>2.5201565586030501</v>
      </c>
      <c r="F8110" s="344">
        <v>3.2059848308563201</v>
      </c>
      <c r="G8110" s="262">
        <f t="shared" si="149"/>
        <v>58648.700251393224</v>
      </c>
    </row>
    <row r="8111" spans="1:7" x14ac:dyDescent="0.2">
      <c r="A8111" s="344">
        <v>25</v>
      </c>
      <c r="B8111" s="344">
        <v>0</v>
      </c>
      <c r="C8111" s="344">
        <v>4997.5771484375</v>
      </c>
      <c r="D8111" s="344">
        <v>18923.376953125</v>
      </c>
      <c r="E8111" s="344">
        <v>2.5195179041475102</v>
      </c>
      <c r="F8111" s="344">
        <v>3.2057284843176599</v>
      </c>
      <c r="G8111" s="262">
        <f t="shared" si="149"/>
        <v>58636.60403247342</v>
      </c>
    </row>
    <row r="8112" spans="1:7" x14ac:dyDescent="0.2">
      <c r="A8112" s="344">
        <v>25</v>
      </c>
      <c r="B8112" s="344">
        <v>0</v>
      </c>
      <c r="C8112" s="344">
        <v>4997.86328125</v>
      </c>
      <c r="D8112" s="344">
        <v>18856.91015625</v>
      </c>
      <c r="E8112" s="344">
        <v>2.51796585507691</v>
      </c>
      <c r="F8112" s="344">
        <v>3.2012700103223302</v>
      </c>
      <c r="G8112" s="262">
        <f t="shared" si="149"/>
        <v>58607.28560272586</v>
      </c>
    </row>
    <row r="8113" spans="1:7" x14ac:dyDescent="0.2">
      <c r="A8113" s="344">
        <v>25</v>
      </c>
      <c r="B8113" s="344">
        <v>0</v>
      </c>
      <c r="C8113" s="344">
        <v>4998.2470703125</v>
      </c>
      <c r="D8113" s="344">
        <v>18756.48828125</v>
      </c>
      <c r="E8113" s="344">
        <v>2.51583661884069</v>
      </c>
      <c r="F8113" s="344">
        <v>3.1970380805432801</v>
      </c>
      <c r="G8113" s="262">
        <f t="shared" si="149"/>
        <v>58567.241697265606</v>
      </c>
    </row>
    <row r="8114" spans="1:7" x14ac:dyDescent="0.2">
      <c r="A8114" s="344">
        <v>25</v>
      </c>
      <c r="B8114" s="344">
        <v>0</v>
      </c>
      <c r="C8114" s="344">
        <v>4998.6611328125</v>
      </c>
      <c r="D8114" s="344">
        <v>18655.3125</v>
      </c>
      <c r="E8114" s="344">
        <v>2.5135788600891802</v>
      </c>
      <c r="F8114" s="344">
        <v>3.1920643523335501</v>
      </c>
      <c r="G8114" s="262">
        <f t="shared" si="149"/>
        <v>58525.008286953802</v>
      </c>
    </row>
    <row r="8115" spans="1:7" x14ac:dyDescent="0.2">
      <c r="A8115" s="344">
        <v>25</v>
      </c>
      <c r="B8115" s="344">
        <v>0</v>
      </c>
      <c r="C8115" s="344">
        <v>4999.0498046875</v>
      </c>
      <c r="D8115" s="344">
        <v>18552.55859375</v>
      </c>
      <c r="E8115" s="344">
        <v>2.5113685987889802</v>
      </c>
      <c r="F8115" s="344">
        <v>3.1875940039753901</v>
      </c>
      <c r="G8115" s="262">
        <f t="shared" si="149"/>
        <v>58483.888728183127</v>
      </c>
    </row>
    <row r="8116" spans="1:7" x14ac:dyDescent="0.2">
      <c r="A8116" s="344">
        <v>25</v>
      </c>
      <c r="B8116" s="344">
        <v>0</v>
      </c>
      <c r="C8116" s="344">
        <v>4999.4580078125</v>
      </c>
      <c r="D8116" s="344">
        <v>18448.412109375</v>
      </c>
      <c r="E8116" s="344">
        <v>2.5091131683438999</v>
      </c>
      <c r="F8116" s="344">
        <v>3.1832547392696098</v>
      </c>
      <c r="G8116" s="262">
        <f t="shared" si="149"/>
        <v>58442.162170272451</v>
      </c>
    </row>
    <row r="8117" spans="1:7" x14ac:dyDescent="0.2">
      <c r="A8117" s="344">
        <v>25</v>
      </c>
      <c r="B8117" s="344">
        <v>0</v>
      </c>
      <c r="C8117" s="344">
        <v>4999.8798828125</v>
      </c>
      <c r="D8117" s="344">
        <v>18348.2265625</v>
      </c>
      <c r="E8117" s="344">
        <v>2.5068994145840402</v>
      </c>
      <c r="F8117" s="344">
        <v>3.1769962515682</v>
      </c>
      <c r="G8117" s="262">
        <f t="shared" si="149"/>
        <v>58401.432821667418</v>
      </c>
    </row>
    <row r="8118" spans="1:7" x14ac:dyDescent="0.2">
      <c r="A8118" s="344">
        <v>25</v>
      </c>
      <c r="B8118" s="344">
        <v>0</v>
      </c>
      <c r="C8118" s="344">
        <v>5000.076171875</v>
      </c>
      <c r="D8118" s="344">
        <v>18247.06640625</v>
      </c>
      <c r="E8118" s="344">
        <v>2.5046647060662499</v>
      </c>
      <c r="F8118" s="344">
        <v>3.1715333461761501</v>
      </c>
      <c r="G8118" s="262">
        <f t="shared" si="149"/>
        <v>58360.542915213271</v>
      </c>
    </row>
    <row r="8119" spans="1:7" x14ac:dyDescent="0.2">
      <c r="A8119" s="344">
        <v>25</v>
      </c>
      <c r="B8119" s="344">
        <v>0</v>
      </c>
      <c r="C8119" s="344">
        <v>5000.4423828125</v>
      </c>
      <c r="D8119" s="344">
        <v>18143.103515625</v>
      </c>
      <c r="E8119" s="344">
        <v>2.50241882167757</v>
      </c>
      <c r="F8119" s="344">
        <v>3.16821062006056</v>
      </c>
      <c r="G8119" s="262">
        <f t="shared" si="149"/>
        <v>58319.678857948798</v>
      </c>
    </row>
    <row r="8120" spans="1:7" x14ac:dyDescent="0.2">
      <c r="A8120" s="344">
        <v>25</v>
      </c>
      <c r="B8120" s="344">
        <v>0</v>
      </c>
      <c r="C8120" s="344">
        <v>5001.1083984375</v>
      </c>
      <c r="D8120" s="344">
        <v>18042.216796875</v>
      </c>
      <c r="E8120" s="344">
        <v>2.50002206303179</v>
      </c>
      <c r="F8120" s="344">
        <v>3.1642436515539898</v>
      </c>
      <c r="G8120" s="262">
        <f t="shared" si="149"/>
        <v>58276.315118294144</v>
      </c>
    </row>
    <row r="8121" spans="1:7" x14ac:dyDescent="0.2">
      <c r="A8121" s="344">
        <v>25</v>
      </c>
      <c r="B8121" s="344">
        <v>0.5</v>
      </c>
      <c r="C8121" s="344">
        <v>5001.6025390625</v>
      </c>
      <c r="D8121" s="344">
        <v>18142.77734375</v>
      </c>
      <c r="E8121" s="344">
        <v>2.5019468739628801</v>
      </c>
      <c r="F8121" s="344">
        <v>3.169548464939</v>
      </c>
      <c r="G8121" s="262">
        <f t="shared" si="149"/>
        <v>58311.1397544258</v>
      </c>
    </row>
    <row r="8122" spans="1:7" x14ac:dyDescent="0.2">
      <c r="A8122" s="344">
        <v>25</v>
      </c>
      <c r="B8122" s="344">
        <v>0.5</v>
      </c>
      <c r="C8122" s="344">
        <v>5002.021484375</v>
      </c>
      <c r="D8122" s="344">
        <v>18244.7265625</v>
      </c>
      <c r="E8122" s="344">
        <v>2.50413920730352</v>
      </c>
      <c r="F8122" s="344">
        <v>3.1737326644361001</v>
      </c>
      <c r="G8122" s="262">
        <f t="shared" si="149"/>
        <v>58351.026523423971</v>
      </c>
    </row>
    <row r="8123" spans="1:7" x14ac:dyDescent="0.2">
      <c r="A8123" s="344">
        <v>25</v>
      </c>
      <c r="B8123" s="344">
        <v>0.5</v>
      </c>
      <c r="C8123" s="344">
        <v>5002.6650390625</v>
      </c>
      <c r="D8123" s="344">
        <v>18345.673828125</v>
      </c>
      <c r="E8123" s="344">
        <v>2.5062067434191699</v>
      </c>
      <c r="F8123" s="344">
        <v>3.1761198770254899</v>
      </c>
      <c r="G8123" s="262">
        <f t="shared" si="149"/>
        <v>58388.852510570825</v>
      </c>
    </row>
    <row r="8124" spans="1:7" x14ac:dyDescent="0.2">
      <c r="A8124" s="344">
        <v>25</v>
      </c>
      <c r="B8124" s="344">
        <v>0.5</v>
      </c>
      <c r="C8124" s="344">
        <v>5003.0703125</v>
      </c>
      <c r="D8124" s="344">
        <v>18446.865234375</v>
      </c>
      <c r="E8124" s="344">
        <v>2.50827567651868</v>
      </c>
      <c r="F8124" s="344">
        <v>3.1821846496313801</v>
      </c>
      <c r="G8124" s="262">
        <f t="shared" si="149"/>
        <v>58426.913161511533</v>
      </c>
    </row>
    <row r="8125" spans="1:7" x14ac:dyDescent="0.2">
      <c r="A8125" s="344">
        <v>25</v>
      </c>
      <c r="B8125" s="344">
        <v>0.5</v>
      </c>
      <c r="C8125" s="344">
        <v>5003.4599609375</v>
      </c>
      <c r="D8125" s="344">
        <v>18548.244140625</v>
      </c>
      <c r="E8125" s="344">
        <v>2.51033017411828</v>
      </c>
      <c r="F8125" s="344">
        <v>3.1861127354204699</v>
      </c>
      <c r="G8125" s="262">
        <f t="shared" si="149"/>
        <v>58464.916343215467</v>
      </c>
    </row>
    <row r="8126" spans="1:7" x14ac:dyDescent="0.2">
      <c r="A8126" s="344">
        <v>25</v>
      </c>
      <c r="B8126" s="344">
        <v>0.5</v>
      </c>
      <c r="C8126" s="344">
        <v>5003.8671875</v>
      </c>
      <c r="D8126" s="344">
        <v>18648.35546875</v>
      </c>
      <c r="E8126" s="344">
        <v>2.51245335675776</v>
      </c>
      <c r="F8126" s="344">
        <v>3.1890301033854498</v>
      </c>
      <c r="G8126" s="262">
        <f t="shared" si="149"/>
        <v>58504.403930484623</v>
      </c>
    </row>
    <row r="8127" spans="1:7" x14ac:dyDescent="0.2">
      <c r="A8127" s="344">
        <v>25</v>
      </c>
      <c r="B8127" s="344">
        <v>0.5</v>
      </c>
      <c r="C8127" s="344">
        <v>5004.05078125</v>
      </c>
      <c r="D8127" s="344">
        <v>18749.62890625</v>
      </c>
      <c r="E8127" s="344">
        <v>2.51462194137275</v>
      </c>
      <c r="F8127" s="344">
        <v>3.1982064247131299</v>
      </c>
      <c r="G8127" s="262">
        <f t="shared" si="149"/>
        <v>58544.95427725825</v>
      </c>
    </row>
    <row r="8128" spans="1:7" x14ac:dyDescent="0.2">
      <c r="A8128" s="344">
        <v>25</v>
      </c>
      <c r="B8128" s="344">
        <v>0.5</v>
      </c>
      <c r="C8128" s="344">
        <v>5004.4375</v>
      </c>
      <c r="D8128" s="344">
        <v>18849.86328125</v>
      </c>
      <c r="E8128" s="344">
        <v>2.5167285930365302</v>
      </c>
      <c r="F8128" s="344">
        <v>3.19854309782386</v>
      </c>
      <c r="G8128" s="262">
        <f t="shared" si="149"/>
        <v>58584.558793645294</v>
      </c>
    </row>
    <row r="8129" spans="1:7" x14ac:dyDescent="0.2">
      <c r="A8129" s="344">
        <v>25</v>
      </c>
      <c r="B8129" s="344">
        <v>0.5</v>
      </c>
      <c r="C8129" s="344">
        <v>5004.8525390625</v>
      </c>
      <c r="D8129" s="344">
        <v>18951.265625</v>
      </c>
      <c r="E8129" s="344">
        <v>2.5188527069985902</v>
      </c>
      <c r="F8129" s="344">
        <v>3.2061429228633598</v>
      </c>
      <c r="G8129" s="262">
        <f t="shared" si="149"/>
        <v>58624.705746490989</v>
      </c>
    </row>
    <row r="8130" spans="1:7" x14ac:dyDescent="0.2">
      <c r="A8130" s="344">
        <v>25</v>
      </c>
      <c r="B8130" s="344">
        <v>0.5</v>
      </c>
      <c r="C8130" s="344">
        <v>5005.2568359375</v>
      </c>
      <c r="D8130" s="344">
        <v>19054.21875</v>
      </c>
      <c r="E8130" s="344">
        <v>2.5209276936948299</v>
      </c>
      <c r="F8130" s="344">
        <v>3.21065774187446</v>
      </c>
      <c r="G8130" s="262">
        <f t="shared" si="149"/>
        <v>58664.136183722127</v>
      </c>
    </row>
    <row r="8131" spans="1:7" x14ac:dyDescent="0.2">
      <c r="A8131" s="344">
        <v>25</v>
      </c>
      <c r="B8131" s="344">
        <v>0.5</v>
      </c>
      <c r="C8131" s="344">
        <v>5005.943359375</v>
      </c>
      <c r="D8131" s="344">
        <v>19155.044921875</v>
      </c>
      <c r="E8131" s="344">
        <v>2.5231062900275001</v>
      </c>
      <c r="F8131" s="344">
        <v>3.21379909291863</v>
      </c>
      <c r="G8131" s="262">
        <f t="shared" si="149"/>
        <v>58705.757464576913</v>
      </c>
    </row>
    <row r="8132" spans="1:7" x14ac:dyDescent="0.2">
      <c r="A8132" s="344">
        <v>25</v>
      </c>
      <c r="B8132" s="344">
        <v>0.5</v>
      </c>
      <c r="C8132" s="344">
        <v>5006.3427734375</v>
      </c>
      <c r="D8132" s="344">
        <v>19258.265625</v>
      </c>
      <c r="E8132" s="344">
        <v>2.5252120103686999</v>
      </c>
      <c r="F8132" s="344">
        <v>3.2188505865633501</v>
      </c>
      <c r="G8132" s="262">
        <f t="shared" si="149"/>
        <v>58746.201309272605</v>
      </c>
    </row>
    <row r="8133" spans="1:7" x14ac:dyDescent="0.2">
      <c r="A8133" s="344">
        <v>25</v>
      </c>
      <c r="B8133" s="344">
        <v>0.5</v>
      </c>
      <c r="C8133" s="344">
        <v>5006.7451171875</v>
      </c>
      <c r="D8133" s="344">
        <v>19358.673828125</v>
      </c>
      <c r="E8133" s="344">
        <v>2.5273035280406502</v>
      </c>
      <c r="F8133" s="344">
        <v>3.2226056791842002</v>
      </c>
      <c r="G8133" s="262">
        <f t="shared" si="149"/>
        <v>58786.585314924028</v>
      </c>
    </row>
    <row r="8134" spans="1:7" x14ac:dyDescent="0.2">
      <c r="A8134" s="344">
        <v>25</v>
      </c>
      <c r="B8134" s="344">
        <v>0.5</v>
      </c>
      <c r="C8134" s="344">
        <v>5007.1435546875</v>
      </c>
      <c r="D8134" s="344">
        <v>19459.765625</v>
      </c>
      <c r="E8134" s="344">
        <v>2.5294583756476601</v>
      </c>
      <c r="F8134" s="344">
        <v>3.2270611263811602</v>
      </c>
      <c r="G8134" s="262">
        <f t="shared" ref="G8134:G8197" si="150">G8133+(D8134+D8133)/2*(E8134-E8133)</f>
        <v>58828.409225605741</v>
      </c>
    </row>
    <row r="8135" spans="1:7" x14ac:dyDescent="0.2">
      <c r="A8135" s="344">
        <v>25</v>
      </c>
      <c r="B8135" s="344">
        <v>0.5</v>
      </c>
      <c r="C8135" s="344">
        <v>5007.552734375</v>
      </c>
      <c r="D8135" s="344">
        <v>19559.890625</v>
      </c>
      <c r="E8135" s="344">
        <v>2.5316567625850399</v>
      </c>
      <c r="F8135" s="344">
        <v>3.23321809992194</v>
      </c>
      <c r="G8135" s="262">
        <f t="shared" si="150"/>
        <v>58871.299376906267</v>
      </c>
    </row>
    <row r="8136" spans="1:7" x14ac:dyDescent="0.2">
      <c r="A8136" s="344">
        <v>25</v>
      </c>
      <c r="B8136" s="344">
        <v>0.5</v>
      </c>
      <c r="C8136" s="344">
        <v>5007.9521484375</v>
      </c>
      <c r="D8136" s="344">
        <v>19660.685546875</v>
      </c>
      <c r="E8136" s="344">
        <v>2.53375619649887</v>
      </c>
      <c r="F8136" s="344">
        <v>3.2352744601666901</v>
      </c>
      <c r="G8136" s="262">
        <f t="shared" si="150"/>
        <v>58912.46988077386</v>
      </c>
    </row>
    <row r="8137" spans="1:7" x14ac:dyDescent="0.2">
      <c r="A8137" s="344">
        <v>25</v>
      </c>
      <c r="B8137" s="344">
        <v>0.5</v>
      </c>
      <c r="C8137" s="344">
        <v>5008.3359375</v>
      </c>
      <c r="D8137" s="344">
        <v>19760.728515625</v>
      </c>
      <c r="E8137" s="344">
        <v>2.5357736740261299</v>
      </c>
      <c r="F8137" s="344">
        <v>3.2397299073636501</v>
      </c>
      <c r="G8137" s="262">
        <f t="shared" si="150"/>
        <v>58952.235789255814</v>
      </c>
    </row>
    <row r="8138" spans="1:7" x14ac:dyDescent="0.2">
      <c r="A8138" s="344">
        <v>25</v>
      </c>
      <c r="B8138" s="344">
        <v>0.5</v>
      </c>
      <c r="C8138" s="344">
        <v>5008.7373046875</v>
      </c>
      <c r="D8138" s="344">
        <v>19860.986328125</v>
      </c>
      <c r="E8138" s="344">
        <v>2.5378656573593599</v>
      </c>
      <c r="F8138" s="344">
        <v>3.2446652185171798</v>
      </c>
      <c r="G8138" s="262">
        <f t="shared" si="150"/>
        <v>58993.679772799369</v>
      </c>
    </row>
    <row r="8139" spans="1:7" x14ac:dyDescent="0.2">
      <c r="A8139" s="344">
        <v>25</v>
      </c>
      <c r="B8139" s="344">
        <v>0.5</v>
      </c>
      <c r="C8139" s="344">
        <v>5009.046875</v>
      </c>
      <c r="D8139" s="344">
        <v>19932.86328125</v>
      </c>
      <c r="E8139" s="344">
        <v>2.53952480852604</v>
      </c>
      <c r="F8139" s="344">
        <v>3.2480927184224102</v>
      </c>
      <c r="G8139" s="262">
        <f t="shared" si="150"/>
        <v>59026.691778802415</v>
      </c>
    </row>
    <row r="8140" spans="1:7" x14ac:dyDescent="0.2">
      <c r="A8140" s="344">
        <v>25</v>
      </c>
      <c r="B8140" s="344">
        <v>0.5</v>
      </c>
      <c r="C8140" s="344">
        <v>5009.138671875</v>
      </c>
      <c r="D8140" s="344">
        <v>19962.1953125</v>
      </c>
      <c r="E8140" s="344">
        <v>2.54002516157925</v>
      </c>
      <c r="F8140" s="344">
        <v>3.2495527993887698</v>
      </c>
      <c r="G8140" s="262">
        <f t="shared" si="150"/>
        <v>59036.672585990098</v>
      </c>
    </row>
    <row r="8141" spans="1:7" x14ac:dyDescent="0.2">
      <c r="A8141" s="344">
        <v>25</v>
      </c>
      <c r="B8141" s="344">
        <v>0.5</v>
      </c>
      <c r="C8141" s="344">
        <v>5009.560546875</v>
      </c>
      <c r="D8141" s="344">
        <v>20064.138671875</v>
      </c>
      <c r="E8141" s="344">
        <v>2.5421970058232501</v>
      </c>
      <c r="F8141" s="344">
        <v>3.2528222072869499</v>
      </c>
      <c r="G8141" s="262">
        <f t="shared" si="150"/>
        <v>59080.138067526292</v>
      </c>
    </row>
    <row r="8142" spans="1:7" x14ac:dyDescent="0.2">
      <c r="A8142" s="344">
        <v>25</v>
      </c>
      <c r="B8142" s="344">
        <v>0.5</v>
      </c>
      <c r="C8142" s="344">
        <v>5009.8828125</v>
      </c>
      <c r="D8142" s="344">
        <v>20171.04296875</v>
      </c>
      <c r="E8142" s="344">
        <v>2.5445187930017701</v>
      </c>
      <c r="F8142" s="344">
        <v>3.2595067750662601</v>
      </c>
      <c r="G8142" s="262">
        <f t="shared" si="150"/>
        <v>59126.846831955605</v>
      </c>
    </row>
    <row r="8143" spans="1:7" x14ac:dyDescent="0.2">
      <c r="A8143" s="344">
        <v>25</v>
      </c>
      <c r="B8143" s="344">
        <v>0.5</v>
      </c>
      <c r="C8143" s="344">
        <v>5010.1064453125</v>
      </c>
      <c r="D8143" s="344">
        <v>20271.744140625</v>
      </c>
      <c r="E8143" s="344">
        <v>2.5466217193752501</v>
      </c>
      <c r="F8143" s="344">
        <v>3.2648353371769199</v>
      </c>
      <c r="G8143" s="262">
        <f t="shared" si="150"/>
        <v>59169.370933770275</v>
      </c>
    </row>
    <row r="8144" spans="1:7" x14ac:dyDescent="0.2">
      <c r="A8144" s="344">
        <v>25</v>
      </c>
      <c r="B8144" s="344">
        <v>0.5</v>
      </c>
      <c r="C8144" s="344">
        <v>5010.5234375</v>
      </c>
      <c r="D8144" s="344">
        <v>20375.224609375</v>
      </c>
      <c r="E8144" s="344">
        <v>2.5487649254500901</v>
      </c>
      <c r="F8144" s="344">
        <v>3.2674102112650898</v>
      </c>
      <c r="G8144" s="262">
        <f t="shared" si="150"/>
        <v>59212.92834894469</v>
      </c>
    </row>
    <row r="8145" spans="1:7" x14ac:dyDescent="0.2">
      <c r="A8145" s="344">
        <v>25</v>
      </c>
      <c r="B8145" s="344">
        <v>0.5</v>
      </c>
      <c r="C8145" s="344">
        <v>5010.9287109375</v>
      </c>
      <c r="D8145" s="344">
        <v>20475.3828125</v>
      </c>
      <c r="E8145" s="344">
        <v>2.5510080158710502</v>
      </c>
      <c r="F8145" s="344">
        <v>3.2712339889258102</v>
      </c>
      <c r="G8145" s="262">
        <f t="shared" si="150"/>
        <v>59258.744152043895</v>
      </c>
    </row>
    <row r="8146" spans="1:7" x14ac:dyDescent="0.2">
      <c r="A8146" s="344">
        <v>25</v>
      </c>
      <c r="B8146" s="344">
        <v>0.5</v>
      </c>
      <c r="C8146" s="344">
        <v>5011.3505859375</v>
      </c>
      <c r="D8146" s="344">
        <v>20577.224609375</v>
      </c>
      <c r="E8146" s="344">
        <v>2.5531027931720001</v>
      </c>
      <c r="F8146" s="344">
        <v>3.2778023742139299</v>
      </c>
      <c r="G8146" s="262">
        <f t="shared" si="150"/>
        <v>59301.742187129967</v>
      </c>
    </row>
    <row r="8147" spans="1:7" x14ac:dyDescent="0.2">
      <c r="A8147" s="344">
        <v>25</v>
      </c>
      <c r="B8147" s="344">
        <v>0.5</v>
      </c>
      <c r="C8147" s="344">
        <v>5011.7392578125</v>
      </c>
      <c r="D8147" s="344">
        <v>20677.552734375</v>
      </c>
      <c r="E8147" s="344">
        <v>2.5552336592227198</v>
      </c>
      <c r="F8147" s="344">
        <v>3.2811374403536302</v>
      </c>
      <c r="G8147" s="262">
        <f t="shared" si="150"/>
        <v>59345.696389365869</v>
      </c>
    </row>
    <row r="8148" spans="1:7" x14ac:dyDescent="0.2">
      <c r="A8148" s="344">
        <v>25</v>
      </c>
      <c r="B8148" s="344">
        <v>0.5</v>
      </c>
      <c r="C8148" s="344">
        <v>5012.1591796875</v>
      </c>
      <c r="D8148" s="344">
        <v>20779.388671875</v>
      </c>
      <c r="E8148" s="344">
        <v>2.5573305319994701</v>
      </c>
      <c r="F8148" s="344">
        <v>3.2846184913069001</v>
      </c>
      <c r="G8148" s="262">
        <f t="shared" si="150"/>
        <v>59389.161355286917</v>
      </c>
    </row>
    <row r="8149" spans="1:7" x14ac:dyDescent="0.2">
      <c r="A8149" s="344">
        <v>25</v>
      </c>
      <c r="B8149" s="344">
        <v>0.5</v>
      </c>
      <c r="C8149" s="344">
        <v>5012.5693359375</v>
      </c>
      <c r="D8149" s="344">
        <v>20872.927734375</v>
      </c>
      <c r="E8149" s="344">
        <v>2.5595307815820001</v>
      </c>
      <c r="F8149" s="344">
        <v>3.2903223764151299</v>
      </c>
      <c r="G8149" s="262">
        <f t="shared" si="150"/>
        <v>59434.984101179049</v>
      </c>
    </row>
    <row r="8150" spans="1:7" x14ac:dyDescent="0.2">
      <c r="A8150" s="344">
        <v>25</v>
      </c>
      <c r="B8150" s="344">
        <v>0.5</v>
      </c>
      <c r="C8150" s="344">
        <v>5012.576171875</v>
      </c>
      <c r="D8150" s="344">
        <v>20881.548828125</v>
      </c>
      <c r="E8150" s="344">
        <v>2.5595896877348401</v>
      </c>
      <c r="F8150" s="344">
        <v>3.2898604404181202</v>
      </c>
      <c r="G8150" s="262">
        <f t="shared" si="150"/>
        <v>59436.213898968119</v>
      </c>
    </row>
    <row r="8151" spans="1:7" x14ac:dyDescent="0.2">
      <c r="A8151" s="344">
        <v>25</v>
      </c>
      <c r="B8151" s="344">
        <v>0.5</v>
      </c>
      <c r="C8151" s="344">
        <v>5012.984375</v>
      </c>
      <c r="D8151" s="344">
        <v>20981.87890625</v>
      </c>
      <c r="E8151" s="344">
        <v>2.5616909842938198</v>
      </c>
      <c r="F8151" s="344">
        <v>3.29425325617194</v>
      </c>
      <c r="G8151" s="262">
        <f t="shared" si="150"/>
        <v>59480.197637290788</v>
      </c>
    </row>
    <row r="8152" spans="1:7" x14ac:dyDescent="0.2">
      <c r="A8152" s="344">
        <v>25</v>
      </c>
      <c r="B8152" s="344">
        <v>0.5</v>
      </c>
      <c r="C8152" s="344">
        <v>5013.375</v>
      </c>
      <c r="D8152" s="344">
        <v>21082.046875</v>
      </c>
      <c r="E8152" s="344">
        <v>2.5638199876993899</v>
      </c>
      <c r="F8152" s="344">
        <v>3.2977580558508599</v>
      </c>
      <c r="G8152" s="262">
        <f t="shared" si="150"/>
        <v>59524.97475791075</v>
      </c>
    </row>
    <row r="8153" spans="1:7" x14ac:dyDescent="0.2">
      <c r="A8153" s="344">
        <v>25</v>
      </c>
      <c r="B8153" s="344">
        <v>0.5</v>
      </c>
      <c r="C8153" s="344">
        <v>5013.78125</v>
      </c>
      <c r="D8153" s="344">
        <v>21185.017578125</v>
      </c>
      <c r="E8153" s="344">
        <v>2.56597273983061</v>
      </c>
      <c r="F8153" s="344">
        <v>3.3032656647265002</v>
      </c>
      <c r="G8153" s="262">
        <f t="shared" si="150"/>
        <v>59570.47001445169</v>
      </c>
    </row>
    <row r="8154" spans="1:7" x14ac:dyDescent="0.2">
      <c r="A8154" s="344">
        <v>25</v>
      </c>
      <c r="B8154" s="344">
        <v>0.5</v>
      </c>
      <c r="C8154" s="344">
        <v>5014.19921875</v>
      </c>
      <c r="D8154" s="344">
        <v>21286.2265625</v>
      </c>
      <c r="E8154" s="344">
        <v>2.5681536644697198</v>
      </c>
      <c r="F8154" s="344">
        <v>3.3089371863752599</v>
      </c>
      <c r="G8154" s="262">
        <f t="shared" si="150"/>
        <v>59616.783305851655</v>
      </c>
    </row>
    <row r="8155" spans="1:7" x14ac:dyDescent="0.2">
      <c r="A8155" s="344">
        <v>25</v>
      </c>
      <c r="B8155" s="344">
        <v>0.5</v>
      </c>
      <c r="C8155" s="344">
        <v>5014.595703125</v>
      </c>
      <c r="D8155" s="344">
        <v>21388.337890625</v>
      </c>
      <c r="E8155" s="344">
        <v>2.5703650899231398</v>
      </c>
      <c r="F8155" s="344">
        <v>3.31326713785529</v>
      </c>
      <c r="G8155" s="262">
        <f t="shared" si="150"/>
        <v>59663.969114874279</v>
      </c>
    </row>
    <row r="8156" spans="1:7" x14ac:dyDescent="0.2">
      <c r="A8156" s="344">
        <v>25</v>
      </c>
      <c r="B8156" s="344">
        <v>0.5</v>
      </c>
      <c r="C8156" s="344">
        <v>5015.013671875</v>
      </c>
      <c r="D8156" s="344">
        <v>21489.474609375</v>
      </c>
      <c r="E8156" s="344">
        <v>2.57252692244947</v>
      </c>
      <c r="F8156" s="344">
        <v>3.3175586722791199</v>
      </c>
      <c r="G8156" s="262">
        <f t="shared" si="150"/>
        <v>59710.316439734474</v>
      </c>
    </row>
    <row r="8157" spans="1:7" x14ac:dyDescent="0.2">
      <c r="A8157" s="344">
        <v>25</v>
      </c>
      <c r="B8157" s="344">
        <v>0.5</v>
      </c>
      <c r="C8157" s="344">
        <v>5015.4111328125</v>
      </c>
      <c r="D8157" s="344">
        <v>21589.671875</v>
      </c>
      <c r="E8157" s="344">
        <v>2.5747790932655299</v>
      </c>
      <c r="F8157" s="344">
        <v>3.3222583588212702</v>
      </c>
      <c r="G8157" s="262">
        <f t="shared" si="150"/>
        <v>59758.827237980913</v>
      </c>
    </row>
    <row r="8158" spans="1:7" x14ac:dyDescent="0.2">
      <c r="A8158" s="344">
        <v>25</v>
      </c>
      <c r="B8158" s="344">
        <v>0.5</v>
      </c>
      <c r="C8158" s="344">
        <v>5015.82421875</v>
      </c>
      <c r="D8158" s="344">
        <v>21693.994140625</v>
      </c>
      <c r="E8158" s="344">
        <v>2.5769094936549699</v>
      </c>
      <c r="F8158" s="344">
        <v>3.3259273041039701</v>
      </c>
      <c r="G8158" s="262">
        <f t="shared" si="150"/>
        <v>59804.933007448955</v>
      </c>
    </row>
    <row r="8159" spans="1:7" x14ac:dyDescent="0.2">
      <c r="A8159" s="344">
        <v>25</v>
      </c>
      <c r="B8159" s="344">
        <v>0.5</v>
      </c>
      <c r="C8159" s="344">
        <v>5016.251953125</v>
      </c>
      <c r="D8159" s="344">
        <v>21794.90625</v>
      </c>
      <c r="E8159" s="344">
        <v>2.5792082305997601</v>
      </c>
      <c r="F8159" s="344">
        <v>3.3325373660772999</v>
      </c>
      <c r="G8159" s="262">
        <f t="shared" si="150"/>
        <v>59854.917778457071</v>
      </c>
    </row>
    <row r="8160" spans="1:7" x14ac:dyDescent="0.2">
      <c r="A8160" s="344">
        <v>25</v>
      </c>
      <c r="B8160" s="344">
        <v>0.5</v>
      </c>
      <c r="C8160" s="344">
        <v>5016.3134765625</v>
      </c>
      <c r="D8160" s="344">
        <v>21811.078125</v>
      </c>
      <c r="E8160" s="344">
        <v>2.5795451365411299</v>
      </c>
      <c r="F8160" s="344">
        <v>3.33362817764282</v>
      </c>
      <c r="G8160" s="262">
        <f t="shared" si="150"/>
        <v>59862.26333606468</v>
      </c>
    </row>
    <row r="8161" spans="1:7" x14ac:dyDescent="0.2">
      <c r="A8161" s="344">
        <v>25</v>
      </c>
      <c r="B8161" s="344">
        <v>0.5</v>
      </c>
      <c r="C8161" s="344">
        <v>5016.6640625</v>
      </c>
      <c r="D8161" s="344">
        <v>21895.185546875</v>
      </c>
      <c r="E8161" s="344">
        <v>2.5813924148678802</v>
      </c>
      <c r="F8161" s="344">
        <v>3.3365606795996401</v>
      </c>
      <c r="G8161" s="262">
        <f t="shared" si="150"/>
        <v>59902.632152876824</v>
      </c>
    </row>
    <row r="8162" spans="1:7" x14ac:dyDescent="0.2">
      <c r="A8162" s="344">
        <v>25</v>
      </c>
      <c r="B8162" s="344">
        <v>0.5</v>
      </c>
      <c r="C8162" s="344">
        <v>5017.05859375</v>
      </c>
      <c r="D8162" s="344">
        <v>21996.017578125</v>
      </c>
      <c r="E8162" s="344">
        <v>2.5835835840553001</v>
      </c>
      <c r="F8162" s="344">
        <v>3.3403099514544001</v>
      </c>
      <c r="G8162" s="262">
        <f t="shared" si="150"/>
        <v>59950.718678819969</v>
      </c>
    </row>
    <row r="8163" spans="1:7" x14ac:dyDescent="0.2">
      <c r="A8163" s="344">
        <v>25</v>
      </c>
      <c r="B8163" s="344">
        <v>0.5</v>
      </c>
      <c r="C8163" s="344">
        <v>5017.712890625</v>
      </c>
      <c r="D8163" s="344">
        <v>22096.703125</v>
      </c>
      <c r="E8163" s="344">
        <v>2.58595426566899</v>
      </c>
      <c r="F8163" s="344">
        <v>3.34394886158407</v>
      </c>
      <c r="G8163" s="262">
        <f t="shared" si="150"/>
        <v>60002.983579954198</v>
      </c>
    </row>
    <row r="8164" spans="1:7" x14ac:dyDescent="0.2">
      <c r="A8164" s="344">
        <v>25</v>
      </c>
      <c r="B8164" s="344">
        <v>0.5</v>
      </c>
      <c r="C8164" s="344">
        <v>5017.8984375</v>
      </c>
      <c r="D8164" s="344">
        <v>22199.837890625</v>
      </c>
      <c r="E8164" s="344">
        <v>2.5881642941385499</v>
      </c>
      <c r="F8164" s="344">
        <v>3.3484073355794002</v>
      </c>
      <c r="G8164" s="262">
        <f t="shared" si="150"/>
        <v>60051.931888327978</v>
      </c>
    </row>
    <row r="8165" spans="1:7" x14ac:dyDescent="0.2">
      <c r="A8165" s="344">
        <v>25</v>
      </c>
      <c r="B8165" s="344">
        <v>0.5</v>
      </c>
      <c r="C8165" s="344">
        <v>5018.27734375</v>
      </c>
      <c r="D8165" s="344">
        <v>22301.267578125</v>
      </c>
      <c r="E8165" s="344">
        <v>2.5905005168169701</v>
      </c>
      <c r="F8165" s="344">
        <v>3.3541230950504501</v>
      </c>
      <c r="G8165" s="262">
        <f t="shared" si="150"/>
        <v>60103.914134233411</v>
      </c>
    </row>
    <row r="8166" spans="1:7" x14ac:dyDescent="0.2">
      <c r="A8166" s="344">
        <v>25</v>
      </c>
      <c r="B8166" s="344">
        <v>0.5</v>
      </c>
      <c r="C8166" s="344">
        <v>5018.6796875</v>
      </c>
      <c r="D8166" s="344">
        <v>22402.197265625</v>
      </c>
      <c r="E8166" s="344">
        <v>2.5927876122295901</v>
      </c>
      <c r="F8166" s="344">
        <v>3.3590702805668098</v>
      </c>
      <c r="G8166" s="262">
        <f t="shared" si="150"/>
        <v>60155.03467891959</v>
      </c>
    </row>
    <row r="8167" spans="1:7" x14ac:dyDescent="0.2">
      <c r="A8167" s="344">
        <v>25</v>
      </c>
      <c r="B8167" s="344">
        <v>1</v>
      </c>
      <c r="C8167" s="344">
        <v>5020.0107421875</v>
      </c>
      <c r="D8167" s="344">
        <v>22302.103515625</v>
      </c>
      <c r="E8167" s="344">
        <v>2.5913394056260599</v>
      </c>
      <c r="F8167" s="344">
        <v>3.35404276847839</v>
      </c>
      <c r="G8167" s="262">
        <f t="shared" si="150"/>
        <v>60122.664147120784</v>
      </c>
    </row>
    <row r="8168" spans="1:7" x14ac:dyDescent="0.2">
      <c r="A8168" s="344">
        <v>25</v>
      </c>
      <c r="B8168" s="344">
        <v>1</v>
      </c>
      <c r="C8168" s="344">
        <v>5020.4189453125</v>
      </c>
      <c r="D8168" s="344">
        <v>22201.802734375</v>
      </c>
      <c r="E8168" s="344">
        <v>2.5892809499055098</v>
      </c>
      <c r="F8168" s="344">
        <v>3.3517389092594398</v>
      </c>
      <c r="G8168" s="262">
        <f t="shared" si="150"/>
        <v>60076.859486917216</v>
      </c>
    </row>
    <row r="8169" spans="1:7" x14ac:dyDescent="0.2">
      <c r="A8169" s="344">
        <v>25</v>
      </c>
      <c r="B8169" s="344">
        <v>1</v>
      </c>
      <c r="C8169" s="344">
        <v>5020.802734375</v>
      </c>
      <c r="D8169" s="344">
        <v>22101.744140625</v>
      </c>
      <c r="E8169" s="344">
        <v>2.5872793048620202</v>
      </c>
      <c r="F8169" s="344">
        <v>3.3470869529992302</v>
      </c>
      <c r="G8169" s="262">
        <f t="shared" si="150"/>
        <v>60032.519499411537</v>
      </c>
    </row>
    <row r="8170" spans="1:7" x14ac:dyDescent="0.2">
      <c r="A8170" s="344">
        <v>25</v>
      </c>
      <c r="B8170" s="344">
        <v>1</v>
      </c>
      <c r="C8170" s="344">
        <v>5021.2177734375</v>
      </c>
      <c r="D8170" s="344">
        <v>21999.91015625</v>
      </c>
      <c r="E8170" s="344">
        <v>2.5849887169897601</v>
      </c>
      <c r="F8170" s="344">
        <v>3.34241683594882</v>
      </c>
      <c r="G8170" s="262">
        <f t="shared" si="150"/>
        <v>59982.010142172025</v>
      </c>
    </row>
    <row r="8171" spans="1:7" x14ac:dyDescent="0.2">
      <c r="A8171" s="344">
        <v>25</v>
      </c>
      <c r="B8171" s="344">
        <v>1</v>
      </c>
      <c r="C8171" s="344">
        <v>5021.623046875</v>
      </c>
      <c r="D8171" s="344">
        <v>21898.48828125</v>
      </c>
      <c r="E8171" s="344">
        <v>2.58295028470457</v>
      </c>
      <c r="F8171" s="344">
        <v>3.3380480017513001</v>
      </c>
      <c r="G8171" s="262">
        <f t="shared" si="150"/>
        <v>59937.268185850458</v>
      </c>
    </row>
    <row r="8172" spans="1:7" x14ac:dyDescent="0.2">
      <c r="A8172" s="344">
        <v>25</v>
      </c>
      <c r="B8172" s="344">
        <v>1</v>
      </c>
      <c r="C8172" s="344">
        <v>5022.0126953125</v>
      </c>
      <c r="D8172" s="344">
        <v>21795.734375</v>
      </c>
      <c r="E8172" s="344">
        <v>2.5808957871049598</v>
      </c>
      <c r="F8172" s="344">
        <v>3.3345194533467302</v>
      </c>
      <c r="G8172" s="262">
        <f t="shared" si="150"/>
        <v>59892.383348068412</v>
      </c>
    </row>
    <row r="8173" spans="1:7" x14ac:dyDescent="0.2">
      <c r="A8173" s="344">
        <v>25</v>
      </c>
      <c r="B8173" s="344">
        <v>1</v>
      </c>
      <c r="C8173" s="344">
        <v>5022.42578125</v>
      </c>
      <c r="D8173" s="344">
        <v>21694.658203125</v>
      </c>
      <c r="E8173" s="344">
        <v>2.5787721388042</v>
      </c>
      <c r="F8173" s="344">
        <v>3.3283710945397602</v>
      </c>
      <c r="G8173" s="262">
        <f t="shared" si="150"/>
        <v>59846.204198919455</v>
      </c>
    </row>
    <row r="8174" spans="1:7" x14ac:dyDescent="0.2">
      <c r="A8174" s="344">
        <v>25</v>
      </c>
      <c r="B8174" s="344">
        <v>1</v>
      </c>
      <c r="C8174" s="344">
        <v>5022.83203125</v>
      </c>
      <c r="D8174" s="344">
        <v>21592.650390625</v>
      </c>
      <c r="E8174" s="344">
        <v>2.5765667669475101</v>
      </c>
      <c r="F8174" s="344">
        <v>3.32388887181878</v>
      </c>
      <c r="G8174" s="262">
        <f t="shared" si="150"/>
        <v>59798.471892857204</v>
      </c>
    </row>
    <row r="8175" spans="1:7" x14ac:dyDescent="0.2">
      <c r="A8175" s="344">
        <v>25</v>
      </c>
      <c r="B8175" s="344">
        <v>1</v>
      </c>
      <c r="C8175" s="344">
        <v>5023.1591796875</v>
      </c>
      <c r="D8175" s="344">
        <v>21486.275390625</v>
      </c>
      <c r="E8175" s="344">
        <v>2.57434044033289</v>
      </c>
      <c r="F8175" s="344">
        <v>3.31894448027015</v>
      </c>
      <c r="G8175" s="262">
        <f t="shared" si="150"/>
        <v>59750.518013359186</v>
      </c>
    </row>
    <row r="8176" spans="1:7" x14ac:dyDescent="0.2">
      <c r="A8176" s="344">
        <v>25</v>
      </c>
      <c r="B8176" s="344">
        <v>1</v>
      </c>
      <c r="C8176" s="344">
        <v>5023.421875</v>
      </c>
      <c r="D8176" s="344">
        <v>21386.015625</v>
      </c>
      <c r="E8176" s="344">
        <v>2.5723145809024599</v>
      </c>
      <c r="F8176" s="344">
        <v>3.3167540095746499</v>
      </c>
      <c r="G8176" s="262">
        <f t="shared" si="150"/>
        <v>59707.09139583011</v>
      </c>
    </row>
    <row r="8177" spans="1:7" x14ac:dyDescent="0.2">
      <c r="A8177" s="344">
        <v>25</v>
      </c>
      <c r="B8177" s="344">
        <v>1</v>
      </c>
      <c r="C8177" s="344">
        <v>5023.828125</v>
      </c>
      <c r="D8177" s="344">
        <v>21284.82421875</v>
      </c>
      <c r="E8177" s="344">
        <v>2.5701487902551898</v>
      </c>
      <c r="F8177" s="344">
        <v>3.3102692104876001</v>
      </c>
      <c r="G8177" s="262">
        <f t="shared" si="150"/>
        <v>59660.883342907735</v>
      </c>
    </row>
    <row r="8178" spans="1:7" x14ac:dyDescent="0.2">
      <c r="A8178" s="344">
        <v>25</v>
      </c>
      <c r="B8178" s="344">
        <v>1</v>
      </c>
      <c r="C8178" s="344">
        <v>5024.4619140625</v>
      </c>
      <c r="D8178" s="344">
        <v>21184.4453125</v>
      </c>
      <c r="E8178" s="344">
        <v>2.56806402467191</v>
      </c>
      <c r="F8178" s="344">
        <v>3.3072889782488302</v>
      </c>
      <c r="G8178" s="262">
        <f t="shared" si="150"/>
        <v>59616.614107174843</v>
      </c>
    </row>
    <row r="8179" spans="1:7" x14ac:dyDescent="0.2">
      <c r="A8179" s="344">
        <v>25</v>
      </c>
      <c r="B8179" s="344">
        <v>1</v>
      </c>
      <c r="C8179" s="344">
        <v>5024.873046875</v>
      </c>
      <c r="D8179" s="344">
        <v>21083.943359375</v>
      </c>
      <c r="E8179" s="344">
        <v>2.5659655220806599</v>
      </c>
      <c r="F8179" s="344">
        <v>3.3012896310538098</v>
      </c>
      <c r="G8179" s="262">
        <f t="shared" si="150"/>
        <v>59572.263945596897</v>
      </c>
    </row>
    <row r="8180" spans="1:7" x14ac:dyDescent="0.2">
      <c r="A8180" s="344">
        <v>25</v>
      </c>
      <c r="B8180" s="344">
        <v>1</v>
      </c>
      <c r="C8180" s="344">
        <v>5025.2705078125</v>
      </c>
      <c r="D8180" s="344">
        <v>20983.486328125</v>
      </c>
      <c r="E8180" s="344">
        <v>2.5638360530137998</v>
      </c>
      <c r="F8180" s="344">
        <v>3.2995820511132501</v>
      </c>
      <c r="G8180" s="262">
        <f t="shared" si="150"/>
        <v>59527.473300475976</v>
      </c>
    </row>
    <row r="8181" spans="1:7" x14ac:dyDescent="0.2">
      <c r="A8181" s="344">
        <v>25</v>
      </c>
      <c r="B8181" s="344">
        <v>1</v>
      </c>
      <c r="C8181" s="344">
        <v>5025.6728515625</v>
      </c>
      <c r="D8181" s="344">
        <v>20882.16015625</v>
      </c>
      <c r="E8181" s="344">
        <v>2.5617263745516499</v>
      </c>
      <c r="F8181" s="344">
        <v>3.2915831543505201</v>
      </c>
      <c r="G8181" s="262">
        <f t="shared" si="150"/>
        <v>59483.311774129943</v>
      </c>
    </row>
    <row r="8182" spans="1:7" x14ac:dyDescent="0.2">
      <c r="A8182" s="344">
        <v>25</v>
      </c>
      <c r="B8182" s="344">
        <v>1</v>
      </c>
      <c r="C8182" s="344">
        <v>5026.10546875</v>
      </c>
      <c r="D8182" s="344">
        <v>20787.13671875</v>
      </c>
      <c r="E8182" s="344">
        <v>2.5595156475901599</v>
      </c>
      <c r="F8182" s="344">
        <v>3.2879204954952002</v>
      </c>
      <c r="G8182" s="262">
        <f t="shared" si="150"/>
        <v>59437.252055095996</v>
      </c>
    </row>
    <row r="8183" spans="1:7" x14ac:dyDescent="0.2">
      <c r="A8183" s="344">
        <v>25</v>
      </c>
      <c r="B8183" s="344">
        <v>1</v>
      </c>
      <c r="C8183" s="344">
        <v>5026.107421875</v>
      </c>
      <c r="D8183" s="344">
        <v>20780.599609375</v>
      </c>
      <c r="E8183" s="344">
        <v>2.5595051702111999</v>
      </c>
      <c r="F8183" s="344">
        <v>3.2861889339983499</v>
      </c>
      <c r="G8183" s="262">
        <f t="shared" si="150"/>
        <v>59437.034294632984</v>
      </c>
    </row>
    <row r="8184" spans="1:7" x14ac:dyDescent="0.2">
      <c r="A8184" s="344">
        <v>25</v>
      </c>
      <c r="B8184" s="344">
        <v>1</v>
      </c>
      <c r="C8184" s="344">
        <v>5026.4716796875</v>
      </c>
      <c r="D8184" s="344">
        <v>20679.169921875</v>
      </c>
      <c r="E8184" s="344">
        <v>2.5574776809662598</v>
      </c>
      <c r="F8184" s="344">
        <v>3.2831698190420902</v>
      </c>
      <c r="G8184" s="262">
        <f t="shared" si="150"/>
        <v>59395.004676221834</v>
      </c>
    </row>
    <row r="8185" spans="1:7" x14ac:dyDescent="0.2">
      <c r="A8185" s="344">
        <v>25</v>
      </c>
      <c r="B8185" s="344">
        <v>1</v>
      </c>
      <c r="C8185" s="344">
        <v>5026.90625</v>
      </c>
      <c r="D8185" s="344">
        <v>20575</v>
      </c>
      <c r="E8185" s="344">
        <v>2.5552574079483699</v>
      </c>
      <c r="F8185" s="344">
        <v>3.2794685102999201</v>
      </c>
      <c r="G8185" s="262">
        <f t="shared" si="150"/>
        <v>59349.206916045339</v>
      </c>
    </row>
    <row r="8186" spans="1:7" x14ac:dyDescent="0.2">
      <c r="A8186" s="344">
        <v>25</v>
      </c>
      <c r="B8186" s="344">
        <v>1</v>
      </c>
      <c r="C8186" s="344">
        <v>5027.3095703125</v>
      </c>
      <c r="D8186" s="344">
        <v>20472.59375</v>
      </c>
      <c r="E8186" s="344">
        <v>2.55308486521244</v>
      </c>
      <c r="F8186" s="344">
        <v>3.2740088645368801</v>
      </c>
      <c r="G8186" s="262">
        <f t="shared" si="150"/>
        <v>59304.618090230862</v>
      </c>
    </row>
    <row r="8187" spans="1:7" x14ac:dyDescent="0.2">
      <c r="A8187" s="344">
        <v>25</v>
      </c>
      <c r="B8187" s="344">
        <v>1</v>
      </c>
      <c r="C8187" s="344">
        <v>5027.703125</v>
      </c>
      <c r="D8187" s="344">
        <v>20370.5859375</v>
      </c>
      <c r="E8187" s="344">
        <v>2.5508846156299101</v>
      </c>
      <c r="F8187" s="344">
        <v>3.2712637912482001</v>
      </c>
      <c r="G8187" s="262">
        <f t="shared" si="150"/>
        <v>59259.685495702557</v>
      </c>
    </row>
    <row r="8188" spans="1:7" x14ac:dyDescent="0.2">
      <c r="A8188" s="344">
        <v>25</v>
      </c>
      <c r="B8188" s="344">
        <v>1</v>
      </c>
      <c r="C8188" s="344">
        <v>5027.8876953125</v>
      </c>
      <c r="D8188" s="344">
        <v>20269.34375</v>
      </c>
      <c r="E8188" s="344">
        <v>2.5487635284662198</v>
      </c>
      <c r="F8188" s="344">
        <v>3.2654732931405301</v>
      </c>
      <c r="G8188" s="262">
        <f t="shared" si="150"/>
        <v>59216.58507910584</v>
      </c>
    </row>
    <row r="8189" spans="1:7" x14ac:dyDescent="0.2">
      <c r="A8189" s="344">
        <v>25</v>
      </c>
      <c r="B8189" s="344">
        <v>1</v>
      </c>
      <c r="C8189" s="344">
        <v>5028.29296875</v>
      </c>
      <c r="D8189" s="344">
        <v>20168.69140625</v>
      </c>
      <c r="E8189" s="344">
        <v>2.5466398801654599</v>
      </c>
      <c r="F8189" s="344">
        <v>3.2607703469693701</v>
      </c>
      <c r="G8189" s="262">
        <f t="shared" si="150"/>
        <v>59173.64699678302</v>
      </c>
    </row>
    <row r="8190" spans="1:7" x14ac:dyDescent="0.2">
      <c r="A8190" s="344">
        <v>25</v>
      </c>
      <c r="B8190" s="344">
        <v>1</v>
      </c>
      <c r="C8190" s="344">
        <v>5028.939453125</v>
      </c>
      <c r="D8190" s="344">
        <v>20064.779296875</v>
      </c>
      <c r="E8190" s="344">
        <v>2.5444852653890799</v>
      </c>
      <c r="F8190" s="344">
        <v>3.25692887417972</v>
      </c>
      <c r="G8190" s="262">
        <f t="shared" si="150"/>
        <v>59130.303181542018</v>
      </c>
    </row>
    <row r="8191" spans="1:7" x14ac:dyDescent="0.2">
      <c r="A8191" s="344">
        <v>25</v>
      </c>
      <c r="B8191" s="344">
        <v>1</v>
      </c>
      <c r="C8191" s="344">
        <v>5029.337890625</v>
      </c>
      <c r="D8191" s="344">
        <v>19963.51953125</v>
      </c>
      <c r="E8191" s="344">
        <v>2.5423145852982998</v>
      </c>
      <c r="F8191" s="344">
        <v>3.2501011155545698</v>
      </c>
      <c r="G8191" s="262">
        <f t="shared" si="150"/>
        <v>59086.858865875016</v>
      </c>
    </row>
    <row r="8192" spans="1:7" x14ac:dyDescent="0.2">
      <c r="A8192" s="344">
        <v>25</v>
      </c>
      <c r="B8192" s="344">
        <v>1</v>
      </c>
      <c r="C8192" s="344">
        <v>5029.748046875</v>
      </c>
      <c r="D8192" s="344">
        <v>19861.583984375</v>
      </c>
      <c r="E8192" s="344">
        <v>2.5402181781828399</v>
      </c>
      <c r="F8192" s="344">
        <v>3.2483518589288001</v>
      </c>
      <c r="G8192" s="262">
        <f t="shared" si="150"/>
        <v>59045.114050682976</v>
      </c>
    </row>
    <row r="8193" spans="1:7" x14ac:dyDescent="0.2">
      <c r="A8193" s="344">
        <v>25</v>
      </c>
      <c r="B8193" s="344">
        <v>1</v>
      </c>
      <c r="C8193" s="344">
        <v>5029.8818359375</v>
      </c>
      <c r="D8193" s="344">
        <v>19833.6640625</v>
      </c>
      <c r="E8193" s="344">
        <v>2.5394954718649401</v>
      </c>
      <c r="F8193" s="344">
        <v>3.2450465951114902</v>
      </c>
      <c r="G8193" s="262">
        <f t="shared" si="150"/>
        <v>59030.770047405938</v>
      </c>
    </row>
    <row r="8194" spans="1:7" x14ac:dyDescent="0.2">
      <c r="A8194" s="344">
        <v>25</v>
      </c>
      <c r="B8194" s="344">
        <v>1</v>
      </c>
      <c r="C8194" s="344">
        <v>5030.16015625</v>
      </c>
      <c r="D8194" s="344">
        <v>19758.9921875</v>
      </c>
      <c r="E8194" s="344">
        <v>2.5379890576005</v>
      </c>
      <c r="F8194" s="344">
        <v>3.2427788246423002</v>
      </c>
      <c r="G8194" s="262">
        <f t="shared" si="150"/>
        <v>59000.9485763349</v>
      </c>
    </row>
    <row r="8195" spans="1:7" x14ac:dyDescent="0.2">
      <c r="A8195" s="344">
        <v>25</v>
      </c>
      <c r="B8195" s="344">
        <v>1</v>
      </c>
      <c r="C8195" s="344">
        <v>5030.5810546875</v>
      </c>
      <c r="D8195" s="344">
        <v>19655.3125</v>
      </c>
      <c r="E8195" s="344">
        <v>2.5357515551149801</v>
      </c>
      <c r="F8195" s="344">
        <v>3.2390861306339498</v>
      </c>
      <c r="G8195" s="262">
        <f t="shared" si="150"/>
        <v>58956.853773983239</v>
      </c>
    </row>
    <row r="8196" spans="1:7" x14ac:dyDescent="0.2">
      <c r="A8196" s="344">
        <v>25</v>
      </c>
      <c r="B8196" s="344">
        <v>1</v>
      </c>
      <c r="C8196" s="344">
        <v>5030.9873046875</v>
      </c>
      <c r="D8196" s="344">
        <v>19554.83984375</v>
      </c>
      <c r="E8196" s="344">
        <v>2.53359205089509</v>
      </c>
      <c r="F8196" s="344">
        <v>3.23449959978461</v>
      </c>
      <c r="G8196" s="262">
        <f t="shared" si="150"/>
        <v>58914.516529258806</v>
      </c>
    </row>
    <row r="8197" spans="1:7" x14ac:dyDescent="0.2">
      <c r="A8197" s="344">
        <v>25</v>
      </c>
      <c r="B8197" s="344">
        <v>1</v>
      </c>
      <c r="C8197" s="344">
        <v>5031.1376953125</v>
      </c>
      <c r="D8197" s="344">
        <v>19453.99609375</v>
      </c>
      <c r="E8197" s="344">
        <v>2.5315268430858899</v>
      </c>
      <c r="F8197" s="344">
        <v>3.2288522925227898</v>
      </c>
      <c r="G8197" s="262">
        <f t="shared" si="150"/>
        <v>58874.235852955841</v>
      </c>
    </row>
    <row r="8198" spans="1:7" x14ac:dyDescent="0.2">
      <c r="A8198" s="344">
        <v>25</v>
      </c>
      <c r="B8198" s="344">
        <v>1</v>
      </c>
      <c r="C8198" s="344">
        <v>5031.7939453125</v>
      </c>
      <c r="D8198" s="344">
        <v>19352.318359375</v>
      </c>
      <c r="E8198" s="344">
        <v>2.5292756035923998</v>
      </c>
      <c r="F8198" s="344">
        <v>3.22280847467482</v>
      </c>
      <c r="G8198" s="262">
        <f t="shared" ref="G8198:G8261" si="151">G8197+(D8198+D8197)/2*(E8198-E8197)</f>
        <v>58830.554699109001</v>
      </c>
    </row>
    <row r="8199" spans="1:7" x14ac:dyDescent="0.2">
      <c r="A8199" s="344">
        <v>25</v>
      </c>
      <c r="B8199" s="344">
        <v>1</v>
      </c>
      <c r="C8199" s="344">
        <v>5032.1796875</v>
      </c>
      <c r="D8199" s="344">
        <v>19249.876953125</v>
      </c>
      <c r="E8199" s="344">
        <v>2.52717360854149</v>
      </c>
      <c r="F8199" s="344">
        <v>3.2192736398428701</v>
      </c>
      <c r="G8199" s="262">
        <f t="shared" si="151"/>
        <v>58789.983887358438</v>
      </c>
    </row>
    <row r="8200" spans="1:7" x14ac:dyDescent="0.2">
      <c r="A8200" s="344">
        <v>25</v>
      </c>
      <c r="B8200" s="344">
        <v>1</v>
      </c>
      <c r="C8200" s="344">
        <v>5032.5830078125</v>
      </c>
      <c r="D8200" s="344">
        <v>19148.681640625</v>
      </c>
      <c r="E8200" s="344">
        <v>2.5249789468944099</v>
      </c>
      <c r="F8200" s="344">
        <v>3.2151609193533699</v>
      </c>
      <c r="G8200" s="262">
        <f t="shared" si="151"/>
        <v>58747.847965434012</v>
      </c>
    </row>
    <row r="8201" spans="1:7" x14ac:dyDescent="0.2">
      <c r="A8201" s="344">
        <v>25</v>
      </c>
      <c r="B8201" s="344">
        <v>1</v>
      </c>
      <c r="C8201" s="344">
        <v>5033.0068359375</v>
      </c>
      <c r="D8201" s="344">
        <v>19045.798828125</v>
      </c>
      <c r="E8201" s="344">
        <v>2.5227644946426202</v>
      </c>
      <c r="F8201" s="344">
        <v>3.2109022140502899</v>
      </c>
      <c r="G8201" s="262">
        <f t="shared" si="151"/>
        <v>58705.558038794028</v>
      </c>
    </row>
    <row r="8202" spans="1:7" x14ac:dyDescent="0.2">
      <c r="A8202" s="344">
        <v>25</v>
      </c>
      <c r="B8202" s="344">
        <v>1</v>
      </c>
      <c r="C8202" s="344">
        <v>5033.421875</v>
      </c>
      <c r="D8202" s="344">
        <v>18943.861328125</v>
      </c>
      <c r="E8202" s="344">
        <v>2.5205232668668001</v>
      </c>
      <c r="F8202" s="344">
        <v>3.20601463317871</v>
      </c>
      <c r="G8202" s="262">
        <f t="shared" si="151"/>
        <v>58662.98629802595</v>
      </c>
    </row>
    <row r="8203" spans="1:7" x14ac:dyDescent="0.2">
      <c r="A8203" s="344">
        <v>25</v>
      </c>
      <c r="B8203" s="344">
        <v>1</v>
      </c>
      <c r="C8203" s="344">
        <v>5033.6103515625</v>
      </c>
      <c r="D8203" s="344">
        <v>18897.5859375</v>
      </c>
      <c r="E8203" s="344">
        <v>2.5194934569299199</v>
      </c>
      <c r="F8203" s="344">
        <v>3.20453359745443</v>
      </c>
      <c r="G8203" s="262">
        <f t="shared" si="151"/>
        <v>58643.501548815919</v>
      </c>
    </row>
    <row r="8204" spans="1:7" x14ac:dyDescent="0.2">
      <c r="A8204" s="344">
        <v>26</v>
      </c>
      <c r="B8204" s="344">
        <v>1</v>
      </c>
      <c r="C8204" s="344">
        <v>5033.806640625</v>
      </c>
      <c r="D8204" s="344">
        <v>18842.916015625</v>
      </c>
      <c r="E8204" s="344">
        <v>2.5184378027915999</v>
      </c>
      <c r="F8204" s="344">
        <v>3.1998218037188102</v>
      </c>
      <c r="G8204" s="262">
        <f t="shared" si="151"/>
        <v>58623.581090281376</v>
      </c>
    </row>
    <row r="8205" spans="1:7" x14ac:dyDescent="0.2">
      <c r="A8205" s="344">
        <v>26</v>
      </c>
      <c r="B8205" s="344">
        <v>1</v>
      </c>
      <c r="C8205" s="344">
        <v>5034.2177734375</v>
      </c>
      <c r="D8205" s="344">
        <v>18741.623046875</v>
      </c>
      <c r="E8205" s="344">
        <v>2.51620193012059</v>
      </c>
      <c r="F8205" s="344">
        <v>3.19601013325155</v>
      </c>
      <c r="G8205" s="262">
        <f t="shared" si="151"/>
        <v>58581.563968410199</v>
      </c>
    </row>
    <row r="8206" spans="1:7" x14ac:dyDescent="0.2">
      <c r="A8206" s="344">
        <v>26</v>
      </c>
      <c r="B8206" s="344">
        <v>1</v>
      </c>
      <c r="C8206" s="344">
        <v>5034.625</v>
      </c>
      <c r="D8206" s="344">
        <v>18639.212890625</v>
      </c>
      <c r="E8206" s="344">
        <v>2.5139460340142299</v>
      </c>
      <c r="F8206" s="344">
        <v>3.1928301323205202</v>
      </c>
      <c r="G8206" s="262">
        <f t="shared" si="151"/>
        <v>58539.400327288255</v>
      </c>
    </row>
    <row r="8207" spans="1:7" x14ac:dyDescent="0.2">
      <c r="A8207" s="344">
        <v>26</v>
      </c>
      <c r="B8207" s="344">
        <v>1</v>
      </c>
      <c r="C8207" s="344">
        <v>5035.029296875</v>
      </c>
      <c r="D8207" s="344">
        <v>18537.76953125</v>
      </c>
      <c r="E8207" s="344">
        <v>2.51177651807666</v>
      </c>
      <c r="F8207" s="344">
        <v>3.1863241456449001</v>
      </c>
      <c r="G8207" s="262">
        <f t="shared" si="151"/>
        <v>58499.072299350752</v>
      </c>
    </row>
    <row r="8208" spans="1:7" x14ac:dyDescent="0.2">
      <c r="A8208" s="344">
        <v>26</v>
      </c>
      <c r="B8208" s="344">
        <v>1</v>
      </c>
      <c r="C8208" s="344">
        <v>5035.2001953125</v>
      </c>
      <c r="D8208" s="344">
        <v>18435.767578125</v>
      </c>
      <c r="E8208" s="344">
        <v>2.5095783639699198</v>
      </c>
      <c r="F8208" s="344">
        <v>3.1822232995182298</v>
      </c>
      <c r="G8208" s="262">
        <f t="shared" si="151"/>
        <v>58458.435533131909</v>
      </c>
    </row>
    <row r="8209" spans="1:7" x14ac:dyDescent="0.2">
      <c r="A8209" s="344">
        <v>26</v>
      </c>
      <c r="B8209" s="344">
        <v>1</v>
      </c>
      <c r="C8209" s="344">
        <v>5035.6103515625</v>
      </c>
      <c r="D8209" s="344">
        <v>18331.30859375</v>
      </c>
      <c r="E8209" s="344">
        <v>2.5073902215808599</v>
      </c>
      <c r="F8209" s="344">
        <v>3.1786470208317001</v>
      </c>
      <c r="G8209" s="262">
        <f t="shared" si="151"/>
        <v>58418.20973418517</v>
      </c>
    </row>
    <row r="8210" spans="1:7" x14ac:dyDescent="0.2">
      <c r="A8210" s="344">
        <v>26</v>
      </c>
      <c r="B8210" s="344">
        <v>1</v>
      </c>
      <c r="C8210" s="344">
        <v>5036.2802734375</v>
      </c>
      <c r="D8210" s="344">
        <v>18227.880859375</v>
      </c>
      <c r="E8210" s="344">
        <v>2.50514480285347</v>
      </c>
      <c r="F8210" s="344">
        <v>3.1747103203088001</v>
      </c>
      <c r="G8210" s="262">
        <f t="shared" si="151"/>
        <v>58377.164389857047</v>
      </c>
    </row>
    <row r="8211" spans="1:7" x14ac:dyDescent="0.2">
      <c r="A8211" s="344">
        <v>26</v>
      </c>
      <c r="B8211" s="344">
        <v>1</v>
      </c>
      <c r="C8211" s="344">
        <v>5036.6904296875</v>
      </c>
      <c r="D8211" s="344">
        <v>18124.7109375</v>
      </c>
      <c r="E8211" s="344">
        <v>2.5028618983924402</v>
      </c>
      <c r="F8211" s="344">
        <v>3.1687556765973599</v>
      </c>
      <c r="G8211" s="262">
        <f t="shared" si="151"/>
        <v>58335.669642865505</v>
      </c>
    </row>
    <row r="8212" spans="1:7" x14ac:dyDescent="0.2">
      <c r="A8212" s="344">
        <v>26</v>
      </c>
      <c r="B8212" s="344">
        <v>1</v>
      </c>
      <c r="C8212" s="344">
        <v>5036.8564453125</v>
      </c>
      <c r="D8212" s="344">
        <v>18021.966796875</v>
      </c>
      <c r="E8212" s="344">
        <v>2.5006532669067401</v>
      </c>
      <c r="F8212" s="344">
        <v>3.1632571481168301</v>
      </c>
      <c r="G8212" s="262">
        <f t="shared" si="151"/>
        <v>58295.752297591709</v>
      </c>
    </row>
    <row r="8213" spans="1:7" x14ac:dyDescent="0.2">
      <c r="A8213" s="344">
        <v>26</v>
      </c>
      <c r="B8213" s="344">
        <v>1.5</v>
      </c>
      <c r="C8213" s="344">
        <v>5037.583984375</v>
      </c>
      <c r="D8213" s="344">
        <v>18122.197265625</v>
      </c>
      <c r="E8213" s="344">
        <v>2.50253290869296</v>
      </c>
      <c r="F8213" s="344">
        <v>3.1687645241618201</v>
      </c>
      <c r="G8213" s="262">
        <f t="shared" si="151"/>
        <v>58329.721338141644</v>
      </c>
    </row>
    <row r="8214" spans="1:7" x14ac:dyDescent="0.2">
      <c r="A8214" s="344">
        <v>26</v>
      </c>
      <c r="B8214" s="344">
        <v>1.5</v>
      </c>
      <c r="C8214" s="344">
        <v>5037.99609375</v>
      </c>
      <c r="D8214" s="344">
        <v>18223.66015625</v>
      </c>
      <c r="E8214" s="344">
        <v>2.5046744849532798</v>
      </c>
      <c r="F8214" s="344">
        <v>3.1734677031636198</v>
      </c>
      <c r="G8214" s="262">
        <f t="shared" si="151"/>
        <v>58368.64005084947</v>
      </c>
    </row>
    <row r="8215" spans="1:7" x14ac:dyDescent="0.2">
      <c r="A8215" s="344">
        <v>26</v>
      </c>
      <c r="B8215" s="344">
        <v>1.5</v>
      </c>
      <c r="C8215" s="344">
        <v>5038.404296875</v>
      </c>
      <c r="D8215" s="344">
        <v>18324.927734375</v>
      </c>
      <c r="E8215" s="344">
        <v>2.5066873058676702</v>
      </c>
      <c r="F8215" s="344">
        <v>3.1767277978360702</v>
      </c>
      <c r="G8215" s="262">
        <f t="shared" si="151"/>
        <v>58405.422931898313</v>
      </c>
    </row>
    <row r="8216" spans="1:7" x14ac:dyDescent="0.2">
      <c r="A8216" s="344">
        <v>26</v>
      </c>
      <c r="B8216" s="344">
        <v>1.5</v>
      </c>
      <c r="C8216" s="344">
        <v>5038.7802734375</v>
      </c>
      <c r="D8216" s="344">
        <v>18426.1484375</v>
      </c>
      <c r="E8216" s="344">
        <v>2.5087485555559401</v>
      </c>
      <c r="F8216" s="344">
        <v>3.1823129393160299</v>
      </c>
      <c r="G8216" s="262">
        <f t="shared" si="151"/>
        <v>58443.299504049741</v>
      </c>
    </row>
    <row r="8217" spans="1:7" x14ac:dyDescent="0.2">
      <c r="A8217" s="344">
        <v>26</v>
      </c>
      <c r="B8217" s="344">
        <v>1.5</v>
      </c>
      <c r="C8217" s="344">
        <v>5039.2275390625</v>
      </c>
      <c r="D8217" s="344">
        <v>18530.263671875</v>
      </c>
      <c r="E8217" s="344">
        <v>2.5108866393566101</v>
      </c>
      <c r="F8217" s="344">
        <v>3.1882734037935698</v>
      </c>
      <c r="G8217" s="262">
        <f t="shared" si="151"/>
        <v>58482.807457080708</v>
      </c>
    </row>
    <row r="8218" spans="1:7" x14ac:dyDescent="0.2">
      <c r="A8218" s="344">
        <v>26</v>
      </c>
      <c r="B8218" s="344">
        <v>1.5</v>
      </c>
      <c r="C8218" s="344">
        <v>5039.623046875</v>
      </c>
      <c r="D8218" s="344">
        <v>18633.16015625</v>
      </c>
      <c r="E8218" s="344">
        <v>2.5131229776889099</v>
      </c>
      <c r="F8218" s="344">
        <v>3.1916617881506699</v>
      </c>
      <c r="G8218" s="262">
        <f t="shared" si="151"/>
        <v>58524.362451713881</v>
      </c>
    </row>
    <row r="8219" spans="1:7" x14ac:dyDescent="0.2">
      <c r="A8219" s="344">
        <v>26</v>
      </c>
      <c r="B8219" s="344">
        <v>1.5</v>
      </c>
      <c r="C8219" s="344">
        <v>5040.0517578125</v>
      </c>
      <c r="D8219" s="344">
        <v>18735.275390625</v>
      </c>
      <c r="E8219" s="344">
        <v>2.5153013411909302</v>
      </c>
      <c r="F8219" s="344">
        <v>3.1960844062268698</v>
      </c>
      <c r="G8219" s="262">
        <f t="shared" si="151"/>
        <v>58565.063469775334</v>
      </c>
    </row>
    <row r="8220" spans="1:7" x14ac:dyDescent="0.2">
      <c r="A8220" s="344">
        <v>26</v>
      </c>
      <c r="B8220" s="344">
        <v>1.5</v>
      </c>
      <c r="C8220" s="344">
        <v>5040.4453125</v>
      </c>
      <c r="D8220" s="344">
        <v>18835.296875</v>
      </c>
      <c r="E8220" s="344">
        <v>2.517344430089</v>
      </c>
      <c r="F8220" s="344">
        <v>3.20152961649001</v>
      </c>
      <c r="G8220" s="262">
        <f t="shared" si="151"/>
        <v>58603.443479320347</v>
      </c>
    </row>
    <row r="8221" spans="1:7" x14ac:dyDescent="0.2">
      <c r="A8221" s="344">
        <v>26</v>
      </c>
      <c r="B8221" s="344">
        <v>1.5</v>
      </c>
      <c r="C8221" s="344">
        <v>5040.845703125</v>
      </c>
      <c r="D8221" s="344">
        <v>18936.19140625</v>
      </c>
      <c r="E8221" s="344">
        <v>2.5193640030920501</v>
      </c>
      <c r="F8221" s="344">
        <v>3.2048285938799399</v>
      </c>
      <c r="G8221" s="262">
        <f t="shared" si="151"/>
        <v>58641.584618329267</v>
      </c>
    </row>
    <row r="8222" spans="1:7" x14ac:dyDescent="0.2">
      <c r="A8222" s="344">
        <v>26</v>
      </c>
      <c r="B8222" s="344">
        <v>1.5</v>
      </c>
      <c r="C8222" s="344">
        <v>5041.259765625</v>
      </c>
      <c r="D8222" s="344">
        <v>19036.326171875</v>
      </c>
      <c r="E8222" s="344">
        <v>2.5216122157871701</v>
      </c>
      <c r="F8222" s="344">
        <v>3.21175763383508</v>
      </c>
      <c r="G8222" s="262">
        <f t="shared" si="151"/>
        <v>58684.269766371668</v>
      </c>
    </row>
    <row r="8223" spans="1:7" x14ac:dyDescent="0.2">
      <c r="A8223" s="344">
        <v>26</v>
      </c>
      <c r="B8223" s="344">
        <v>1.5</v>
      </c>
      <c r="C8223" s="344">
        <v>5041.6650390625</v>
      </c>
      <c r="D8223" s="344">
        <v>19139.013671875</v>
      </c>
      <c r="E8223" s="344">
        <v>2.5237172376364501</v>
      </c>
      <c r="F8223" s="344">
        <v>3.21268127299845</v>
      </c>
      <c r="G8223" s="262">
        <f t="shared" si="151"/>
        <v>58724.449728609055</v>
      </c>
    </row>
    <row r="8224" spans="1:7" x14ac:dyDescent="0.2">
      <c r="A8224" s="344">
        <v>26</v>
      </c>
      <c r="B8224" s="344">
        <v>1.5</v>
      </c>
      <c r="C8224" s="344">
        <v>5042.0791015625</v>
      </c>
      <c r="D8224" s="344">
        <v>19242.22265625</v>
      </c>
      <c r="E8224" s="344">
        <v>2.52587907016277</v>
      </c>
      <c r="F8224" s="344">
        <v>3.2183977309614402</v>
      </c>
      <c r="G8224" s="262">
        <f t="shared" si="151"/>
        <v>58765.936631156314</v>
      </c>
    </row>
    <row r="8225" spans="1:7" x14ac:dyDescent="0.2">
      <c r="A8225" s="344">
        <v>26</v>
      </c>
      <c r="B8225" s="344">
        <v>1.5</v>
      </c>
      <c r="C8225" s="344">
        <v>5042.4912109375</v>
      </c>
      <c r="D8225" s="344">
        <v>19343.802734375</v>
      </c>
      <c r="E8225" s="344">
        <v>2.5280879344791201</v>
      </c>
      <c r="F8225" s="344">
        <v>3.2233328092843299</v>
      </c>
      <c r="G8225" s="262">
        <f t="shared" si="151"/>
        <v>58808.552278453877</v>
      </c>
    </row>
    <row r="8226" spans="1:7" x14ac:dyDescent="0.2">
      <c r="A8226" s="344">
        <v>26</v>
      </c>
      <c r="B8226" s="344">
        <v>1.5</v>
      </c>
      <c r="C8226" s="344">
        <v>5042.9052734375</v>
      </c>
      <c r="D8226" s="344">
        <v>19444.091796875</v>
      </c>
      <c r="E8226" s="344">
        <v>2.5301764253526899</v>
      </c>
      <c r="F8226" s="344">
        <v>3.2274273689836299</v>
      </c>
      <c r="G8226" s="262">
        <f t="shared" si="151"/>
        <v>58849.056360320632</v>
      </c>
    </row>
    <row r="8227" spans="1:7" x14ac:dyDescent="0.2">
      <c r="A8227" s="344">
        <v>26</v>
      </c>
      <c r="B8227" s="344">
        <v>1.5</v>
      </c>
      <c r="C8227" s="344">
        <v>5043.2861328125</v>
      </c>
      <c r="D8227" s="344">
        <v>19545.16796875</v>
      </c>
      <c r="E8227" s="344">
        <v>2.5323419831693199</v>
      </c>
      <c r="F8227" s="344">
        <v>3.2314001582562901</v>
      </c>
      <c r="G8227" s="262">
        <f t="shared" si="151"/>
        <v>58891.273108445668</v>
      </c>
    </row>
    <row r="8228" spans="1:7" x14ac:dyDescent="0.2">
      <c r="A8228" s="344">
        <v>26</v>
      </c>
      <c r="B8228" s="344">
        <v>1.5</v>
      </c>
      <c r="C8228" s="344">
        <v>5043.7109375</v>
      </c>
      <c r="D8228" s="344">
        <v>19645.787109375</v>
      </c>
      <c r="E8228" s="344">
        <v>2.53447564318776</v>
      </c>
      <c r="F8228" s="344">
        <v>3.2359361648559601</v>
      </c>
      <c r="G8228" s="262">
        <f t="shared" si="151"/>
        <v>58933.083195413004</v>
      </c>
    </row>
    <row r="8229" spans="1:7" x14ac:dyDescent="0.2">
      <c r="A8229" s="344">
        <v>26</v>
      </c>
      <c r="B8229" s="344">
        <v>1.5</v>
      </c>
      <c r="C8229" s="344">
        <v>5044.1064453125</v>
      </c>
      <c r="D8229" s="344">
        <v>19748.67578125</v>
      </c>
      <c r="E8229" s="344">
        <v>2.5366004556417501</v>
      </c>
      <c r="F8229" s="344">
        <v>3.23916086927056</v>
      </c>
      <c r="G8229" s="262">
        <f t="shared" si="151"/>
        <v>58974.936118097132</v>
      </c>
    </row>
    <row r="8230" spans="1:7" x14ac:dyDescent="0.2">
      <c r="A8230" s="344">
        <v>26</v>
      </c>
      <c r="B8230" s="344">
        <v>1.5</v>
      </c>
      <c r="C8230" s="344">
        <v>5044.505859375</v>
      </c>
      <c r="D8230" s="344">
        <v>19848.8359375</v>
      </c>
      <c r="E8230" s="344">
        <v>2.5387154892087</v>
      </c>
      <c r="F8230" s="344">
        <v>3.2455353066325201</v>
      </c>
      <c r="G8230" s="262">
        <f t="shared" si="151"/>
        <v>59016.811151323556</v>
      </c>
    </row>
    <row r="8231" spans="1:7" x14ac:dyDescent="0.2">
      <c r="A8231" s="344">
        <v>26</v>
      </c>
      <c r="B8231" s="344">
        <v>1.5</v>
      </c>
      <c r="C8231" s="344">
        <v>5044.658203125</v>
      </c>
      <c r="D8231" s="344">
        <v>19883.47265625</v>
      </c>
      <c r="E8231" s="344">
        <v>2.5395033881068199</v>
      </c>
      <c r="F8231" s="344">
        <v>3.24450456537306</v>
      </c>
      <c r="G8231" s="262">
        <f t="shared" si="151"/>
        <v>59032.463672403945</v>
      </c>
    </row>
    <row r="8232" spans="1:7" x14ac:dyDescent="0.2">
      <c r="A8232" s="344">
        <v>26</v>
      </c>
      <c r="B8232" s="344">
        <v>1.5</v>
      </c>
      <c r="C8232" s="344">
        <v>5044.90625</v>
      </c>
      <c r="D8232" s="344">
        <v>19949.5234375</v>
      </c>
      <c r="E8232" s="344">
        <v>2.5407611392438398</v>
      </c>
      <c r="F8232" s="344">
        <v>3.24990460649133</v>
      </c>
      <c r="G8232" s="262">
        <f t="shared" si="151"/>
        <v>59057.513670467859</v>
      </c>
    </row>
    <row r="8233" spans="1:7" x14ac:dyDescent="0.2">
      <c r="A8233" s="344">
        <v>26</v>
      </c>
      <c r="B8233" s="344">
        <v>1.5</v>
      </c>
      <c r="C8233" s="344">
        <v>5045.310546875</v>
      </c>
      <c r="D8233" s="344">
        <v>20050.708984375</v>
      </c>
      <c r="E8233" s="344">
        <v>2.5429883971810301</v>
      </c>
      <c r="F8233" s="344">
        <v>3.2526704017072898</v>
      </c>
      <c r="G8233" s="262">
        <f t="shared" si="151"/>
        <v>59102.059088043396</v>
      </c>
    </row>
    <row r="8234" spans="1:7" x14ac:dyDescent="0.2">
      <c r="A8234" s="344">
        <v>26</v>
      </c>
      <c r="B8234" s="344">
        <v>1.5</v>
      </c>
      <c r="C8234" s="344">
        <v>5045.9677734375</v>
      </c>
      <c r="D8234" s="344">
        <v>20150.927734375</v>
      </c>
      <c r="E8234" s="344">
        <v>2.5451548863202298</v>
      </c>
      <c r="F8234" s="344">
        <v>3.2580613624304502</v>
      </c>
      <c r="G8234" s="262">
        <f t="shared" si="151"/>
        <v>59145.607292708009</v>
      </c>
    </row>
    <row r="8235" spans="1:7" x14ac:dyDescent="0.2">
      <c r="A8235" s="344">
        <v>26</v>
      </c>
      <c r="B8235" s="344">
        <v>1.5</v>
      </c>
      <c r="C8235" s="344">
        <v>5046.361328125</v>
      </c>
      <c r="D8235" s="344">
        <v>20252.1640625</v>
      </c>
      <c r="E8235" s="344">
        <v>2.5474606081843398</v>
      </c>
      <c r="F8235" s="344">
        <v>3.26492195017636</v>
      </c>
      <c r="G8235" s="262">
        <f t="shared" si="151"/>
        <v>59192.186438774857</v>
      </c>
    </row>
    <row r="8236" spans="1:7" x14ac:dyDescent="0.2">
      <c r="A8236" s="344">
        <v>26</v>
      </c>
      <c r="B8236" s="344">
        <v>1.5</v>
      </c>
      <c r="C8236" s="344">
        <v>5046.529296875</v>
      </c>
      <c r="D8236" s="344">
        <v>20352.68359375</v>
      </c>
      <c r="E8236" s="344">
        <v>2.5494331493973701</v>
      </c>
      <c r="F8236" s="344">
        <v>3.2696486450731799</v>
      </c>
      <c r="G8236" s="262">
        <f t="shared" si="151"/>
        <v>59232.23380650024</v>
      </c>
    </row>
    <row r="8237" spans="1:7" x14ac:dyDescent="0.2">
      <c r="A8237" s="344">
        <v>26</v>
      </c>
      <c r="B8237" s="344">
        <v>1.5</v>
      </c>
      <c r="C8237" s="344">
        <v>5046.9423828125</v>
      </c>
      <c r="D8237" s="344">
        <v>20453.24609375</v>
      </c>
      <c r="E8237" s="344">
        <v>2.5515155866742099</v>
      </c>
      <c r="F8237" s="344">
        <v>3.2731026876717801</v>
      </c>
      <c r="G8237" s="262">
        <f t="shared" si="151"/>
        <v>59274.721701048918</v>
      </c>
    </row>
    <row r="8238" spans="1:7" x14ac:dyDescent="0.2">
      <c r="A8238" s="344">
        <v>26</v>
      </c>
      <c r="B8238" s="344">
        <v>1.5</v>
      </c>
      <c r="C8238" s="344">
        <v>5047.330078125</v>
      </c>
      <c r="D8238" s="344">
        <v>20553.341796875</v>
      </c>
      <c r="E8238" s="344">
        <v>2.5535966269671899</v>
      </c>
      <c r="F8238" s="344">
        <v>3.2764344941824701</v>
      </c>
      <c r="G8238" s="262">
        <f t="shared" si="151"/>
        <v>59317.389881887932</v>
      </c>
    </row>
    <row r="8239" spans="1:7" x14ac:dyDescent="0.2">
      <c r="A8239" s="344">
        <v>26</v>
      </c>
      <c r="B8239" s="344">
        <v>1.5</v>
      </c>
      <c r="C8239" s="344">
        <v>5047.724609375</v>
      </c>
      <c r="D8239" s="344">
        <v>20655.91015625</v>
      </c>
      <c r="E8239" s="344">
        <v>2.5557184126228099</v>
      </c>
      <c r="F8239" s="344">
        <v>3.2834797166287899</v>
      </c>
      <c r="G8239" s="262">
        <f t="shared" si="151"/>
        <v>59361.108481724419</v>
      </c>
    </row>
    <row r="8240" spans="1:7" x14ac:dyDescent="0.2">
      <c r="A8240" s="344">
        <v>26</v>
      </c>
      <c r="B8240" s="344">
        <v>1.5</v>
      </c>
      <c r="C8240" s="344">
        <v>5048.15234375</v>
      </c>
      <c r="D8240" s="344">
        <v>20756.505859375</v>
      </c>
      <c r="E8240" s="344">
        <v>2.5579736102372399</v>
      </c>
      <c r="F8240" s="344">
        <v>3.2850266434252302</v>
      </c>
      <c r="G8240" s="262">
        <f t="shared" si="151"/>
        <v>59407.805072627532</v>
      </c>
    </row>
    <row r="8241" spans="1:7" x14ac:dyDescent="0.2">
      <c r="A8241" s="344">
        <v>26</v>
      </c>
      <c r="B8241" s="344">
        <v>1.5</v>
      </c>
      <c r="C8241" s="344">
        <v>5048.4345703125</v>
      </c>
      <c r="D8241" s="344">
        <v>20826.40625</v>
      </c>
      <c r="E8241" s="344">
        <v>2.5595130864530802</v>
      </c>
      <c r="F8241" s="344">
        <v>3.2868802081793498</v>
      </c>
      <c r="G8241" s="262">
        <f t="shared" si="151"/>
        <v>59439.813024716415</v>
      </c>
    </row>
    <row r="8242" spans="1:7" x14ac:dyDescent="0.2">
      <c r="A8242" s="344">
        <v>26</v>
      </c>
      <c r="B8242" s="344">
        <v>1.5</v>
      </c>
      <c r="C8242" s="344">
        <v>5048.556640625</v>
      </c>
      <c r="D8242" s="344">
        <v>20859.076171875</v>
      </c>
      <c r="E8242" s="344">
        <v>2.5601887609809602</v>
      </c>
      <c r="F8242" s="344">
        <v>3.2884539104998098</v>
      </c>
      <c r="G8242" s="262">
        <f t="shared" si="151"/>
        <v>59453.895934043838</v>
      </c>
    </row>
    <row r="8243" spans="1:7" x14ac:dyDescent="0.2">
      <c r="A8243" s="344">
        <v>26</v>
      </c>
      <c r="B8243" s="344">
        <v>1.5</v>
      </c>
      <c r="C8243" s="344">
        <v>5048.951171875</v>
      </c>
      <c r="D8243" s="344">
        <v>20959.85546875</v>
      </c>
      <c r="E8243" s="344">
        <v>2.56225513294339</v>
      </c>
      <c r="F8243" s="344">
        <v>3.29280807636678</v>
      </c>
      <c r="G8243" s="262">
        <f t="shared" si="151"/>
        <v>59497.102667964318</v>
      </c>
    </row>
    <row r="8244" spans="1:7" x14ac:dyDescent="0.2">
      <c r="A8244" s="344">
        <v>26</v>
      </c>
      <c r="B8244" s="344">
        <v>1.5</v>
      </c>
      <c r="C8244" s="344">
        <v>5049.361328125</v>
      </c>
      <c r="D8244" s="344">
        <v>21062.216796875</v>
      </c>
      <c r="E8244" s="344">
        <v>2.5643957778811499</v>
      </c>
      <c r="F8244" s="344">
        <v>3.2994567882269599</v>
      </c>
      <c r="G8244" s="262">
        <f t="shared" si="151"/>
        <v>59542.07983609911</v>
      </c>
    </row>
    <row r="8245" spans="1:7" x14ac:dyDescent="0.2">
      <c r="A8245" s="344">
        <v>26</v>
      </c>
      <c r="B8245" s="344">
        <v>1.5</v>
      </c>
      <c r="C8245" s="344">
        <v>5049.77734375</v>
      </c>
      <c r="D8245" s="344">
        <v>21162.73828125</v>
      </c>
      <c r="E8245" s="344">
        <v>2.5666297879069999</v>
      </c>
      <c r="F8245" s="344">
        <v>3.3035813830792899</v>
      </c>
      <c r="G8245" s="262">
        <f t="shared" si="151"/>
        <v>59589.245322591909</v>
      </c>
    </row>
    <row r="8246" spans="1:7" x14ac:dyDescent="0.2">
      <c r="A8246" s="344">
        <v>26</v>
      </c>
      <c r="B8246" s="344">
        <v>1.5</v>
      </c>
      <c r="C8246" s="344">
        <v>5050.1689453125</v>
      </c>
      <c r="D8246" s="344">
        <v>21262.833984375</v>
      </c>
      <c r="E8246" s="344">
        <v>2.5687508750706902</v>
      </c>
      <c r="F8246" s="344">
        <v>3.3082128502428501</v>
      </c>
      <c r="G8246" s="262">
        <f t="shared" si="151"/>
        <v>59634.239490964326</v>
      </c>
    </row>
    <row r="8247" spans="1:7" x14ac:dyDescent="0.2">
      <c r="A8247" s="344">
        <v>26</v>
      </c>
      <c r="B8247" s="344">
        <v>1.5</v>
      </c>
      <c r="C8247" s="344">
        <v>5050.576171875</v>
      </c>
      <c r="D8247" s="344">
        <v>21363.751953125</v>
      </c>
      <c r="E8247" s="344">
        <v>2.57089966908097</v>
      </c>
      <c r="F8247" s="344">
        <v>3.3144922927021998</v>
      </c>
      <c r="G8247" s="262">
        <f t="shared" si="151"/>
        <v>59680.037367234916</v>
      </c>
    </row>
    <row r="8248" spans="1:7" x14ac:dyDescent="0.2">
      <c r="A8248" s="344">
        <v>26</v>
      </c>
      <c r="B8248" s="344">
        <v>1.5</v>
      </c>
      <c r="C8248" s="344">
        <v>5050.9873046875</v>
      </c>
      <c r="D8248" s="344">
        <v>21465.0234375</v>
      </c>
      <c r="E8248" s="344">
        <v>2.57304520346224</v>
      </c>
      <c r="F8248" s="344">
        <v>3.3165575005114101</v>
      </c>
      <c r="G8248" s="262">
        <f t="shared" si="151"/>
        <v>59725.98267228905</v>
      </c>
    </row>
    <row r="8249" spans="1:7" x14ac:dyDescent="0.2">
      <c r="A8249" s="344">
        <v>26</v>
      </c>
      <c r="B8249" s="344">
        <v>1.5</v>
      </c>
      <c r="C8249" s="344">
        <v>5051.390625</v>
      </c>
      <c r="D8249" s="344">
        <v>21565.037109375</v>
      </c>
      <c r="E8249" s="344">
        <v>2.5752275250852099</v>
      </c>
      <c r="F8249" s="344">
        <v>3.3198953606188302</v>
      </c>
      <c r="G8249" s="262">
        <f t="shared" si="151"/>
        <v>59772.935388073623</v>
      </c>
    </row>
    <row r="8250" spans="1:7" x14ac:dyDescent="0.2">
      <c r="A8250" s="344">
        <v>26</v>
      </c>
      <c r="B8250" s="344">
        <v>1.5</v>
      </c>
      <c r="C8250" s="344">
        <v>5051.7900390625</v>
      </c>
      <c r="D8250" s="344">
        <v>21665.4375</v>
      </c>
      <c r="E8250" s="344">
        <v>2.5773306842893402</v>
      </c>
      <c r="F8250" s="344">
        <v>3.3264099620282699</v>
      </c>
      <c r="G8250" s="262">
        <f t="shared" si="151"/>
        <v>59818.395673360435</v>
      </c>
    </row>
    <row r="8251" spans="1:7" x14ac:dyDescent="0.2">
      <c r="A8251" s="344">
        <v>26</v>
      </c>
      <c r="B8251" s="344">
        <v>1.5</v>
      </c>
      <c r="C8251" s="344">
        <v>5052.1875</v>
      </c>
      <c r="D8251" s="344">
        <v>21766.271484375</v>
      </c>
      <c r="E8251" s="344">
        <v>2.5795218534767601</v>
      </c>
      <c r="F8251" s="344">
        <v>3.33024258725345</v>
      </c>
      <c r="G8251" s="262">
        <f t="shared" si="151"/>
        <v>59865.978784602208</v>
      </c>
    </row>
    <row r="8252" spans="1:7" x14ac:dyDescent="0.2">
      <c r="A8252" s="344">
        <v>26</v>
      </c>
      <c r="B8252" s="344">
        <v>1.5</v>
      </c>
      <c r="C8252" s="344">
        <v>5052.8251953125</v>
      </c>
      <c r="D8252" s="344">
        <v>21866.37890625</v>
      </c>
      <c r="E8252" s="344">
        <v>2.5817004498094298</v>
      </c>
      <c r="F8252" s="344">
        <v>3.3355208579450801</v>
      </c>
      <c r="G8252" s="262">
        <f t="shared" si="151"/>
        <v>59913.507750665049</v>
      </c>
    </row>
    <row r="8253" spans="1:7" x14ac:dyDescent="0.2">
      <c r="A8253" s="344">
        <v>26</v>
      </c>
      <c r="B8253" s="344">
        <v>1.5</v>
      </c>
      <c r="C8253" s="344">
        <v>5052.9765625</v>
      </c>
      <c r="D8253" s="344">
        <v>21968.966796875</v>
      </c>
      <c r="E8253" s="344">
        <v>2.5839447043836099</v>
      </c>
      <c r="F8253" s="344">
        <v>3.3409954048693198</v>
      </c>
      <c r="G8253" s="262">
        <f t="shared" si="151"/>
        <v>59962.69658821755</v>
      </c>
    </row>
    <row r="8254" spans="1:7" x14ac:dyDescent="0.2">
      <c r="A8254" s="344">
        <v>26</v>
      </c>
      <c r="B8254" s="344">
        <v>1.5</v>
      </c>
      <c r="C8254" s="344">
        <v>5053.404296875</v>
      </c>
      <c r="D8254" s="344">
        <v>22069.669921875</v>
      </c>
      <c r="E8254" s="344">
        <v>2.5862043257802698</v>
      </c>
      <c r="F8254" s="344">
        <v>3.3439544495195199</v>
      </c>
      <c r="G8254" s="262">
        <f t="shared" si="151"/>
        <v>60012.451911122262</v>
      </c>
    </row>
    <row r="8255" spans="1:7" x14ac:dyDescent="0.2">
      <c r="A8255" s="344">
        <v>26</v>
      </c>
      <c r="B8255" s="344">
        <v>1.5</v>
      </c>
      <c r="C8255" s="344">
        <v>5053.8046875</v>
      </c>
      <c r="D8255" s="344">
        <v>22173.546875</v>
      </c>
      <c r="E8255" s="344">
        <v>2.5883826892822999</v>
      </c>
      <c r="F8255" s="344">
        <v>3.3489943016320498</v>
      </c>
      <c r="G8255" s="262">
        <f t="shared" si="151"/>
        <v>60060.640815463623</v>
      </c>
    </row>
    <row r="8256" spans="1:7" x14ac:dyDescent="0.2">
      <c r="A8256" s="344">
        <v>26</v>
      </c>
      <c r="B8256" s="344">
        <v>1.5</v>
      </c>
      <c r="C8256" s="344">
        <v>5054.216796875</v>
      </c>
      <c r="D8256" s="344">
        <v>22275.123046875</v>
      </c>
      <c r="E8256" s="344">
        <v>2.5906860828399698</v>
      </c>
      <c r="F8256" s="344">
        <v>3.3542751334607601</v>
      </c>
      <c r="G8256" s="262">
        <f t="shared" si="151"/>
        <v>60111.832205436149</v>
      </c>
    </row>
    <row r="8257" spans="1:7" x14ac:dyDescent="0.2">
      <c r="A8257" s="344">
        <v>26</v>
      </c>
      <c r="B8257" s="344">
        <v>1.5</v>
      </c>
      <c r="C8257" s="344">
        <v>5054.8720703125</v>
      </c>
      <c r="D8257" s="344">
        <v>22377.52734375</v>
      </c>
      <c r="E8257" s="344">
        <v>2.59308167733252</v>
      </c>
      <c r="F8257" s="344">
        <v>3.3573568798601601</v>
      </c>
      <c r="G8257" s="262">
        <f t="shared" si="151"/>
        <v>60165.317027112927</v>
      </c>
    </row>
    <row r="8258" spans="1:7" x14ac:dyDescent="0.2">
      <c r="A8258" s="344">
        <v>26</v>
      </c>
      <c r="B8258" s="344">
        <v>2</v>
      </c>
      <c r="C8258" s="344">
        <v>5055.1611328125</v>
      </c>
      <c r="D8258" s="344">
        <v>22480.919921875</v>
      </c>
      <c r="E8258" s="344">
        <v>2.5955145247280602</v>
      </c>
      <c r="F8258" s="344">
        <v>3.3646079245954801</v>
      </c>
      <c r="G8258" s="262">
        <f t="shared" si="151"/>
        <v>60219.883905412004</v>
      </c>
    </row>
    <row r="8259" spans="1:7" x14ac:dyDescent="0.2">
      <c r="A8259" s="344">
        <v>26</v>
      </c>
      <c r="B8259" s="344">
        <v>2</v>
      </c>
      <c r="C8259" s="344">
        <v>5055.63671875</v>
      </c>
      <c r="D8259" s="344">
        <v>22380.0859375</v>
      </c>
      <c r="E8259" s="344">
        <v>2.5936109013855502</v>
      </c>
      <c r="F8259" s="344">
        <v>3.35715734399855</v>
      </c>
      <c r="G8259" s="262">
        <f t="shared" si="151"/>
        <v>60177.184676450808</v>
      </c>
    </row>
    <row r="8260" spans="1:7" x14ac:dyDescent="0.2">
      <c r="A8260" s="344">
        <v>26</v>
      </c>
      <c r="B8260" s="344">
        <v>2</v>
      </c>
      <c r="C8260" s="344">
        <v>5056.03515625</v>
      </c>
      <c r="D8260" s="344">
        <v>22279.44140625</v>
      </c>
      <c r="E8260" s="344">
        <v>2.5916246231645301</v>
      </c>
      <c r="F8260" s="344">
        <v>3.35449585691094</v>
      </c>
      <c r="G8260" s="262">
        <f t="shared" si="151"/>
        <v>60132.831553188837</v>
      </c>
    </row>
    <row r="8261" spans="1:7" x14ac:dyDescent="0.2">
      <c r="A8261" s="344">
        <v>26</v>
      </c>
      <c r="B8261" s="344">
        <v>2</v>
      </c>
      <c r="C8261" s="344">
        <v>5056.4375</v>
      </c>
      <c r="D8261" s="344">
        <v>22174.244140625</v>
      </c>
      <c r="E8261" s="344">
        <v>2.5894681457430102</v>
      </c>
      <c r="F8261" s="344">
        <v>3.34926252253354</v>
      </c>
      <c r="G8261" s="262">
        <f t="shared" si="151"/>
        <v>60084.899868596243</v>
      </c>
    </row>
    <row r="8262" spans="1:7" x14ac:dyDescent="0.2">
      <c r="A8262" s="344">
        <v>26</v>
      </c>
      <c r="B8262" s="344">
        <v>2</v>
      </c>
      <c r="C8262" s="344">
        <v>5056.857421875</v>
      </c>
      <c r="D8262" s="344">
        <v>22071.046875</v>
      </c>
      <c r="E8262" s="344">
        <v>2.5873128324747099</v>
      </c>
      <c r="F8262" s="344">
        <v>3.3457425888627799</v>
      </c>
      <c r="G8262" s="262">
        <f t="shared" ref="G8262:G8325" si="152">G8261+(D8262+D8261)/2*(E8262-E8261)</f>
        <v>60037.218637203354</v>
      </c>
    </row>
    <row r="8263" spans="1:7" x14ac:dyDescent="0.2">
      <c r="A8263" s="344">
        <v>26</v>
      </c>
      <c r="B8263" s="344">
        <v>2</v>
      </c>
      <c r="C8263" s="344">
        <v>5057.2744140625</v>
      </c>
      <c r="D8263" s="344">
        <v>21970.29296875</v>
      </c>
      <c r="E8263" s="344">
        <v>2.58520315401256</v>
      </c>
      <c r="F8263" s="344">
        <v>3.33993439562619</v>
      </c>
      <c r="G8263" s="262">
        <f t="shared" si="152"/>
        <v>59990.762104147063</v>
      </c>
    </row>
    <row r="8264" spans="1:7" x14ac:dyDescent="0.2">
      <c r="A8264" s="344">
        <v>26</v>
      </c>
      <c r="B8264" s="344">
        <v>2</v>
      </c>
      <c r="C8264" s="344">
        <v>5057.6630859375</v>
      </c>
      <c r="D8264" s="344">
        <v>21868.59375</v>
      </c>
      <c r="E8264" s="344">
        <v>2.58316192775965</v>
      </c>
      <c r="F8264" s="344">
        <v>3.3361017704010001</v>
      </c>
      <c r="G8264" s="262">
        <f t="shared" si="152"/>
        <v>59946.019560912733</v>
      </c>
    </row>
    <row r="8265" spans="1:7" x14ac:dyDescent="0.2">
      <c r="A8265" s="344">
        <v>26</v>
      </c>
      <c r="B8265" s="344">
        <v>2</v>
      </c>
      <c r="C8265" s="344">
        <v>5058.087890625</v>
      </c>
      <c r="D8265" s="344">
        <v>21764.373046875</v>
      </c>
      <c r="E8265" s="344">
        <v>2.5809525977820198</v>
      </c>
      <c r="F8265" s="344">
        <v>3.3329101279377902</v>
      </c>
      <c r="G8265" s="262">
        <f t="shared" si="152"/>
        <v>59897.819750134091</v>
      </c>
    </row>
    <row r="8266" spans="1:7" x14ac:dyDescent="0.2">
      <c r="A8266" s="344">
        <v>26</v>
      </c>
      <c r="B8266" s="344">
        <v>2</v>
      </c>
      <c r="C8266" s="344">
        <v>5058.4755859375</v>
      </c>
      <c r="D8266" s="344">
        <v>21663.341796875</v>
      </c>
      <c r="E8266" s="344">
        <v>2.57885595783591</v>
      </c>
      <c r="F8266" s="344">
        <v>3.3269377890974301</v>
      </c>
      <c r="G8266" s="262">
        <f t="shared" si="152"/>
        <v>59852.293609279259</v>
      </c>
    </row>
    <row r="8267" spans="1:7" x14ac:dyDescent="0.2">
      <c r="A8267" s="344">
        <v>26</v>
      </c>
      <c r="B8267" s="344">
        <v>2</v>
      </c>
      <c r="C8267" s="344">
        <v>5058.8798828125</v>
      </c>
      <c r="D8267" s="344">
        <v>21562.935546875</v>
      </c>
      <c r="E8267" s="344">
        <v>2.5767127517610802</v>
      </c>
      <c r="F8267" s="344">
        <v>3.3238858450204098</v>
      </c>
      <c r="G8267" s="262">
        <f t="shared" si="152"/>
        <v>59805.972199181553</v>
      </c>
    </row>
    <row r="8268" spans="1:7" x14ac:dyDescent="0.2">
      <c r="A8268" s="344">
        <v>26</v>
      </c>
      <c r="B8268" s="344">
        <v>2</v>
      </c>
      <c r="C8268" s="344">
        <v>5059.2900390625</v>
      </c>
      <c r="D8268" s="344">
        <v>21462.169921875</v>
      </c>
      <c r="E8268" s="344">
        <v>2.5746335741132498</v>
      </c>
      <c r="F8268" s="344">
        <v>3.3189773093908999</v>
      </c>
      <c r="G8268" s="262">
        <f t="shared" si="152"/>
        <v>59761.243780388468</v>
      </c>
    </row>
    <row r="8269" spans="1:7" x14ac:dyDescent="0.2">
      <c r="A8269" s="344">
        <v>26</v>
      </c>
      <c r="B8269" s="344">
        <v>2</v>
      </c>
      <c r="C8269" s="344">
        <v>5059.7021484375</v>
      </c>
      <c r="D8269" s="344">
        <v>21361.837890625</v>
      </c>
      <c r="E8269" s="344">
        <v>2.5725262239575399</v>
      </c>
      <c r="F8269" s="344">
        <v>3.31483804620802</v>
      </c>
      <c r="G8269" s="262">
        <f t="shared" si="152"/>
        <v>59716.121190622573</v>
      </c>
    </row>
    <row r="8270" spans="1:7" x14ac:dyDescent="0.2">
      <c r="A8270" s="344">
        <v>26</v>
      </c>
      <c r="B8270" s="344">
        <v>2</v>
      </c>
      <c r="C8270" s="344">
        <v>5060.078125</v>
      </c>
      <c r="D8270" s="344">
        <v>21261.71484375</v>
      </c>
      <c r="E8270" s="344">
        <v>2.5704626459628299</v>
      </c>
      <c r="F8270" s="344">
        <v>3.3114789985120301</v>
      </c>
      <c r="G8270" s="262">
        <f t="shared" si="152"/>
        <v>59672.142677883065</v>
      </c>
    </row>
    <row r="8271" spans="1:7" x14ac:dyDescent="0.2">
      <c r="A8271" s="344">
        <v>26</v>
      </c>
      <c r="B8271" s="344">
        <v>2</v>
      </c>
      <c r="C8271" s="344">
        <v>5060.486328125</v>
      </c>
      <c r="D8271" s="344">
        <v>21160.02734375</v>
      </c>
      <c r="E8271" s="344">
        <v>2.5682612322270901</v>
      </c>
      <c r="F8271" s="344">
        <v>3.3056230749934898</v>
      </c>
      <c r="G8271" s="262">
        <f t="shared" si="152"/>
        <v>59625.448774910277</v>
      </c>
    </row>
    <row r="8272" spans="1:7" x14ac:dyDescent="0.2">
      <c r="A8272" s="344">
        <v>26</v>
      </c>
      <c r="B8272" s="344">
        <v>2</v>
      </c>
      <c r="C8272" s="344">
        <v>5060.90625</v>
      </c>
      <c r="D8272" s="344">
        <v>21059.97265625</v>
      </c>
      <c r="E8272" s="344">
        <v>2.56611313670874</v>
      </c>
      <c r="F8272" s="344">
        <v>3.3007264137268102</v>
      </c>
      <c r="G8272" s="262">
        <f t="shared" si="152"/>
        <v>59580.102478517903</v>
      </c>
    </row>
    <row r="8273" spans="1:7" x14ac:dyDescent="0.2">
      <c r="A8273" s="344">
        <v>26</v>
      </c>
      <c r="B8273" s="344">
        <v>2</v>
      </c>
      <c r="C8273" s="344">
        <v>5061.3037109375</v>
      </c>
      <c r="D8273" s="344">
        <v>20959.568359375</v>
      </c>
      <c r="E8273" s="344">
        <v>2.5640078820288199</v>
      </c>
      <c r="F8273" s="344">
        <v>3.29677457921207</v>
      </c>
      <c r="G8273" s="262">
        <f t="shared" si="152"/>
        <v>59535.871560832282</v>
      </c>
    </row>
    <row r="8274" spans="1:7" x14ac:dyDescent="0.2">
      <c r="A8274" s="344">
        <v>26</v>
      </c>
      <c r="B8274" s="344">
        <v>2</v>
      </c>
      <c r="C8274" s="344">
        <v>5061.703125</v>
      </c>
      <c r="D8274" s="344">
        <v>20857.888671875</v>
      </c>
      <c r="E8274" s="344">
        <v>2.56192870438099</v>
      </c>
      <c r="F8274" s="344">
        <v>3.2937317155301602</v>
      </c>
      <c r="G8274" s="262">
        <f t="shared" si="152"/>
        <v>59492.398599858047</v>
      </c>
    </row>
    <row r="8275" spans="1:7" x14ac:dyDescent="0.2">
      <c r="A8275" s="344">
        <v>26</v>
      </c>
      <c r="B8275" s="344">
        <v>2</v>
      </c>
      <c r="C8275" s="344">
        <v>5062.09375</v>
      </c>
      <c r="D8275" s="344">
        <v>20755.2421875</v>
      </c>
      <c r="E8275" s="344">
        <v>2.5598453357815698</v>
      </c>
      <c r="F8275" s="344">
        <v>3.2879351638257499</v>
      </c>
      <c r="G8275" s="262">
        <f t="shared" si="152"/>
        <v>59449.050854780056</v>
      </c>
    </row>
    <row r="8276" spans="1:7" x14ac:dyDescent="0.2">
      <c r="A8276" s="344">
        <v>26</v>
      </c>
      <c r="B8276" s="344">
        <v>2</v>
      </c>
      <c r="C8276" s="344">
        <v>5062.171875</v>
      </c>
      <c r="D8276" s="344">
        <v>20740.24609375</v>
      </c>
      <c r="E8276" s="344">
        <v>2.5595084298402102</v>
      </c>
      <c r="F8276" s="344">
        <v>3.28621873632073</v>
      </c>
      <c r="G8276" s="262">
        <f t="shared" si="152"/>
        <v>59442.060816509271</v>
      </c>
    </row>
    <row r="8277" spans="1:7" x14ac:dyDescent="0.2">
      <c r="A8277" s="344">
        <v>26</v>
      </c>
      <c r="B8277" s="344">
        <v>2</v>
      </c>
      <c r="C8277" s="344">
        <v>5062.5087890625</v>
      </c>
      <c r="D8277" s="344">
        <v>20654.3984375</v>
      </c>
      <c r="E8277" s="344">
        <v>2.5577081833034798</v>
      </c>
      <c r="F8277" s="344">
        <v>3.2826841343194202</v>
      </c>
      <c r="G8277" s="262">
        <f t="shared" si="152"/>
        <v>59404.800533780988</v>
      </c>
    </row>
    <row r="8278" spans="1:7" x14ac:dyDescent="0.2">
      <c r="A8278" s="344">
        <v>26</v>
      </c>
      <c r="B8278" s="344">
        <v>2</v>
      </c>
      <c r="C8278" s="344">
        <v>5062.923828125</v>
      </c>
      <c r="D8278" s="344">
        <v>20554.236328125</v>
      </c>
      <c r="E8278" s="344">
        <v>2.5555482134223002</v>
      </c>
      <c r="F8278" s="344">
        <v>3.2805562950670701</v>
      </c>
      <c r="G8278" s="262">
        <f t="shared" si="152"/>
        <v>59360.295828811846</v>
      </c>
    </row>
    <row r="8279" spans="1:7" x14ac:dyDescent="0.2">
      <c r="A8279" s="344">
        <v>26</v>
      </c>
      <c r="B8279" s="344">
        <v>2</v>
      </c>
      <c r="C8279" s="344">
        <v>5063.318359375</v>
      </c>
      <c r="D8279" s="344">
        <v>20453.7890625</v>
      </c>
      <c r="E8279" s="344">
        <v>2.5534939486533399</v>
      </c>
      <c r="F8279" s="344">
        <v>3.27415182255208</v>
      </c>
      <c r="G8279" s="262">
        <f t="shared" si="152"/>
        <v>59318.175157909551</v>
      </c>
    </row>
    <row r="8280" spans="1:7" x14ac:dyDescent="0.2">
      <c r="A8280" s="344">
        <v>26</v>
      </c>
      <c r="B8280" s="344">
        <v>2</v>
      </c>
      <c r="C8280" s="344">
        <v>5063.728515625</v>
      </c>
      <c r="D8280" s="344">
        <v>20353.474609375</v>
      </c>
      <c r="E8280" s="344">
        <v>2.5512799620628401</v>
      </c>
      <c r="F8280" s="344">
        <v>3.2700209412723802</v>
      </c>
      <c r="G8280" s="262">
        <f t="shared" si="152"/>
        <v>59273.001790627291</v>
      </c>
    </row>
    <row r="8281" spans="1:7" x14ac:dyDescent="0.2">
      <c r="A8281" s="344">
        <v>26</v>
      </c>
      <c r="B8281" s="344">
        <v>2</v>
      </c>
      <c r="C8281" s="344">
        <v>5064.1171875</v>
      </c>
      <c r="D8281" s="344">
        <v>20252.056640625</v>
      </c>
      <c r="E8281" s="344">
        <v>2.5491644628346002</v>
      </c>
      <c r="F8281" s="344">
        <v>3.2648653723299499</v>
      </c>
      <c r="G8281" s="262">
        <f t="shared" si="152"/>
        <v>59230.051305616471</v>
      </c>
    </row>
    <row r="8282" spans="1:7" x14ac:dyDescent="0.2">
      <c r="A8282" s="344">
        <v>26</v>
      </c>
      <c r="B8282" s="344">
        <v>2</v>
      </c>
      <c r="C8282" s="344">
        <v>5064.5263671875</v>
      </c>
      <c r="D8282" s="344">
        <v>20149.076171875</v>
      </c>
      <c r="E8282" s="344">
        <v>2.5470396503806101</v>
      </c>
      <c r="F8282" s="344">
        <v>3.26009071432054</v>
      </c>
      <c r="G8282" s="262">
        <f t="shared" si="152"/>
        <v>59187.128890538814</v>
      </c>
    </row>
    <row r="8283" spans="1:7" x14ac:dyDescent="0.2">
      <c r="A8283" s="344">
        <v>26</v>
      </c>
      <c r="B8283" s="344">
        <v>2</v>
      </c>
      <c r="C8283" s="344">
        <v>5064.93359375</v>
      </c>
      <c r="D8283" s="344">
        <v>20048.703125</v>
      </c>
      <c r="E8283" s="344">
        <v>2.5449094828218199</v>
      </c>
      <c r="F8283" s="344">
        <v>3.2551737967878598</v>
      </c>
      <c r="G8283" s="262">
        <f t="shared" si="152"/>
        <v>59144.314887842011</v>
      </c>
    </row>
    <row r="8284" spans="1:7" x14ac:dyDescent="0.2">
      <c r="A8284" s="344">
        <v>26</v>
      </c>
      <c r="B8284" s="344">
        <v>2</v>
      </c>
      <c r="C8284" s="344">
        <v>5065.33984375</v>
      </c>
      <c r="D8284" s="344">
        <v>19947.70703125</v>
      </c>
      <c r="E8284" s="344">
        <v>2.5427599903196101</v>
      </c>
      <c r="F8284" s="344">
        <v>3.2514187041670102</v>
      </c>
      <c r="G8284" s="262">
        <f t="shared" si="152"/>
        <v>59101.328895968923</v>
      </c>
    </row>
    <row r="8285" spans="1:7" x14ac:dyDescent="0.2">
      <c r="A8285" s="344">
        <v>26</v>
      </c>
      <c r="B8285" s="344">
        <v>2</v>
      </c>
      <c r="C8285" s="344">
        <v>5065.74609375</v>
      </c>
      <c r="D8285" s="344">
        <v>19843.59765625</v>
      </c>
      <c r="E8285" s="344">
        <v>2.5404861662536899</v>
      </c>
      <c r="F8285" s="344">
        <v>3.2478598877787599</v>
      </c>
      <c r="G8285" s="262">
        <f t="shared" si="152"/>
        <v>59056.089682862526</v>
      </c>
    </row>
    <row r="8286" spans="1:7" x14ac:dyDescent="0.2">
      <c r="A8286" s="344">
        <v>26</v>
      </c>
      <c r="B8286" s="344">
        <v>2</v>
      </c>
      <c r="C8286" s="344">
        <v>5065.9462890625</v>
      </c>
      <c r="D8286" s="344">
        <v>19801.15234375</v>
      </c>
      <c r="E8286" s="344">
        <v>2.5394936092197899</v>
      </c>
      <c r="F8286" s="344">
        <v>3.2457648776471602</v>
      </c>
      <c r="G8286" s="262">
        <f t="shared" si="152"/>
        <v>59036.414845127671</v>
      </c>
    </row>
    <row r="8287" spans="1:7" x14ac:dyDescent="0.2">
      <c r="A8287" s="344">
        <v>26</v>
      </c>
      <c r="B8287" s="344">
        <v>2</v>
      </c>
      <c r="C8287" s="344">
        <v>5066.1494140625</v>
      </c>
      <c r="D8287" s="344">
        <v>19743.197265625</v>
      </c>
      <c r="E8287" s="344">
        <v>2.5383818428963401</v>
      </c>
      <c r="F8287" s="344">
        <v>3.24096390977502</v>
      </c>
      <c r="G8287" s="262">
        <f t="shared" si="152"/>
        <v>59014.432807038458</v>
      </c>
    </row>
    <row r="8288" spans="1:7" x14ac:dyDescent="0.2">
      <c r="A8288" s="344">
        <v>26</v>
      </c>
      <c r="B8288" s="344">
        <v>2</v>
      </c>
      <c r="C8288" s="344">
        <v>5066.5625</v>
      </c>
      <c r="D8288" s="344">
        <v>19640.7421875</v>
      </c>
      <c r="E8288" s="344">
        <v>2.5362535379827</v>
      </c>
      <c r="F8288" s="344">
        <v>3.23716108687222</v>
      </c>
      <c r="G8288" s="262">
        <f t="shared" si="152"/>
        <v>58972.522291110166</v>
      </c>
    </row>
    <row r="8289" spans="1:7" x14ac:dyDescent="0.2">
      <c r="A8289" s="344">
        <v>26</v>
      </c>
      <c r="B8289" s="344">
        <v>2</v>
      </c>
      <c r="C8289" s="344">
        <v>5066.9716796875</v>
      </c>
      <c r="D8289" s="344">
        <v>19540.271484375</v>
      </c>
      <c r="E8289" s="344">
        <v>2.5340355932712599</v>
      </c>
      <c r="F8289" s="344">
        <v>3.2321275211870701</v>
      </c>
      <c r="G8289" s="262">
        <f t="shared" si="152"/>
        <v>58929.071630078965</v>
      </c>
    </row>
    <row r="8290" spans="1:7" x14ac:dyDescent="0.2">
      <c r="A8290" s="344">
        <v>26</v>
      </c>
      <c r="B8290" s="344">
        <v>2</v>
      </c>
      <c r="C8290" s="344">
        <v>5067.373046875</v>
      </c>
      <c r="D8290" s="344">
        <v>19436.3359375</v>
      </c>
      <c r="E8290" s="344">
        <v>2.5318069383502002</v>
      </c>
      <c r="F8290" s="344">
        <v>3.22973728179932</v>
      </c>
      <c r="G8290" s="262">
        <f t="shared" si="152"/>
        <v>58885.638926110478</v>
      </c>
    </row>
    <row r="8291" spans="1:7" x14ac:dyDescent="0.2">
      <c r="A8291" s="344">
        <v>26</v>
      </c>
      <c r="B8291" s="344">
        <v>2</v>
      </c>
      <c r="C8291" s="344">
        <v>5067.787109375</v>
      </c>
      <c r="D8291" s="344">
        <v>19335.853515625</v>
      </c>
      <c r="E8291" s="344">
        <v>2.52964138053358</v>
      </c>
      <c r="F8291" s="344">
        <v>3.22440569289029</v>
      </c>
      <c r="G8291" s="262">
        <f t="shared" si="152"/>
        <v>58843.657217141634</v>
      </c>
    </row>
    <row r="8292" spans="1:7" x14ac:dyDescent="0.2">
      <c r="A8292" s="344">
        <v>26</v>
      </c>
      <c r="B8292" s="344">
        <v>2</v>
      </c>
      <c r="C8292" s="344">
        <v>5068.1904296875</v>
      </c>
      <c r="D8292" s="344">
        <v>19235.82421875</v>
      </c>
      <c r="E8292" s="344">
        <v>2.5275333318859299</v>
      </c>
      <c r="F8292" s="344">
        <v>3.2198787666857198</v>
      </c>
      <c r="G8292" s="262">
        <f t="shared" si="152"/>
        <v>58803.001730598859</v>
      </c>
    </row>
    <row r="8293" spans="1:7" x14ac:dyDescent="0.2">
      <c r="A8293" s="344">
        <v>26</v>
      </c>
      <c r="B8293" s="344">
        <v>2</v>
      </c>
      <c r="C8293" s="344">
        <v>5068.5908203125</v>
      </c>
      <c r="D8293" s="344">
        <v>19135.763671875</v>
      </c>
      <c r="E8293" s="344">
        <v>2.5253435596823701</v>
      </c>
      <c r="F8293" s="344">
        <v>3.21603729389608</v>
      </c>
      <c r="G8293" s="262">
        <f t="shared" si="152"/>
        <v>58760.989212314191</v>
      </c>
    </row>
    <row r="8294" spans="1:7" x14ac:dyDescent="0.2">
      <c r="A8294" s="344">
        <v>26</v>
      </c>
      <c r="B8294" s="344">
        <v>2</v>
      </c>
      <c r="C8294" s="344">
        <v>5068.9921875</v>
      </c>
      <c r="D8294" s="344">
        <v>19034.05078125</v>
      </c>
      <c r="E8294" s="344">
        <v>2.5231626350432599</v>
      </c>
      <c r="F8294" s="344">
        <v>3.2111378386616698</v>
      </c>
      <c r="G8294" s="262">
        <f t="shared" si="152"/>
        <v>58719.366467908651</v>
      </c>
    </row>
    <row r="8295" spans="1:7" x14ac:dyDescent="0.2">
      <c r="A8295" s="344">
        <v>26</v>
      </c>
      <c r="B8295" s="344">
        <v>2</v>
      </c>
      <c r="C8295" s="344">
        <v>5069.1416015625</v>
      </c>
      <c r="D8295" s="344">
        <v>18933.228515625</v>
      </c>
      <c r="E8295" s="344">
        <v>2.5210336316376898</v>
      </c>
      <c r="F8295" s="344">
        <v>3.2069473527371901</v>
      </c>
      <c r="G8295" s="262">
        <f t="shared" si="152"/>
        <v>58678.950234447009</v>
      </c>
    </row>
    <row r="8296" spans="1:7" x14ac:dyDescent="0.2">
      <c r="A8296" s="344">
        <v>26</v>
      </c>
      <c r="B8296" s="344">
        <v>2</v>
      </c>
      <c r="C8296" s="344">
        <v>5069.68359375</v>
      </c>
      <c r="D8296" s="344">
        <v>18866.859375</v>
      </c>
      <c r="E8296" s="344">
        <v>2.5194934569299199</v>
      </c>
      <c r="F8296" s="344">
        <v>3.2018660567700898</v>
      </c>
      <c r="G8296" s="262">
        <f t="shared" si="152"/>
        <v>58649.840864786696</v>
      </c>
    </row>
    <row r="8297" spans="1:7" x14ac:dyDescent="0.2">
      <c r="A8297" s="344">
        <v>26</v>
      </c>
      <c r="B8297" s="344">
        <v>2</v>
      </c>
      <c r="C8297" s="344">
        <v>5069.80078125</v>
      </c>
      <c r="D8297" s="344">
        <v>18833.220703125</v>
      </c>
      <c r="E8297" s="344">
        <v>2.5188492145389301</v>
      </c>
      <c r="F8297" s="344">
        <v>3.2022804953157902</v>
      </c>
      <c r="G8297" s="262">
        <f t="shared" si="152"/>
        <v>58637.696869921674</v>
      </c>
    </row>
    <row r="8298" spans="1:7" x14ac:dyDescent="0.2">
      <c r="A8298" s="344">
        <v>26</v>
      </c>
      <c r="B8298" s="344">
        <v>2</v>
      </c>
      <c r="C8298" s="344">
        <v>5070.2041015625</v>
      </c>
      <c r="D8298" s="344">
        <v>18730.091796875</v>
      </c>
      <c r="E8298" s="344">
        <v>2.5166645646095298</v>
      </c>
      <c r="F8298" s="344">
        <v>3.1957717146724498</v>
      </c>
      <c r="G8298" s="262">
        <f t="shared" si="152"/>
        <v>58596.665525921089</v>
      </c>
    </row>
    <row r="8299" spans="1:7" x14ac:dyDescent="0.2">
      <c r="A8299" s="344">
        <v>26</v>
      </c>
      <c r="B8299" s="344">
        <v>2</v>
      </c>
      <c r="C8299" s="344">
        <v>5070.6044921875</v>
      </c>
      <c r="D8299" s="344">
        <v>18629.837890625</v>
      </c>
      <c r="E8299" s="344">
        <v>2.5144449900835801</v>
      </c>
      <c r="F8299" s="344">
        <v>3.1906275544315599</v>
      </c>
      <c r="G8299" s="262">
        <f t="shared" si="152"/>
        <v>58555.203951808267</v>
      </c>
    </row>
    <row r="8300" spans="1:7" x14ac:dyDescent="0.2">
      <c r="A8300" s="344">
        <v>26</v>
      </c>
      <c r="B8300" s="344">
        <v>2</v>
      </c>
      <c r="C8300" s="344">
        <v>5071.0146484375</v>
      </c>
      <c r="D8300" s="344">
        <v>18528.96875</v>
      </c>
      <c r="E8300" s="344">
        <v>2.5123143568635</v>
      </c>
      <c r="F8300" s="344">
        <v>3.1884522177279</v>
      </c>
      <c r="G8300" s="262">
        <f t="shared" si="152"/>
        <v>58515.618057884742</v>
      </c>
    </row>
    <row r="8301" spans="1:7" x14ac:dyDescent="0.2">
      <c r="A8301" s="344">
        <v>26</v>
      </c>
      <c r="B8301" s="344">
        <v>2</v>
      </c>
      <c r="C8301" s="344">
        <v>5071.4111328125</v>
      </c>
      <c r="D8301" s="344">
        <v>18428.49609375</v>
      </c>
      <c r="E8301" s="344">
        <v>2.5100847706198701</v>
      </c>
      <c r="F8301" s="344">
        <v>3.1829476356506299</v>
      </c>
      <c r="G8301" s="262">
        <f t="shared" si="152"/>
        <v>58474.418130277212</v>
      </c>
    </row>
    <row r="8302" spans="1:7" x14ac:dyDescent="0.2">
      <c r="A8302" s="344">
        <v>26</v>
      </c>
      <c r="B8302" s="344">
        <v>2</v>
      </c>
      <c r="C8302" s="344">
        <v>5071.8173828125</v>
      </c>
      <c r="D8302" s="344">
        <v>18328.41015625</v>
      </c>
      <c r="E8302" s="344">
        <v>2.50800931826234</v>
      </c>
      <c r="F8302" s="344">
        <v>3.1781375873833899</v>
      </c>
      <c r="G8302" s="262">
        <f t="shared" si="152"/>
        <v>58436.274526411173</v>
      </c>
    </row>
    <row r="8303" spans="1:7" x14ac:dyDescent="0.2">
      <c r="A8303" s="344">
        <v>26</v>
      </c>
      <c r="B8303" s="344">
        <v>2</v>
      </c>
      <c r="C8303" s="344">
        <v>5072.212890625</v>
      </c>
      <c r="D8303" s="344">
        <v>18227.595703125</v>
      </c>
      <c r="E8303" s="344">
        <v>2.50585214234889</v>
      </c>
      <c r="F8303" s="344">
        <v>3.1738609541207601</v>
      </c>
      <c r="G8303" s="262">
        <f t="shared" si="152"/>
        <v>58396.845658745282</v>
      </c>
    </row>
    <row r="8304" spans="1:7" x14ac:dyDescent="0.2">
      <c r="A8304" s="344">
        <v>26</v>
      </c>
      <c r="B8304" s="344">
        <v>2</v>
      </c>
      <c r="C8304" s="344">
        <v>5072.6142578125</v>
      </c>
      <c r="D8304" s="344">
        <v>18127.193359375</v>
      </c>
      <c r="E8304" s="344">
        <v>2.5036686565727</v>
      </c>
      <c r="F8304" s="344">
        <v>3.1673132907599202</v>
      </c>
      <c r="G8304" s="262">
        <f t="shared" si="152"/>
        <v>58357.155576338104</v>
      </c>
    </row>
    <row r="8305" spans="1:7" x14ac:dyDescent="0.2">
      <c r="A8305" s="344">
        <v>26</v>
      </c>
      <c r="B8305" s="344">
        <v>2</v>
      </c>
      <c r="C8305" s="344">
        <v>5073.0205078125</v>
      </c>
      <c r="D8305" s="344">
        <v>18026.89453125</v>
      </c>
      <c r="E8305" s="344">
        <v>2.5014835409820102</v>
      </c>
      <c r="F8305" s="344">
        <v>3.1645747367292598</v>
      </c>
      <c r="G8305" s="262">
        <f t="shared" si="152"/>
        <v>58317.655145779616</v>
      </c>
    </row>
    <row r="8306" spans="1:7" x14ac:dyDescent="0.2">
      <c r="A8306" s="344">
        <v>26</v>
      </c>
      <c r="B8306" s="344">
        <v>2.5</v>
      </c>
      <c r="C8306" s="344">
        <v>5073.6318359375</v>
      </c>
      <c r="D8306" s="344">
        <v>18126.904296875</v>
      </c>
      <c r="E8306" s="344">
        <v>2.5034227874130002</v>
      </c>
      <c r="F8306" s="344">
        <v>3.16883320920169</v>
      </c>
      <c r="G8306" s="262">
        <f t="shared" si="152"/>
        <v>58352.710708451705</v>
      </c>
    </row>
    <row r="8307" spans="1:7" x14ac:dyDescent="0.2">
      <c r="A8307" s="344">
        <v>26</v>
      </c>
      <c r="B8307" s="344">
        <v>2.5</v>
      </c>
      <c r="C8307" s="344">
        <v>5074.0380859375</v>
      </c>
      <c r="D8307" s="344">
        <v>18227.62109375</v>
      </c>
      <c r="E8307" s="344">
        <v>2.50552385114133</v>
      </c>
      <c r="F8307" s="344">
        <v>3.1744719017296998</v>
      </c>
      <c r="G8307" s="262">
        <f t="shared" si="152"/>
        <v>58390.902295781147</v>
      </c>
    </row>
    <row r="8308" spans="1:7" x14ac:dyDescent="0.2">
      <c r="A8308" s="344">
        <v>26</v>
      </c>
      <c r="B8308" s="344">
        <v>2.5</v>
      </c>
      <c r="C8308" s="344">
        <v>5074.458984375</v>
      </c>
      <c r="D8308" s="344">
        <v>18330.4765625</v>
      </c>
      <c r="E8308" s="344">
        <v>2.5075785815715799</v>
      </c>
      <c r="F8308" s="344">
        <v>3.17880813963711</v>
      </c>
      <c r="G8308" s="262">
        <f t="shared" si="152"/>
        <v>58428.46081364432</v>
      </c>
    </row>
    <row r="8309" spans="1:7" x14ac:dyDescent="0.2">
      <c r="A8309" s="344">
        <v>26</v>
      </c>
      <c r="B8309" s="344">
        <v>2.5</v>
      </c>
      <c r="C8309" s="344">
        <v>5074.82421875</v>
      </c>
      <c r="D8309" s="344">
        <v>18431.783203125</v>
      </c>
      <c r="E8309" s="344">
        <v>2.5096496101468801</v>
      </c>
      <c r="F8309" s="344">
        <v>3.18342167884111</v>
      </c>
      <c r="G8309" s="262">
        <f t="shared" si="152"/>
        <v>58466.528658877935</v>
      </c>
    </row>
    <row r="8310" spans="1:7" x14ac:dyDescent="0.2">
      <c r="A8310" s="344">
        <v>26</v>
      </c>
      <c r="B8310" s="344">
        <v>2.5</v>
      </c>
      <c r="C8310" s="344">
        <v>5075.5</v>
      </c>
      <c r="D8310" s="344">
        <v>18532.53515625</v>
      </c>
      <c r="E8310" s="344">
        <v>2.5118195917457302</v>
      </c>
      <c r="F8310" s="344">
        <v>3.1875371932983398</v>
      </c>
      <c r="G8310" s="262">
        <f t="shared" si="152"/>
        <v>58506.634604204875</v>
      </c>
    </row>
    <row r="8311" spans="1:7" x14ac:dyDescent="0.2">
      <c r="A8311" s="344">
        <v>26</v>
      </c>
      <c r="B8311" s="344">
        <v>2.5</v>
      </c>
      <c r="C8311" s="344">
        <v>5075.8994140625</v>
      </c>
      <c r="D8311" s="344">
        <v>18635.623046875</v>
      </c>
      <c r="E8311" s="344">
        <v>2.51398677937686</v>
      </c>
      <c r="F8311" s="344">
        <v>3.19299986585975</v>
      </c>
      <c r="G8311" s="262">
        <f t="shared" si="152"/>
        <v>58546.90979056972</v>
      </c>
    </row>
    <row r="8312" spans="1:7" x14ac:dyDescent="0.2">
      <c r="A8312" s="344">
        <v>26</v>
      </c>
      <c r="B8312" s="344">
        <v>2.5</v>
      </c>
      <c r="C8312" s="344">
        <v>5076.2900390625</v>
      </c>
      <c r="D8312" s="344">
        <v>18739.3671875</v>
      </c>
      <c r="E8312" s="344">
        <v>2.51612928695977</v>
      </c>
      <c r="F8312" s="344">
        <v>3.1991838477551902</v>
      </c>
      <c r="G8312" s="262">
        <f t="shared" si="152"/>
        <v>58586.94789056389</v>
      </c>
    </row>
    <row r="8313" spans="1:7" x14ac:dyDescent="0.2">
      <c r="A8313" s="344">
        <v>26</v>
      </c>
      <c r="B8313" s="344">
        <v>2.5</v>
      </c>
      <c r="C8313" s="344">
        <v>5076.4873046875</v>
      </c>
      <c r="D8313" s="344">
        <v>18840.8984375</v>
      </c>
      <c r="E8313" s="344">
        <v>2.5182948447763902</v>
      </c>
      <c r="F8313" s="344">
        <v>3.2039552461355898</v>
      </c>
      <c r="G8313" s="262">
        <f t="shared" si="152"/>
        <v>58627.639009551334</v>
      </c>
    </row>
    <row r="8314" spans="1:7" x14ac:dyDescent="0.2">
      <c r="A8314" s="344">
        <v>26</v>
      </c>
      <c r="B8314" s="344">
        <v>2.5</v>
      </c>
      <c r="C8314" s="344">
        <v>5076.8935546875</v>
      </c>
      <c r="D8314" s="344">
        <v>18941.521484375</v>
      </c>
      <c r="E8314" s="344">
        <v>2.5203987024724501</v>
      </c>
      <c r="F8314" s="344">
        <v>3.2069233711808902</v>
      </c>
      <c r="G8314" s="262">
        <f t="shared" si="152"/>
        <v>58667.383427015535</v>
      </c>
    </row>
    <row r="8315" spans="1:7" x14ac:dyDescent="0.2">
      <c r="A8315" s="344">
        <v>26</v>
      </c>
      <c r="B8315" s="344">
        <v>2.5</v>
      </c>
      <c r="C8315" s="344">
        <v>5077.2998046875</v>
      </c>
      <c r="D8315" s="344">
        <v>19045.787109375</v>
      </c>
      <c r="E8315" s="344">
        <v>2.5225421413779299</v>
      </c>
      <c r="F8315" s="344">
        <v>3.2100677490234402</v>
      </c>
      <c r="G8315" s="262">
        <f t="shared" si="152"/>
        <v>58708.095164592691</v>
      </c>
    </row>
    <row r="8316" spans="1:7" x14ac:dyDescent="0.2">
      <c r="A8316" s="344">
        <v>26</v>
      </c>
      <c r="B8316" s="344">
        <v>2.5</v>
      </c>
      <c r="C8316" s="344">
        <v>5077.6962890625</v>
      </c>
      <c r="D8316" s="344">
        <v>19146.986328125</v>
      </c>
      <c r="E8316" s="344">
        <v>2.52464762888849</v>
      </c>
      <c r="F8316" s="344">
        <v>3.2135935034602898</v>
      </c>
      <c r="G8316" s="262">
        <f t="shared" si="152"/>
        <v>58748.302368325843</v>
      </c>
    </row>
    <row r="8317" spans="1:7" x14ac:dyDescent="0.2">
      <c r="A8317" s="344">
        <v>26</v>
      </c>
      <c r="B8317" s="344">
        <v>2.5</v>
      </c>
      <c r="C8317" s="344">
        <v>5078.111328125</v>
      </c>
      <c r="D8317" s="344">
        <v>19248.88671875</v>
      </c>
      <c r="E8317" s="344">
        <v>2.52686627209187</v>
      </c>
      <c r="F8317" s="344">
        <v>3.22076375596225</v>
      </c>
      <c r="G8317" s="262">
        <f t="shared" si="152"/>
        <v>58790.89573971249</v>
      </c>
    </row>
    <row r="8318" spans="1:7" x14ac:dyDescent="0.2">
      <c r="A8318" s="344">
        <v>26</v>
      </c>
      <c r="B8318" s="344">
        <v>2.5</v>
      </c>
      <c r="C8318" s="344">
        <v>5078.787109375</v>
      </c>
      <c r="D8318" s="344">
        <v>19350.20703125</v>
      </c>
      <c r="E8318" s="344">
        <v>2.5290185585618001</v>
      </c>
      <c r="F8318" s="344">
        <v>3.22346691973507</v>
      </c>
      <c r="G8318" s="262">
        <f t="shared" si="152"/>
        <v>58832.433893327339</v>
      </c>
    </row>
    <row r="8319" spans="1:7" x14ac:dyDescent="0.2">
      <c r="A8319" s="344">
        <v>26</v>
      </c>
      <c r="B8319" s="344">
        <v>2.5</v>
      </c>
      <c r="C8319" s="344">
        <v>5079.197265625</v>
      </c>
      <c r="D8319" s="344">
        <v>19452.02734375</v>
      </c>
      <c r="E8319" s="344">
        <v>2.5311647914350002</v>
      </c>
      <c r="F8319" s="344">
        <v>3.22807440534234</v>
      </c>
      <c r="G8319" s="262">
        <f t="shared" si="152"/>
        <v>58874.073208811955</v>
      </c>
    </row>
    <row r="8320" spans="1:7" x14ac:dyDescent="0.2">
      <c r="A8320" s="344">
        <v>26</v>
      </c>
      <c r="B8320" s="344">
        <v>2.5</v>
      </c>
      <c r="C8320" s="344">
        <v>5079.5947265625</v>
      </c>
      <c r="D8320" s="344">
        <v>19553.568359375</v>
      </c>
      <c r="E8320" s="344">
        <v>2.5333079975098398</v>
      </c>
      <c r="F8320" s="344">
        <v>3.23242554441094</v>
      </c>
      <c r="G8320" s="262">
        <f t="shared" si="152"/>
        <v>58915.871723643795</v>
      </c>
    </row>
    <row r="8321" spans="1:7" x14ac:dyDescent="0.2">
      <c r="A8321" s="344">
        <v>26</v>
      </c>
      <c r="B8321" s="344">
        <v>2.5</v>
      </c>
      <c r="C8321" s="344">
        <v>5079.998046875</v>
      </c>
      <c r="D8321" s="344">
        <v>19655.34765625</v>
      </c>
      <c r="E8321" s="344">
        <v>2.5354365352541199</v>
      </c>
      <c r="F8321" s="344">
        <v>3.2372327987104699</v>
      </c>
      <c r="G8321" s="262">
        <f t="shared" si="152"/>
        <v>58957.600552469579</v>
      </c>
    </row>
    <row r="8322" spans="1:7" x14ac:dyDescent="0.2">
      <c r="A8322" s="344">
        <v>26</v>
      </c>
      <c r="B8322" s="344">
        <v>2.5</v>
      </c>
      <c r="C8322" s="344">
        <v>5080.4072265625</v>
      </c>
      <c r="D8322" s="344">
        <v>19757.125</v>
      </c>
      <c r="E8322" s="344">
        <v>2.53754924051464</v>
      </c>
      <c r="F8322" s="344">
        <v>3.2433657906949498</v>
      </c>
      <c r="G8322" s="262">
        <f t="shared" si="152"/>
        <v>58999.23402162506</v>
      </c>
    </row>
    <row r="8323" spans="1:7" x14ac:dyDescent="0.2">
      <c r="A8323" s="344">
        <v>26</v>
      </c>
      <c r="B8323" s="344">
        <v>2.5</v>
      </c>
      <c r="C8323" s="344">
        <v>5080.7548828125</v>
      </c>
      <c r="D8323" s="344">
        <v>19844.443359375</v>
      </c>
      <c r="E8323" s="344">
        <v>2.5395120028406399</v>
      </c>
      <c r="F8323" s="344">
        <v>3.2464384566992499</v>
      </c>
      <c r="G8323" s="262">
        <f t="shared" si="152"/>
        <v>59038.098254838202</v>
      </c>
    </row>
    <row r="8324" spans="1:7" x14ac:dyDescent="0.2">
      <c r="A8324" s="344">
        <v>26</v>
      </c>
      <c r="B8324" s="344">
        <v>2.5</v>
      </c>
      <c r="C8324" s="344">
        <v>5080.796875</v>
      </c>
      <c r="D8324" s="344">
        <v>19858.564453125</v>
      </c>
      <c r="E8324" s="344">
        <v>2.53968895412982</v>
      </c>
      <c r="F8324" s="344">
        <v>3.2457173801958601</v>
      </c>
      <c r="G8324" s="262">
        <f t="shared" si="152"/>
        <v>59041.611004046572</v>
      </c>
    </row>
    <row r="8325" spans="1:7" x14ac:dyDescent="0.2">
      <c r="A8325" s="344">
        <v>26</v>
      </c>
      <c r="B8325" s="344">
        <v>2.5</v>
      </c>
      <c r="C8325" s="344">
        <v>5081.19921875</v>
      </c>
      <c r="D8325" s="344">
        <v>19963.064453125</v>
      </c>
      <c r="E8325" s="344">
        <v>2.54183239303529</v>
      </c>
      <c r="F8325" s="344">
        <v>3.2502650283276999</v>
      </c>
      <c r="G8325" s="262">
        <f t="shared" si="152"/>
        <v>59084.288618384991</v>
      </c>
    </row>
    <row r="8326" spans="1:7" x14ac:dyDescent="0.2">
      <c r="A8326" s="344">
        <v>26</v>
      </c>
      <c r="B8326" s="344">
        <v>2.5</v>
      </c>
      <c r="C8326" s="344">
        <v>5081.615234375</v>
      </c>
      <c r="D8326" s="344">
        <v>20065.755859375</v>
      </c>
      <c r="E8326" s="344">
        <v>2.54408293403685</v>
      </c>
      <c r="F8326" s="344">
        <v>3.2545300200581599</v>
      </c>
      <c r="G8326" s="262">
        <f t="shared" ref="G8326:G8389" si="153">G8325+(D8326+D8325)/2*(E8326-E8325)</f>
        <v>59129.331869063673</v>
      </c>
    </row>
    <row r="8327" spans="1:7" x14ac:dyDescent="0.2">
      <c r="A8327" s="344">
        <v>26</v>
      </c>
      <c r="B8327" s="344">
        <v>2.5</v>
      </c>
      <c r="C8327" s="344">
        <v>5082.005859375</v>
      </c>
      <c r="D8327" s="344">
        <v>20166.46875</v>
      </c>
      <c r="E8327" s="344">
        <v>2.5461837649345398</v>
      </c>
      <c r="F8327" s="344">
        <v>3.2586723100394002</v>
      </c>
      <c r="G8327" s="262">
        <f t="shared" si="153"/>
        <v>59171.59241933476</v>
      </c>
    </row>
    <row r="8328" spans="1:7" x14ac:dyDescent="0.2">
      <c r="A8328" s="344">
        <v>26</v>
      </c>
      <c r="B8328" s="344">
        <v>2.5</v>
      </c>
      <c r="C8328" s="344">
        <v>5082.4248046875</v>
      </c>
      <c r="D8328" s="344">
        <v>20267.865234375</v>
      </c>
      <c r="E8328" s="344">
        <v>2.5483102072030301</v>
      </c>
      <c r="F8328" s="344">
        <v>3.26411728747189</v>
      </c>
      <c r="G8328" s="262">
        <f t="shared" si="153"/>
        <v>59214.583057776079</v>
      </c>
    </row>
    <row r="8329" spans="1:7" x14ac:dyDescent="0.2">
      <c r="A8329" s="344">
        <v>26</v>
      </c>
      <c r="B8329" s="344">
        <v>2.5</v>
      </c>
      <c r="C8329" s="344">
        <v>5082.818359375</v>
      </c>
      <c r="D8329" s="344">
        <v>20368.064453125</v>
      </c>
      <c r="E8329" s="344">
        <v>2.5505167432129401</v>
      </c>
      <c r="F8329" s="344">
        <v>3.26865911483765</v>
      </c>
      <c r="G8329" s="262">
        <f t="shared" si="153"/>
        <v>59259.415378851896</v>
      </c>
    </row>
    <row r="8330" spans="1:7" x14ac:dyDescent="0.2">
      <c r="A8330" s="344">
        <v>26</v>
      </c>
      <c r="B8330" s="344">
        <v>2.5</v>
      </c>
      <c r="C8330" s="344">
        <v>5083.212890625</v>
      </c>
      <c r="D8330" s="344">
        <v>20469.134765625</v>
      </c>
      <c r="E8330" s="344">
        <v>2.5526212994009301</v>
      </c>
      <c r="F8330" s="344">
        <v>3.2725424971431498</v>
      </c>
      <c r="G8330" s="262">
        <f t="shared" si="153"/>
        <v>59302.387469009896</v>
      </c>
    </row>
    <row r="8331" spans="1:7" x14ac:dyDescent="0.2">
      <c r="A8331" s="344">
        <v>26</v>
      </c>
      <c r="B8331" s="344">
        <v>2.5</v>
      </c>
      <c r="C8331" s="344">
        <v>5083.611328125</v>
      </c>
      <c r="D8331" s="344">
        <v>20569.611328125</v>
      </c>
      <c r="E8331" s="344">
        <v>2.5547621771693199</v>
      </c>
      <c r="F8331" s="344">
        <v>3.27637791633606</v>
      </c>
      <c r="G8331" s="262">
        <f t="shared" si="153"/>
        <v>59346.316938587246</v>
      </c>
    </row>
    <row r="8332" spans="1:7" x14ac:dyDescent="0.2">
      <c r="A8332" s="344">
        <v>26</v>
      </c>
      <c r="B8332" s="344">
        <v>2.5</v>
      </c>
      <c r="C8332" s="344">
        <v>5083.8466796875</v>
      </c>
      <c r="D8332" s="344">
        <v>20675.89453125</v>
      </c>
      <c r="E8332" s="344">
        <v>2.5570269208401402</v>
      </c>
      <c r="F8332" s="344">
        <v>3.2827556133270299</v>
      </c>
      <c r="G8332" s="262">
        <f t="shared" si="153"/>
        <v>59393.022187759649</v>
      </c>
    </row>
    <row r="8333" spans="1:7" x14ac:dyDescent="0.2">
      <c r="A8333" s="344">
        <v>26</v>
      </c>
      <c r="B8333" s="344">
        <v>2.5</v>
      </c>
      <c r="C8333" s="344">
        <v>5084.1611328125</v>
      </c>
      <c r="D8333" s="344">
        <v>20776.916015625</v>
      </c>
      <c r="E8333" s="344">
        <v>2.5590877048671201</v>
      </c>
      <c r="F8333" s="344">
        <v>3.2874199096113399</v>
      </c>
      <c r="G8333" s="262">
        <f t="shared" si="153"/>
        <v>59435.734832683862</v>
      </c>
    </row>
    <row r="8334" spans="1:7" x14ac:dyDescent="0.2">
      <c r="A8334" s="344">
        <v>26</v>
      </c>
      <c r="B8334" s="344">
        <v>2.5</v>
      </c>
      <c r="C8334" s="344">
        <v>5084.26171875</v>
      </c>
      <c r="D8334" s="344">
        <v>20792.048828125</v>
      </c>
      <c r="E8334" s="344">
        <v>2.5595340412110099</v>
      </c>
      <c r="F8334" s="344">
        <v>3.2877861522138101</v>
      </c>
      <c r="G8334" s="262">
        <f t="shared" si="153"/>
        <v>59445.011702577685</v>
      </c>
    </row>
    <row r="8335" spans="1:7" x14ac:dyDescent="0.2">
      <c r="A8335" s="344">
        <v>26</v>
      </c>
      <c r="B8335" s="344">
        <v>2.5</v>
      </c>
      <c r="C8335" s="344">
        <v>5084.5712890625</v>
      </c>
      <c r="D8335" s="344">
        <v>20877.126953125</v>
      </c>
      <c r="E8335" s="344">
        <v>2.5612788740545498</v>
      </c>
      <c r="F8335" s="344">
        <v>3.29019734635949</v>
      </c>
      <c r="G8335" s="262">
        <f t="shared" si="153"/>
        <v>59481.364575810869</v>
      </c>
    </row>
    <row r="8336" spans="1:7" x14ac:dyDescent="0.2">
      <c r="A8336" s="344">
        <v>26</v>
      </c>
      <c r="B8336" s="344">
        <v>2.5</v>
      </c>
      <c r="C8336" s="344">
        <v>5084.9873046875</v>
      </c>
      <c r="D8336" s="344">
        <v>20979.984375</v>
      </c>
      <c r="E8336" s="344">
        <v>2.5634856428950998</v>
      </c>
      <c r="F8336" s="344">
        <v>3.29700415022671</v>
      </c>
      <c r="G8336" s="262">
        <f t="shared" si="153"/>
        <v>59527.549060328041</v>
      </c>
    </row>
    <row r="8337" spans="1:7" x14ac:dyDescent="0.2">
      <c r="A8337" s="344">
        <v>26</v>
      </c>
      <c r="B8337" s="344">
        <v>2.5</v>
      </c>
      <c r="C8337" s="344">
        <v>5085.380859375</v>
      </c>
      <c r="D8337" s="344">
        <v>21080.27734375</v>
      </c>
      <c r="E8337" s="344">
        <v>2.56556225940585</v>
      </c>
      <c r="F8337" s="344">
        <v>3.3013848587870598</v>
      </c>
      <c r="G8337" s="262">
        <f t="shared" si="153"/>
        <v>59571.220577293854</v>
      </c>
    </row>
    <row r="8338" spans="1:7" x14ac:dyDescent="0.2">
      <c r="A8338" s="344">
        <v>26</v>
      </c>
      <c r="B8338" s="344">
        <v>2.5</v>
      </c>
      <c r="C8338" s="344">
        <v>5085.7861328125</v>
      </c>
      <c r="D8338" s="344">
        <v>21182.951171875</v>
      </c>
      <c r="E8338" s="344">
        <v>2.5676924269646402</v>
      </c>
      <c r="F8338" s="344">
        <v>3.3070417121052702</v>
      </c>
      <c r="G8338" s="262">
        <f t="shared" si="153"/>
        <v>59616.234456450715</v>
      </c>
    </row>
    <row r="8339" spans="1:7" x14ac:dyDescent="0.2">
      <c r="A8339" s="344">
        <v>26</v>
      </c>
      <c r="B8339" s="344">
        <v>2.5</v>
      </c>
      <c r="C8339" s="344">
        <v>5086.2138671875</v>
      </c>
      <c r="D8339" s="344">
        <v>21284.08984375</v>
      </c>
      <c r="E8339" s="344">
        <v>2.5699078105390099</v>
      </c>
      <c r="F8339" s="344">
        <v>3.31096933223307</v>
      </c>
      <c r="G8339" s="262">
        <f t="shared" si="153"/>
        <v>59663.274849009766</v>
      </c>
    </row>
    <row r="8340" spans="1:7" x14ac:dyDescent="0.2">
      <c r="A8340" s="344">
        <v>26</v>
      </c>
      <c r="B8340" s="344">
        <v>2.5</v>
      </c>
      <c r="C8340" s="344">
        <v>5086.6171875</v>
      </c>
      <c r="D8340" s="344">
        <v>21384.42578125</v>
      </c>
      <c r="E8340" s="344">
        <v>2.5721723213791798</v>
      </c>
      <c r="F8340" s="344">
        <v>3.31535330042243</v>
      </c>
      <c r="G8340" s="262">
        <f t="shared" si="153"/>
        <v>59711.586507093154</v>
      </c>
    </row>
    <row r="8341" spans="1:7" x14ac:dyDescent="0.2">
      <c r="A8341" s="344">
        <v>26</v>
      </c>
      <c r="B8341" s="344">
        <v>2.5</v>
      </c>
      <c r="C8341" s="344">
        <v>5087.0068359375</v>
      </c>
      <c r="D8341" s="344">
        <v>21485.009765625</v>
      </c>
      <c r="E8341" s="344">
        <v>2.57424311712384</v>
      </c>
      <c r="F8341" s="344">
        <v>3.3181370235979601</v>
      </c>
      <c r="G8341" s="262">
        <f t="shared" si="153"/>
        <v>59755.973429446378</v>
      </c>
    </row>
    <row r="8342" spans="1:7" x14ac:dyDescent="0.2">
      <c r="A8342" s="344">
        <v>26</v>
      </c>
      <c r="B8342" s="344">
        <v>2.5</v>
      </c>
      <c r="C8342" s="344">
        <v>5087.421875</v>
      </c>
      <c r="D8342" s="344">
        <v>21585.091796875</v>
      </c>
      <c r="E8342" s="344">
        <v>2.5763248559087502</v>
      </c>
      <c r="F8342" s="344">
        <v>3.32332565449178</v>
      </c>
      <c r="G8342" s="262">
        <f t="shared" si="153"/>
        <v>59800.803779892718</v>
      </c>
    </row>
    <row r="8343" spans="1:7" x14ac:dyDescent="0.2">
      <c r="A8343" s="344">
        <v>26</v>
      </c>
      <c r="B8343" s="344">
        <v>2.5</v>
      </c>
      <c r="C8343" s="344">
        <v>5087.810546875</v>
      </c>
      <c r="D8343" s="344">
        <v>21685.587890625</v>
      </c>
      <c r="E8343" s="344">
        <v>2.5785430334508401</v>
      </c>
      <c r="F8343" s="344">
        <v>3.3276705071330102</v>
      </c>
      <c r="G8343" s="262">
        <f t="shared" si="153"/>
        <v>59848.794804849611</v>
      </c>
    </row>
    <row r="8344" spans="1:7" x14ac:dyDescent="0.2">
      <c r="A8344" s="344">
        <v>26</v>
      </c>
      <c r="B8344" s="344">
        <v>2.5</v>
      </c>
      <c r="C8344" s="344">
        <v>5088.0078125</v>
      </c>
      <c r="D8344" s="344">
        <v>21734.751953125</v>
      </c>
      <c r="E8344" s="344">
        <v>2.5795781984925301</v>
      </c>
      <c r="F8344" s="344">
        <v>3.3290921710431598</v>
      </c>
      <c r="G8344" s="262">
        <f t="shared" si="153"/>
        <v>59871.268413801889</v>
      </c>
    </row>
    <row r="8345" spans="1:7" x14ac:dyDescent="0.2">
      <c r="A8345" s="344">
        <v>26</v>
      </c>
      <c r="B8345" s="344">
        <v>2.5</v>
      </c>
      <c r="C8345" s="344">
        <v>5088.2373046875</v>
      </c>
      <c r="D8345" s="344">
        <v>21786.291015625</v>
      </c>
      <c r="E8345" s="344">
        <v>2.58075981400907</v>
      </c>
      <c r="F8345" s="344">
        <v>3.3311990555375801</v>
      </c>
      <c r="G8345" s="262">
        <f t="shared" si="153"/>
        <v>59896.980983635825</v>
      </c>
    </row>
    <row r="8346" spans="1:7" x14ac:dyDescent="0.2">
      <c r="A8346" s="344">
        <v>26</v>
      </c>
      <c r="B8346" s="344">
        <v>2.5</v>
      </c>
      <c r="C8346" s="344">
        <v>5088.6357421875</v>
      </c>
      <c r="D8346" s="344">
        <v>21889.57421875</v>
      </c>
      <c r="E8346" s="344">
        <v>2.5829174555838099</v>
      </c>
      <c r="F8346" s="344">
        <v>3.3362654503434901</v>
      </c>
      <c r="G8346" s="262">
        <f t="shared" si="153"/>
        <v>59944.09941495704</v>
      </c>
    </row>
    <row r="8347" spans="1:7" x14ac:dyDescent="0.2">
      <c r="A8347" s="344">
        <v>26</v>
      </c>
      <c r="B8347" s="344">
        <v>2.5</v>
      </c>
      <c r="C8347" s="344">
        <v>5089.0595703125</v>
      </c>
      <c r="D8347" s="344">
        <v>21990.619140625</v>
      </c>
      <c r="E8347" s="344">
        <v>2.5851523969322399</v>
      </c>
      <c r="F8347" s="344">
        <v>3.3419874962419298</v>
      </c>
      <c r="G8347" s="262">
        <f t="shared" si="153"/>
        <v>59993.134244215027</v>
      </c>
    </row>
    <row r="8348" spans="1:7" x14ac:dyDescent="0.2">
      <c r="A8348" s="344">
        <v>26</v>
      </c>
      <c r="B8348" s="344">
        <v>2.5</v>
      </c>
      <c r="C8348" s="344">
        <v>5089.658203125</v>
      </c>
      <c r="D8348" s="344">
        <v>22091.916015625</v>
      </c>
      <c r="E8348" s="344">
        <v>2.58747045882046</v>
      </c>
      <c r="F8348" s="344">
        <v>3.3446641173213698</v>
      </c>
      <c r="G8348" s="262">
        <f t="shared" si="153"/>
        <v>60044.227266555943</v>
      </c>
    </row>
    <row r="8349" spans="1:7" x14ac:dyDescent="0.2">
      <c r="A8349" s="344">
        <v>26</v>
      </c>
      <c r="B8349" s="344">
        <v>2.5</v>
      </c>
      <c r="C8349" s="344">
        <v>5089.8603515625</v>
      </c>
      <c r="D8349" s="344">
        <v>22192.88671875</v>
      </c>
      <c r="E8349" s="344">
        <v>2.5895421858876899</v>
      </c>
      <c r="F8349" s="344">
        <v>3.3507465850561902</v>
      </c>
      <c r="G8349" s="262">
        <f t="shared" si="153"/>
        <v>60090.100278801816</v>
      </c>
    </row>
    <row r="8350" spans="1:7" x14ac:dyDescent="0.2">
      <c r="A8350" s="344">
        <v>26</v>
      </c>
      <c r="B8350" s="344">
        <v>2.5</v>
      </c>
      <c r="C8350" s="344">
        <v>5090.2744140625</v>
      </c>
      <c r="D8350" s="344">
        <v>22296.97265625</v>
      </c>
      <c r="E8350" s="344">
        <v>2.5919252075254899</v>
      </c>
      <c r="F8350" s="344">
        <v>3.3563585020601701</v>
      </c>
      <c r="G8350" s="262">
        <f t="shared" si="153"/>
        <v>60143.110427578467</v>
      </c>
    </row>
    <row r="8351" spans="1:7" x14ac:dyDescent="0.2">
      <c r="A8351" s="344">
        <v>26</v>
      </c>
      <c r="B8351" s="344">
        <v>2.5</v>
      </c>
      <c r="C8351" s="344">
        <v>5090.6865234375</v>
      </c>
      <c r="D8351" s="344">
        <v>22398.05859375</v>
      </c>
      <c r="E8351" s="344">
        <v>2.5941738858818999</v>
      </c>
      <c r="F8351" s="344">
        <v>3.3620775211602401</v>
      </c>
      <c r="G8351" s="262">
        <f t="shared" si="153"/>
        <v>60193.36280228394</v>
      </c>
    </row>
    <row r="8352" spans="1:7" x14ac:dyDescent="0.2">
      <c r="A8352" s="344">
        <v>26</v>
      </c>
      <c r="B8352" s="344">
        <v>2.5</v>
      </c>
      <c r="C8352" s="344">
        <v>5091.08203125</v>
      </c>
      <c r="D8352" s="344">
        <v>22498.27734375</v>
      </c>
      <c r="E8352" s="344">
        <v>2.59652128443122</v>
      </c>
      <c r="F8352" s="344">
        <v>3.36392829194665</v>
      </c>
      <c r="G8352" s="262">
        <f t="shared" si="153"/>
        <v>60246.057599208674</v>
      </c>
    </row>
    <row r="8353" spans="1:7" x14ac:dyDescent="0.2">
      <c r="A8353" s="344">
        <v>26</v>
      </c>
      <c r="B8353" s="344">
        <v>3.5</v>
      </c>
      <c r="C8353" s="344">
        <v>5091.525390625</v>
      </c>
      <c r="D8353" s="344">
        <v>22600.46484375</v>
      </c>
      <c r="E8353" s="344">
        <v>2.5991376023739599</v>
      </c>
      <c r="F8353" s="344">
        <v>3.3689709380269099</v>
      </c>
      <c r="G8353" s="262">
        <f t="shared" si="153"/>
        <v>60305.053923398751</v>
      </c>
    </row>
    <row r="8354" spans="1:7" x14ac:dyDescent="0.2">
      <c r="A8354" s="344">
        <v>26</v>
      </c>
      <c r="B8354" s="344">
        <v>3.5</v>
      </c>
      <c r="C8354" s="344">
        <v>5091.6357421875</v>
      </c>
      <c r="D8354" s="344">
        <v>22610.904296875</v>
      </c>
      <c r="E8354" s="344">
        <v>2.5996069889515598</v>
      </c>
      <c r="F8354" s="344">
        <v>3.3710659481584999</v>
      </c>
      <c r="G8354" s="262">
        <f t="shared" si="153"/>
        <v>60315.664728313517</v>
      </c>
    </row>
    <row r="8355" spans="1:7" x14ac:dyDescent="0.2">
      <c r="A8355" s="344">
        <v>26</v>
      </c>
      <c r="B8355" s="344">
        <v>3.5</v>
      </c>
      <c r="C8355" s="344">
        <v>5092.0751953125</v>
      </c>
      <c r="D8355" s="344">
        <v>22702.16015625</v>
      </c>
      <c r="E8355" s="344">
        <v>2.6018584612756999</v>
      </c>
      <c r="F8355" s="344">
        <v>3.3755183685571</v>
      </c>
      <c r="G8355" s="262">
        <f t="shared" si="153"/>
        <v>60366.675283582612</v>
      </c>
    </row>
    <row r="8356" spans="1:7" x14ac:dyDescent="0.2">
      <c r="A8356" s="344">
        <v>26</v>
      </c>
      <c r="B8356" s="344">
        <v>3.5</v>
      </c>
      <c r="C8356" s="344">
        <v>5092.7275390625</v>
      </c>
      <c r="D8356" s="344">
        <v>22803.111328125</v>
      </c>
      <c r="E8356" s="344">
        <v>2.60505336336792</v>
      </c>
      <c r="F8356" s="344">
        <v>3.3834397327154901</v>
      </c>
      <c r="G8356" s="262">
        <f t="shared" si="153"/>
        <v>60439.36772711885</v>
      </c>
    </row>
    <row r="8357" spans="1:7" x14ac:dyDescent="0.2">
      <c r="A8357" s="344">
        <v>26</v>
      </c>
      <c r="B8357" s="344">
        <v>3.5</v>
      </c>
      <c r="C8357" s="344">
        <v>5093.40625</v>
      </c>
      <c r="D8357" s="344">
        <v>22905.451171875</v>
      </c>
      <c r="E8357" s="344">
        <v>2.6085178833454798</v>
      </c>
      <c r="F8357" s="344">
        <v>3.3871890045702502</v>
      </c>
      <c r="G8357" s="262">
        <f t="shared" si="153"/>
        <v>60518.546841082243</v>
      </c>
    </row>
    <row r="8358" spans="1:7" x14ac:dyDescent="0.2">
      <c r="A8358" s="344">
        <v>26</v>
      </c>
      <c r="B8358" s="344">
        <v>3.5</v>
      </c>
      <c r="C8358" s="344">
        <v>5094.322265625</v>
      </c>
      <c r="D8358" s="344">
        <v>23005.83984375</v>
      </c>
      <c r="E8358" s="344">
        <v>2.6130564510822301</v>
      </c>
      <c r="F8358" s="344">
        <v>3.3925322350114602</v>
      </c>
      <c r="G8358" s="262">
        <f t="shared" si="153"/>
        <v>60622.732593160275</v>
      </c>
    </row>
    <row r="8359" spans="1:7" x14ac:dyDescent="0.2">
      <c r="A8359" s="344">
        <v>26</v>
      </c>
      <c r="B8359" s="344">
        <v>3.5</v>
      </c>
      <c r="C8359" s="344">
        <v>5095.5986328125</v>
      </c>
      <c r="D8359" s="344">
        <v>23096.73046875</v>
      </c>
      <c r="E8359" s="344">
        <v>2.6196234393864901</v>
      </c>
      <c r="F8359" s="344">
        <v>3.4023073967546198</v>
      </c>
      <c r="G8359" s="262">
        <f t="shared" si="153"/>
        <v>60774.110113179529</v>
      </c>
    </row>
    <row r="8360" spans="1:7" x14ac:dyDescent="0.2">
      <c r="A8360" s="344">
        <v>26</v>
      </c>
      <c r="B8360" s="344">
        <v>3.5</v>
      </c>
      <c r="C8360" s="344">
        <v>5095.79296875</v>
      </c>
      <c r="D8360" s="344">
        <v>23106.5546875</v>
      </c>
      <c r="E8360" s="344">
        <v>2.6204492896795299</v>
      </c>
      <c r="F8360" s="344">
        <v>3.40396771207452</v>
      </c>
      <c r="G8360" s="262">
        <f t="shared" si="153"/>
        <v>60793.188611472375</v>
      </c>
    </row>
    <row r="8361" spans="1:7" x14ac:dyDescent="0.2">
      <c r="A8361" s="344">
        <v>26</v>
      </c>
      <c r="B8361" s="344">
        <v>3.5</v>
      </c>
      <c r="C8361" s="344">
        <v>5096.3857421875</v>
      </c>
      <c r="D8361" s="344">
        <v>22948.390625</v>
      </c>
      <c r="E8361" s="344">
        <v>2.63346685096622</v>
      </c>
      <c r="F8361" s="344">
        <v>3.40500776655972</v>
      </c>
      <c r="G8361" s="262">
        <f t="shared" si="153"/>
        <v>61092.950148052689</v>
      </c>
    </row>
    <row r="8362" spans="1:7" x14ac:dyDescent="0.2">
      <c r="A8362" s="344">
        <v>26</v>
      </c>
      <c r="B8362" s="344">
        <v>3.5</v>
      </c>
      <c r="C8362" s="344">
        <v>5096.38671875</v>
      </c>
      <c r="D8362" s="344">
        <v>7196.98876953125</v>
      </c>
      <c r="E8362" s="344">
        <v>3.2407802063971798</v>
      </c>
      <c r="F8362" s="344">
        <v>3.4220218658447301</v>
      </c>
      <c r="G8362" s="262">
        <f t="shared" si="153"/>
        <v>70246.795903468737</v>
      </c>
    </row>
    <row r="8363" spans="1:7" x14ac:dyDescent="0.2">
      <c r="A8363" s="120"/>
      <c r="B8363" s="120"/>
      <c r="C8363" s="120"/>
      <c r="D8363" s="120"/>
      <c r="E8363" s="344"/>
      <c r="F8363" s="344"/>
      <c r="G8363" s="262">
        <f t="shared" si="153"/>
        <v>58584.866528488899</v>
      </c>
    </row>
    <row r="8364" spans="1:7" x14ac:dyDescent="0.2">
      <c r="A8364" s="120"/>
      <c r="B8364" s="120"/>
      <c r="C8364" s="120"/>
      <c r="D8364" s="120"/>
      <c r="E8364" s="344"/>
      <c r="F8364" s="344"/>
      <c r="G8364" s="262">
        <f t="shared" si="153"/>
        <v>58584.866528488899</v>
      </c>
    </row>
    <row r="8365" spans="1:7" x14ac:dyDescent="0.2">
      <c r="A8365" s="120"/>
      <c r="B8365" s="120"/>
      <c r="C8365" s="120"/>
      <c r="D8365" s="120"/>
      <c r="E8365" s="344"/>
      <c r="F8365" s="344"/>
      <c r="G8365" s="262">
        <f t="shared" si="153"/>
        <v>58584.866528488899</v>
      </c>
    </row>
    <row r="8366" spans="1:7" x14ac:dyDescent="0.2">
      <c r="A8366" s="120"/>
      <c r="B8366" s="120"/>
      <c r="C8366" s="120"/>
      <c r="D8366" s="120"/>
      <c r="E8366" s="344"/>
      <c r="F8366" s="344"/>
      <c r="G8366" s="262">
        <f t="shared" si="153"/>
        <v>58584.866528488899</v>
      </c>
    </row>
    <row r="8367" spans="1:7" x14ac:dyDescent="0.2">
      <c r="A8367" s="120"/>
      <c r="B8367" s="120"/>
      <c r="C8367" s="120"/>
      <c r="D8367" s="120"/>
      <c r="E8367" s="344"/>
      <c r="F8367" s="344"/>
      <c r="G8367" s="262">
        <f t="shared" si="153"/>
        <v>58584.866528488899</v>
      </c>
    </row>
    <row r="8368" spans="1:7" x14ac:dyDescent="0.2">
      <c r="A8368" s="120"/>
      <c r="B8368" s="120"/>
      <c r="C8368" s="120"/>
      <c r="D8368" s="120"/>
      <c r="E8368" s="344"/>
      <c r="F8368" s="344"/>
      <c r="G8368" s="262">
        <f t="shared" si="153"/>
        <v>58584.866528488899</v>
      </c>
    </row>
    <row r="8369" spans="1:7" x14ac:dyDescent="0.2">
      <c r="A8369" s="120"/>
      <c r="B8369" s="120"/>
      <c r="C8369" s="120"/>
      <c r="D8369" s="120"/>
      <c r="E8369" s="344"/>
      <c r="F8369" s="344"/>
      <c r="G8369" s="262">
        <f t="shared" si="153"/>
        <v>58584.866528488899</v>
      </c>
    </row>
    <row r="8370" spans="1:7" x14ac:dyDescent="0.2">
      <c r="A8370" s="120"/>
      <c r="B8370" s="120"/>
      <c r="C8370" s="120"/>
      <c r="D8370" s="120"/>
      <c r="E8370" s="344"/>
      <c r="F8370" s="344"/>
      <c r="G8370" s="262">
        <f t="shared" si="153"/>
        <v>58584.866528488899</v>
      </c>
    </row>
    <row r="8371" spans="1:7" x14ac:dyDescent="0.2">
      <c r="A8371" s="120"/>
      <c r="B8371" s="120"/>
      <c r="C8371" s="120"/>
      <c r="D8371" s="120"/>
      <c r="E8371" s="344"/>
      <c r="F8371" s="344"/>
      <c r="G8371" s="262">
        <f t="shared" si="153"/>
        <v>58584.866528488899</v>
      </c>
    </row>
    <row r="8372" spans="1:7" x14ac:dyDescent="0.2">
      <c r="A8372" s="120"/>
      <c r="B8372" s="120"/>
      <c r="C8372" s="120"/>
      <c r="D8372" s="120"/>
      <c r="E8372" s="344"/>
      <c r="F8372" s="344"/>
      <c r="G8372" s="262">
        <f t="shared" si="153"/>
        <v>58584.866528488899</v>
      </c>
    </row>
    <row r="8373" spans="1:7" x14ac:dyDescent="0.2">
      <c r="A8373" s="120"/>
      <c r="B8373" s="120"/>
      <c r="C8373" s="120"/>
      <c r="D8373" s="120"/>
      <c r="E8373" s="344"/>
      <c r="F8373" s="344"/>
      <c r="G8373" s="262">
        <f t="shared" si="153"/>
        <v>58584.866528488899</v>
      </c>
    </row>
    <row r="8374" spans="1:7" x14ac:dyDescent="0.2">
      <c r="A8374" s="120"/>
      <c r="B8374" s="120"/>
      <c r="C8374" s="120"/>
      <c r="D8374" s="120"/>
      <c r="E8374" s="344"/>
      <c r="F8374" s="344"/>
      <c r="G8374" s="262">
        <f t="shared" si="153"/>
        <v>58584.866528488899</v>
      </c>
    </row>
    <row r="8375" spans="1:7" x14ac:dyDescent="0.2">
      <c r="A8375" s="120"/>
      <c r="B8375" s="120"/>
      <c r="C8375" s="120"/>
      <c r="D8375" s="120"/>
      <c r="E8375" s="344"/>
      <c r="F8375" s="344"/>
      <c r="G8375" s="262">
        <f t="shared" si="153"/>
        <v>58584.866528488899</v>
      </c>
    </row>
    <row r="8376" spans="1:7" x14ac:dyDescent="0.2">
      <c r="A8376" s="120"/>
      <c r="B8376" s="120"/>
      <c r="C8376" s="120"/>
      <c r="D8376" s="120"/>
      <c r="E8376" s="344"/>
      <c r="F8376" s="344"/>
      <c r="G8376" s="262">
        <f t="shared" si="153"/>
        <v>58584.866528488899</v>
      </c>
    </row>
    <row r="8377" spans="1:7" x14ac:dyDescent="0.2">
      <c r="A8377" s="120"/>
      <c r="B8377" s="120"/>
      <c r="C8377" s="120"/>
      <c r="D8377" s="120"/>
      <c r="E8377" s="344"/>
      <c r="F8377" s="344"/>
      <c r="G8377" s="262">
        <f t="shared" si="153"/>
        <v>58584.866528488899</v>
      </c>
    </row>
    <row r="8378" spans="1:7" x14ac:dyDescent="0.2">
      <c r="A8378" s="120"/>
      <c r="B8378" s="120"/>
      <c r="C8378" s="120"/>
      <c r="D8378" s="120"/>
      <c r="E8378" s="344"/>
      <c r="F8378" s="344"/>
      <c r="G8378" s="262">
        <f t="shared" si="153"/>
        <v>58584.866528488899</v>
      </c>
    </row>
    <row r="8379" spans="1:7" x14ac:dyDescent="0.2">
      <c r="A8379" s="120"/>
      <c r="B8379" s="120"/>
      <c r="C8379" s="120"/>
      <c r="D8379" s="120"/>
      <c r="E8379" s="344"/>
      <c r="F8379" s="344"/>
      <c r="G8379" s="262">
        <f t="shared" si="153"/>
        <v>58584.866528488899</v>
      </c>
    </row>
    <row r="8380" spans="1:7" x14ac:dyDescent="0.2">
      <c r="A8380" s="120"/>
      <c r="B8380" s="120"/>
      <c r="C8380" s="120"/>
      <c r="D8380" s="120"/>
      <c r="E8380" s="344"/>
      <c r="F8380" s="344"/>
      <c r="G8380" s="262">
        <f t="shared" si="153"/>
        <v>58584.866528488899</v>
      </c>
    </row>
    <row r="8381" spans="1:7" x14ac:dyDescent="0.2">
      <c r="A8381" s="120"/>
      <c r="B8381" s="120"/>
      <c r="C8381" s="120"/>
      <c r="D8381" s="120"/>
      <c r="E8381" s="344"/>
      <c r="F8381" s="344"/>
      <c r="G8381" s="262">
        <f t="shared" si="153"/>
        <v>58584.866528488899</v>
      </c>
    </row>
    <row r="8382" spans="1:7" x14ac:dyDescent="0.2">
      <c r="A8382" s="120"/>
      <c r="B8382" s="120"/>
      <c r="C8382" s="120"/>
      <c r="D8382" s="120"/>
      <c r="E8382" s="344"/>
      <c r="F8382" s="344"/>
      <c r="G8382" s="262">
        <f t="shared" si="153"/>
        <v>58584.866528488899</v>
      </c>
    </row>
    <row r="8383" spans="1:7" x14ac:dyDescent="0.2">
      <c r="A8383" s="120"/>
      <c r="B8383" s="120"/>
      <c r="C8383" s="120"/>
      <c r="D8383" s="120"/>
      <c r="E8383" s="344"/>
      <c r="F8383" s="344"/>
      <c r="G8383" s="262">
        <f t="shared" si="153"/>
        <v>58584.866528488899</v>
      </c>
    </row>
    <row r="8384" spans="1:7" x14ac:dyDescent="0.2">
      <c r="A8384" s="120"/>
      <c r="B8384" s="120"/>
      <c r="C8384" s="120"/>
      <c r="D8384" s="120"/>
      <c r="E8384" s="344"/>
      <c r="F8384" s="344"/>
      <c r="G8384" s="262">
        <f t="shared" si="153"/>
        <v>58584.866528488899</v>
      </c>
    </row>
    <row r="8385" spans="1:7" x14ac:dyDescent="0.2">
      <c r="A8385" s="120"/>
      <c r="B8385" s="120"/>
      <c r="C8385" s="120"/>
      <c r="D8385" s="120"/>
      <c r="E8385" s="344"/>
      <c r="F8385" s="344"/>
      <c r="G8385" s="262">
        <f t="shared" si="153"/>
        <v>58584.866528488899</v>
      </c>
    </row>
    <row r="8386" spans="1:7" x14ac:dyDescent="0.2">
      <c r="A8386" s="120"/>
      <c r="B8386" s="120"/>
      <c r="C8386" s="120"/>
      <c r="D8386" s="120"/>
      <c r="E8386" s="344"/>
      <c r="F8386" s="344"/>
      <c r="G8386" s="262">
        <f t="shared" si="153"/>
        <v>58584.866528488899</v>
      </c>
    </row>
    <row r="8387" spans="1:7" x14ac:dyDescent="0.2">
      <c r="A8387" s="120"/>
      <c r="B8387" s="120"/>
      <c r="C8387" s="120"/>
      <c r="D8387" s="120"/>
      <c r="E8387" s="344"/>
      <c r="F8387" s="344"/>
      <c r="G8387" s="262">
        <f t="shared" si="153"/>
        <v>58584.866528488899</v>
      </c>
    </row>
    <row r="8388" spans="1:7" x14ac:dyDescent="0.2">
      <c r="A8388" s="120"/>
      <c r="B8388" s="120"/>
      <c r="C8388" s="120"/>
      <c r="D8388" s="120"/>
      <c r="E8388" s="344"/>
      <c r="F8388" s="344"/>
      <c r="G8388" s="262">
        <f t="shared" si="153"/>
        <v>58584.866528488899</v>
      </c>
    </row>
    <row r="8389" spans="1:7" x14ac:dyDescent="0.2">
      <c r="A8389" s="120"/>
      <c r="B8389" s="120"/>
      <c r="C8389" s="120"/>
      <c r="D8389" s="120"/>
      <c r="E8389" s="344"/>
      <c r="F8389" s="344"/>
      <c r="G8389" s="262">
        <f t="shared" si="153"/>
        <v>58584.866528488899</v>
      </c>
    </row>
    <row r="8390" spans="1:7" x14ac:dyDescent="0.2">
      <c r="A8390" s="120"/>
      <c r="B8390" s="120"/>
      <c r="C8390" s="120"/>
      <c r="D8390" s="120"/>
      <c r="E8390" s="344"/>
      <c r="F8390" s="344"/>
      <c r="G8390" s="262">
        <f t="shared" ref="G8390:G8453" si="154">G8389+(D8390+D8389)/2*(E8390-E8389)</f>
        <v>58584.866528488899</v>
      </c>
    </row>
    <row r="8391" spans="1:7" x14ac:dyDescent="0.2">
      <c r="A8391" s="120"/>
      <c r="B8391" s="120"/>
      <c r="C8391" s="120"/>
      <c r="D8391" s="120"/>
      <c r="E8391" s="344"/>
      <c r="F8391" s="344"/>
      <c r="G8391" s="262">
        <f t="shared" si="154"/>
        <v>58584.866528488899</v>
      </c>
    </row>
    <row r="8392" spans="1:7" x14ac:dyDescent="0.2">
      <c r="A8392" s="120"/>
      <c r="B8392" s="120"/>
      <c r="C8392" s="120"/>
      <c r="D8392" s="120"/>
      <c r="E8392" s="344"/>
      <c r="F8392" s="344"/>
      <c r="G8392" s="262">
        <f t="shared" si="154"/>
        <v>58584.866528488899</v>
      </c>
    </row>
    <row r="8393" spans="1:7" x14ac:dyDescent="0.2">
      <c r="A8393" s="120"/>
      <c r="B8393" s="120"/>
      <c r="C8393" s="120"/>
      <c r="D8393" s="120"/>
      <c r="E8393" s="344"/>
      <c r="F8393" s="344"/>
      <c r="G8393" s="262">
        <f t="shared" si="154"/>
        <v>58584.866528488899</v>
      </c>
    </row>
    <row r="8394" spans="1:7" x14ac:dyDescent="0.2">
      <c r="A8394" s="120"/>
      <c r="B8394" s="120"/>
      <c r="C8394" s="120"/>
      <c r="D8394" s="120"/>
      <c r="E8394" s="344"/>
      <c r="F8394" s="344"/>
      <c r="G8394" s="262">
        <f t="shared" si="154"/>
        <v>58584.866528488899</v>
      </c>
    </row>
    <row r="8395" spans="1:7" x14ac:dyDescent="0.2">
      <c r="A8395" s="120"/>
      <c r="B8395" s="120"/>
      <c r="C8395" s="120"/>
      <c r="D8395" s="120"/>
      <c r="E8395" s="344"/>
      <c r="F8395" s="344"/>
      <c r="G8395" s="262">
        <f t="shared" si="154"/>
        <v>58584.866528488899</v>
      </c>
    </row>
    <row r="8396" spans="1:7" x14ac:dyDescent="0.2">
      <c r="A8396" s="120"/>
      <c r="B8396" s="120"/>
      <c r="C8396" s="120"/>
      <c r="D8396" s="120"/>
      <c r="E8396" s="344"/>
      <c r="F8396" s="344"/>
      <c r="G8396" s="262">
        <f t="shared" si="154"/>
        <v>58584.866528488899</v>
      </c>
    </row>
    <row r="8397" spans="1:7" x14ac:dyDescent="0.2">
      <c r="A8397" s="120"/>
      <c r="B8397" s="120"/>
      <c r="C8397" s="120"/>
      <c r="D8397" s="120"/>
      <c r="E8397" s="344"/>
      <c r="F8397" s="344"/>
      <c r="G8397" s="262">
        <f t="shared" si="154"/>
        <v>58584.866528488899</v>
      </c>
    </row>
    <row r="8398" spans="1:7" x14ac:dyDescent="0.2">
      <c r="A8398" s="120"/>
      <c r="B8398" s="120"/>
      <c r="C8398" s="120"/>
      <c r="D8398" s="120"/>
      <c r="E8398" s="344"/>
      <c r="F8398" s="344"/>
      <c r="G8398" s="262">
        <f t="shared" si="154"/>
        <v>58584.866528488899</v>
      </c>
    </row>
    <row r="8399" spans="1:7" x14ac:dyDescent="0.2">
      <c r="A8399" s="120"/>
      <c r="B8399" s="120"/>
      <c r="C8399" s="120"/>
      <c r="D8399" s="120"/>
      <c r="E8399" s="344"/>
      <c r="F8399" s="344"/>
      <c r="G8399" s="262">
        <f t="shared" si="154"/>
        <v>58584.866528488899</v>
      </c>
    </row>
    <row r="8400" spans="1:7" x14ac:dyDescent="0.2">
      <c r="A8400" s="120"/>
      <c r="B8400" s="120"/>
      <c r="C8400" s="120"/>
      <c r="D8400" s="120"/>
      <c r="E8400" s="344"/>
      <c r="F8400" s="344"/>
      <c r="G8400" s="262">
        <f t="shared" si="154"/>
        <v>58584.866528488899</v>
      </c>
    </row>
    <row r="8401" spans="1:7" x14ac:dyDescent="0.2">
      <c r="A8401" s="120"/>
      <c r="B8401" s="120"/>
      <c r="C8401" s="120"/>
      <c r="D8401" s="120"/>
      <c r="E8401" s="344"/>
      <c r="F8401" s="344"/>
      <c r="G8401" s="262">
        <f t="shared" si="154"/>
        <v>58584.866528488899</v>
      </c>
    </row>
    <row r="8402" spans="1:7" x14ac:dyDescent="0.2">
      <c r="A8402" s="120"/>
      <c r="B8402" s="120"/>
      <c r="C8402" s="120"/>
      <c r="D8402" s="120"/>
      <c r="E8402" s="344"/>
      <c r="F8402" s="344"/>
      <c r="G8402" s="262">
        <f t="shared" si="154"/>
        <v>58584.866528488899</v>
      </c>
    </row>
    <row r="8403" spans="1:7" x14ac:dyDescent="0.2">
      <c r="A8403" s="120"/>
      <c r="B8403" s="120"/>
      <c r="C8403" s="120"/>
      <c r="D8403" s="120"/>
      <c r="E8403" s="344"/>
      <c r="F8403" s="344"/>
      <c r="G8403" s="262">
        <f t="shared" si="154"/>
        <v>58584.866528488899</v>
      </c>
    </row>
    <row r="8404" spans="1:7" x14ac:dyDescent="0.2">
      <c r="A8404" s="120"/>
      <c r="B8404" s="120"/>
      <c r="C8404" s="120"/>
      <c r="D8404" s="120"/>
      <c r="E8404" s="344"/>
      <c r="F8404" s="344"/>
      <c r="G8404" s="262">
        <f t="shared" si="154"/>
        <v>58584.866528488899</v>
      </c>
    </row>
    <row r="8405" spans="1:7" x14ac:dyDescent="0.2">
      <c r="A8405" s="120"/>
      <c r="B8405" s="120"/>
      <c r="C8405" s="120"/>
      <c r="D8405" s="120"/>
      <c r="E8405" s="344"/>
      <c r="F8405" s="344"/>
      <c r="G8405" s="262">
        <f t="shared" si="154"/>
        <v>58584.866528488899</v>
      </c>
    </row>
    <row r="8406" spans="1:7" x14ac:dyDescent="0.2">
      <c r="A8406" s="120"/>
      <c r="B8406" s="120"/>
      <c r="C8406" s="120"/>
      <c r="D8406" s="120"/>
      <c r="E8406" s="344"/>
      <c r="F8406" s="344"/>
      <c r="G8406" s="262">
        <f t="shared" si="154"/>
        <v>58584.866528488899</v>
      </c>
    </row>
    <row r="8407" spans="1:7" x14ac:dyDescent="0.2">
      <c r="A8407" s="120"/>
      <c r="B8407" s="120"/>
      <c r="C8407" s="120"/>
      <c r="D8407" s="120"/>
      <c r="E8407" s="344"/>
      <c r="F8407" s="344"/>
      <c r="G8407" s="262">
        <f t="shared" si="154"/>
        <v>58584.866528488899</v>
      </c>
    </row>
    <row r="8408" spans="1:7" x14ac:dyDescent="0.2">
      <c r="A8408" s="120"/>
      <c r="B8408" s="120"/>
      <c r="C8408" s="120"/>
      <c r="D8408" s="120"/>
      <c r="E8408" s="344"/>
      <c r="F8408" s="344"/>
      <c r="G8408" s="262">
        <f t="shared" si="154"/>
        <v>58584.866528488899</v>
      </c>
    </row>
    <row r="8409" spans="1:7" x14ac:dyDescent="0.2">
      <c r="A8409" s="120"/>
      <c r="B8409" s="120"/>
      <c r="C8409" s="120"/>
      <c r="D8409" s="120"/>
      <c r="E8409" s="344"/>
      <c r="F8409" s="344"/>
      <c r="G8409" s="262">
        <f t="shared" si="154"/>
        <v>58584.866528488899</v>
      </c>
    </row>
    <row r="8410" spans="1:7" x14ac:dyDescent="0.2">
      <c r="A8410" s="120"/>
      <c r="B8410" s="120"/>
      <c r="C8410" s="120"/>
      <c r="D8410" s="120"/>
      <c r="E8410" s="344"/>
      <c r="F8410" s="344"/>
      <c r="G8410" s="262">
        <f t="shared" si="154"/>
        <v>58584.866528488899</v>
      </c>
    </row>
    <row r="8411" spans="1:7" x14ac:dyDescent="0.2">
      <c r="A8411" s="120"/>
      <c r="B8411" s="120"/>
      <c r="C8411" s="120"/>
      <c r="D8411" s="120"/>
      <c r="E8411" s="344"/>
      <c r="F8411" s="344"/>
      <c r="G8411" s="262">
        <f t="shared" si="154"/>
        <v>58584.866528488899</v>
      </c>
    </row>
    <row r="8412" spans="1:7" x14ac:dyDescent="0.2">
      <c r="A8412" s="120"/>
      <c r="B8412" s="120"/>
      <c r="C8412" s="120"/>
      <c r="D8412" s="120"/>
      <c r="E8412" s="344"/>
      <c r="F8412" s="344"/>
      <c r="G8412" s="262">
        <f t="shared" si="154"/>
        <v>58584.866528488899</v>
      </c>
    </row>
    <row r="8413" spans="1:7" x14ac:dyDescent="0.2">
      <c r="A8413" s="120"/>
      <c r="B8413" s="120"/>
      <c r="C8413" s="120"/>
      <c r="D8413" s="120"/>
      <c r="E8413" s="344"/>
      <c r="F8413" s="344"/>
      <c r="G8413" s="262">
        <f t="shared" si="154"/>
        <v>58584.866528488899</v>
      </c>
    </row>
    <row r="8414" spans="1:7" x14ac:dyDescent="0.2">
      <c r="A8414" s="120"/>
      <c r="B8414" s="120"/>
      <c r="C8414" s="120"/>
      <c r="D8414" s="120"/>
      <c r="E8414" s="344"/>
      <c r="F8414" s="344"/>
      <c r="G8414" s="262">
        <f t="shared" si="154"/>
        <v>58584.866528488899</v>
      </c>
    </row>
    <row r="8415" spans="1:7" x14ac:dyDescent="0.2">
      <c r="A8415" s="120"/>
      <c r="B8415" s="120"/>
      <c r="C8415" s="120"/>
      <c r="D8415" s="120"/>
      <c r="E8415" s="344"/>
      <c r="F8415" s="344"/>
      <c r="G8415" s="262">
        <f t="shared" si="154"/>
        <v>58584.866528488899</v>
      </c>
    </row>
    <row r="8416" spans="1:7" x14ac:dyDescent="0.2">
      <c r="A8416" s="120"/>
      <c r="B8416" s="120"/>
      <c r="C8416" s="120"/>
      <c r="D8416" s="120"/>
      <c r="E8416" s="344"/>
      <c r="F8416" s="344"/>
      <c r="G8416" s="262">
        <f t="shared" si="154"/>
        <v>58584.866528488899</v>
      </c>
    </row>
    <row r="8417" spans="1:7" x14ac:dyDescent="0.2">
      <c r="A8417" s="120"/>
      <c r="B8417" s="120"/>
      <c r="C8417" s="120"/>
      <c r="D8417" s="120"/>
      <c r="E8417" s="344"/>
      <c r="F8417" s="344"/>
      <c r="G8417" s="262">
        <f t="shared" si="154"/>
        <v>58584.866528488899</v>
      </c>
    </row>
    <row r="8418" spans="1:7" x14ac:dyDescent="0.2">
      <c r="A8418" s="120"/>
      <c r="B8418" s="120"/>
      <c r="C8418" s="120"/>
      <c r="D8418" s="120"/>
      <c r="E8418" s="344"/>
      <c r="F8418" s="344"/>
      <c r="G8418" s="262">
        <f t="shared" si="154"/>
        <v>58584.866528488899</v>
      </c>
    </row>
    <row r="8419" spans="1:7" x14ac:dyDescent="0.2">
      <c r="A8419" s="120"/>
      <c r="B8419" s="120"/>
      <c r="C8419" s="120"/>
      <c r="D8419" s="120"/>
      <c r="E8419" s="344"/>
      <c r="F8419" s="344"/>
      <c r="G8419" s="262">
        <f t="shared" si="154"/>
        <v>58584.866528488899</v>
      </c>
    </row>
    <row r="8420" spans="1:7" x14ac:dyDescent="0.2">
      <c r="A8420" s="120"/>
      <c r="B8420" s="120"/>
      <c r="C8420" s="120"/>
      <c r="D8420" s="120"/>
      <c r="E8420" s="344"/>
      <c r="F8420" s="344"/>
      <c r="G8420" s="262">
        <f t="shared" si="154"/>
        <v>58584.866528488899</v>
      </c>
    </row>
    <row r="8421" spans="1:7" x14ac:dyDescent="0.2">
      <c r="A8421" s="120"/>
      <c r="B8421" s="120"/>
      <c r="C8421" s="120"/>
      <c r="D8421" s="120"/>
      <c r="E8421" s="344"/>
      <c r="F8421" s="344"/>
      <c r="G8421" s="262">
        <f t="shared" si="154"/>
        <v>58584.866528488899</v>
      </c>
    </row>
    <row r="8422" spans="1:7" x14ac:dyDescent="0.2">
      <c r="A8422" s="120"/>
      <c r="B8422" s="120"/>
      <c r="C8422" s="120"/>
      <c r="D8422" s="120"/>
      <c r="E8422" s="344"/>
      <c r="F8422" s="344"/>
      <c r="G8422" s="262">
        <f t="shared" si="154"/>
        <v>58584.866528488899</v>
      </c>
    </row>
    <row r="8423" spans="1:7" x14ac:dyDescent="0.2">
      <c r="A8423" s="120"/>
      <c r="B8423" s="120"/>
      <c r="C8423" s="120"/>
      <c r="D8423" s="120"/>
      <c r="E8423" s="344"/>
      <c r="F8423" s="344"/>
      <c r="G8423" s="262">
        <f t="shared" si="154"/>
        <v>58584.866528488899</v>
      </c>
    </row>
    <row r="8424" spans="1:7" x14ac:dyDescent="0.2">
      <c r="A8424" s="120"/>
      <c r="B8424" s="120"/>
      <c r="C8424" s="120"/>
      <c r="D8424" s="120"/>
      <c r="E8424" s="344"/>
      <c r="F8424" s="344"/>
      <c r="G8424" s="262">
        <f t="shared" si="154"/>
        <v>58584.866528488899</v>
      </c>
    </row>
    <row r="8425" spans="1:7" x14ac:dyDescent="0.2">
      <c r="A8425" s="120"/>
      <c r="B8425" s="120"/>
      <c r="C8425" s="120"/>
      <c r="D8425" s="120"/>
      <c r="E8425" s="344"/>
      <c r="F8425" s="344"/>
      <c r="G8425" s="262">
        <f t="shared" si="154"/>
        <v>58584.866528488899</v>
      </c>
    </row>
    <row r="8426" spans="1:7" x14ac:dyDescent="0.2">
      <c r="A8426" s="120"/>
      <c r="B8426" s="120"/>
      <c r="C8426" s="120"/>
      <c r="D8426" s="120"/>
      <c r="E8426" s="344"/>
      <c r="F8426" s="344"/>
      <c r="G8426" s="262">
        <f t="shared" si="154"/>
        <v>58584.866528488899</v>
      </c>
    </row>
    <row r="8427" spans="1:7" x14ac:dyDescent="0.2">
      <c r="A8427" s="120"/>
      <c r="B8427" s="120"/>
      <c r="C8427" s="120"/>
      <c r="D8427" s="120"/>
      <c r="E8427" s="344"/>
      <c r="F8427" s="344"/>
      <c r="G8427" s="262">
        <f t="shared" si="154"/>
        <v>58584.866528488899</v>
      </c>
    </row>
    <row r="8428" spans="1:7" x14ac:dyDescent="0.2">
      <c r="A8428" s="120"/>
      <c r="B8428" s="120"/>
      <c r="C8428" s="120"/>
      <c r="D8428" s="120"/>
      <c r="E8428" s="344"/>
      <c r="F8428" s="344"/>
      <c r="G8428" s="262">
        <f t="shared" si="154"/>
        <v>58584.866528488899</v>
      </c>
    </row>
    <row r="8429" spans="1:7" x14ac:dyDescent="0.2">
      <c r="A8429" s="120"/>
      <c r="B8429" s="120"/>
      <c r="C8429" s="120"/>
      <c r="D8429" s="120"/>
      <c r="E8429" s="344"/>
      <c r="F8429" s="344"/>
      <c r="G8429" s="262">
        <f t="shared" si="154"/>
        <v>58584.866528488899</v>
      </c>
    </row>
    <row r="8430" spans="1:7" x14ac:dyDescent="0.2">
      <c r="A8430" s="120"/>
      <c r="B8430" s="120"/>
      <c r="C8430" s="120"/>
      <c r="D8430" s="120"/>
      <c r="E8430" s="344"/>
      <c r="F8430" s="344"/>
      <c r="G8430" s="262">
        <f t="shared" si="154"/>
        <v>58584.866528488899</v>
      </c>
    </row>
    <row r="8431" spans="1:7" x14ac:dyDescent="0.2">
      <c r="A8431" s="120"/>
      <c r="B8431" s="120"/>
      <c r="C8431" s="120"/>
      <c r="D8431" s="120"/>
      <c r="E8431" s="344"/>
      <c r="F8431" s="344"/>
      <c r="G8431" s="262">
        <f t="shared" si="154"/>
        <v>58584.866528488899</v>
      </c>
    </row>
    <row r="8432" spans="1:7" x14ac:dyDescent="0.2">
      <c r="A8432" s="120"/>
      <c r="B8432" s="120"/>
      <c r="C8432" s="120"/>
      <c r="D8432" s="120"/>
      <c r="E8432" s="344"/>
      <c r="F8432" s="344"/>
      <c r="G8432" s="262">
        <f t="shared" si="154"/>
        <v>58584.866528488899</v>
      </c>
    </row>
    <row r="8433" spans="1:7" x14ac:dyDescent="0.2">
      <c r="A8433" s="120"/>
      <c r="B8433" s="120"/>
      <c r="C8433" s="120"/>
      <c r="D8433" s="120"/>
      <c r="E8433" s="344"/>
      <c r="F8433" s="344"/>
      <c r="G8433" s="262">
        <f t="shared" si="154"/>
        <v>58584.866528488899</v>
      </c>
    </row>
    <row r="8434" spans="1:7" x14ac:dyDescent="0.2">
      <c r="A8434" s="120"/>
      <c r="B8434" s="120"/>
      <c r="C8434" s="120"/>
      <c r="D8434" s="120"/>
      <c r="E8434" s="344"/>
      <c r="F8434" s="344"/>
      <c r="G8434" s="262">
        <f t="shared" si="154"/>
        <v>58584.866528488899</v>
      </c>
    </row>
    <row r="8435" spans="1:7" x14ac:dyDescent="0.2">
      <c r="A8435" s="120"/>
      <c r="B8435" s="120"/>
      <c r="C8435" s="120"/>
      <c r="D8435" s="120"/>
      <c r="E8435" s="344"/>
      <c r="F8435" s="344"/>
      <c r="G8435" s="262">
        <f t="shared" si="154"/>
        <v>58584.866528488899</v>
      </c>
    </row>
    <row r="8436" spans="1:7" x14ac:dyDescent="0.2">
      <c r="A8436" s="120"/>
      <c r="B8436" s="120"/>
      <c r="C8436" s="120"/>
      <c r="D8436" s="120"/>
      <c r="E8436" s="344"/>
      <c r="F8436" s="344"/>
      <c r="G8436" s="262">
        <f t="shared" si="154"/>
        <v>58584.866528488899</v>
      </c>
    </row>
    <row r="8437" spans="1:7" x14ac:dyDescent="0.2">
      <c r="A8437" s="120"/>
      <c r="B8437" s="120"/>
      <c r="C8437" s="120"/>
      <c r="D8437" s="120"/>
      <c r="E8437" s="344"/>
      <c r="F8437" s="344"/>
      <c r="G8437" s="262">
        <f t="shared" si="154"/>
        <v>58584.866528488899</v>
      </c>
    </row>
    <row r="8438" spans="1:7" x14ac:dyDescent="0.2">
      <c r="A8438" s="120"/>
      <c r="B8438" s="120"/>
      <c r="C8438" s="120"/>
      <c r="D8438" s="120"/>
      <c r="E8438" s="344"/>
      <c r="F8438" s="344"/>
      <c r="G8438" s="262">
        <f t="shared" si="154"/>
        <v>58584.866528488899</v>
      </c>
    </row>
    <row r="8439" spans="1:7" x14ac:dyDescent="0.2">
      <c r="A8439" s="120"/>
      <c r="B8439" s="120"/>
      <c r="C8439" s="120"/>
      <c r="D8439" s="120"/>
      <c r="E8439" s="344"/>
      <c r="F8439" s="344"/>
      <c r="G8439" s="262">
        <f t="shared" si="154"/>
        <v>58584.866528488899</v>
      </c>
    </row>
    <row r="8440" spans="1:7" x14ac:dyDescent="0.2">
      <c r="A8440" s="120"/>
      <c r="B8440" s="120"/>
      <c r="C8440" s="120"/>
      <c r="D8440" s="120"/>
      <c r="E8440" s="344"/>
      <c r="F8440" s="344"/>
      <c r="G8440" s="262">
        <f t="shared" si="154"/>
        <v>58584.866528488899</v>
      </c>
    </row>
    <row r="8441" spans="1:7" x14ac:dyDescent="0.2">
      <c r="A8441" s="120"/>
      <c r="B8441" s="120"/>
      <c r="C8441" s="120"/>
      <c r="D8441" s="120"/>
      <c r="E8441" s="344"/>
      <c r="F8441" s="344"/>
      <c r="G8441" s="262">
        <f t="shared" si="154"/>
        <v>58584.866528488899</v>
      </c>
    </row>
    <row r="8442" spans="1:7" x14ac:dyDescent="0.2">
      <c r="A8442" s="120"/>
      <c r="B8442" s="120"/>
      <c r="C8442" s="120"/>
      <c r="D8442" s="120"/>
      <c r="E8442" s="344"/>
      <c r="F8442" s="344"/>
      <c r="G8442" s="262">
        <f t="shared" si="154"/>
        <v>58584.866528488899</v>
      </c>
    </row>
    <row r="8443" spans="1:7" x14ac:dyDescent="0.2">
      <c r="A8443" s="120"/>
      <c r="B8443" s="120"/>
      <c r="C8443" s="120"/>
      <c r="D8443" s="120"/>
      <c r="E8443" s="344"/>
      <c r="F8443" s="344"/>
      <c r="G8443" s="262">
        <f t="shared" si="154"/>
        <v>58584.866528488899</v>
      </c>
    </row>
    <row r="8444" spans="1:7" x14ac:dyDescent="0.2">
      <c r="A8444" s="120"/>
      <c r="B8444" s="120"/>
      <c r="C8444" s="120"/>
      <c r="D8444" s="120"/>
      <c r="E8444" s="344"/>
      <c r="F8444" s="344"/>
      <c r="G8444" s="262">
        <f t="shared" si="154"/>
        <v>58584.866528488899</v>
      </c>
    </row>
    <row r="8445" spans="1:7" x14ac:dyDescent="0.2">
      <c r="A8445" s="120"/>
      <c r="B8445" s="120"/>
      <c r="C8445" s="120"/>
      <c r="D8445" s="120"/>
      <c r="E8445" s="344"/>
      <c r="F8445" s="344"/>
      <c r="G8445" s="262">
        <f t="shared" si="154"/>
        <v>58584.866528488899</v>
      </c>
    </row>
    <row r="8446" spans="1:7" x14ac:dyDescent="0.2">
      <c r="A8446" s="120"/>
      <c r="B8446" s="120"/>
      <c r="C8446" s="120"/>
      <c r="D8446" s="120"/>
      <c r="E8446" s="344"/>
      <c r="F8446" s="344"/>
      <c r="G8446" s="262">
        <f t="shared" si="154"/>
        <v>58584.866528488899</v>
      </c>
    </row>
    <row r="8447" spans="1:7" x14ac:dyDescent="0.2">
      <c r="A8447" s="120"/>
      <c r="B8447" s="120"/>
      <c r="C8447" s="120"/>
      <c r="D8447" s="120"/>
      <c r="E8447" s="344"/>
      <c r="F8447" s="344"/>
      <c r="G8447" s="262">
        <f t="shared" si="154"/>
        <v>58584.866528488899</v>
      </c>
    </row>
    <row r="8448" spans="1:7" x14ac:dyDescent="0.2">
      <c r="A8448" s="120"/>
      <c r="B8448" s="120"/>
      <c r="C8448" s="120"/>
      <c r="D8448" s="120"/>
      <c r="E8448" s="344"/>
      <c r="F8448" s="344"/>
      <c r="G8448" s="262">
        <f t="shared" si="154"/>
        <v>58584.866528488899</v>
      </c>
    </row>
    <row r="8449" spans="1:7" x14ac:dyDescent="0.2">
      <c r="A8449" s="120"/>
      <c r="B8449" s="120"/>
      <c r="C8449" s="120"/>
      <c r="D8449" s="120"/>
      <c r="E8449" s="344"/>
      <c r="F8449" s="344"/>
      <c r="G8449" s="262">
        <f t="shared" si="154"/>
        <v>58584.866528488899</v>
      </c>
    </row>
    <row r="8450" spans="1:7" x14ac:dyDescent="0.2">
      <c r="A8450" s="120"/>
      <c r="B8450" s="120"/>
      <c r="C8450" s="120"/>
      <c r="D8450" s="120"/>
      <c r="E8450" s="344"/>
      <c r="F8450" s="344"/>
      <c r="G8450" s="262">
        <f t="shared" si="154"/>
        <v>58584.866528488899</v>
      </c>
    </row>
    <row r="8451" spans="1:7" x14ac:dyDescent="0.2">
      <c r="A8451" s="120"/>
      <c r="B8451" s="120"/>
      <c r="C8451" s="120"/>
      <c r="D8451" s="120"/>
      <c r="E8451" s="344"/>
      <c r="F8451" s="344"/>
      <c r="G8451" s="262">
        <f t="shared" si="154"/>
        <v>58584.866528488899</v>
      </c>
    </row>
    <row r="8452" spans="1:7" x14ac:dyDescent="0.2">
      <c r="A8452" s="120"/>
      <c r="B8452" s="120"/>
      <c r="C8452" s="120"/>
      <c r="D8452" s="120"/>
      <c r="E8452" s="344"/>
      <c r="F8452" s="344"/>
      <c r="G8452" s="262">
        <f t="shared" si="154"/>
        <v>58584.866528488899</v>
      </c>
    </row>
    <row r="8453" spans="1:7" x14ac:dyDescent="0.2">
      <c r="A8453" s="120"/>
      <c r="B8453" s="120"/>
      <c r="C8453" s="120"/>
      <c r="D8453" s="120"/>
      <c r="E8453" s="344"/>
      <c r="F8453" s="344"/>
      <c r="G8453" s="262">
        <f t="shared" si="154"/>
        <v>58584.866528488899</v>
      </c>
    </row>
    <row r="8454" spans="1:7" x14ac:dyDescent="0.2">
      <c r="A8454" s="120"/>
      <c r="B8454" s="120"/>
      <c r="C8454" s="120"/>
      <c r="D8454" s="120"/>
      <c r="E8454" s="344"/>
      <c r="F8454" s="344"/>
      <c r="G8454" s="262">
        <f t="shared" ref="G8454:G8517" si="155">G8453+(D8454+D8453)/2*(E8454-E8453)</f>
        <v>58584.866528488899</v>
      </c>
    </row>
    <row r="8455" spans="1:7" x14ac:dyDescent="0.2">
      <c r="A8455" s="120"/>
      <c r="B8455" s="120"/>
      <c r="C8455" s="120"/>
      <c r="D8455" s="120"/>
      <c r="E8455" s="344"/>
      <c r="F8455" s="344"/>
      <c r="G8455" s="262">
        <f t="shared" si="155"/>
        <v>58584.866528488899</v>
      </c>
    </row>
    <row r="8456" spans="1:7" x14ac:dyDescent="0.2">
      <c r="A8456" s="120"/>
      <c r="B8456" s="120"/>
      <c r="C8456" s="120"/>
      <c r="D8456" s="120"/>
      <c r="E8456" s="344"/>
      <c r="F8456" s="344"/>
      <c r="G8456" s="262">
        <f t="shared" si="155"/>
        <v>58584.866528488899</v>
      </c>
    </row>
    <row r="8457" spans="1:7" x14ac:dyDescent="0.2">
      <c r="A8457" s="120"/>
      <c r="B8457" s="120"/>
      <c r="C8457" s="120"/>
      <c r="D8457" s="120"/>
      <c r="E8457" s="344"/>
      <c r="F8457" s="344"/>
      <c r="G8457" s="262">
        <f t="shared" si="155"/>
        <v>58584.866528488899</v>
      </c>
    </row>
    <row r="8458" spans="1:7" x14ac:dyDescent="0.2">
      <c r="A8458" s="120"/>
      <c r="B8458" s="120"/>
      <c r="C8458" s="120"/>
      <c r="D8458" s="120"/>
      <c r="E8458" s="344"/>
      <c r="F8458" s="344"/>
      <c r="G8458" s="262">
        <f t="shared" si="155"/>
        <v>58584.866528488899</v>
      </c>
    </row>
    <row r="8459" spans="1:7" x14ac:dyDescent="0.2">
      <c r="A8459" s="120"/>
      <c r="B8459" s="120"/>
      <c r="C8459" s="120"/>
      <c r="D8459" s="120"/>
      <c r="E8459" s="344"/>
      <c r="F8459" s="344"/>
      <c r="G8459" s="262">
        <f t="shared" si="155"/>
        <v>58584.866528488899</v>
      </c>
    </row>
    <row r="8460" spans="1:7" x14ac:dyDescent="0.2">
      <c r="A8460" s="120"/>
      <c r="B8460" s="120"/>
      <c r="C8460" s="120"/>
      <c r="D8460" s="120"/>
      <c r="E8460" s="344"/>
      <c r="F8460" s="344"/>
      <c r="G8460" s="262">
        <f t="shared" si="155"/>
        <v>58584.866528488899</v>
      </c>
    </row>
    <row r="8461" spans="1:7" x14ac:dyDescent="0.2">
      <c r="A8461" s="120"/>
      <c r="B8461" s="120"/>
      <c r="C8461" s="120"/>
      <c r="D8461" s="120"/>
      <c r="E8461" s="344"/>
      <c r="F8461" s="344"/>
      <c r="G8461" s="262">
        <f t="shared" si="155"/>
        <v>58584.866528488899</v>
      </c>
    </row>
    <row r="8462" spans="1:7" x14ac:dyDescent="0.2">
      <c r="A8462" s="120"/>
      <c r="B8462" s="120"/>
      <c r="C8462" s="120"/>
      <c r="D8462" s="120"/>
      <c r="E8462" s="344"/>
      <c r="F8462" s="344"/>
      <c r="G8462" s="262">
        <f t="shared" si="155"/>
        <v>58584.866528488899</v>
      </c>
    </row>
    <row r="8463" spans="1:7" x14ac:dyDescent="0.2">
      <c r="A8463" s="120"/>
      <c r="B8463" s="120"/>
      <c r="C8463" s="120"/>
      <c r="D8463" s="120"/>
      <c r="E8463" s="344"/>
      <c r="F8463" s="344"/>
      <c r="G8463" s="262">
        <f t="shared" si="155"/>
        <v>58584.866528488899</v>
      </c>
    </row>
    <row r="8464" spans="1:7" x14ac:dyDescent="0.2">
      <c r="A8464" s="120"/>
      <c r="B8464" s="120"/>
      <c r="C8464" s="120"/>
      <c r="D8464" s="120"/>
      <c r="E8464" s="344"/>
      <c r="F8464" s="344"/>
      <c r="G8464" s="262">
        <f t="shared" si="155"/>
        <v>58584.866528488899</v>
      </c>
    </row>
    <row r="8465" spans="1:7" x14ac:dyDescent="0.2">
      <c r="A8465" s="120"/>
      <c r="B8465" s="120"/>
      <c r="C8465" s="120"/>
      <c r="D8465" s="120"/>
      <c r="E8465" s="344"/>
      <c r="F8465" s="344"/>
      <c r="G8465" s="262">
        <f t="shared" si="155"/>
        <v>58584.866528488899</v>
      </c>
    </row>
    <row r="8466" spans="1:7" x14ac:dyDescent="0.2">
      <c r="A8466" s="120"/>
      <c r="B8466" s="120"/>
      <c r="C8466" s="120"/>
      <c r="D8466" s="120"/>
      <c r="E8466" s="344"/>
      <c r="F8466" s="344"/>
      <c r="G8466" s="262">
        <f t="shared" si="155"/>
        <v>58584.866528488899</v>
      </c>
    </row>
    <row r="8467" spans="1:7" x14ac:dyDescent="0.2">
      <c r="A8467" s="120"/>
      <c r="B8467" s="120"/>
      <c r="C8467" s="120"/>
      <c r="D8467" s="120"/>
      <c r="E8467" s="344"/>
      <c r="F8467" s="344"/>
      <c r="G8467" s="262">
        <f t="shared" si="155"/>
        <v>58584.866528488899</v>
      </c>
    </row>
    <row r="8468" spans="1:7" x14ac:dyDescent="0.2">
      <c r="A8468" s="120"/>
      <c r="B8468" s="120"/>
      <c r="C8468" s="120"/>
      <c r="D8468" s="120"/>
      <c r="E8468" s="344"/>
      <c r="F8468" s="344"/>
      <c r="G8468" s="262">
        <f t="shared" si="155"/>
        <v>58584.866528488899</v>
      </c>
    </row>
    <row r="8469" spans="1:7" x14ac:dyDescent="0.2">
      <c r="A8469" s="120"/>
      <c r="B8469" s="120"/>
      <c r="C8469" s="120"/>
      <c r="D8469" s="120"/>
      <c r="E8469" s="344"/>
      <c r="F8469" s="344"/>
      <c r="G8469" s="262">
        <f t="shared" si="155"/>
        <v>58584.866528488899</v>
      </c>
    </row>
    <row r="8470" spans="1:7" x14ac:dyDescent="0.2">
      <c r="A8470" s="120"/>
      <c r="B8470" s="120"/>
      <c r="C8470" s="120"/>
      <c r="D8470" s="120"/>
      <c r="E8470" s="344"/>
      <c r="F8470" s="344"/>
      <c r="G8470" s="262">
        <f t="shared" si="155"/>
        <v>58584.866528488899</v>
      </c>
    </row>
    <row r="8471" spans="1:7" x14ac:dyDescent="0.2">
      <c r="A8471" s="120"/>
      <c r="B8471" s="120"/>
      <c r="C8471" s="120"/>
      <c r="D8471" s="120"/>
      <c r="E8471" s="344"/>
      <c r="F8471" s="344"/>
      <c r="G8471" s="262">
        <f t="shared" si="155"/>
        <v>58584.866528488899</v>
      </c>
    </row>
    <row r="8472" spans="1:7" x14ac:dyDescent="0.2">
      <c r="A8472" s="120"/>
      <c r="B8472" s="120"/>
      <c r="C8472" s="120"/>
      <c r="D8472" s="120"/>
      <c r="E8472" s="344"/>
      <c r="F8472" s="344"/>
      <c r="G8472" s="262">
        <f t="shared" si="155"/>
        <v>58584.866528488899</v>
      </c>
    </row>
    <row r="8473" spans="1:7" x14ac:dyDescent="0.2">
      <c r="A8473" s="120"/>
      <c r="B8473" s="120"/>
      <c r="C8473" s="120"/>
      <c r="D8473" s="120"/>
      <c r="E8473" s="344"/>
      <c r="F8473" s="344"/>
      <c r="G8473" s="262">
        <f t="shared" si="155"/>
        <v>58584.866528488899</v>
      </c>
    </row>
    <row r="8474" spans="1:7" x14ac:dyDescent="0.2">
      <c r="A8474" s="120"/>
      <c r="B8474" s="120"/>
      <c r="C8474" s="120"/>
      <c r="D8474" s="120"/>
      <c r="E8474" s="344"/>
      <c r="F8474" s="344"/>
      <c r="G8474" s="262">
        <f t="shared" si="155"/>
        <v>58584.866528488899</v>
      </c>
    </row>
    <row r="8475" spans="1:7" x14ac:dyDescent="0.2">
      <c r="A8475" s="120"/>
      <c r="B8475" s="120"/>
      <c r="C8475" s="120"/>
      <c r="D8475" s="120"/>
      <c r="E8475" s="344"/>
      <c r="F8475" s="344"/>
      <c r="G8475" s="262">
        <f t="shared" si="155"/>
        <v>58584.866528488899</v>
      </c>
    </row>
    <row r="8476" spans="1:7" x14ac:dyDescent="0.2">
      <c r="A8476" s="120"/>
      <c r="B8476" s="120"/>
      <c r="C8476" s="120"/>
      <c r="D8476" s="120"/>
      <c r="E8476" s="344"/>
      <c r="F8476" s="344"/>
      <c r="G8476" s="262">
        <f t="shared" si="155"/>
        <v>58584.866528488899</v>
      </c>
    </row>
    <row r="8477" spans="1:7" x14ac:dyDescent="0.2">
      <c r="A8477" s="120"/>
      <c r="B8477" s="120"/>
      <c r="C8477" s="120"/>
      <c r="D8477" s="120"/>
      <c r="E8477" s="344"/>
      <c r="F8477" s="344"/>
      <c r="G8477" s="262">
        <f t="shared" si="155"/>
        <v>58584.866528488899</v>
      </c>
    </row>
    <row r="8478" spans="1:7" x14ac:dyDescent="0.2">
      <c r="A8478" s="120"/>
      <c r="B8478" s="120"/>
      <c r="C8478" s="120"/>
      <c r="D8478" s="120"/>
      <c r="E8478" s="344"/>
      <c r="F8478" s="344"/>
      <c r="G8478" s="262">
        <f t="shared" si="155"/>
        <v>58584.866528488899</v>
      </c>
    </row>
    <row r="8479" spans="1:7" x14ac:dyDescent="0.2">
      <c r="A8479" s="120"/>
      <c r="B8479" s="120"/>
      <c r="C8479" s="120"/>
      <c r="D8479" s="120"/>
      <c r="E8479" s="344"/>
      <c r="F8479" s="344"/>
      <c r="G8479" s="262">
        <f t="shared" si="155"/>
        <v>58584.866528488899</v>
      </c>
    </row>
    <row r="8480" spans="1:7" x14ac:dyDescent="0.2">
      <c r="A8480" s="120"/>
      <c r="B8480" s="120"/>
      <c r="C8480" s="120"/>
      <c r="D8480" s="120"/>
      <c r="E8480" s="344"/>
      <c r="F8480" s="344"/>
      <c r="G8480" s="262">
        <f t="shared" si="155"/>
        <v>58584.866528488899</v>
      </c>
    </row>
    <row r="8481" spans="1:7" x14ac:dyDescent="0.2">
      <c r="A8481" s="120"/>
      <c r="B8481" s="120"/>
      <c r="C8481" s="120"/>
      <c r="D8481" s="120"/>
      <c r="E8481" s="344"/>
      <c r="F8481" s="344"/>
      <c r="G8481" s="262">
        <f t="shared" si="155"/>
        <v>58584.866528488899</v>
      </c>
    </row>
    <row r="8482" spans="1:7" x14ac:dyDescent="0.2">
      <c r="A8482" s="120"/>
      <c r="B8482" s="120"/>
      <c r="C8482" s="120"/>
      <c r="D8482" s="120"/>
      <c r="E8482" s="344"/>
      <c r="F8482" s="344"/>
      <c r="G8482" s="262">
        <f t="shared" si="155"/>
        <v>58584.866528488899</v>
      </c>
    </row>
    <row r="8483" spans="1:7" x14ac:dyDescent="0.2">
      <c r="A8483" s="120"/>
      <c r="B8483" s="120"/>
      <c r="C8483" s="120"/>
      <c r="D8483" s="120"/>
      <c r="E8483" s="344"/>
      <c r="F8483" s="344"/>
      <c r="G8483" s="262">
        <f t="shared" si="155"/>
        <v>58584.866528488899</v>
      </c>
    </row>
    <row r="8484" spans="1:7" x14ac:dyDescent="0.2">
      <c r="A8484" s="120"/>
      <c r="B8484" s="120"/>
      <c r="C8484" s="120"/>
      <c r="D8484" s="120"/>
      <c r="E8484" s="344"/>
      <c r="F8484" s="344"/>
      <c r="G8484" s="262">
        <f t="shared" si="155"/>
        <v>58584.866528488899</v>
      </c>
    </row>
    <row r="8485" spans="1:7" x14ac:dyDescent="0.2">
      <c r="A8485" s="120"/>
      <c r="B8485" s="120"/>
      <c r="C8485" s="120"/>
      <c r="D8485" s="120"/>
      <c r="E8485" s="344"/>
      <c r="F8485" s="344"/>
      <c r="G8485" s="262">
        <f t="shared" si="155"/>
        <v>58584.866528488899</v>
      </c>
    </row>
    <row r="8486" spans="1:7" x14ac:dyDescent="0.2">
      <c r="A8486" s="120"/>
      <c r="B8486" s="120"/>
      <c r="C8486" s="120"/>
      <c r="D8486" s="120"/>
      <c r="E8486" s="344"/>
      <c r="F8486" s="344"/>
      <c r="G8486" s="262">
        <f t="shared" si="155"/>
        <v>58584.866528488899</v>
      </c>
    </row>
    <row r="8487" spans="1:7" x14ac:dyDescent="0.2">
      <c r="A8487" s="120"/>
      <c r="B8487" s="120"/>
      <c r="C8487" s="120"/>
      <c r="D8487" s="120"/>
      <c r="E8487" s="344"/>
      <c r="F8487" s="344"/>
      <c r="G8487" s="262">
        <f t="shared" si="155"/>
        <v>58584.866528488899</v>
      </c>
    </row>
    <row r="8488" spans="1:7" x14ac:dyDescent="0.2">
      <c r="A8488" s="120"/>
      <c r="B8488" s="120"/>
      <c r="C8488" s="120"/>
      <c r="D8488" s="120"/>
      <c r="E8488" s="344"/>
      <c r="F8488" s="344"/>
      <c r="G8488" s="262">
        <f t="shared" si="155"/>
        <v>58584.866528488899</v>
      </c>
    </row>
    <row r="8489" spans="1:7" x14ac:dyDescent="0.2">
      <c r="A8489" s="120"/>
      <c r="B8489" s="120"/>
      <c r="C8489" s="120"/>
      <c r="D8489" s="120"/>
      <c r="E8489" s="344"/>
      <c r="F8489" s="344"/>
      <c r="G8489" s="262">
        <f t="shared" si="155"/>
        <v>58584.866528488899</v>
      </c>
    </row>
    <row r="8490" spans="1:7" x14ac:dyDescent="0.2">
      <c r="A8490" s="120"/>
      <c r="B8490" s="120"/>
      <c r="C8490" s="120"/>
      <c r="D8490" s="120"/>
      <c r="E8490" s="344"/>
      <c r="F8490" s="344"/>
      <c r="G8490" s="262">
        <f t="shared" si="155"/>
        <v>58584.866528488899</v>
      </c>
    </row>
    <row r="8491" spans="1:7" x14ac:dyDescent="0.2">
      <c r="A8491" s="120"/>
      <c r="B8491" s="120"/>
      <c r="C8491" s="120"/>
      <c r="D8491" s="120"/>
      <c r="E8491" s="344"/>
      <c r="F8491" s="344"/>
      <c r="G8491" s="262">
        <f t="shared" si="155"/>
        <v>58584.866528488899</v>
      </c>
    </row>
    <row r="8492" spans="1:7" x14ac:dyDescent="0.2">
      <c r="A8492" s="120"/>
      <c r="B8492" s="120"/>
      <c r="C8492" s="120"/>
      <c r="D8492" s="120"/>
      <c r="E8492" s="344"/>
      <c r="F8492" s="344"/>
      <c r="G8492" s="262">
        <f t="shared" si="155"/>
        <v>58584.866528488899</v>
      </c>
    </row>
    <row r="8493" spans="1:7" x14ac:dyDescent="0.2">
      <c r="A8493" s="120"/>
      <c r="B8493" s="120"/>
      <c r="C8493" s="120"/>
      <c r="D8493" s="120"/>
      <c r="E8493" s="344"/>
      <c r="F8493" s="344"/>
      <c r="G8493" s="262">
        <f t="shared" si="155"/>
        <v>58584.866528488899</v>
      </c>
    </row>
    <row r="8494" spans="1:7" x14ac:dyDescent="0.2">
      <c r="A8494" s="120"/>
      <c r="B8494" s="120"/>
      <c r="C8494" s="120"/>
      <c r="D8494" s="120"/>
      <c r="E8494" s="344"/>
      <c r="F8494" s="344"/>
      <c r="G8494" s="262">
        <f t="shared" si="155"/>
        <v>58584.866528488899</v>
      </c>
    </row>
    <row r="8495" spans="1:7" x14ac:dyDescent="0.2">
      <c r="A8495" s="120"/>
      <c r="B8495" s="120"/>
      <c r="C8495" s="120"/>
      <c r="D8495" s="120"/>
      <c r="E8495" s="344"/>
      <c r="F8495" s="344"/>
      <c r="G8495" s="262">
        <f t="shared" si="155"/>
        <v>58584.866528488899</v>
      </c>
    </row>
    <row r="8496" spans="1:7" x14ac:dyDescent="0.2">
      <c r="A8496" s="120"/>
      <c r="B8496" s="120"/>
      <c r="C8496" s="120"/>
      <c r="D8496" s="120"/>
      <c r="E8496" s="344"/>
      <c r="F8496" s="344"/>
      <c r="G8496" s="262">
        <f t="shared" si="155"/>
        <v>58584.866528488899</v>
      </c>
    </row>
    <row r="8497" spans="1:7" x14ac:dyDescent="0.2">
      <c r="A8497" s="120"/>
      <c r="B8497" s="120"/>
      <c r="C8497" s="120"/>
      <c r="D8497" s="120"/>
      <c r="E8497" s="344"/>
      <c r="F8497" s="344"/>
      <c r="G8497" s="262">
        <f t="shared" si="155"/>
        <v>58584.866528488899</v>
      </c>
    </row>
    <row r="8498" spans="1:7" x14ac:dyDescent="0.2">
      <c r="A8498" s="120"/>
      <c r="B8498" s="120"/>
      <c r="C8498" s="120"/>
      <c r="D8498" s="120"/>
      <c r="E8498" s="344"/>
      <c r="F8498" s="344"/>
      <c r="G8498" s="262">
        <f t="shared" si="155"/>
        <v>58584.866528488899</v>
      </c>
    </row>
    <row r="8499" spans="1:7" x14ac:dyDescent="0.2">
      <c r="A8499" s="120"/>
      <c r="B8499" s="120"/>
      <c r="C8499" s="120"/>
      <c r="D8499" s="120"/>
      <c r="E8499" s="344"/>
      <c r="F8499" s="344"/>
      <c r="G8499" s="262">
        <f t="shared" si="155"/>
        <v>58584.866528488899</v>
      </c>
    </row>
    <row r="8500" spans="1:7" x14ac:dyDescent="0.2">
      <c r="A8500" s="120"/>
      <c r="B8500" s="120"/>
      <c r="C8500" s="120"/>
      <c r="D8500" s="120"/>
      <c r="E8500" s="344"/>
      <c r="F8500" s="344"/>
      <c r="G8500" s="262">
        <f t="shared" si="155"/>
        <v>58584.866528488899</v>
      </c>
    </row>
    <row r="8501" spans="1:7" x14ac:dyDescent="0.2">
      <c r="A8501" s="120"/>
      <c r="B8501" s="120"/>
      <c r="C8501" s="120"/>
      <c r="D8501" s="120"/>
      <c r="E8501" s="344"/>
      <c r="F8501" s="344"/>
      <c r="G8501" s="262">
        <f t="shared" si="155"/>
        <v>58584.866528488899</v>
      </c>
    </row>
    <row r="8502" spans="1:7" x14ac:dyDescent="0.2">
      <c r="A8502" s="120"/>
      <c r="B8502" s="120"/>
      <c r="C8502" s="120"/>
      <c r="D8502" s="120"/>
      <c r="E8502" s="344"/>
      <c r="F8502" s="344"/>
      <c r="G8502" s="262">
        <f t="shared" si="155"/>
        <v>58584.866528488899</v>
      </c>
    </row>
    <row r="8503" spans="1:7" x14ac:dyDescent="0.2">
      <c r="A8503" s="120"/>
      <c r="B8503" s="120"/>
      <c r="C8503" s="120"/>
      <c r="D8503" s="120"/>
      <c r="E8503" s="344"/>
      <c r="F8503" s="344"/>
      <c r="G8503" s="262">
        <f t="shared" si="155"/>
        <v>58584.866528488899</v>
      </c>
    </row>
    <row r="8504" spans="1:7" x14ac:dyDescent="0.2">
      <c r="A8504" s="120"/>
      <c r="B8504" s="120"/>
      <c r="C8504" s="120"/>
      <c r="D8504" s="120"/>
      <c r="E8504" s="344"/>
      <c r="F8504" s="344"/>
      <c r="G8504" s="262">
        <f t="shared" si="155"/>
        <v>58584.866528488899</v>
      </c>
    </row>
    <row r="8505" spans="1:7" x14ac:dyDescent="0.2">
      <c r="A8505" s="120"/>
      <c r="B8505" s="120"/>
      <c r="C8505" s="120"/>
      <c r="D8505" s="120"/>
      <c r="E8505" s="344"/>
      <c r="F8505" s="344"/>
      <c r="G8505" s="262">
        <f t="shared" si="155"/>
        <v>58584.866528488899</v>
      </c>
    </row>
    <row r="8506" spans="1:7" x14ac:dyDescent="0.2">
      <c r="A8506" s="120"/>
      <c r="B8506" s="120"/>
      <c r="C8506" s="120"/>
      <c r="D8506" s="120"/>
      <c r="E8506" s="344"/>
      <c r="F8506" s="344"/>
      <c r="G8506" s="262">
        <f t="shared" si="155"/>
        <v>58584.866528488899</v>
      </c>
    </row>
    <row r="8507" spans="1:7" x14ac:dyDescent="0.2">
      <c r="A8507" s="120"/>
      <c r="B8507" s="120"/>
      <c r="C8507" s="120"/>
      <c r="D8507" s="120"/>
      <c r="E8507" s="344"/>
      <c r="F8507" s="344"/>
      <c r="G8507" s="262">
        <f t="shared" si="155"/>
        <v>58584.866528488899</v>
      </c>
    </row>
    <row r="8508" spans="1:7" x14ac:dyDescent="0.2">
      <c r="A8508" s="120"/>
      <c r="B8508" s="120"/>
      <c r="C8508" s="120"/>
      <c r="D8508" s="120"/>
      <c r="E8508" s="344"/>
      <c r="F8508" s="344"/>
      <c r="G8508" s="262">
        <f t="shared" si="155"/>
        <v>58584.866528488899</v>
      </c>
    </row>
    <row r="8509" spans="1:7" x14ac:dyDescent="0.2">
      <c r="A8509" s="120"/>
      <c r="B8509" s="120"/>
      <c r="C8509" s="120"/>
      <c r="D8509" s="120"/>
      <c r="E8509" s="344"/>
      <c r="F8509" s="344"/>
      <c r="G8509" s="262">
        <f t="shared" si="155"/>
        <v>58584.866528488899</v>
      </c>
    </row>
    <row r="8510" spans="1:7" x14ac:dyDescent="0.2">
      <c r="A8510" s="120"/>
      <c r="B8510" s="120"/>
      <c r="C8510" s="120"/>
      <c r="D8510" s="120"/>
      <c r="E8510" s="344"/>
      <c r="F8510" s="344"/>
      <c r="G8510" s="262">
        <f t="shared" si="155"/>
        <v>58584.866528488899</v>
      </c>
    </row>
    <row r="8511" spans="1:7" x14ac:dyDescent="0.2">
      <c r="A8511" s="120"/>
      <c r="B8511" s="120"/>
      <c r="C8511" s="120"/>
      <c r="D8511" s="120"/>
      <c r="E8511" s="344"/>
      <c r="F8511" s="344"/>
      <c r="G8511" s="262">
        <f t="shared" si="155"/>
        <v>58584.866528488899</v>
      </c>
    </row>
    <row r="8512" spans="1:7" x14ac:dyDescent="0.2">
      <c r="A8512" s="120"/>
      <c r="B8512" s="120"/>
      <c r="C8512" s="120"/>
      <c r="D8512" s="120"/>
      <c r="E8512" s="344"/>
      <c r="F8512" s="344"/>
      <c r="G8512" s="262">
        <f t="shared" si="155"/>
        <v>58584.866528488899</v>
      </c>
    </row>
    <row r="8513" spans="1:7" x14ac:dyDescent="0.2">
      <c r="A8513" s="120"/>
      <c r="B8513" s="120"/>
      <c r="C8513" s="120"/>
      <c r="D8513" s="120"/>
      <c r="E8513" s="344"/>
      <c r="F8513" s="344"/>
      <c r="G8513" s="262">
        <f t="shared" si="155"/>
        <v>58584.866528488899</v>
      </c>
    </row>
    <row r="8514" spans="1:7" x14ac:dyDescent="0.2">
      <c r="A8514" s="120"/>
      <c r="B8514" s="120"/>
      <c r="C8514" s="120"/>
      <c r="D8514" s="120"/>
      <c r="E8514" s="344"/>
      <c r="F8514" s="344"/>
      <c r="G8514" s="262">
        <f t="shared" si="155"/>
        <v>58584.866528488899</v>
      </c>
    </row>
    <row r="8515" spans="1:7" x14ac:dyDescent="0.2">
      <c r="A8515" s="120"/>
      <c r="B8515" s="120"/>
      <c r="C8515" s="120"/>
      <c r="D8515" s="120"/>
      <c r="E8515" s="344"/>
      <c r="F8515" s="344"/>
      <c r="G8515" s="262">
        <f t="shared" si="155"/>
        <v>58584.866528488899</v>
      </c>
    </row>
    <row r="8516" spans="1:7" x14ac:dyDescent="0.2">
      <c r="A8516" s="120"/>
      <c r="B8516" s="120"/>
      <c r="C8516" s="120"/>
      <c r="D8516" s="120"/>
      <c r="E8516" s="344"/>
      <c r="F8516" s="344"/>
      <c r="G8516" s="262">
        <f t="shared" si="155"/>
        <v>58584.866528488899</v>
      </c>
    </row>
    <row r="8517" spans="1:7" x14ac:dyDescent="0.2">
      <c r="A8517" s="120"/>
      <c r="B8517" s="120"/>
      <c r="C8517" s="120"/>
      <c r="D8517" s="120"/>
      <c r="E8517" s="344"/>
      <c r="F8517" s="344"/>
      <c r="G8517" s="262">
        <f t="shared" si="155"/>
        <v>58584.866528488899</v>
      </c>
    </row>
    <row r="8518" spans="1:7" x14ac:dyDescent="0.2">
      <c r="A8518" s="120"/>
      <c r="B8518" s="120"/>
      <c r="C8518" s="120"/>
      <c r="D8518" s="120"/>
      <c r="E8518" s="344"/>
      <c r="F8518" s="344"/>
      <c r="G8518" s="262">
        <f t="shared" ref="G8518:G8581" si="156">G8517+(D8518+D8517)/2*(E8518-E8517)</f>
        <v>58584.866528488899</v>
      </c>
    </row>
    <row r="8519" spans="1:7" x14ac:dyDescent="0.2">
      <c r="A8519" s="120"/>
      <c r="B8519" s="120"/>
      <c r="C8519" s="120"/>
      <c r="D8519" s="120"/>
      <c r="E8519" s="344"/>
      <c r="F8519" s="344"/>
      <c r="G8519" s="262">
        <f t="shared" si="156"/>
        <v>58584.866528488899</v>
      </c>
    </row>
    <row r="8520" spans="1:7" x14ac:dyDescent="0.2">
      <c r="A8520" s="120"/>
      <c r="B8520" s="120"/>
      <c r="C8520" s="120"/>
      <c r="D8520" s="120"/>
      <c r="E8520" s="344"/>
      <c r="F8520" s="344"/>
      <c r="G8520" s="262">
        <f t="shared" si="156"/>
        <v>58584.866528488899</v>
      </c>
    </row>
    <row r="8521" spans="1:7" x14ac:dyDescent="0.2">
      <c r="A8521" s="120"/>
      <c r="B8521" s="120"/>
      <c r="C8521" s="120"/>
      <c r="D8521" s="120"/>
      <c r="E8521" s="344"/>
      <c r="F8521" s="344"/>
      <c r="G8521" s="262">
        <f t="shared" si="156"/>
        <v>58584.866528488899</v>
      </c>
    </row>
    <row r="8522" spans="1:7" x14ac:dyDescent="0.2">
      <c r="A8522" s="120"/>
      <c r="B8522" s="120"/>
      <c r="C8522" s="120"/>
      <c r="D8522" s="120"/>
      <c r="E8522" s="344"/>
      <c r="F8522" s="344"/>
      <c r="G8522" s="262">
        <f t="shared" si="156"/>
        <v>58584.866528488899</v>
      </c>
    </row>
    <row r="8523" spans="1:7" x14ac:dyDescent="0.2">
      <c r="A8523" s="120"/>
      <c r="B8523" s="120"/>
      <c r="C8523" s="120"/>
      <c r="D8523" s="120"/>
      <c r="E8523" s="344"/>
      <c r="F8523" s="344"/>
      <c r="G8523" s="262">
        <f t="shared" si="156"/>
        <v>58584.866528488899</v>
      </c>
    </row>
    <row r="8524" spans="1:7" x14ac:dyDescent="0.2">
      <c r="A8524" s="120"/>
      <c r="B8524" s="120"/>
      <c r="C8524" s="120"/>
      <c r="D8524" s="120"/>
      <c r="E8524" s="344"/>
      <c r="F8524" s="344"/>
      <c r="G8524" s="262">
        <f t="shared" si="156"/>
        <v>58584.866528488899</v>
      </c>
    </row>
    <row r="8525" spans="1:7" x14ac:dyDescent="0.2">
      <c r="A8525" s="120"/>
      <c r="B8525" s="120"/>
      <c r="C8525" s="120"/>
      <c r="D8525" s="120"/>
      <c r="E8525" s="344"/>
      <c r="F8525" s="344"/>
      <c r="G8525" s="262">
        <f t="shared" si="156"/>
        <v>58584.866528488899</v>
      </c>
    </row>
    <row r="8526" spans="1:7" x14ac:dyDescent="0.2">
      <c r="A8526" s="120"/>
      <c r="B8526" s="120"/>
      <c r="C8526" s="120"/>
      <c r="D8526" s="120"/>
      <c r="E8526" s="344"/>
      <c r="F8526" s="344"/>
      <c r="G8526" s="262">
        <f t="shared" si="156"/>
        <v>58584.866528488899</v>
      </c>
    </row>
    <row r="8527" spans="1:7" x14ac:dyDescent="0.2">
      <c r="A8527" s="120"/>
      <c r="B8527" s="120"/>
      <c r="C8527" s="120"/>
      <c r="D8527" s="120"/>
      <c r="E8527" s="344"/>
      <c r="F8527" s="344"/>
      <c r="G8527" s="262">
        <f t="shared" si="156"/>
        <v>58584.866528488899</v>
      </c>
    </row>
    <row r="8528" spans="1:7" x14ac:dyDescent="0.2">
      <c r="A8528" s="120"/>
      <c r="B8528" s="120"/>
      <c r="C8528" s="120"/>
      <c r="D8528" s="120"/>
      <c r="E8528" s="344"/>
      <c r="F8528" s="344"/>
      <c r="G8528" s="262">
        <f t="shared" si="156"/>
        <v>58584.866528488899</v>
      </c>
    </row>
    <row r="8529" spans="1:7" x14ac:dyDescent="0.2">
      <c r="A8529" s="120"/>
      <c r="B8529" s="120"/>
      <c r="C8529" s="120"/>
      <c r="D8529" s="120"/>
      <c r="E8529" s="344"/>
      <c r="F8529" s="344"/>
      <c r="G8529" s="262">
        <f t="shared" si="156"/>
        <v>58584.866528488899</v>
      </c>
    </row>
    <row r="8530" spans="1:7" x14ac:dyDescent="0.2">
      <c r="A8530" s="120"/>
      <c r="B8530" s="120"/>
      <c r="C8530" s="120"/>
      <c r="D8530" s="120"/>
      <c r="E8530" s="344"/>
      <c r="F8530" s="344"/>
      <c r="G8530" s="262">
        <f t="shared" si="156"/>
        <v>58584.866528488899</v>
      </c>
    </row>
    <row r="8531" spans="1:7" x14ac:dyDescent="0.2">
      <c r="A8531" s="120"/>
      <c r="B8531" s="120"/>
      <c r="C8531" s="120"/>
      <c r="D8531" s="120"/>
      <c r="E8531" s="344"/>
      <c r="F8531" s="344"/>
      <c r="G8531" s="262">
        <f t="shared" si="156"/>
        <v>58584.866528488899</v>
      </c>
    </row>
    <row r="8532" spans="1:7" x14ac:dyDescent="0.2">
      <c r="A8532" s="120"/>
      <c r="B8532" s="120"/>
      <c r="C8532" s="120"/>
      <c r="D8532" s="120"/>
      <c r="E8532" s="344"/>
      <c r="F8532" s="344"/>
      <c r="G8532" s="262">
        <f t="shared" si="156"/>
        <v>58584.866528488899</v>
      </c>
    </row>
    <row r="8533" spans="1:7" x14ac:dyDescent="0.2">
      <c r="A8533" s="120"/>
      <c r="B8533" s="120"/>
      <c r="C8533" s="120"/>
      <c r="D8533" s="120"/>
      <c r="E8533" s="344"/>
      <c r="F8533" s="344"/>
      <c r="G8533" s="262">
        <f t="shared" si="156"/>
        <v>58584.866528488899</v>
      </c>
    </row>
    <row r="8534" spans="1:7" x14ac:dyDescent="0.2">
      <c r="A8534" s="120"/>
      <c r="B8534" s="120"/>
      <c r="C8534" s="120"/>
      <c r="D8534" s="120"/>
      <c r="E8534" s="344"/>
      <c r="F8534" s="344"/>
      <c r="G8534" s="262">
        <f t="shared" si="156"/>
        <v>58584.866528488899</v>
      </c>
    </row>
    <row r="8535" spans="1:7" x14ac:dyDescent="0.2">
      <c r="A8535" s="120"/>
      <c r="B8535" s="120"/>
      <c r="C8535" s="120"/>
      <c r="D8535" s="120"/>
      <c r="E8535" s="344"/>
      <c r="F8535" s="344"/>
      <c r="G8535" s="262">
        <f t="shared" si="156"/>
        <v>58584.866528488899</v>
      </c>
    </row>
    <row r="8536" spans="1:7" x14ac:dyDescent="0.2">
      <c r="A8536" s="120"/>
      <c r="B8536" s="120"/>
      <c r="C8536" s="120"/>
      <c r="D8536" s="120"/>
      <c r="E8536" s="344"/>
      <c r="F8536" s="344"/>
      <c r="G8536" s="262">
        <f t="shared" si="156"/>
        <v>58584.866528488899</v>
      </c>
    </row>
    <row r="8537" spans="1:7" x14ac:dyDescent="0.2">
      <c r="A8537" s="120"/>
      <c r="B8537" s="120"/>
      <c r="C8537" s="120"/>
      <c r="D8537" s="120"/>
      <c r="E8537" s="344"/>
      <c r="F8537" s="344"/>
      <c r="G8537" s="262">
        <f t="shared" si="156"/>
        <v>58584.866528488899</v>
      </c>
    </row>
    <row r="8538" spans="1:7" x14ac:dyDescent="0.2">
      <c r="A8538" s="120"/>
      <c r="B8538" s="120"/>
      <c r="C8538" s="120"/>
      <c r="D8538" s="120"/>
      <c r="E8538" s="344"/>
      <c r="F8538" s="344"/>
      <c r="G8538" s="262">
        <f t="shared" si="156"/>
        <v>58584.866528488899</v>
      </c>
    </row>
    <row r="8539" spans="1:7" x14ac:dyDescent="0.2">
      <c r="A8539" s="120"/>
      <c r="B8539" s="120"/>
      <c r="C8539" s="120"/>
      <c r="D8539" s="120"/>
      <c r="E8539" s="344"/>
      <c r="F8539" s="344"/>
      <c r="G8539" s="262">
        <f t="shared" si="156"/>
        <v>58584.866528488899</v>
      </c>
    </row>
    <row r="8540" spans="1:7" x14ac:dyDescent="0.2">
      <c r="A8540" s="120"/>
      <c r="B8540" s="120"/>
      <c r="C8540" s="120"/>
      <c r="D8540" s="120"/>
      <c r="E8540" s="344"/>
      <c r="F8540" s="344"/>
      <c r="G8540" s="262">
        <f t="shared" si="156"/>
        <v>58584.866528488899</v>
      </c>
    </row>
    <row r="8541" spans="1:7" x14ac:dyDescent="0.2">
      <c r="A8541" s="120"/>
      <c r="B8541" s="120"/>
      <c r="C8541" s="120"/>
      <c r="D8541" s="120"/>
      <c r="E8541" s="344"/>
      <c r="F8541" s="344"/>
      <c r="G8541" s="262">
        <f t="shared" si="156"/>
        <v>58584.866528488899</v>
      </c>
    </row>
    <row r="8542" spans="1:7" x14ac:dyDescent="0.2">
      <c r="A8542" s="120"/>
      <c r="B8542" s="120"/>
      <c r="C8542" s="120"/>
      <c r="D8542" s="120"/>
      <c r="E8542" s="344"/>
      <c r="F8542" s="344"/>
      <c r="G8542" s="262">
        <f t="shared" si="156"/>
        <v>58584.866528488899</v>
      </c>
    </row>
    <row r="8543" spans="1:7" x14ac:dyDescent="0.2">
      <c r="A8543" s="120"/>
      <c r="B8543" s="120"/>
      <c r="C8543" s="120"/>
      <c r="D8543" s="120"/>
      <c r="E8543" s="344"/>
      <c r="F8543" s="344"/>
      <c r="G8543" s="262">
        <f t="shared" si="156"/>
        <v>58584.866528488899</v>
      </c>
    </row>
    <row r="8544" spans="1:7" x14ac:dyDescent="0.2">
      <c r="A8544" s="120"/>
      <c r="B8544" s="120"/>
      <c r="C8544" s="120"/>
      <c r="D8544" s="120"/>
      <c r="E8544" s="344"/>
      <c r="F8544" s="344"/>
      <c r="G8544" s="262">
        <f t="shared" si="156"/>
        <v>58584.866528488899</v>
      </c>
    </row>
    <row r="8545" spans="1:7" x14ac:dyDescent="0.2">
      <c r="A8545" s="120"/>
      <c r="B8545" s="120"/>
      <c r="C8545" s="120"/>
      <c r="D8545" s="120"/>
      <c r="E8545" s="344"/>
      <c r="F8545" s="344"/>
      <c r="G8545" s="262">
        <f t="shared" si="156"/>
        <v>58584.866528488899</v>
      </c>
    </row>
    <row r="8546" spans="1:7" x14ac:dyDescent="0.2">
      <c r="A8546" s="120"/>
      <c r="B8546" s="120"/>
      <c r="C8546" s="120"/>
      <c r="D8546" s="120"/>
      <c r="E8546" s="344"/>
      <c r="F8546" s="344"/>
      <c r="G8546" s="262">
        <f t="shared" si="156"/>
        <v>58584.866528488899</v>
      </c>
    </row>
    <row r="8547" spans="1:7" x14ac:dyDescent="0.2">
      <c r="A8547" s="120"/>
      <c r="B8547" s="120"/>
      <c r="C8547" s="120"/>
      <c r="D8547" s="120"/>
      <c r="E8547" s="344"/>
      <c r="F8547" s="344"/>
      <c r="G8547" s="262">
        <f t="shared" si="156"/>
        <v>58584.866528488899</v>
      </c>
    </row>
    <row r="8548" spans="1:7" x14ac:dyDescent="0.2">
      <c r="A8548" s="120"/>
      <c r="B8548" s="120"/>
      <c r="C8548" s="120"/>
      <c r="D8548" s="120"/>
      <c r="E8548" s="344"/>
      <c r="F8548" s="344"/>
      <c r="G8548" s="262">
        <f t="shared" si="156"/>
        <v>58584.866528488899</v>
      </c>
    </row>
    <row r="8549" spans="1:7" x14ac:dyDescent="0.2">
      <c r="A8549" s="120"/>
      <c r="B8549" s="120"/>
      <c r="C8549" s="120"/>
      <c r="D8549" s="120"/>
      <c r="E8549" s="344"/>
      <c r="F8549" s="344"/>
      <c r="G8549" s="262">
        <f t="shared" si="156"/>
        <v>58584.866528488899</v>
      </c>
    </row>
    <row r="8550" spans="1:7" x14ac:dyDescent="0.2">
      <c r="A8550" s="120"/>
      <c r="B8550" s="120"/>
      <c r="C8550" s="120"/>
      <c r="D8550" s="120"/>
      <c r="E8550" s="344"/>
      <c r="F8550" s="344"/>
      <c r="G8550" s="262">
        <f t="shared" si="156"/>
        <v>58584.866528488899</v>
      </c>
    </row>
    <row r="8551" spans="1:7" x14ac:dyDescent="0.2">
      <c r="A8551" s="120"/>
      <c r="B8551" s="120"/>
      <c r="C8551" s="120"/>
      <c r="D8551" s="120"/>
      <c r="E8551" s="344"/>
      <c r="F8551" s="344"/>
      <c r="G8551" s="262">
        <f t="shared" si="156"/>
        <v>58584.866528488899</v>
      </c>
    </row>
    <row r="8552" spans="1:7" x14ac:dyDescent="0.2">
      <c r="A8552" s="120"/>
      <c r="B8552" s="120"/>
      <c r="C8552" s="120"/>
      <c r="D8552" s="120"/>
      <c r="E8552" s="344"/>
      <c r="F8552" s="344"/>
      <c r="G8552" s="262">
        <f t="shared" si="156"/>
        <v>58584.866528488899</v>
      </c>
    </row>
    <row r="8553" spans="1:7" x14ac:dyDescent="0.2">
      <c r="A8553" s="120"/>
      <c r="B8553" s="120"/>
      <c r="C8553" s="120"/>
      <c r="D8553" s="120"/>
      <c r="E8553" s="344"/>
      <c r="F8553" s="344"/>
      <c r="G8553" s="262">
        <f t="shared" si="156"/>
        <v>58584.866528488899</v>
      </c>
    </row>
    <row r="8554" spans="1:7" x14ac:dyDescent="0.2">
      <c r="A8554" s="120"/>
      <c r="B8554" s="120"/>
      <c r="C8554" s="120"/>
      <c r="D8554" s="120"/>
      <c r="E8554" s="344"/>
      <c r="F8554" s="344"/>
      <c r="G8554" s="262">
        <f t="shared" si="156"/>
        <v>58584.866528488899</v>
      </c>
    </row>
    <row r="8555" spans="1:7" x14ac:dyDescent="0.2">
      <c r="A8555" s="120"/>
      <c r="B8555" s="120"/>
      <c r="C8555" s="120"/>
      <c r="D8555" s="120"/>
      <c r="E8555" s="344"/>
      <c r="F8555" s="344"/>
      <c r="G8555" s="262">
        <f t="shared" si="156"/>
        <v>58584.866528488899</v>
      </c>
    </row>
    <row r="8556" spans="1:7" x14ac:dyDescent="0.2">
      <c r="A8556" s="120"/>
      <c r="B8556" s="120"/>
      <c r="C8556" s="120"/>
      <c r="D8556" s="120"/>
      <c r="E8556" s="344"/>
      <c r="F8556" s="344"/>
      <c r="G8556" s="262">
        <f t="shared" si="156"/>
        <v>58584.866528488899</v>
      </c>
    </row>
    <row r="8557" spans="1:7" x14ac:dyDescent="0.2">
      <c r="A8557" s="120"/>
      <c r="B8557" s="120"/>
      <c r="C8557" s="120"/>
      <c r="D8557" s="120"/>
      <c r="E8557" s="344"/>
      <c r="F8557" s="344"/>
      <c r="G8557" s="262">
        <f t="shared" si="156"/>
        <v>58584.866528488899</v>
      </c>
    </row>
    <row r="8558" spans="1:7" x14ac:dyDescent="0.2">
      <c r="A8558" s="120"/>
      <c r="B8558" s="120"/>
      <c r="C8558" s="120"/>
      <c r="D8558" s="120"/>
      <c r="E8558" s="344"/>
      <c r="F8558" s="344"/>
      <c r="G8558" s="262">
        <f t="shared" si="156"/>
        <v>58584.866528488899</v>
      </c>
    </row>
    <row r="8559" spans="1:7" x14ac:dyDescent="0.2">
      <c r="A8559" s="120"/>
      <c r="B8559" s="120"/>
      <c r="C8559" s="120"/>
      <c r="D8559" s="120"/>
      <c r="E8559" s="344"/>
      <c r="F8559" s="344"/>
      <c r="G8559" s="262">
        <f t="shared" si="156"/>
        <v>58584.866528488899</v>
      </c>
    </row>
    <row r="8560" spans="1:7" x14ac:dyDescent="0.2">
      <c r="A8560" s="120"/>
      <c r="B8560" s="120"/>
      <c r="C8560" s="120"/>
      <c r="D8560" s="120"/>
      <c r="E8560" s="344"/>
      <c r="F8560" s="344"/>
      <c r="G8560" s="262">
        <f t="shared" si="156"/>
        <v>58584.866528488899</v>
      </c>
    </row>
    <row r="8561" spans="1:7" x14ac:dyDescent="0.2">
      <c r="A8561" s="120"/>
      <c r="B8561" s="120"/>
      <c r="C8561" s="120"/>
      <c r="D8561" s="120"/>
      <c r="E8561" s="344"/>
      <c r="F8561" s="344"/>
      <c r="G8561" s="262">
        <f t="shared" si="156"/>
        <v>58584.866528488899</v>
      </c>
    </row>
    <row r="8562" spans="1:7" x14ac:dyDescent="0.2">
      <c r="A8562" s="120"/>
      <c r="B8562" s="120"/>
      <c r="C8562" s="120"/>
      <c r="D8562" s="120"/>
      <c r="E8562" s="344"/>
      <c r="F8562" s="344"/>
      <c r="G8562" s="262">
        <f t="shared" si="156"/>
        <v>58584.866528488899</v>
      </c>
    </row>
    <row r="8563" spans="1:7" x14ac:dyDescent="0.2">
      <c r="A8563" s="120"/>
      <c r="B8563" s="120"/>
      <c r="C8563" s="120"/>
      <c r="D8563" s="120"/>
      <c r="E8563" s="344"/>
      <c r="F8563" s="344"/>
      <c r="G8563" s="262">
        <f t="shared" si="156"/>
        <v>58584.866528488899</v>
      </c>
    </row>
    <row r="8564" spans="1:7" x14ac:dyDescent="0.2">
      <c r="A8564" s="120"/>
      <c r="B8564" s="120"/>
      <c r="C8564" s="120"/>
      <c r="D8564" s="120"/>
      <c r="E8564" s="344"/>
      <c r="F8564" s="344"/>
      <c r="G8564" s="262">
        <f t="shared" si="156"/>
        <v>58584.866528488899</v>
      </c>
    </row>
    <row r="8565" spans="1:7" x14ac:dyDescent="0.2">
      <c r="A8565" s="120"/>
      <c r="B8565" s="120"/>
      <c r="C8565" s="120"/>
      <c r="D8565" s="120"/>
      <c r="E8565" s="344"/>
      <c r="F8565" s="344"/>
      <c r="G8565" s="262">
        <f t="shared" si="156"/>
        <v>58584.866528488899</v>
      </c>
    </row>
    <row r="8566" spans="1:7" x14ac:dyDescent="0.2">
      <c r="A8566" s="120"/>
      <c r="B8566" s="120"/>
      <c r="C8566" s="120"/>
      <c r="D8566" s="120"/>
      <c r="E8566" s="344"/>
      <c r="F8566" s="344"/>
      <c r="G8566" s="262">
        <f t="shared" si="156"/>
        <v>58584.866528488899</v>
      </c>
    </row>
    <row r="8567" spans="1:7" x14ac:dyDescent="0.2">
      <c r="A8567" s="120"/>
      <c r="B8567" s="120"/>
      <c r="C8567" s="120"/>
      <c r="D8567" s="120"/>
      <c r="E8567" s="344"/>
      <c r="F8567" s="344"/>
      <c r="G8567" s="262">
        <f t="shared" si="156"/>
        <v>58584.866528488899</v>
      </c>
    </row>
    <row r="8568" spans="1:7" x14ac:dyDescent="0.2">
      <c r="A8568" s="120"/>
      <c r="B8568" s="120"/>
      <c r="C8568" s="120"/>
      <c r="D8568" s="120"/>
      <c r="E8568" s="344"/>
      <c r="F8568" s="344"/>
      <c r="G8568" s="262">
        <f t="shared" si="156"/>
        <v>58584.866528488899</v>
      </c>
    </row>
    <row r="8569" spans="1:7" x14ac:dyDescent="0.2">
      <c r="A8569" s="120"/>
      <c r="B8569" s="120"/>
      <c r="C8569" s="120"/>
      <c r="D8569" s="120"/>
      <c r="E8569" s="344"/>
      <c r="F8569" s="344"/>
      <c r="G8569" s="262">
        <f t="shared" si="156"/>
        <v>58584.866528488899</v>
      </c>
    </row>
    <row r="8570" spans="1:7" x14ac:dyDescent="0.2">
      <c r="A8570" s="120"/>
      <c r="B8570" s="120"/>
      <c r="C8570" s="120"/>
      <c r="D8570" s="120"/>
      <c r="E8570" s="344"/>
      <c r="F8570" s="344"/>
      <c r="G8570" s="262">
        <f t="shared" si="156"/>
        <v>58584.866528488899</v>
      </c>
    </row>
    <row r="8571" spans="1:7" x14ac:dyDescent="0.2">
      <c r="A8571" s="120"/>
      <c r="B8571" s="120"/>
      <c r="C8571" s="120"/>
      <c r="D8571" s="120"/>
      <c r="E8571" s="344"/>
      <c r="F8571" s="344"/>
      <c r="G8571" s="262">
        <f t="shared" si="156"/>
        <v>58584.866528488899</v>
      </c>
    </row>
    <row r="8572" spans="1:7" x14ac:dyDescent="0.2">
      <c r="A8572" s="120"/>
      <c r="B8572" s="120"/>
      <c r="C8572" s="120"/>
      <c r="D8572" s="120"/>
      <c r="E8572" s="344"/>
      <c r="F8572" s="344"/>
      <c r="G8572" s="262">
        <f t="shared" si="156"/>
        <v>58584.866528488899</v>
      </c>
    </row>
    <row r="8573" spans="1:7" x14ac:dyDescent="0.2">
      <c r="A8573" s="120"/>
      <c r="B8573" s="120"/>
      <c r="C8573" s="120"/>
      <c r="D8573" s="120"/>
      <c r="E8573" s="344"/>
      <c r="F8573" s="344"/>
      <c r="G8573" s="262">
        <f t="shared" si="156"/>
        <v>58584.866528488899</v>
      </c>
    </row>
    <row r="8574" spans="1:7" x14ac:dyDescent="0.2">
      <c r="A8574" s="120"/>
      <c r="B8574" s="120"/>
      <c r="C8574" s="120"/>
      <c r="D8574" s="120"/>
      <c r="E8574" s="344"/>
      <c r="F8574" s="344"/>
      <c r="G8574" s="262">
        <f t="shared" si="156"/>
        <v>58584.866528488899</v>
      </c>
    </row>
    <row r="8575" spans="1:7" x14ac:dyDescent="0.2">
      <c r="A8575" s="120"/>
      <c r="B8575" s="120"/>
      <c r="C8575" s="120"/>
      <c r="D8575" s="120"/>
      <c r="E8575" s="344"/>
      <c r="F8575" s="344"/>
      <c r="G8575" s="262">
        <f t="shared" si="156"/>
        <v>58584.866528488899</v>
      </c>
    </row>
    <row r="8576" spans="1:7" x14ac:dyDescent="0.2">
      <c r="A8576" s="120"/>
      <c r="B8576" s="120"/>
      <c r="C8576" s="120"/>
      <c r="D8576" s="120"/>
      <c r="E8576" s="344"/>
      <c r="F8576" s="344"/>
      <c r="G8576" s="262">
        <f t="shared" si="156"/>
        <v>58584.866528488899</v>
      </c>
    </row>
    <row r="8577" spans="1:7" x14ac:dyDescent="0.2">
      <c r="A8577" s="120"/>
      <c r="B8577" s="120"/>
      <c r="C8577" s="120"/>
      <c r="D8577" s="120"/>
      <c r="E8577" s="344"/>
      <c r="F8577" s="344"/>
      <c r="G8577" s="262">
        <f t="shared" si="156"/>
        <v>58584.866528488899</v>
      </c>
    </row>
    <row r="8578" spans="1:7" x14ac:dyDescent="0.2">
      <c r="A8578" s="120"/>
      <c r="B8578" s="120"/>
      <c r="C8578" s="120"/>
      <c r="D8578" s="120"/>
      <c r="E8578" s="344"/>
      <c r="F8578" s="344"/>
      <c r="G8578" s="262">
        <f t="shared" si="156"/>
        <v>58584.866528488899</v>
      </c>
    </row>
    <row r="8579" spans="1:7" x14ac:dyDescent="0.2">
      <c r="A8579" s="120"/>
      <c r="B8579" s="120"/>
      <c r="C8579" s="120"/>
      <c r="D8579" s="120"/>
      <c r="E8579" s="344"/>
      <c r="F8579" s="344"/>
      <c r="G8579" s="262">
        <f t="shared" si="156"/>
        <v>58584.866528488899</v>
      </c>
    </row>
    <row r="8580" spans="1:7" x14ac:dyDescent="0.2">
      <c r="A8580" s="120"/>
      <c r="B8580" s="120"/>
      <c r="C8580" s="120"/>
      <c r="D8580" s="120"/>
      <c r="E8580" s="344"/>
      <c r="F8580" s="344"/>
      <c r="G8580" s="262">
        <f t="shared" si="156"/>
        <v>58584.866528488899</v>
      </c>
    </row>
    <row r="8581" spans="1:7" x14ac:dyDescent="0.2">
      <c r="A8581" s="120"/>
      <c r="B8581" s="120"/>
      <c r="C8581" s="120"/>
      <c r="D8581" s="120"/>
      <c r="E8581" s="344"/>
      <c r="F8581" s="344"/>
      <c r="G8581" s="262">
        <f t="shared" si="156"/>
        <v>58584.866528488899</v>
      </c>
    </row>
    <row r="8582" spans="1:7" x14ac:dyDescent="0.2">
      <c r="A8582" s="120"/>
      <c r="B8582" s="120"/>
      <c r="C8582" s="120"/>
      <c r="D8582" s="120"/>
      <c r="E8582" s="344"/>
      <c r="F8582" s="344"/>
      <c r="G8582" s="262">
        <f t="shared" ref="G8582:G8645" si="157">G8581+(D8582+D8581)/2*(E8582-E8581)</f>
        <v>58584.866528488899</v>
      </c>
    </row>
    <row r="8583" spans="1:7" x14ac:dyDescent="0.2">
      <c r="A8583" s="120"/>
      <c r="B8583" s="120"/>
      <c r="C8583" s="120"/>
      <c r="D8583" s="120"/>
      <c r="E8583" s="344"/>
      <c r="F8583" s="344"/>
      <c r="G8583" s="262">
        <f t="shared" si="157"/>
        <v>58584.866528488899</v>
      </c>
    </row>
    <row r="8584" spans="1:7" x14ac:dyDescent="0.2">
      <c r="A8584" s="120"/>
      <c r="B8584" s="120"/>
      <c r="C8584" s="120"/>
      <c r="D8584" s="120"/>
      <c r="E8584" s="344"/>
      <c r="F8584" s="344"/>
      <c r="G8584" s="262">
        <f t="shared" si="157"/>
        <v>58584.866528488899</v>
      </c>
    </row>
    <row r="8585" spans="1:7" x14ac:dyDescent="0.2">
      <c r="A8585" s="120"/>
      <c r="B8585" s="120"/>
      <c r="C8585" s="120"/>
      <c r="D8585" s="120"/>
      <c r="E8585" s="344"/>
      <c r="F8585" s="344"/>
      <c r="G8585" s="262">
        <f t="shared" si="157"/>
        <v>58584.866528488899</v>
      </c>
    </row>
    <row r="8586" spans="1:7" x14ac:dyDescent="0.2">
      <c r="A8586" s="120"/>
      <c r="B8586" s="120"/>
      <c r="C8586" s="120"/>
      <c r="D8586" s="120"/>
      <c r="E8586" s="344"/>
      <c r="F8586" s="344"/>
      <c r="G8586" s="262">
        <f t="shared" si="157"/>
        <v>58584.866528488899</v>
      </c>
    </row>
    <row r="8587" spans="1:7" x14ac:dyDescent="0.2">
      <c r="A8587" s="120"/>
      <c r="B8587" s="120"/>
      <c r="C8587" s="120"/>
      <c r="D8587" s="120"/>
      <c r="E8587" s="344"/>
      <c r="F8587" s="344"/>
      <c r="G8587" s="262">
        <f t="shared" si="157"/>
        <v>58584.866528488899</v>
      </c>
    </row>
    <row r="8588" spans="1:7" x14ac:dyDescent="0.2">
      <c r="A8588" s="120"/>
      <c r="B8588" s="120"/>
      <c r="C8588" s="120"/>
      <c r="D8588" s="120"/>
      <c r="E8588" s="344"/>
      <c r="F8588" s="344"/>
      <c r="G8588" s="262">
        <f t="shared" si="157"/>
        <v>58584.866528488899</v>
      </c>
    </row>
    <row r="8589" spans="1:7" x14ac:dyDescent="0.2">
      <c r="A8589" s="120"/>
      <c r="B8589" s="120"/>
      <c r="C8589" s="120"/>
      <c r="D8589" s="120"/>
      <c r="E8589" s="344"/>
      <c r="F8589" s="344"/>
      <c r="G8589" s="262">
        <f t="shared" si="157"/>
        <v>58584.866528488899</v>
      </c>
    </row>
    <row r="8590" spans="1:7" x14ac:dyDescent="0.2">
      <c r="A8590" s="120"/>
      <c r="B8590" s="120"/>
      <c r="C8590" s="120"/>
      <c r="D8590" s="120"/>
      <c r="E8590" s="344"/>
      <c r="F8590" s="344"/>
      <c r="G8590" s="262">
        <f t="shared" si="157"/>
        <v>58584.866528488899</v>
      </c>
    </row>
    <row r="8591" spans="1:7" x14ac:dyDescent="0.2">
      <c r="A8591" s="120"/>
      <c r="B8591" s="120"/>
      <c r="C8591" s="120"/>
      <c r="D8591" s="120"/>
      <c r="E8591" s="344"/>
      <c r="F8591" s="344"/>
      <c r="G8591" s="262">
        <f t="shared" si="157"/>
        <v>58584.866528488899</v>
      </c>
    </row>
    <row r="8592" spans="1:7" x14ac:dyDescent="0.2">
      <c r="A8592" s="120"/>
      <c r="B8592" s="120"/>
      <c r="C8592" s="120"/>
      <c r="D8592" s="120"/>
      <c r="E8592" s="344"/>
      <c r="F8592" s="344"/>
      <c r="G8592" s="262">
        <f t="shared" si="157"/>
        <v>58584.866528488899</v>
      </c>
    </row>
    <row r="8593" spans="1:7" x14ac:dyDescent="0.2">
      <c r="A8593" s="120"/>
      <c r="B8593" s="120"/>
      <c r="C8593" s="120"/>
      <c r="D8593" s="120"/>
      <c r="E8593" s="344"/>
      <c r="F8593" s="344"/>
      <c r="G8593" s="262">
        <f t="shared" si="157"/>
        <v>58584.866528488899</v>
      </c>
    </row>
    <row r="8594" spans="1:7" x14ac:dyDescent="0.2">
      <c r="A8594" s="120"/>
      <c r="B8594" s="120"/>
      <c r="C8594" s="120"/>
      <c r="D8594" s="120"/>
      <c r="E8594" s="344"/>
      <c r="F8594" s="344"/>
      <c r="G8594" s="262">
        <f t="shared" si="157"/>
        <v>58584.866528488899</v>
      </c>
    </row>
    <row r="8595" spans="1:7" x14ac:dyDescent="0.2">
      <c r="A8595" s="120"/>
      <c r="B8595" s="120"/>
      <c r="C8595" s="120"/>
      <c r="D8595" s="120"/>
      <c r="E8595" s="344"/>
      <c r="F8595" s="344"/>
      <c r="G8595" s="262">
        <f t="shared" si="157"/>
        <v>58584.866528488899</v>
      </c>
    </row>
    <row r="8596" spans="1:7" x14ac:dyDescent="0.2">
      <c r="A8596" s="120"/>
      <c r="B8596" s="120"/>
      <c r="C8596" s="120"/>
      <c r="D8596" s="120"/>
      <c r="E8596" s="344"/>
      <c r="F8596" s="344"/>
      <c r="G8596" s="262">
        <f t="shared" si="157"/>
        <v>58584.866528488899</v>
      </c>
    </row>
    <row r="8597" spans="1:7" x14ac:dyDescent="0.2">
      <c r="A8597" s="120"/>
      <c r="B8597" s="120"/>
      <c r="C8597" s="120"/>
      <c r="D8597" s="120"/>
      <c r="E8597" s="344"/>
      <c r="F8597" s="344"/>
      <c r="G8597" s="262">
        <f t="shared" si="157"/>
        <v>58584.866528488899</v>
      </c>
    </row>
    <row r="8598" spans="1:7" x14ac:dyDescent="0.2">
      <c r="A8598" s="120"/>
      <c r="B8598" s="120"/>
      <c r="C8598" s="120"/>
      <c r="D8598" s="120"/>
      <c r="E8598" s="344"/>
      <c r="F8598" s="344"/>
      <c r="G8598" s="262">
        <f t="shared" si="157"/>
        <v>58584.866528488899</v>
      </c>
    </row>
    <row r="8599" spans="1:7" x14ac:dyDescent="0.2">
      <c r="A8599" s="120"/>
      <c r="B8599" s="120"/>
      <c r="C8599" s="120"/>
      <c r="D8599" s="120"/>
      <c r="E8599" s="344"/>
      <c r="F8599" s="344"/>
      <c r="G8599" s="262">
        <f t="shared" si="157"/>
        <v>58584.866528488899</v>
      </c>
    </row>
    <row r="8600" spans="1:7" x14ac:dyDescent="0.2">
      <c r="A8600" s="120"/>
      <c r="B8600" s="120"/>
      <c r="C8600" s="120"/>
      <c r="D8600" s="120"/>
      <c r="E8600" s="344"/>
      <c r="F8600" s="344"/>
      <c r="G8600" s="262">
        <f t="shared" si="157"/>
        <v>58584.866528488899</v>
      </c>
    </row>
    <row r="8601" spans="1:7" x14ac:dyDescent="0.2">
      <c r="A8601" s="120"/>
      <c r="B8601" s="120"/>
      <c r="C8601" s="120"/>
      <c r="D8601" s="120"/>
      <c r="E8601" s="344"/>
      <c r="F8601" s="344"/>
      <c r="G8601" s="262">
        <f t="shared" si="157"/>
        <v>58584.866528488899</v>
      </c>
    </row>
    <row r="8602" spans="1:7" x14ac:dyDescent="0.2">
      <c r="A8602" s="120"/>
      <c r="B8602" s="120"/>
      <c r="C8602" s="120"/>
      <c r="D8602" s="120"/>
      <c r="E8602" s="344"/>
      <c r="F8602" s="344"/>
      <c r="G8602" s="262">
        <f t="shared" si="157"/>
        <v>58584.866528488899</v>
      </c>
    </row>
    <row r="8603" spans="1:7" x14ac:dyDescent="0.2">
      <c r="A8603" s="120"/>
      <c r="B8603" s="120"/>
      <c r="C8603" s="120"/>
      <c r="D8603" s="120"/>
      <c r="E8603" s="344"/>
      <c r="F8603" s="344"/>
      <c r="G8603" s="262">
        <f t="shared" si="157"/>
        <v>58584.866528488899</v>
      </c>
    </row>
    <row r="8604" spans="1:7" x14ac:dyDescent="0.2">
      <c r="A8604" s="120"/>
      <c r="B8604" s="120"/>
      <c r="C8604" s="120"/>
      <c r="D8604" s="120"/>
      <c r="E8604" s="344"/>
      <c r="F8604" s="344"/>
      <c r="G8604" s="262">
        <f t="shared" si="157"/>
        <v>58584.866528488899</v>
      </c>
    </row>
    <row r="8605" spans="1:7" x14ac:dyDescent="0.2">
      <c r="A8605" s="120"/>
      <c r="B8605" s="120"/>
      <c r="C8605" s="120"/>
      <c r="D8605" s="120"/>
      <c r="E8605" s="344"/>
      <c r="F8605" s="344"/>
      <c r="G8605" s="262">
        <f t="shared" si="157"/>
        <v>58584.866528488899</v>
      </c>
    </row>
    <row r="8606" spans="1:7" x14ac:dyDescent="0.2">
      <c r="A8606" s="120"/>
      <c r="B8606" s="120"/>
      <c r="C8606" s="120"/>
      <c r="D8606" s="120"/>
      <c r="E8606" s="344"/>
      <c r="F8606" s="344"/>
      <c r="G8606" s="262">
        <f t="shared" si="157"/>
        <v>58584.866528488899</v>
      </c>
    </row>
    <row r="8607" spans="1:7" x14ac:dyDescent="0.2">
      <c r="A8607" s="120"/>
      <c r="B8607" s="120"/>
      <c r="C8607" s="120"/>
      <c r="D8607" s="120"/>
      <c r="E8607" s="344"/>
      <c r="F8607" s="344"/>
      <c r="G8607" s="262">
        <f t="shared" si="157"/>
        <v>58584.866528488899</v>
      </c>
    </row>
    <row r="8608" spans="1:7" x14ac:dyDescent="0.2">
      <c r="A8608" s="120"/>
      <c r="B8608" s="120"/>
      <c r="C8608" s="120"/>
      <c r="D8608" s="120"/>
      <c r="E8608" s="344"/>
      <c r="F8608" s="344"/>
      <c r="G8608" s="262">
        <f t="shared" si="157"/>
        <v>58584.866528488899</v>
      </c>
    </row>
    <row r="8609" spans="1:7" x14ac:dyDescent="0.2">
      <c r="A8609" s="120"/>
      <c r="B8609" s="120"/>
      <c r="C8609" s="120"/>
      <c r="D8609" s="120"/>
      <c r="E8609" s="344"/>
      <c r="F8609" s="344"/>
      <c r="G8609" s="262">
        <f t="shared" si="157"/>
        <v>58584.866528488899</v>
      </c>
    </row>
    <row r="8610" spans="1:7" x14ac:dyDescent="0.2">
      <c r="A8610" s="120"/>
      <c r="B8610" s="120"/>
      <c r="C8610" s="120"/>
      <c r="D8610" s="120"/>
      <c r="E8610" s="344"/>
      <c r="F8610" s="344"/>
      <c r="G8610" s="262">
        <f t="shared" si="157"/>
        <v>58584.866528488899</v>
      </c>
    </row>
    <row r="8611" spans="1:7" x14ac:dyDescent="0.2">
      <c r="A8611" s="120"/>
      <c r="B8611" s="120"/>
      <c r="C8611" s="120"/>
      <c r="D8611" s="120"/>
      <c r="E8611" s="344"/>
      <c r="F8611" s="344"/>
      <c r="G8611" s="262">
        <f t="shared" si="157"/>
        <v>58584.866528488899</v>
      </c>
    </row>
    <row r="8612" spans="1:7" x14ac:dyDescent="0.2">
      <c r="A8612" s="120"/>
      <c r="B8612" s="120"/>
      <c r="C8612" s="120"/>
      <c r="D8612" s="120"/>
      <c r="E8612" s="344"/>
      <c r="F8612" s="344"/>
      <c r="G8612" s="262">
        <f t="shared" si="157"/>
        <v>58584.866528488899</v>
      </c>
    </row>
    <row r="8613" spans="1:7" x14ac:dyDescent="0.2">
      <c r="A8613" s="120"/>
      <c r="B8613" s="120"/>
      <c r="C8613" s="120"/>
      <c r="D8613" s="120"/>
      <c r="E8613" s="344"/>
      <c r="F8613" s="344"/>
      <c r="G8613" s="262">
        <f t="shared" si="157"/>
        <v>58584.866528488899</v>
      </c>
    </row>
    <row r="8614" spans="1:7" x14ac:dyDescent="0.2">
      <c r="A8614" s="120"/>
      <c r="B8614" s="120"/>
      <c r="C8614" s="120"/>
      <c r="D8614" s="120"/>
      <c r="E8614" s="344"/>
      <c r="F8614" s="344"/>
      <c r="G8614" s="262">
        <f t="shared" si="157"/>
        <v>58584.866528488899</v>
      </c>
    </row>
    <row r="8615" spans="1:7" x14ac:dyDescent="0.2">
      <c r="A8615" s="120"/>
      <c r="B8615" s="120"/>
      <c r="C8615" s="120"/>
      <c r="D8615" s="120"/>
      <c r="E8615" s="344"/>
      <c r="F8615" s="344"/>
      <c r="G8615" s="262">
        <f t="shared" si="157"/>
        <v>58584.866528488899</v>
      </c>
    </row>
    <row r="8616" spans="1:7" x14ac:dyDescent="0.2">
      <c r="A8616" s="120"/>
      <c r="B8616" s="120"/>
      <c r="C8616" s="120"/>
      <c r="D8616" s="120"/>
      <c r="E8616" s="344"/>
      <c r="F8616" s="344"/>
      <c r="G8616" s="262">
        <f t="shared" si="157"/>
        <v>58584.866528488899</v>
      </c>
    </row>
    <row r="8617" spans="1:7" x14ac:dyDescent="0.2">
      <c r="A8617" s="120"/>
      <c r="B8617" s="120"/>
      <c r="C8617" s="120"/>
      <c r="D8617" s="120"/>
      <c r="E8617" s="344"/>
      <c r="F8617" s="344"/>
      <c r="G8617" s="262">
        <f t="shared" si="157"/>
        <v>58584.866528488899</v>
      </c>
    </row>
    <row r="8618" spans="1:7" x14ac:dyDescent="0.2">
      <c r="A8618" s="120"/>
      <c r="B8618" s="120"/>
      <c r="C8618" s="120"/>
      <c r="D8618" s="120"/>
      <c r="E8618" s="344"/>
      <c r="F8618" s="344"/>
      <c r="G8618" s="262">
        <f t="shared" si="157"/>
        <v>58584.866528488899</v>
      </c>
    </row>
    <row r="8619" spans="1:7" x14ac:dyDescent="0.2">
      <c r="A8619" s="120"/>
      <c r="B8619" s="120"/>
      <c r="C8619" s="120"/>
      <c r="D8619" s="120"/>
      <c r="E8619" s="344"/>
      <c r="F8619" s="344"/>
      <c r="G8619" s="262">
        <f t="shared" si="157"/>
        <v>58584.866528488899</v>
      </c>
    </row>
    <row r="8620" spans="1:7" x14ac:dyDescent="0.2">
      <c r="A8620" s="120"/>
      <c r="B8620" s="120"/>
      <c r="C8620" s="120"/>
      <c r="D8620" s="120"/>
      <c r="E8620" s="344"/>
      <c r="F8620" s="344"/>
      <c r="G8620" s="262">
        <f t="shared" si="157"/>
        <v>58584.866528488899</v>
      </c>
    </row>
    <row r="8621" spans="1:7" x14ac:dyDescent="0.2">
      <c r="A8621" s="120"/>
      <c r="B8621" s="120"/>
      <c r="C8621" s="120"/>
      <c r="D8621" s="120"/>
      <c r="E8621" s="344"/>
      <c r="F8621" s="344"/>
      <c r="G8621" s="262">
        <f t="shared" si="157"/>
        <v>58584.866528488899</v>
      </c>
    </row>
    <row r="8622" spans="1:7" x14ac:dyDescent="0.2">
      <c r="A8622" s="120"/>
      <c r="B8622" s="120"/>
      <c r="C8622" s="120"/>
      <c r="D8622" s="120"/>
      <c r="E8622" s="344"/>
      <c r="F8622" s="344"/>
      <c r="G8622" s="262">
        <f t="shared" si="157"/>
        <v>58584.866528488899</v>
      </c>
    </row>
    <row r="8623" spans="1:7" x14ac:dyDescent="0.2">
      <c r="A8623" s="120"/>
      <c r="B8623" s="120"/>
      <c r="C8623" s="120"/>
      <c r="D8623" s="120"/>
      <c r="E8623" s="344"/>
      <c r="F8623" s="344"/>
      <c r="G8623" s="262">
        <f t="shared" si="157"/>
        <v>58584.866528488899</v>
      </c>
    </row>
    <row r="8624" spans="1:7" x14ac:dyDescent="0.2">
      <c r="A8624" s="120"/>
      <c r="B8624" s="120"/>
      <c r="C8624" s="120"/>
      <c r="D8624" s="120"/>
      <c r="E8624" s="344"/>
      <c r="F8624" s="344"/>
      <c r="G8624" s="262">
        <f t="shared" si="157"/>
        <v>58584.866528488899</v>
      </c>
    </row>
    <row r="8625" spans="1:7" x14ac:dyDescent="0.2">
      <c r="A8625" s="120"/>
      <c r="B8625" s="120"/>
      <c r="C8625" s="120"/>
      <c r="D8625" s="120"/>
      <c r="E8625" s="344"/>
      <c r="F8625" s="344"/>
      <c r="G8625" s="262">
        <f t="shared" si="157"/>
        <v>58584.866528488899</v>
      </c>
    </row>
    <row r="8626" spans="1:7" x14ac:dyDescent="0.2">
      <c r="A8626" s="120"/>
      <c r="B8626" s="120"/>
      <c r="C8626" s="120"/>
      <c r="D8626" s="120"/>
      <c r="E8626" s="344"/>
      <c r="F8626" s="344"/>
      <c r="G8626" s="262">
        <f t="shared" si="157"/>
        <v>58584.866528488899</v>
      </c>
    </row>
    <row r="8627" spans="1:7" x14ac:dyDescent="0.2">
      <c r="A8627" s="120"/>
      <c r="B8627" s="120"/>
      <c r="C8627" s="120"/>
      <c r="D8627" s="120"/>
      <c r="E8627" s="344"/>
      <c r="F8627" s="344"/>
      <c r="G8627" s="262">
        <f t="shared" si="157"/>
        <v>58584.866528488899</v>
      </c>
    </row>
    <row r="8628" spans="1:7" x14ac:dyDescent="0.2">
      <c r="A8628" s="120"/>
      <c r="B8628" s="120"/>
      <c r="C8628" s="120"/>
      <c r="D8628" s="120"/>
      <c r="E8628" s="344"/>
      <c r="F8628" s="344"/>
      <c r="G8628" s="262">
        <f t="shared" si="157"/>
        <v>58584.866528488899</v>
      </c>
    </row>
    <row r="8629" spans="1:7" x14ac:dyDescent="0.2">
      <c r="A8629" s="120"/>
      <c r="B8629" s="120"/>
      <c r="C8629" s="120"/>
      <c r="D8629" s="120"/>
      <c r="E8629" s="344"/>
      <c r="F8629" s="344"/>
      <c r="G8629" s="262">
        <f t="shared" si="157"/>
        <v>58584.866528488899</v>
      </c>
    </row>
    <row r="8630" spans="1:7" x14ac:dyDescent="0.2">
      <c r="A8630" s="120"/>
      <c r="B8630" s="120"/>
      <c r="C8630" s="120"/>
      <c r="D8630" s="120"/>
      <c r="E8630" s="344"/>
      <c r="F8630" s="344"/>
      <c r="G8630" s="262">
        <f t="shared" si="157"/>
        <v>58584.866528488899</v>
      </c>
    </row>
    <row r="8631" spans="1:7" x14ac:dyDescent="0.2">
      <c r="A8631" s="120"/>
      <c r="B8631" s="120"/>
      <c r="C8631" s="120"/>
      <c r="D8631" s="120"/>
      <c r="E8631" s="344"/>
      <c r="F8631" s="344"/>
      <c r="G8631" s="262">
        <f t="shared" si="157"/>
        <v>58584.866528488899</v>
      </c>
    </row>
    <row r="8632" spans="1:7" x14ac:dyDescent="0.2">
      <c r="A8632" s="120"/>
      <c r="B8632" s="120"/>
      <c r="C8632" s="120"/>
      <c r="D8632" s="120"/>
      <c r="E8632" s="344"/>
      <c r="F8632" s="344"/>
      <c r="G8632" s="262">
        <f t="shared" si="157"/>
        <v>58584.866528488899</v>
      </c>
    </row>
    <row r="8633" spans="1:7" x14ac:dyDescent="0.2">
      <c r="A8633" s="120"/>
      <c r="B8633" s="120"/>
      <c r="C8633" s="120"/>
      <c r="D8633" s="120"/>
      <c r="E8633" s="344"/>
      <c r="F8633" s="344"/>
      <c r="G8633" s="262">
        <f t="shared" si="157"/>
        <v>58584.866528488899</v>
      </c>
    </row>
    <row r="8634" spans="1:7" x14ac:dyDescent="0.2">
      <c r="A8634" s="120"/>
      <c r="B8634" s="120"/>
      <c r="C8634" s="120"/>
      <c r="D8634" s="120"/>
      <c r="E8634" s="344"/>
      <c r="F8634" s="344"/>
      <c r="G8634" s="262">
        <f t="shared" si="157"/>
        <v>58584.866528488899</v>
      </c>
    </row>
    <row r="8635" spans="1:7" x14ac:dyDescent="0.2">
      <c r="A8635" s="120"/>
      <c r="B8635" s="120"/>
      <c r="C8635" s="120"/>
      <c r="D8635" s="120"/>
      <c r="E8635" s="344"/>
      <c r="F8635" s="344"/>
      <c r="G8635" s="262">
        <f t="shared" si="157"/>
        <v>58584.866528488899</v>
      </c>
    </row>
    <row r="8636" spans="1:7" x14ac:dyDescent="0.2">
      <c r="A8636" s="120"/>
      <c r="B8636" s="120"/>
      <c r="C8636" s="120"/>
      <c r="D8636" s="120"/>
      <c r="E8636" s="344"/>
      <c r="F8636" s="344"/>
      <c r="G8636" s="262">
        <f t="shared" si="157"/>
        <v>58584.866528488899</v>
      </c>
    </row>
    <row r="8637" spans="1:7" x14ac:dyDescent="0.2">
      <c r="A8637" s="120"/>
      <c r="B8637" s="120"/>
      <c r="C8637" s="120"/>
      <c r="D8637" s="120"/>
      <c r="E8637" s="344"/>
      <c r="F8637" s="344"/>
      <c r="G8637" s="262">
        <f t="shared" si="157"/>
        <v>58584.866528488899</v>
      </c>
    </row>
    <row r="8638" spans="1:7" x14ac:dyDescent="0.2">
      <c r="A8638" s="120"/>
      <c r="B8638" s="120"/>
      <c r="C8638" s="120"/>
      <c r="D8638" s="120"/>
      <c r="E8638" s="344"/>
      <c r="F8638" s="344"/>
      <c r="G8638" s="262">
        <f t="shared" si="157"/>
        <v>58584.866528488899</v>
      </c>
    </row>
    <row r="8639" spans="1:7" x14ac:dyDescent="0.2">
      <c r="A8639" s="120"/>
      <c r="B8639" s="120"/>
      <c r="C8639" s="120"/>
      <c r="D8639" s="120"/>
      <c r="E8639" s="344"/>
      <c r="F8639" s="344"/>
      <c r="G8639" s="262">
        <f t="shared" si="157"/>
        <v>58584.866528488899</v>
      </c>
    </row>
    <row r="8640" spans="1:7" x14ac:dyDescent="0.2">
      <c r="A8640" s="120"/>
      <c r="B8640" s="120"/>
      <c r="C8640" s="120"/>
      <c r="D8640" s="120"/>
      <c r="E8640" s="344"/>
      <c r="F8640" s="344"/>
      <c r="G8640" s="262">
        <f t="shared" si="157"/>
        <v>58584.866528488899</v>
      </c>
    </row>
    <row r="8641" spans="1:7" x14ac:dyDescent="0.2">
      <c r="A8641" s="120"/>
      <c r="B8641" s="120"/>
      <c r="C8641" s="120"/>
      <c r="D8641" s="120"/>
      <c r="E8641" s="344"/>
      <c r="F8641" s="344"/>
      <c r="G8641" s="262">
        <f t="shared" si="157"/>
        <v>58584.866528488899</v>
      </c>
    </row>
    <row r="8642" spans="1:7" x14ac:dyDescent="0.2">
      <c r="A8642" s="120"/>
      <c r="B8642" s="120"/>
      <c r="C8642" s="120"/>
      <c r="D8642" s="120"/>
      <c r="E8642" s="344"/>
      <c r="F8642" s="344"/>
      <c r="G8642" s="262">
        <f t="shared" si="157"/>
        <v>58584.866528488899</v>
      </c>
    </row>
    <row r="8643" spans="1:7" x14ac:dyDescent="0.2">
      <c r="A8643" s="120"/>
      <c r="B8643" s="120"/>
      <c r="C8643" s="120"/>
      <c r="D8643" s="120"/>
      <c r="E8643" s="344"/>
      <c r="F8643" s="344"/>
      <c r="G8643" s="262">
        <f t="shared" si="157"/>
        <v>58584.866528488899</v>
      </c>
    </row>
    <row r="8644" spans="1:7" x14ac:dyDescent="0.2">
      <c r="A8644" s="120"/>
      <c r="B8644" s="120"/>
      <c r="C8644" s="120"/>
      <c r="D8644" s="120"/>
      <c r="E8644" s="344"/>
      <c r="F8644" s="344"/>
      <c r="G8644" s="262">
        <f t="shared" si="157"/>
        <v>58584.866528488899</v>
      </c>
    </row>
    <row r="8645" spans="1:7" x14ac:dyDescent="0.2">
      <c r="A8645" s="120"/>
      <c r="B8645" s="120"/>
      <c r="C8645" s="120"/>
      <c r="D8645" s="120"/>
      <c r="E8645" s="344"/>
      <c r="F8645" s="344"/>
      <c r="G8645" s="262">
        <f t="shared" si="157"/>
        <v>58584.866528488899</v>
      </c>
    </row>
    <row r="8646" spans="1:7" x14ac:dyDescent="0.2">
      <c r="A8646" s="120"/>
      <c r="B8646" s="120"/>
      <c r="C8646" s="120"/>
      <c r="D8646" s="120"/>
      <c r="E8646" s="344"/>
      <c r="F8646" s="344"/>
      <c r="G8646" s="262">
        <f t="shared" ref="G8646:G8709" si="158">G8645+(D8646+D8645)/2*(E8646-E8645)</f>
        <v>58584.866528488899</v>
      </c>
    </row>
    <row r="8647" spans="1:7" x14ac:dyDescent="0.2">
      <c r="A8647" s="120"/>
      <c r="B8647" s="120"/>
      <c r="C8647" s="120"/>
      <c r="D8647" s="120"/>
      <c r="E8647" s="344"/>
      <c r="F8647" s="344"/>
      <c r="G8647" s="262">
        <f t="shared" si="158"/>
        <v>58584.866528488899</v>
      </c>
    </row>
    <row r="8648" spans="1:7" x14ac:dyDescent="0.2">
      <c r="A8648" s="120"/>
      <c r="B8648" s="120"/>
      <c r="C8648" s="120"/>
      <c r="D8648" s="120"/>
      <c r="E8648" s="344"/>
      <c r="F8648" s="344"/>
      <c r="G8648" s="262">
        <f t="shared" si="158"/>
        <v>58584.866528488899</v>
      </c>
    </row>
    <row r="8649" spans="1:7" x14ac:dyDescent="0.2">
      <c r="A8649" s="120"/>
      <c r="B8649" s="120"/>
      <c r="C8649" s="120"/>
      <c r="D8649" s="120"/>
      <c r="E8649" s="344"/>
      <c r="F8649" s="344"/>
      <c r="G8649" s="262">
        <f t="shared" si="158"/>
        <v>58584.866528488899</v>
      </c>
    </row>
    <row r="8650" spans="1:7" x14ac:dyDescent="0.2">
      <c r="A8650" s="120"/>
      <c r="B8650" s="120"/>
      <c r="C8650" s="120"/>
      <c r="D8650" s="120"/>
      <c r="E8650" s="344"/>
      <c r="F8650" s="344"/>
      <c r="G8650" s="262">
        <f t="shared" si="158"/>
        <v>58584.866528488899</v>
      </c>
    </row>
    <row r="8651" spans="1:7" x14ac:dyDescent="0.2">
      <c r="A8651" s="120"/>
      <c r="B8651" s="120"/>
      <c r="C8651" s="120"/>
      <c r="D8651" s="120"/>
      <c r="E8651" s="344"/>
      <c r="F8651" s="344"/>
      <c r="G8651" s="262">
        <f t="shared" si="158"/>
        <v>58584.866528488899</v>
      </c>
    </row>
    <row r="8652" spans="1:7" x14ac:dyDescent="0.2">
      <c r="A8652" s="120"/>
      <c r="B8652" s="120"/>
      <c r="C8652" s="120"/>
      <c r="D8652" s="120"/>
      <c r="E8652" s="344"/>
      <c r="F8652" s="344"/>
      <c r="G8652" s="262">
        <f t="shared" si="158"/>
        <v>58584.866528488899</v>
      </c>
    </row>
    <row r="8653" spans="1:7" x14ac:dyDescent="0.2">
      <c r="A8653" s="120"/>
      <c r="B8653" s="120"/>
      <c r="C8653" s="120"/>
      <c r="D8653" s="120"/>
      <c r="E8653" s="344"/>
      <c r="F8653" s="344"/>
      <c r="G8653" s="262">
        <f t="shared" si="158"/>
        <v>58584.866528488899</v>
      </c>
    </row>
    <row r="8654" spans="1:7" x14ac:dyDescent="0.2">
      <c r="A8654" s="120"/>
      <c r="B8654" s="120"/>
      <c r="C8654" s="120"/>
      <c r="D8654" s="120"/>
      <c r="E8654" s="344"/>
      <c r="F8654" s="344"/>
      <c r="G8654" s="262">
        <f t="shared" si="158"/>
        <v>58584.866528488899</v>
      </c>
    </row>
    <row r="8655" spans="1:7" x14ac:dyDescent="0.2">
      <c r="A8655" s="120"/>
      <c r="B8655" s="120"/>
      <c r="C8655" s="120"/>
      <c r="D8655" s="120"/>
      <c r="E8655" s="344"/>
      <c r="F8655" s="344"/>
      <c r="G8655" s="262">
        <f t="shared" si="158"/>
        <v>58584.866528488899</v>
      </c>
    </row>
    <row r="8656" spans="1:7" x14ac:dyDescent="0.2">
      <c r="A8656" s="120"/>
      <c r="B8656" s="120"/>
      <c r="C8656" s="120"/>
      <c r="D8656" s="120"/>
      <c r="E8656" s="344"/>
      <c r="F8656" s="344"/>
      <c r="G8656" s="262">
        <f t="shared" si="158"/>
        <v>58584.866528488899</v>
      </c>
    </row>
    <row r="8657" spans="1:7" x14ac:dyDescent="0.2">
      <c r="A8657" s="120"/>
      <c r="B8657" s="120"/>
      <c r="C8657" s="120"/>
      <c r="D8657" s="120"/>
      <c r="E8657" s="344"/>
      <c r="F8657" s="344"/>
      <c r="G8657" s="262">
        <f t="shared" si="158"/>
        <v>58584.866528488899</v>
      </c>
    </row>
    <row r="8658" spans="1:7" x14ac:dyDescent="0.2">
      <c r="A8658" s="120"/>
      <c r="B8658" s="120"/>
      <c r="C8658" s="120"/>
      <c r="D8658" s="120"/>
      <c r="E8658" s="344"/>
      <c r="F8658" s="344"/>
      <c r="G8658" s="262">
        <f t="shared" si="158"/>
        <v>58584.866528488899</v>
      </c>
    </row>
    <row r="8659" spans="1:7" x14ac:dyDescent="0.2">
      <c r="A8659" s="120"/>
      <c r="B8659" s="120"/>
      <c r="C8659" s="120"/>
      <c r="D8659" s="120"/>
      <c r="E8659" s="344"/>
      <c r="F8659" s="344"/>
      <c r="G8659" s="262">
        <f t="shared" si="158"/>
        <v>58584.866528488899</v>
      </c>
    </row>
    <row r="8660" spans="1:7" x14ac:dyDescent="0.2">
      <c r="A8660" s="120"/>
      <c r="B8660" s="120"/>
      <c r="C8660" s="120"/>
      <c r="D8660" s="120"/>
      <c r="E8660" s="344"/>
      <c r="F8660" s="344"/>
      <c r="G8660" s="262">
        <f t="shared" si="158"/>
        <v>58584.866528488899</v>
      </c>
    </row>
    <row r="8661" spans="1:7" x14ac:dyDescent="0.2">
      <c r="A8661" s="120"/>
      <c r="B8661" s="120"/>
      <c r="C8661" s="120"/>
      <c r="D8661" s="120"/>
      <c r="E8661" s="344"/>
      <c r="F8661" s="344"/>
      <c r="G8661" s="262">
        <f t="shared" si="158"/>
        <v>58584.866528488899</v>
      </c>
    </row>
    <row r="8662" spans="1:7" x14ac:dyDescent="0.2">
      <c r="A8662" s="120"/>
      <c r="B8662" s="120"/>
      <c r="C8662" s="120"/>
      <c r="D8662" s="120"/>
      <c r="E8662" s="344"/>
      <c r="F8662" s="344"/>
      <c r="G8662" s="262">
        <f t="shared" si="158"/>
        <v>58584.866528488899</v>
      </c>
    </row>
    <row r="8663" spans="1:7" x14ac:dyDescent="0.2">
      <c r="A8663" s="120"/>
      <c r="B8663" s="120"/>
      <c r="C8663" s="120"/>
      <c r="D8663" s="120"/>
      <c r="E8663" s="344"/>
      <c r="F8663" s="344"/>
      <c r="G8663" s="262">
        <f t="shared" si="158"/>
        <v>58584.866528488899</v>
      </c>
    </row>
    <row r="8664" spans="1:7" x14ac:dyDescent="0.2">
      <c r="A8664" s="120"/>
      <c r="B8664" s="120"/>
      <c r="C8664" s="120"/>
      <c r="D8664" s="120"/>
      <c r="E8664" s="344"/>
      <c r="F8664" s="344"/>
      <c r="G8664" s="262">
        <f t="shared" si="158"/>
        <v>58584.866528488899</v>
      </c>
    </row>
    <row r="8665" spans="1:7" x14ac:dyDescent="0.2">
      <c r="A8665" s="120"/>
      <c r="B8665" s="120"/>
      <c r="C8665" s="120"/>
      <c r="D8665" s="120"/>
      <c r="E8665" s="344"/>
      <c r="F8665" s="344"/>
      <c r="G8665" s="262">
        <f t="shared" si="158"/>
        <v>58584.866528488899</v>
      </c>
    </row>
    <row r="8666" spans="1:7" x14ac:dyDescent="0.2">
      <c r="A8666" s="120"/>
      <c r="B8666" s="120"/>
      <c r="C8666" s="120"/>
      <c r="D8666" s="120"/>
      <c r="E8666" s="344"/>
      <c r="F8666" s="344"/>
      <c r="G8666" s="262">
        <f t="shared" si="158"/>
        <v>58584.866528488899</v>
      </c>
    </row>
    <row r="8667" spans="1:7" x14ac:dyDescent="0.2">
      <c r="A8667" s="120"/>
      <c r="B8667" s="120"/>
      <c r="C8667" s="120"/>
      <c r="D8667" s="120"/>
      <c r="E8667" s="344"/>
      <c r="F8667" s="344"/>
      <c r="G8667" s="262">
        <f t="shared" si="158"/>
        <v>58584.866528488899</v>
      </c>
    </row>
    <row r="8668" spans="1:7" x14ac:dyDescent="0.2">
      <c r="A8668" s="120"/>
      <c r="B8668" s="120"/>
      <c r="C8668" s="120"/>
      <c r="D8668" s="120"/>
      <c r="E8668" s="344"/>
      <c r="F8668" s="344"/>
      <c r="G8668" s="262">
        <f t="shared" si="158"/>
        <v>58584.866528488899</v>
      </c>
    </row>
    <row r="8669" spans="1:7" x14ac:dyDescent="0.2">
      <c r="A8669" s="120"/>
      <c r="B8669" s="120"/>
      <c r="C8669" s="120"/>
      <c r="D8669" s="120"/>
      <c r="E8669" s="344"/>
      <c r="F8669" s="344"/>
      <c r="G8669" s="262">
        <f t="shared" si="158"/>
        <v>58584.866528488899</v>
      </c>
    </row>
    <row r="8670" spans="1:7" x14ac:dyDescent="0.2">
      <c r="A8670" s="120"/>
      <c r="B8670" s="120"/>
      <c r="C8670" s="120"/>
      <c r="D8670" s="120"/>
      <c r="E8670" s="344"/>
      <c r="F8670" s="344"/>
      <c r="G8670" s="262">
        <f t="shared" si="158"/>
        <v>58584.866528488899</v>
      </c>
    </row>
    <row r="8671" spans="1:7" x14ac:dyDescent="0.2">
      <c r="A8671" s="120"/>
      <c r="B8671" s="120"/>
      <c r="C8671" s="120"/>
      <c r="D8671" s="120"/>
      <c r="E8671" s="344"/>
      <c r="F8671" s="344"/>
      <c r="G8671" s="262">
        <f t="shared" si="158"/>
        <v>58584.866528488899</v>
      </c>
    </row>
    <row r="8672" spans="1:7" x14ac:dyDescent="0.2">
      <c r="A8672" s="120"/>
      <c r="B8672" s="120"/>
      <c r="C8672" s="120"/>
      <c r="D8672" s="120"/>
      <c r="E8672" s="344"/>
      <c r="F8672" s="344"/>
      <c r="G8672" s="262">
        <f t="shared" si="158"/>
        <v>58584.866528488899</v>
      </c>
    </row>
    <row r="8673" spans="1:7" x14ac:dyDescent="0.2">
      <c r="A8673" s="120"/>
      <c r="B8673" s="120"/>
      <c r="C8673" s="120"/>
      <c r="D8673" s="120"/>
      <c r="E8673" s="344"/>
      <c r="F8673" s="344"/>
      <c r="G8673" s="262">
        <f t="shared" si="158"/>
        <v>58584.866528488899</v>
      </c>
    </row>
    <row r="8674" spans="1:7" x14ac:dyDescent="0.2">
      <c r="A8674" s="120"/>
      <c r="B8674" s="120"/>
      <c r="C8674" s="120"/>
      <c r="D8674" s="120"/>
      <c r="E8674" s="344"/>
      <c r="F8674" s="344"/>
      <c r="G8674" s="262">
        <f t="shared" si="158"/>
        <v>58584.866528488899</v>
      </c>
    </row>
    <row r="8675" spans="1:7" x14ac:dyDescent="0.2">
      <c r="A8675" s="120"/>
      <c r="B8675" s="120"/>
      <c r="C8675" s="120"/>
      <c r="D8675" s="120"/>
      <c r="E8675" s="344"/>
      <c r="F8675" s="344"/>
      <c r="G8675" s="262">
        <f t="shared" si="158"/>
        <v>58584.866528488899</v>
      </c>
    </row>
    <row r="8676" spans="1:7" x14ac:dyDescent="0.2">
      <c r="A8676" s="120"/>
      <c r="B8676" s="120"/>
      <c r="C8676" s="120"/>
      <c r="D8676" s="120"/>
      <c r="E8676" s="344"/>
      <c r="F8676" s="344"/>
      <c r="G8676" s="262">
        <f t="shared" si="158"/>
        <v>58584.866528488899</v>
      </c>
    </row>
    <row r="8677" spans="1:7" x14ac:dyDescent="0.2">
      <c r="A8677" s="120"/>
      <c r="B8677" s="120"/>
      <c r="C8677" s="120"/>
      <c r="D8677" s="120"/>
      <c r="E8677" s="344"/>
      <c r="F8677" s="344"/>
      <c r="G8677" s="262">
        <f t="shared" si="158"/>
        <v>58584.866528488899</v>
      </c>
    </row>
    <row r="8678" spans="1:7" x14ac:dyDescent="0.2">
      <c r="A8678" s="120"/>
      <c r="B8678" s="120"/>
      <c r="C8678" s="120"/>
      <c r="D8678" s="120"/>
      <c r="E8678" s="344"/>
      <c r="F8678" s="344"/>
      <c r="G8678" s="262">
        <f t="shared" si="158"/>
        <v>58584.866528488899</v>
      </c>
    </row>
    <row r="8679" spans="1:7" x14ac:dyDescent="0.2">
      <c r="A8679" s="120"/>
      <c r="B8679" s="120"/>
      <c r="C8679" s="120"/>
      <c r="D8679" s="120"/>
      <c r="E8679" s="344"/>
      <c r="F8679" s="344"/>
      <c r="G8679" s="262">
        <f t="shared" si="158"/>
        <v>58584.866528488899</v>
      </c>
    </row>
    <row r="8680" spans="1:7" x14ac:dyDescent="0.2">
      <c r="A8680" s="120"/>
      <c r="B8680" s="120"/>
      <c r="C8680" s="120"/>
      <c r="D8680" s="120"/>
      <c r="E8680" s="344"/>
      <c r="F8680" s="344"/>
      <c r="G8680" s="262">
        <f t="shared" si="158"/>
        <v>58584.866528488899</v>
      </c>
    </row>
    <row r="8681" spans="1:7" x14ac:dyDescent="0.2">
      <c r="A8681" s="120"/>
      <c r="B8681" s="120"/>
      <c r="C8681" s="120"/>
      <c r="D8681" s="120"/>
      <c r="E8681" s="344"/>
      <c r="F8681" s="344"/>
      <c r="G8681" s="262">
        <f t="shared" si="158"/>
        <v>58584.866528488899</v>
      </c>
    </row>
    <row r="8682" spans="1:7" x14ac:dyDescent="0.2">
      <c r="A8682" s="120"/>
      <c r="B8682" s="120"/>
      <c r="C8682" s="120"/>
      <c r="D8682" s="120"/>
      <c r="E8682" s="344"/>
      <c r="F8682" s="344"/>
      <c r="G8682" s="262">
        <f t="shared" si="158"/>
        <v>58584.866528488899</v>
      </c>
    </row>
    <row r="8683" spans="1:7" x14ac:dyDescent="0.2">
      <c r="A8683" s="120"/>
      <c r="B8683" s="120"/>
      <c r="C8683" s="120"/>
      <c r="D8683" s="120"/>
      <c r="E8683" s="344"/>
      <c r="F8683" s="344"/>
      <c r="G8683" s="262">
        <f t="shared" si="158"/>
        <v>58584.866528488899</v>
      </c>
    </row>
    <row r="8684" spans="1:7" x14ac:dyDescent="0.2">
      <c r="A8684" s="120"/>
      <c r="B8684" s="120"/>
      <c r="C8684" s="120"/>
      <c r="D8684" s="120"/>
      <c r="E8684" s="344"/>
      <c r="F8684" s="344"/>
      <c r="G8684" s="262">
        <f t="shared" si="158"/>
        <v>58584.866528488899</v>
      </c>
    </row>
    <row r="8685" spans="1:7" x14ac:dyDescent="0.2">
      <c r="A8685" s="120"/>
      <c r="B8685" s="120"/>
      <c r="C8685" s="120"/>
      <c r="D8685" s="120"/>
      <c r="E8685" s="344"/>
      <c r="F8685" s="344"/>
      <c r="G8685" s="262">
        <f t="shared" si="158"/>
        <v>58584.866528488899</v>
      </c>
    </row>
    <row r="8686" spans="1:7" x14ac:dyDescent="0.2">
      <c r="A8686" s="120"/>
      <c r="B8686" s="120"/>
      <c r="C8686" s="120"/>
      <c r="D8686" s="120"/>
      <c r="E8686" s="344"/>
      <c r="F8686" s="344"/>
      <c r="G8686" s="262">
        <f t="shared" si="158"/>
        <v>58584.866528488899</v>
      </c>
    </row>
    <row r="8687" spans="1:7" x14ac:dyDescent="0.2">
      <c r="A8687" s="120"/>
      <c r="B8687" s="120"/>
      <c r="C8687" s="120"/>
      <c r="D8687" s="120"/>
      <c r="E8687" s="344"/>
      <c r="F8687" s="344"/>
      <c r="G8687" s="262">
        <f t="shared" si="158"/>
        <v>58584.866528488899</v>
      </c>
    </row>
    <row r="8688" spans="1:7" x14ac:dyDescent="0.2">
      <c r="A8688" s="120"/>
      <c r="B8688" s="120"/>
      <c r="C8688" s="120"/>
      <c r="D8688" s="120"/>
      <c r="E8688" s="344"/>
      <c r="F8688" s="344"/>
      <c r="G8688" s="262">
        <f t="shared" si="158"/>
        <v>58584.866528488899</v>
      </c>
    </row>
    <row r="8689" spans="1:7" x14ac:dyDescent="0.2">
      <c r="A8689" s="120"/>
      <c r="B8689" s="120"/>
      <c r="C8689" s="120"/>
      <c r="D8689" s="120"/>
      <c r="E8689" s="344"/>
      <c r="F8689" s="344"/>
      <c r="G8689" s="262">
        <f t="shared" si="158"/>
        <v>58584.866528488899</v>
      </c>
    </row>
    <row r="8690" spans="1:7" x14ac:dyDescent="0.2">
      <c r="A8690" s="120"/>
      <c r="B8690" s="120"/>
      <c r="C8690" s="120"/>
      <c r="D8690" s="120"/>
      <c r="E8690" s="344"/>
      <c r="F8690" s="344"/>
      <c r="G8690" s="262">
        <f t="shared" si="158"/>
        <v>58584.866528488899</v>
      </c>
    </row>
    <row r="8691" spans="1:7" x14ac:dyDescent="0.2">
      <c r="A8691" s="120"/>
      <c r="B8691" s="120"/>
      <c r="C8691" s="120"/>
      <c r="D8691" s="120"/>
      <c r="E8691" s="344"/>
      <c r="F8691" s="344"/>
      <c r="G8691" s="262">
        <f t="shared" si="158"/>
        <v>58584.866528488899</v>
      </c>
    </row>
    <row r="8692" spans="1:7" x14ac:dyDescent="0.2">
      <c r="A8692" s="120"/>
      <c r="B8692" s="120"/>
      <c r="C8692" s="120"/>
      <c r="D8692" s="120"/>
      <c r="E8692" s="344"/>
      <c r="F8692" s="344"/>
      <c r="G8692" s="262">
        <f t="shared" si="158"/>
        <v>58584.866528488899</v>
      </c>
    </row>
    <row r="8693" spans="1:7" x14ac:dyDescent="0.2">
      <c r="A8693" s="120"/>
      <c r="B8693" s="120"/>
      <c r="C8693" s="120"/>
      <c r="D8693" s="120"/>
      <c r="E8693" s="344"/>
      <c r="F8693" s="344"/>
      <c r="G8693" s="262">
        <f t="shared" si="158"/>
        <v>58584.866528488899</v>
      </c>
    </row>
    <row r="8694" spans="1:7" x14ac:dyDescent="0.2">
      <c r="A8694" s="120"/>
      <c r="B8694" s="120"/>
      <c r="C8694" s="120"/>
      <c r="D8694" s="120"/>
      <c r="E8694" s="344"/>
      <c r="F8694" s="344"/>
      <c r="G8694" s="262">
        <f t="shared" si="158"/>
        <v>58584.866528488899</v>
      </c>
    </row>
    <row r="8695" spans="1:7" x14ac:dyDescent="0.2">
      <c r="A8695" s="120"/>
      <c r="B8695" s="120"/>
      <c r="C8695" s="120"/>
      <c r="D8695" s="120"/>
      <c r="E8695" s="344"/>
      <c r="F8695" s="344"/>
      <c r="G8695" s="262">
        <f t="shared" si="158"/>
        <v>58584.866528488899</v>
      </c>
    </row>
    <row r="8696" spans="1:7" x14ac:dyDescent="0.2">
      <c r="A8696" s="120"/>
      <c r="B8696" s="120"/>
      <c r="C8696" s="120"/>
      <c r="D8696" s="120"/>
      <c r="E8696" s="344"/>
      <c r="F8696" s="344"/>
      <c r="G8696" s="262">
        <f t="shared" si="158"/>
        <v>58584.866528488899</v>
      </c>
    </row>
    <row r="8697" spans="1:7" x14ac:dyDescent="0.2">
      <c r="A8697" s="120"/>
      <c r="B8697" s="120"/>
      <c r="C8697" s="120"/>
      <c r="D8697" s="120"/>
      <c r="E8697" s="344"/>
      <c r="F8697" s="344"/>
      <c r="G8697" s="262">
        <f t="shared" si="158"/>
        <v>58584.866528488899</v>
      </c>
    </row>
    <row r="8698" spans="1:7" x14ac:dyDescent="0.2">
      <c r="A8698" s="120"/>
      <c r="B8698" s="120"/>
      <c r="C8698" s="120"/>
      <c r="D8698" s="120"/>
      <c r="E8698" s="344"/>
      <c r="F8698" s="344"/>
      <c r="G8698" s="262">
        <f t="shared" si="158"/>
        <v>58584.866528488899</v>
      </c>
    </row>
    <row r="8699" spans="1:7" x14ac:dyDescent="0.2">
      <c r="A8699" s="120"/>
      <c r="B8699" s="120"/>
      <c r="C8699" s="120"/>
      <c r="D8699" s="120"/>
      <c r="E8699" s="344"/>
      <c r="F8699" s="344"/>
      <c r="G8699" s="262">
        <f t="shared" si="158"/>
        <v>58584.866528488899</v>
      </c>
    </row>
    <row r="8700" spans="1:7" x14ac:dyDescent="0.2">
      <c r="A8700" s="120"/>
      <c r="B8700" s="120"/>
      <c r="C8700" s="120"/>
      <c r="D8700" s="120"/>
      <c r="E8700" s="344"/>
      <c r="F8700" s="344"/>
      <c r="G8700" s="262">
        <f t="shared" si="158"/>
        <v>58584.866528488899</v>
      </c>
    </row>
    <row r="8701" spans="1:7" x14ac:dyDescent="0.2">
      <c r="A8701" s="120"/>
      <c r="B8701" s="120"/>
      <c r="C8701" s="120"/>
      <c r="D8701" s="120"/>
      <c r="E8701" s="344"/>
      <c r="F8701" s="344"/>
      <c r="G8701" s="262">
        <f t="shared" si="158"/>
        <v>58584.866528488899</v>
      </c>
    </row>
    <row r="8702" spans="1:7" x14ac:dyDescent="0.2">
      <c r="A8702" s="120"/>
      <c r="B8702" s="120"/>
      <c r="C8702" s="120"/>
      <c r="D8702" s="120"/>
      <c r="E8702" s="344"/>
      <c r="F8702" s="344"/>
      <c r="G8702" s="262">
        <f t="shared" si="158"/>
        <v>58584.866528488899</v>
      </c>
    </row>
    <row r="8703" spans="1:7" x14ac:dyDescent="0.2">
      <c r="A8703" s="120"/>
      <c r="B8703" s="120"/>
      <c r="C8703" s="120"/>
      <c r="D8703" s="120"/>
      <c r="E8703" s="344"/>
      <c r="F8703" s="344"/>
      <c r="G8703" s="262">
        <f t="shared" si="158"/>
        <v>58584.866528488899</v>
      </c>
    </row>
    <row r="8704" spans="1:7" x14ac:dyDescent="0.2">
      <c r="A8704" s="120"/>
      <c r="B8704" s="120"/>
      <c r="C8704" s="120"/>
      <c r="D8704" s="120"/>
      <c r="E8704" s="344"/>
      <c r="F8704" s="344"/>
      <c r="G8704" s="262">
        <f t="shared" si="158"/>
        <v>58584.866528488899</v>
      </c>
    </row>
    <row r="8705" spans="1:7" x14ac:dyDescent="0.2">
      <c r="A8705" s="120"/>
      <c r="B8705" s="120"/>
      <c r="C8705" s="120"/>
      <c r="D8705" s="120"/>
      <c r="E8705" s="344"/>
      <c r="F8705" s="344"/>
      <c r="G8705" s="262">
        <f t="shared" si="158"/>
        <v>58584.866528488899</v>
      </c>
    </row>
    <row r="8706" spans="1:7" x14ac:dyDescent="0.2">
      <c r="A8706" s="120"/>
      <c r="B8706" s="120"/>
      <c r="C8706" s="120"/>
      <c r="D8706" s="120"/>
      <c r="E8706" s="344"/>
      <c r="F8706" s="344"/>
      <c r="G8706" s="262">
        <f t="shared" si="158"/>
        <v>58584.866528488899</v>
      </c>
    </row>
    <row r="8707" spans="1:7" x14ac:dyDescent="0.2">
      <c r="A8707" s="120"/>
      <c r="B8707" s="120"/>
      <c r="C8707" s="120"/>
      <c r="D8707" s="120"/>
      <c r="E8707" s="344"/>
      <c r="F8707" s="344"/>
      <c r="G8707" s="262">
        <f t="shared" si="158"/>
        <v>58584.866528488899</v>
      </c>
    </row>
    <row r="8708" spans="1:7" x14ac:dyDescent="0.2">
      <c r="A8708" s="120"/>
      <c r="B8708" s="120"/>
      <c r="C8708" s="120"/>
      <c r="D8708" s="120"/>
      <c r="E8708" s="344"/>
      <c r="F8708" s="344"/>
      <c r="G8708" s="262">
        <f t="shared" si="158"/>
        <v>58584.866528488899</v>
      </c>
    </row>
    <row r="8709" spans="1:7" x14ac:dyDescent="0.2">
      <c r="A8709" s="120"/>
      <c r="B8709" s="120"/>
      <c r="C8709" s="120"/>
      <c r="D8709" s="120"/>
      <c r="E8709" s="344"/>
      <c r="F8709" s="344"/>
      <c r="G8709" s="262">
        <f t="shared" si="158"/>
        <v>58584.866528488899</v>
      </c>
    </row>
    <row r="8710" spans="1:7" x14ac:dyDescent="0.2">
      <c r="A8710" s="120"/>
      <c r="B8710" s="120"/>
      <c r="C8710" s="120"/>
      <c r="D8710" s="120"/>
      <c r="E8710" s="344"/>
      <c r="F8710" s="344"/>
      <c r="G8710" s="262">
        <f t="shared" ref="G8710:G8773" si="159">G8709+(D8710+D8709)/2*(E8710-E8709)</f>
        <v>58584.866528488899</v>
      </c>
    </row>
    <row r="8711" spans="1:7" x14ac:dyDescent="0.2">
      <c r="A8711" s="120"/>
      <c r="B8711" s="120"/>
      <c r="C8711" s="120"/>
      <c r="D8711" s="120"/>
      <c r="E8711" s="344"/>
      <c r="F8711" s="344"/>
      <c r="G8711" s="262">
        <f t="shared" si="159"/>
        <v>58584.866528488899</v>
      </c>
    </row>
    <row r="8712" spans="1:7" x14ac:dyDescent="0.2">
      <c r="A8712" s="120"/>
      <c r="B8712" s="120"/>
      <c r="C8712" s="120"/>
      <c r="D8712" s="120"/>
      <c r="E8712" s="344"/>
      <c r="F8712" s="344"/>
      <c r="G8712" s="262">
        <f t="shared" si="159"/>
        <v>58584.866528488899</v>
      </c>
    </row>
    <row r="8713" spans="1:7" x14ac:dyDescent="0.2">
      <c r="A8713" s="120"/>
      <c r="B8713" s="120"/>
      <c r="C8713" s="120"/>
      <c r="D8713" s="120"/>
      <c r="E8713" s="344"/>
      <c r="F8713" s="344"/>
      <c r="G8713" s="262">
        <f t="shared" si="159"/>
        <v>58584.866528488899</v>
      </c>
    </row>
    <row r="8714" spans="1:7" x14ac:dyDescent="0.2">
      <c r="A8714" s="120"/>
      <c r="B8714" s="120"/>
      <c r="C8714" s="120"/>
      <c r="D8714" s="120"/>
      <c r="E8714" s="344"/>
      <c r="F8714" s="344"/>
      <c r="G8714" s="262">
        <f t="shared" si="159"/>
        <v>58584.866528488899</v>
      </c>
    </row>
    <row r="8715" spans="1:7" x14ac:dyDescent="0.2">
      <c r="A8715" s="120"/>
      <c r="B8715" s="120"/>
      <c r="C8715" s="120"/>
      <c r="D8715" s="120"/>
      <c r="E8715" s="344"/>
      <c r="F8715" s="344"/>
      <c r="G8715" s="262">
        <f t="shared" si="159"/>
        <v>58584.866528488899</v>
      </c>
    </row>
    <row r="8716" spans="1:7" x14ac:dyDescent="0.2">
      <c r="A8716" s="120"/>
      <c r="B8716" s="120"/>
      <c r="C8716" s="120"/>
      <c r="D8716" s="120"/>
      <c r="E8716" s="344"/>
      <c r="F8716" s="344"/>
      <c r="G8716" s="262">
        <f t="shared" si="159"/>
        <v>58584.866528488899</v>
      </c>
    </row>
    <row r="8717" spans="1:7" x14ac:dyDescent="0.2">
      <c r="A8717" s="120"/>
      <c r="B8717" s="120"/>
      <c r="C8717" s="120"/>
      <c r="D8717" s="120"/>
      <c r="E8717" s="344"/>
      <c r="F8717" s="344"/>
      <c r="G8717" s="262">
        <f t="shared" si="159"/>
        <v>58584.866528488899</v>
      </c>
    </row>
    <row r="8718" spans="1:7" x14ac:dyDescent="0.2">
      <c r="A8718" s="120"/>
      <c r="B8718" s="120"/>
      <c r="C8718" s="120"/>
      <c r="D8718" s="120"/>
      <c r="E8718" s="344"/>
      <c r="F8718" s="344"/>
      <c r="G8718" s="262">
        <f t="shared" si="159"/>
        <v>58584.866528488899</v>
      </c>
    </row>
    <row r="8719" spans="1:7" x14ac:dyDescent="0.2">
      <c r="A8719" s="120"/>
      <c r="B8719" s="120"/>
      <c r="C8719" s="120"/>
      <c r="D8719" s="120"/>
      <c r="E8719" s="344"/>
      <c r="F8719" s="344"/>
      <c r="G8719" s="262">
        <f t="shared" si="159"/>
        <v>58584.866528488899</v>
      </c>
    </row>
    <row r="8720" spans="1:7" x14ac:dyDescent="0.2">
      <c r="A8720" s="120"/>
      <c r="B8720" s="120"/>
      <c r="C8720" s="120"/>
      <c r="D8720" s="120"/>
      <c r="E8720" s="344"/>
      <c r="F8720" s="344"/>
      <c r="G8720" s="262">
        <f t="shared" si="159"/>
        <v>58584.866528488899</v>
      </c>
    </row>
    <row r="8721" spans="1:7" x14ac:dyDescent="0.2">
      <c r="A8721" s="120"/>
      <c r="B8721" s="120"/>
      <c r="C8721" s="120"/>
      <c r="D8721" s="120"/>
      <c r="E8721" s="344"/>
      <c r="F8721" s="344"/>
      <c r="G8721" s="262">
        <f t="shared" si="159"/>
        <v>58584.866528488899</v>
      </c>
    </row>
    <row r="8722" spans="1:7" x14ac:dyDescent="0.2">
      <c r="A8722" s="120"/>
      <c r="B8722" s="120"/>
      <c r="C8722" s="120"/>
      <c r="D8722" s="120"/>
      <c r="E8722" s="344"/>
      <c r="F8722" s="344"/>
      <c r="G8722" s="262">
        <f t="shared" si="159"/>
        <v>58584.866528488899</v>
      </c>
    </row>
    <row r="8723" spans="1:7" x14ac:dyDescent="0.2">
      <c r="A8723" s="120"/>
      <c r="B8723" s="120"/>
      <c r="C8723" s="120"/>
      <c r="D8723" s="120"/>
      <c r="E8723" s="344"/>
      <c r="F8723" s="344"/>
      <c r="G8723" s="262">
        <f t="shared" si="159"/>
        <v>58584.866528488899</v>
      </c>
    </row>
    <row r="8724" spans="1:7" x14ac:dyDescent="0.2">
      <c r="A8724" s="120"/>
      <c r="B8724" s="120"/>
      <c r="C8724" s="120"/>
      <c r="D8724" s="120"/>
      <c r="E8724" s="344"/>
      <c r="F8724" s="344"/>
      <c r="G8724" s="262">
        <f t="shared" si="159"/>
        <v>58584.866528488899</v>
      </c>
    </row>
    <row r="8725" spans="1:7" x14ac:dyDescent="0.2">
      <c r="A8725" s="120"/>
      <c r="B8725" s="120"/>
      <c r="C8725" s="120"/>
      <c r="D8725" s="120"/>
      <c r="E8725" s="344"/>
      <c r="F8725" s="344"/>
      <c r="G8725" s="262">
        <f t="shared" si="159"/>
        <v>58584.866528488899</v>
      </c>
    </row>
    <row r="8726" spans="1:7" x14ac:dyDescent="0.2">
      <c r="A8726" s="120"/>
      <c r="B8726" s="120"/>
      <c r="C8726" s="120"/>
      <c r="D8726" s="120"/>
      <c r="E8726" s="344"/>
      <c r="F8726" s="344"/>
      <c r="G8726" s="262">
        <f t="shared" si="159"/>
        <v>58584.866528488899</v>
      </c>
    </row>
    <row r="8727" spans="1:7" x14ac:dyDescent="0.2">
      <c r="A8727" s="120"/>
      <c r="B8727" s="120"/>
      <c r="C8727" s="120"/>
      <c r="D8727" s="120"/>
      <c r="E8727" s="344"/>
      <c r="F8727" s="344"/>
      <c r="G8727" s="262">
        <f t="shared" si="159"/>
        <v>58584.866528488899</v>
      </c>
    </row>
    <row r="8728" spans="1:7" x14ac:dyDescent="0.2">
      <c r="A8728" s="120"/>
      <c r="B8728" s="120"/>
      <c r="C8728" s="120"/>
      <c r="D8728" s="120"/>
      <c r="E8728" s="344"/>
      <c r="F8728" s="344"/>
      <c r="G8728" s="262">
        <f t="shared" si="159"/>
        <v>58584.866528488899</v>
      </c>
    </row>
    <row r="8729" spans="1:7" x14ac:dyDescent="0.2">
      <c r="A8729" s="120"/>
      <c r="B8729" s="120"/>
      <c r="C8729" s="120"/>
      <c r="D8729" s="120"/>
      <c r="E8729" s="344"/>
      <c r="F8729" s="344"/>
      <c r="G8729" s="262">
        <f t="shared" si="159"/>
        <v>58584.866528488899</v>
      </c>
    </row>
    <row r="8730" spans="1:7" x14ac:dyDescent="0.2">
      <c r="A8730" s="120"/>
      <c r="B8730" s="120"/>
      <c r="C8730" s="120"/>
      <c r="D8730" s="120"/>
      <c r="E8730" s="344"/>
      <c r="F8730" s="344"/>
      <c r="G8730" s="262">
        <f t="shared" si="159"/>
        <v>58584.866528488899</v>
      </c>
    </row>
    <row r="8731" spans="1:7" x14ac:dyDescent="0.2">
      <c r="A8731" s="120"/>
      <c r="B8731" s="120"/>
      <c r="C8731" s="120"/>
      <c r="D8731" s="120"/>
      <c r="E8731" s="344"/>
      <c r="F8731" s="344"/>
      <c r="G8731" s="262">
        <f t="shared" si="159"/>
        <v>58584.866528488899</v>
      </c>
    </row>
    <row r="8732" spans="1:7" x14ac:dyDescent="0.2">
      <c r="A8732" s="120"/>
      <c r="B8732" s="120"/>
      <c r="C8732" s="120"/>
      <c r="D8732" s="120"/>
      <c r="E8732" s="344"/>
      <c r="F8732" s="344"/>
      <c r="G8732" s="262">
        <f t="shared" si="159"/>
        <v>58584.866528488899</v>
      </c>
    </row>
    <row r="8733" spans="1:7" x14ac:dyDescent="0.2">
      <c r="A8733" s="120"/>
      <c r="B8733" s="120"/>
      <c r="C8733" s="120"/>
      <c r="D8733" s="120"/>
      <c r="E8733" s="344"/>
      <c r="F8733" s="344"/>
      <c r="G8733" s="262">
        <f t="shared" si="159"/>
        <v>58584.866528488899</v>
      </c>
    </row>
    <row r="8734" spans="1:7" x14ac:dyDescent="0.2">
      <c r="A8734" s="120"/>
      <c r="B8734" s="120"/>
      <c r="C8734" s="120"/>
      <c r="D8734" s="120"/>
      <c r="E8734" s="344"/>
      <c r="F8734" s="344"/>
      <c r="G8734" s="262">
        <f t="shared" si="159"/>
        <v>58584.866528488899</v>
      </c>
    </row>
    <row r="8735" spans="1:7" x14ac:dyDescent="0.2">
      <c r="A8735" s="120"/>
      <c r="B8735" s="120"/>
      <c r="C8735" s="120"/>
      <c r="D8735" s="120"/>
      <c r="E8735" s="344"/>
      <c r="F8735" s="344"/>
      <c r="G8735" s="262">
        <f t="shared" si="159"/>
        <v>58584.866528488899</v>
      </c>
    </row>
    <row r="8736" spans="1:7" x14ac:dyDescent="0.2">
      <c r="A8736" s="120"/>
      <c r="B8736" s="120"/>
      <c r="C8736" s="120"/>
      <c r="D8736" s="120"/>
      <c r="E8736" s="344"/>
      <c r="F8736" s="344"/>
      <c r="G8736" s="262">
        <f t="shared" si="159"/>
        <v>58584.866528488899</v>
      </c>
    </row>
    <row r="8737" spans="1:7" x14ac:dyDescent="0.2">
      <c r="A8737" s="120"/>
      <c r="B8737" s="120"/>
      <c r="C8737" s="120"/>
      <c r="D8737" s="120"/>
      <c r="E8737" s="344"/>
      <c r="F8737" s="344"/>
      <c r="G8737" s="262">
        <f t="shared" si="159"/>
        <v>58584.866528488899</v>
      </c>
    </row>
    <row r="8738" spans="1:7" x14ac:dyDescent="0.2">
      <c r="A8738" s="120"/>
      <c r="B8738" s="120"/>
      <c r="C8738" s="120"/>
      <c r="D8738" s="120"/>
      <c r="E8738" s="344"/>
      <c r="F8738" s="344"/>
      <c r="G8738" s="262">
        <f t="shared" si="159"/>
        <v>58584.866528488899</v>
      </c>
    </row>
    <row r="8739" spans="1:7" x14ac:dyDescent="0.2">
      <c r="A8739" s="120"/>
      <c r="B8739" s="120"/>
      <c r="C8739" s="120"/>
      <c r="D8739" s="120"/>
      <c r="E8739" s="344"/>
      <c r="F8739" s="344"/>
      <c r="G8739" s="262">
        <f t="shared" si="159"/>
        <v>58584.866528488899</v>
      </c>
    </row>
    <row r="8740" spans="1:7" x14ac:dyDescent="0.2">
      <c r="A8740" s="120"/>
      <c r="B8740" s="120"/>
      <c r="C8740" s="120"/>
      <c r="D8740" s="120"/>
      <c r="E8740" s="344"/>
      <c r="F8740" s="344"/>
      <c r="G8740" s="262">
        <f t="shared" si="159"/>
        <v>58584.866528488899</v>
      </c>
    </row>
    <row r="8741" spans="1:7" x14ac:dyDescent="0.2">
      <c r="A8741" s="120"/>
      <c r="B8741" s="120"/>
      <c r="C8741" s="120"/>
      <c r="D8741" s="120"/>
      <c r="E8741" s="344"/>
      <c r="F8741" s="344"/>
      <c r="G8741" s="262">
        <f t="shared" si="159"/>
        <v>58584.866528488899</v>
      </c>
    </row>
    <row r="8742" spans="1:7" x14ac:dyDescent="0.2">
      <c r="A8742" s="120"/>
      <c r="B8742" s="120"/>
      <c r="C8742" s="120"/>
      <c r="D8742" s="120"/>
      <c r="E8742" s="344"/>
      <c r="F8742" s="344"/>
      <c r="G8742" s="262">
        <f t="shared" si="159"/>
        <v>58584.866528488899</v>
      </c>
    </row>
    <row r="8743" spans="1:7" x14ac:dyDescent="0.2">
      <c r="A8743" s="120"/>
      <c r="B8743" s="120"/>
      <c r="C8743" s="120"/>
      <c r="D8743" s="120"/>
      <c r="E8743" s="344"/>
      <c r="F8743" s="344"/>
      <c r="G8743" s="262">
        <f t="shared" si="159"/>
        <v>58584.866528488899</v>
      </c>
    </row>
    <row r="8744" spans="1:7" x14ac:dyDescent="0.2">
      <c r="A8744" s="120"/>
      <c r="B8744" s="120"/>
      <c r="C8744" s="120"/>
      <c r="D8744" s="120"/>
      <c r="E8744" s="344"/>
      <c r="F8744" s="344"/>
      <c r="G8744" s="262">
        <f t="shared" si="159"/>
        <v>58584.866528488899</v>
      </c>
    </row>
    <row r="8745" spans="1:7" x14ac:dyDescent="0.2">
      <c r="A8745" s="120"/>
      <c r="B8745" s="120"/>
      <c r="C8745" s="120"/>
      <c r="D8745" s="120"/>
      <c r="E8745" s="344"/>
      <c r="F8745" s="344"/>
      <c r="G8745" s="262">
        <f t="shared" si="159"/>
        <v>58584.866528488899</v>
      </c>
    </row>
    <row r="8746" spans="1:7" x14ac:dyDescent="0.2">
      <c r="A8746" s="120"/>
      <c r="B8746" s="120"/>
      <c r="C8746" s="120"/>
      <c r="D8746" s="120"/>
      <c r="E8746" s="344"/>
      <c r="F8746" s="344"/>
      <c r="G8746" s="262">
        <f t="shared" si="159"/>
        <v>58584.866528488899</v>
      </c>
    </row>
    <row r="8747" spans="1:7" x14ac:dyDescent="0.2">
      <c r="A8747" s="120"/>
      <c r="B8747" s="120"/>
      <c r="C8747" s="120"/>
      <c r="D8747" s="120"/>
      <c r="E8747" s="344"/>
      <c r="F8747" s="344"/>
      <c r="G8747" s="262">
        <f t="shared" si="159"/>
        <v>58584.866528488899</v>
      </c>
    </row>
    <row r="8748" spans="1:7" x14ac:dyDescent="0.2">
      <c r="A8748" s="120"/>
      <c r="B8748" s="120"/>
      <c r="C8748" s="120"/>
      <c r="D8748" s="120"/>
      <c r="E8748" s="344"/>
      <c r="F8748" s="344"/>
      <c r="G8748" s="262">
        <f t="shared" si="159"/>
        <v>58584.866528488899</v>
      </c>
    </row>
    <row r="8749" spans="1:7" x14ac:dyDescent="0.2">
      <c r="A8749" s="120"/>
      <c r="B8749" s="120"/>
      <c r="C8749" s="120"/>
      <c r="D8749" s="120"/>
      <c r="E8749" s="344"/>
      <c r="F8749" s="344"/>
      <c r="G8749" s="262">
        <f t="shared" si="159"/>
        <v>58584.866528488899</v>
      </c>
    </row>
    <row r="8750" spans="1:7" x14ac:dyDescent="0.2">
      <c r="A8750" s="120"/>
      <c r="B8750" s="120"/>
      <c r="C8750" s="120"/>
      <c r="D8750" s="120"/>
      <c r="E8750" s="344"/>
      <c r="F8750" s="344"/>
      <c r="G8750" s="262">
        <f t="shared" si="159"/>
        <v>58584.866528488899</v>
      </c>
    </row>
    <row r="8751" spans="1:7" x14ac:dyDescent="0.2">
      <c r="A8751" s="120"/>
      <c r="B8751" s="120"/>
      <c r="C8751" s="120"/>
      <c r="D8751" s="120"/>
      <c r="E8751" s="344"/>
      <c r="F8751" s="344"/>
      <c r="G8751" s="262">
        <f t="shared" si="159"/>
        <v>58584.866528488899</v>
      </c>
    </row>
    <row r="8752" spans="1:7" x14ac:dyDescent="0.2">
      <c r="A8752" s="120"/>
      <c r="B8752" s="120"/>
      <c r="C8752" s="120"/>
      <c r="D8752" s="120"/>
      <c r="E8752" s="344"/>
      <c r="F8752" s="344"/>
      <c r="G8752" s="262">
        <f t="shared" si="159"/>
        <v>58584.866528488899</v>
      </c>
    </row>
    <row r="8753" spans="1:7" x14ac:dyDescent="0.2">
      <c r="A8753" s="120"/>
      <c r="B8753" s="120"/>
      <c r="C8753" s="120"/>
      <c r="D8753" s="120"/>
      <c r="E8753" s="344"/>
      <c r="F8753" s="344"/>
      <c r="G8753" s="262">
        <f t="shared" si="159"/>
        <v>58584.866528488899</v>
      </c>
    </row>
    <row r="8754" spans="1:7" x14ac:dyDescent="0.2">
      <c r="A8754" s="120"/>
      <c r="B8754" s="120"/>
      <c r="C8754" s="120"/>
      <c r="D8754" s="120"/>
      <c r="E8754" s="344"/>
      <c r="F8754" s="344"/>
      <c r="G8754" s="262">
        <f t="shared" si="159"/>
        <v>58584.866528488899</v>
      </c>
    </row>
    <row r="8755" spans="1:7" x14ac:dyDescent="0.2">
      <c r="A8755" s="120"/>
      <c r="B8755" s="120"/>
      <c r="C8755" s="120"/>
      <c r="D8755" s="120"/>
      <c r="E8755" s="344"/>
      <c r="F8755" s="344"/>
      <c r="G8755" s="262">
        <f t="shared" si="159"/>
        <v>58584.866528488899</v>
      </c>
    </row>
    <row r="8756" spans="1:7" x14ac:dyDescent="0.2">
      <c r="A8756" s="120"/>
      <c r="B8756" s="120"/>
      <c r="C8756" s="120"/>
      <c r="D8756" s="120"/>
      <c r="E8756" s="344"/>
      <c r="F8756" s="344"/>
      <c r="G8756" s="262">
        <f t="shared" si="159"/>
        <v>58584.866528488899</v>
      </c>
    </row>
    <row r="8757" spans="1:7" x14ac:dyDescent="0.2">
      <c r="A8757" s="120"/>
      <c r="B8757" s="120"/>
      <c r="C8757" s="120"/>
      <c r="D8757" s="120"/>
      <c r="E8757" s="344"/>
      <c r="F8757" s="344"/>
      <c r="G8757" s="262">
        <f t="shared" si="159"/>
        <v>58584.866528488899</v>
      </c>
    </row>
    <row r="8758" spans="1:7" x14ac:dyDescent="0.2">
      <c r="A8758" s="120"/>
      <c r="B8758" s="120"/>
      <c r="C8758" s="120"/>
      <c r="D8758" s="120"/>
      <c r="E8758" s="344"/>
      <c r="F8758" s="344"/>
      <c r="G8758" s="262">
        <f t="shared" si="159"/>
        <v>58584.866528488899</v>
      </c>
    </row>
    <row r="8759" spans="1:7" x14ac:dyDescent="0.2">
      <c r="A8759" s="120"/>
      <c r="B8759" s="120"/>
      <c r="C8759" s="120"/>
      <c r="D8759" s="120"/>
      <c r="E8759" s="344"/>
      <c r="F8759" s="344"/>
      <c r="G8759" s="262">
        <f t="shared" si="159"/>
        <v>58584.866528488899</v>
      </c>
    </row>
    <row r="8760" spans="1:7" x14ac:dyDescent="0.2">
      <c r="A8760" s="120"/>
      <c r="B8760" s="120"/>
      <c r="C8760" s="120"/>
      <c r="D8760" s="120"/>
      <c r="E8760" s="344"/>
      <c r="F8760" s="344"/>
      <c r="G8760" s="262">
        <f t="shared" si="159"/>
        <v>58584.866528488899</v>
      </c>
    </row>
    <row r="8761" spans="1:7" x14ac:dyDescent="0.2">
      <c r="A8761" s="120"/>
      <c r="B8761" s="120"/>
      <c r="C8761" s="120"/>
      <c r="D8761" s="120"/>
      <c r="E8761" s="344"/>
      <c r="F8761" s="344"/>
      <c r="G8761" s="262">
        <f t="shared" si="159"/>
        <v>58584.866528488899</v>
      </c>
    </row>
    <row r="8762" spans="1:7" x14ac:dyDescent="0.2">
      <c r="A8762" s="120"/>
      <c r="B8762" s="120"/>
      <c r="C8762" s="120"/>
      <c r="D8762" s="120"/>
      <c r="E8762" s="344"/>
      <c r="F8762" s="344"/>
      <c r="G8762" s="262">
        <f t="shared" si="159"/>
        <v>58584.866528488899</v>
      </c>
    </row>
    <row r="8763" spans="1:7" x14ac:dyDescent="0.2">
      <c r="A8763" s="120"/>
      <c r="B8763" s="120"/>
      <c r="C8763" s="120"/>
      <c r="D8763" s="120"/>
      <c r="E8763" s="344"/>
      <c r="F8763" s="344"/>
      <c r="G8763" s="262">
        <f t="shared" si="159"/>
        <v>58584.866528488899</v>
      </c>
    </row>
    <row r="8764" spans="1:7" x14ac:dyDescent="0.2">
      <c r="A8764" s="120"/>
      <c r="B8764" s="120"/>
      <c r="C8764" s="120"/>
      <c r="D8764" s="120"/>
      <c r="E8764" s="344"/>
      <c r="F8764" s="344"/>
      <c r="G8764" s="262">
        <f t="shared" si="159"/>
        <v>58584.866528488899</v>
      </c>
    </row>
    <row r="8765" spans="1:7" x14ac:dyDescent="0.2">
      <c r="A8765" s="120"/>
      <c r="B8765" s="120"/>
      <c r="C8765" s="120"/>
      <c r="D8765" s="120"/>
      <c r="E8765" s="344"/>
      <c r="F8765" s="344"/>
      <c r="G8765" s="262">
        <f t="shared" si="159"/>
        <v>58584.866528488899</v>
      </c>
    </row>
    <row r="8766" spans="1:7" x14ac:dyDescent="0.2">
      <c r="A8766" s="120"/>
      <c r="B8766" s="120"/>
      <c r="C8766" s="120"/>
      <c r="D8766" s="120"/>
      <c r="E8766" s="344"/>
      <c r="F8766" s="344"/>
      <c r="G8766" s="262">
        <f t="shared" si="159"/>
        <v>58584.866528488899</v>
      </c>
    </row>
    <row r="8767" spans="1:7" x14ac:dyDescent="0.2">
      <c r="A8767" s="120"/>
      <c r="B8767" s="120"/>
      <c r="C8767" s="120"/>
      <c r="D8767" s="120"/>
      <c r="E8767" s="344"/>
      <c r="F8767" s="344"/>
      <c r="G8767" s="262">
        <f t="shared" si="159"/>
        <v>58584.866528488899</v>
      </c>
    </row>
    <row r="8768" spans="1:7" x14ac:dyDescent="0.2">
      <c r="A8768" s="120"/>
      <c r="B8768" s="120"/>
      <c r="C8768" s="120"/>
      <c r="D8768" s="120"/>
      <c r="E8768" s="344"/>
      <c r="F8768" s="344"/>
      <c r="G8768" s="262">
        <f t="shared" si="159"/>
        <v>58584.866528488899</v>
      </c>
    </row>
    <row r="8769" spans="1:7" x14ac:dyDescent="0.2">
      <c r="A8769" s="120"/>
      <c r="B8769" s="120"/>
      <c r="C8769" s="120"/>
      <c r="D8769" s="120"/>
      <c r="E8769" s="344"/>
      <c r="F8769" s="344"/>
      <c r="G8769" s="262">
        <f t="shared" si="159"/>
        <v>58584.866528488899</v>
      </c>
    </row>
    <row r="8770" spans="1:7" x14ac:dyDescent="0.2">
      <c r="A8770" s="120"/>
      <c r="B8770" s="120"/>
      <c r="C8770" s="120"/>
      <c r="D8770" s="120"/>
      <c r="E8770" s="344"/>
      <c r="F8770" s="344"/>
      <c r="G8770" s="262">
        <f t="shared" si="159"/>
        <v>58584.866528488899</v>
      </c>
    </row>
    <row r="8771" spans="1:7" x14ac:dyDescent="0.2">
      <c r="A8771" s="120"/>
      <c r="B8771" s="120"/>
      <c r="C8771" s="120"/>
      <c r="D8771" s="120"/>
      <c r="E8771" s="344"/>
      <c r="F8771" s="344"/>
      <c r="G8771" s="262">
        <f t="shared" si="159"/>
        <v>58584.866528488899</v>
      </c>
    </row>
    <row r="8772" spans="1:7" x14ac:dyDescent="0.2">
      <c r="A8772" s="120"/>
      <c r="B8772" s="120"/>
      <c r="C8772" s="120"/>
      <c r="D8772" s="120"/>
      <c r="E8772" s="344"/>
      <c r="F8772" s="344"/>
      <c r="G8772" s="262">
        <f t="shared" si="159"/>
        <v>58584.866528488899</v>
      </c>
    </row>
    <row r="8773" spans="1:7" x14ac:dyDescent="0.2">
      <c r="A8773" s="120"/>
      <c r="B8773" s="120"/>
      <c r="C8773" s="120"/>
      <c r="D8773" s="120"/>
      <c r="E8773" s="344"/>
      <c r="F8773" s="344"/>
      <c r="G8773" s="262">
        <f t="shared" si="159"/>
        <v>58584.866528488899</v>
      </c>
    </row>
    <row r="8774" spans="1:7" x14ac:dyDescent="0.2">
      <c r="A8774" s="120"/>
      <c r="B8774" s="120"/>
      <c r="C8774" s="120"/>
      <c r="D8774" s="120"/>
      <c r="E8774" s="344"/>
      <c r="F8774" s="344"/>
      <c r="G8774" s="262">
        <f t="shared" ref="G8774:G8837" si="160">G8773+(D8774+D8773)/2*(E8774-E8773)</f>
        <v>58584.866528488899</v>
      </c>
    </row>
    <row r="8775" spans="1:7" x14ac:dyDescent="0.2">
      <c r="A8775" s="120"/>
      <c r="B8775" s="120"/>
      <c r="C8775" s="120"/>
      <c r="D8775" s="120"/>
      <c r="E8775" s="344"/>
      <c r="F8775" s="344"/>
      <c r="G8775" s="262">
        <f t="shared" si="160"/>
        <v>58584.866528488899</v>
      </c>
    </row>
    <row r="8776" spans="1:7" x14ac:dyDescent="0.2">
      <c r="A8776" s="120"/>
      <c r="B8776" s="120"/>
      <c r="C8776" s="120"/>
      <c r="D8776" s="120"/>
      <c r="E8776" s="344"/>
      <c r="F8776" s="344"/>
      <c r="G8776" s="262">
        <f t="shared" si="160"/>
        <v>58584.866528488899</v>
      </c>
    </row>
    <row r="8777" spans="1:7" x14ac:dyDescent="0.2">
      <c r="A8777" s="120"/>
      <c r="B8777" s="120"/>
      <c r="C8777" s="120"/>
      <c r="D8777" s="120"/>
      <c r="E8777" s="344"/>
      <c r="F8777" s="344"/>
      <c r="G8777" s="262">
        <f t="shared" si="160"/>
        <v>58584.866528488899</v>
      </c>
    </row>
    <row r="8778" spans="1:7" x14ac:dyDescent="0.2">
      <c r="A8778" s="120"/>
      <c r="B8778" s="120"/>
      <c r="C8778" s="120"/>
      <c r="D8778" s="120"/>
      <c r="E8778" s="344"/>
      <c r="F8778" s="344"/>
      <c r="G8778" s="262">
        <f t="shared" si="160"/>
        <v>58584.866528488899</v>
      </c>
    </row>
    <row r="8779" spans="1:7" x14ac:dyDescent="0.2">
      <c r="A8779" s="120"/>
      <c r="B8779" s="120"/>
      <c r="C8779" s="120"/>
      <c r="D8779" s="120"/>
      <c r="E8779" s="344"/>
      <c r="F8779" s="344"/>
      <c r="G8779" s="262">
        <f t="shared" si="160"/>
        <v>58584.866528488899</v>
      </c>
    </row>
    <row r="8780" spans="1:7" x14ac:dyDescent="0.2">
      <c r="A8780" s="120"/>
      <c r="B8780" s="120"/>
      <c r="C8780" s="120"/>
      <c r="D8780" s="120"/>
      <c r="E8780" s="344"/>
      <c r="F8780" s="344"/>
      <c r="G8780" s="262">
        <f t="shared" si="160"/>
        <v>58584.866528488899</v>
      </c>
    </row>
    <row r="8781" spans="1:7" x14ac:dyDescent="0.2">
      <c r="A8781" s="120"/>
      <c r="B8781" s="120"/>
      <c r="C8781" s="120"/>
      <c r="D8781" s="120"/>
      <c r="E8781" s="344"/>
      <c r="F8781" s="344"/>
      <c r="G8781" s="262">
        <f t="shared" si="160"/>
        <v>58584.866528488899</v>
      </c>
    </row>
    <row r="8782" spans="1:7" x14ac:dyDescent="0.2">
      <c r="A8782" s="120"/>
      <c r="B8782" s="120"/>
      <c r="C8782" s="120"/>
      <c r="D8782" s="120"/>
      <c r="E8782" s="344"/>
      <c r="F8782" s="344"/>
      <c r="G8782" s="262">
        <f t="shared" si="160"/>
        <v>58584.866528488899</v>
      </c>
    </row>
    <row r="8783" spans="1:7" x14ac:dyDescent="0.2">
      <c r="A8783" s="120"/>
      <c r="B8783" s="120"/>
      <c r="C8783" s="120"/>
      <c r="D8783" s="120"/>
      <c r="E8783" s="344"/>
      <c r="F8783" s="344"/>
      <c r="G8783" s="262">
        <f t="shared" si="160"/>
        <v>58584.866528488899</v>
      </c>
    </row>
    <row r="8784" spans="1:7" x14ac:dyDescent="0.2">
      <c r="A8784" s="120"/>
      <c r="B8784" s="120"/>
      <c r="C8784" s="120"/>
      <c r="D8784" s="120"/>
      <c r="E8784" s="344"/>
      <c r="F8784" s="344"/>
      <c r="G8784" s="262">
        <f t="shared" si="160"/>
        <v>58584.866528488899</v>
      </c>
    </row>
    <row r="8785" spans="1:7" x14ac:dyDescent="0.2">
      <c r="A8785" s="120"/>
      <c r="B8785" s="120"/>
      <c r="C8785" s="120"/>
      <c r="D8785" s="120"/>
      <c r="E8785" s="344"/>
      <c r="F8785" s="344"/>
      <c r="G8785" s="262">
        <f t="shared" si="160"/>
        <v>58584.866528488899</v>
      </c>
    </row>
    <row r="8786" spans="1:7" x14ac:dyDescent="0.2">
      <c r="A8786" s="120"/>
      <c r="B8786" s="120"/>
      <c r="C8786" s="120"/>
      <c r="D8786" s="120"/>
      <c r="E8786" s="344"/>
      <c r="F8786" s="344"/>
      <c r="G8786" s="262">
        <f t="shared" si="160"/>
        <v>58584.866528488899</v>
      </c>
    </row>
    <row r="8787" spans="1:7" x14ac:dyDescent="0.2">
      <c r="A8787" s="120"/>
      <c r="B8787" s="120"/>
      <c r="C8787" s="120"/>
      <c r="D8787" s="120"/>
      <c r="E8787" s="344"/>
      <c r="F8787" s="344"/>
      <c r="G8787" s="262">
        <f t="shared" si="160"/>
        <v>58584.866528488899</v>
      </c>
    </row>
    <row r="8788" spans="1:7" x14ac:dyDescent="0.2">
      <c r="A8788" s="120"/>
      <c r="B8788" s="120"/>
      <c r="C8788" s="120"/>
      <c r="D8788" s="120"/>
      <c r="E8788" s="344"/>
      <c r="F8788" s="344"/>
      <c r="G8788" s="262">
        <f t="shared" si="160"/>
        <v>58584.866528488899</v>
      </c>
    </row>
    <row r="8789" spans="1:7" x14ac:dyDescent="0.2">
      <c r="A8789" s="120"/>
      <c r="B8789" s="120"/>
      <c r="C8789" s="120"/>
      <c r="D8789" s="120"/>
      <c r="E8789" s="344"/>
      <c r="F8789" s="344"/>
      <c r="G8789" s="262">
        <f t="shared" si="160"/>
        <v>58584.866528488899</v>
      </c>
    </row>
    <row r="8790" spans="1:7" x14ac:dyDescent="0.2">
      <c r="A8790" s="120"/>
      <c r="B8790" s="120"/>
      <c r="C8790" s="120"/>
      <c r="D8790" s="120"/>
      <c r="E8790" s="344"/>
      <c r="F8790" s="344"/>
      <c r="G8790" s="262">
        <f t="shared" si="160"/>
        <v>58584.866528488899</v>
      </c>
    </row>
    <row r="8791" spans="1:7" x14ac:dyDescent="0.2">
      <c r="A8791" s="120"/>
      <c r="B8791" s="120"/>
      <c r="C8791" s="120"/>
      <c r="D8791" s="120"/>
      <c r="E8791" s="344"/>
      <c r="F8791" s="344"/>
      <c r="G8791" s="262">
        <f t="shared" si="160"/>
        <v>58584.866528488899</v>
      </c>
    </row>
    <row r="8792" spans="1:7" x14ac:dyDescent="0.2">
      <c r="A8792" s="120"/>
      <c r="B8792" s="120"/>
      <c r="C8792" s="120"/>
      <c r="D8792" s="120"/>
      <c r="E8792" s="344"/>
      <c r="F8792" s="344"/>
      <c r="G8792" s="262">
        <f t="shared" si="160"/>
        <v>58584.866528488899</v>
      </c>
    </row>
    <row r="8793" spans="1:7" x14ac:dyDescent="0.2">
      <c r="A8793" s="120"/>
      <c r="B8793" s="120"/>
      <c r="C8793" s="120"/>
      <c r="D8793" s="120"/>
      <c r="E8793" s="344"/>
      <c r="F8793" s="344"/>
      <c r="G8793" s="262">
        <f t="shared" si="160"/>
        <v>58584.866528488899</v>
      </c>
    </row>
    <row r="8794" spans="1:7" x14ac:dyDescent="0.2">
      <c r="A8794" s="120"/>
      <c r="B8794" s="120"/>
      <c r="C8794" s="120"/>
      <c r="D8794" s="120"/>
      <c r="E8794" s="344"/>
      <c r="F8794" s="344"/>
      <c r="G8794" s="262">
        <f t="shared" si="160"/>
        <v>58584.866528488899</v>
      </c>
    </row>
    <row r="8795" spans="1:7" x14ac:dyDescent="0.2">
      <c r="A8795" s="120"/>
      <c r="B8795" s="120"/>
      <c r="C8795" s="120"/>
      <c r="D8795" s="120"/>
      <c r="E8795" s="344"/>
      <c r="F8795" s="344"/>
      <c r="G8795" s="262">
        <f t="shared" si="160"/>
        <v>58584.866528488899</v>
      </c>
    </row>
    <row r="8796" spans="1:7" x14ac:dyDescent="0.2">
      <c r="A8796" s="120"/>
      <c r="B8796" s="120"/>
      <c r="C8796" s="120"/>
      <c r="D8796" s="120"/>
      <c r="E8796" s="344"/>
      <c r="F8796" s="344"/>
      <c r="G8796" s="262">
        <f t="shared" si="160"/>
        <v>58584.866528488899</v>
      </c>
    </row>
    <row r="8797" spans="1:7" x14ac:dyDescent="0.2">
      <c r="A8797" s="120"/>
      <c r="B8797" s="120"/>
      <c r="C8797" s="120"/>
      <c r="D8797" s="120"/>
      <c r="E8797" s="344"/>
      <c r="F8797" s="344"/>
      <c r="G8797" s="262">
        <f t="shared" si="160"/>
        <v>58584.866528488899</v>
      </c>
    </row>
    <row r="8798" spans="1:7" x14ac:dyDescent="0.2">
      <c r="A8798" s="120"/>
      <c r="B8798" s="120"/>
      <c r="C8798" s="120"/>
      <c r="D8798" s="120"/>
      <c r="E8798" s="344"/>
      <c r="F8798" s="344"/>
      <c r="G8798" s="262">
        <f t="shared" si="160"/>
        <v>58584.866528488899</v>
      </c>
    </row>
    <row r="8799" spans="1:7" x14ac:dyDescent="0.2">
      <c r="A8799" s="120"/>
      <c r="B8799" s="120"/>
      <c r="C8799" s="120"/>
      <c r="D8799" s="120"/>
      <c r="E8799" s="344"/>
      <c r="F8799" s="344"/>
      <c r="G8799" s="262">
        <f t="shared" si="160"/>
        <v>58584.866528488899</v>
      </c>
    </row>
    <row r="8800" spans="1:7" x14ac:dyDescent="0.2">
      <c r="A8800" s="120"/>
      <c r="B8800" s="120"/>
      <c r="C8800" s="120"/>
      <c r="D8800" s="120"/>
      <c r="E8800" s="344"/>
      <c r="F8800" s="344"/>
      <c r="G8800" s="262">
        <f t="shared" si="160"/>
        <v>58584.866528488899</v>
      </c>
    </row>
    <row r="8801" spans="1:7" x14ac:dyDescent="0.2">
      <c r="A8801" s="120"/>
      <c r="B8801" s="120"/>
      <c r="C8801" s="120"/>
      <c r="D8801" s="120"/>
      <c r="E8801" s="344"/>
      <c r="F8801" s="344"/>
      <c r="G8801" s="262">
        <f t="shared" si="160"/>
        <v>58584.866528488899</v>
      </c>
    </row>
    <row r="8802" spans="1:7" x14ac:dyDescent="0.2">
      <c r="A8802" s="120"/>
      <c r="B8802" s="120"/>
      <c r="C8802" s="120"/>
      <c r="D8802" s="120"/>
      <c r="E8802" s="344"/>
      <c r="F8802" s="344"/>
      <c r="G8802" s="262">
        <f t="shared" si="160"/>
        <v>58584.866528488899</v>
      </c>
    </row>
    <row r="8803" spans="1:7" x14ac:dyDescent="0.2">
      <c r="A8803" s="120"/>
      <c r="B8803" s="120"/>
      <c r="C8803" s="120"/>
      <c r="D8803" s="120"/>
      <c r="E8803" s="344"/>
      <c r="F8803" s="344"/>
      <c r="G8803" s="262">
        <f t="shared" si="160"/>
        <v>58584.866528488899</v>
      </c>
    </row>
    <row r="8804" spans="1:7" x14ac:dyDescent="0.2">
      <c r="A8804" s="120"/>
      <c r="B8804" s="120"/>
      <c r="C8804" s="120"/>
      <c r="D8804" s="120"/>
      <c r="E8804" s="344"/>
      <c r="F8804" s="344"/>
      <c r="G8804" s="262">
        <f t="shared" si="160"/>
        <v>58584.866528488899</v>
      </c>
    </row>
    <row r="8805" spans="1:7" x14ac:dyDescent="0.2">
      <c r="A8805" s="120"/>
      <c r="B8805" s="120"/>
      <c r="C8805" s="120"/>
      <c r="D8805" s="120"/>
      <c r="E8805" s="344"/>
      <c r="F8805" s="344"/>
      <c r="G8805" s="262">
        <f t="shared" si="160"/>
        <v>58584.866528488899</v>
      </c>
    </row>
    <row r="8806" spans="1:7" x14ac:dyDescent="0.2">
      <c r="A8806" s="120"/>
      <c r="B8806" s="120"/>
      <c r="C8806" s="120"/>
      <c r="D8806" s="120"/>
      <c r="E8806" s="344"/>
      <c r="F8806" s="344"/>
      <c r="G8806" s="262">
        <f t="shared" si="160"/>
        <v>58584.866528488899</v>
      </c>
    </row>
    <row r="8807" spans="1:7" x14ac:dyDescent="0.2">
      <c r="A8807" s="120"/>
      <c r="B8807" s="120"/>
      <c r="C8807" s="120"/>
      <c r="D8807" s="120"/>
      <c r="E8807" s="344"/>
      <c r="F8807" s="344"/>
      <c r="G8807" s="262">
        <f t="shared" si="160"/>
        <v>58584.866528488899</v>
      </c>
    </row>
    <row r="8808" spans="1:7" x14ac:dyDescent="0.2">
      <c r="A8808" s="120"/>
      <c r="B8808" s="120"/>
      <c r="C8808" s="120"/>
      <c r="D8808" s="120"/>
      <c r="E8808" s="344"/>
      <c r="F8808" s="344"/>
      <c r="G8808" s="262">
        <f t="shared" si="160"/>
        <v>58584.866528488899</v>
      </c>
    </row>
    <row r="8809" spans="1:7" x14ac:dyDescent="0.2">
      <c r="A8809" s="120"/>
      <c r="B8809" s="120"/>
      <c r="C8809" s="120"/>
      <c r="D8809" s="120"/>
      <c r="E8809" s="344"/>
      <c r="F8809" s="344"/>
      <c r="G8809" s="262">
        <f t="shared" si="160"/>
        <v>58584.866528488899</v>
      </c>
    </row>
    <row r="8810" spans="1:7" x14ac:dyDescent="0.2">
      <c r="A8810" s="120"/>
      <c r="B8810" s="120"/>
      <c r="C8810" s="120"/>
      <c r="D8810" s="120"/>
      <c r="E8810" s="344"/>
      <c r="F8810" s="344"/>
      <c r="G8810" s="262">
        <f t="shared" si="160"/>
        <v>58584.866528488899</v>
      </c>
    </row>
    <row r="8811" spans="1:7" x14ac:dyDescent="0.2">
      <c r="A8811" s="120"/>
      <c r="B8811" s="120"/>
      <c r="C8811" s="120"/>
      <c r="D8811" s="120"/>
      <c r="E8811" s="344"/>
      <c r="F8811" s="344"/>
      <c r="G8811" s="262">
        <f t="shared" si="160"/>
        <v>58584.866528488899</v>
      </c>
    </row>
    <row r="8812" spans="1:7" x14ac:dyDescent="0.2">
      <c r="A8812" s="120"/>
      <c r="B8812" s="120"/>
      <c r="C8812" s="120"/>
      <c r="D8812" s="120"/>
      <c r="E8812" s="344"/>
      <c r="F8812" s="344"/>
      <c r="G8812" s="262">
        <f t="shared" si="160"/>
        <v>58584.866528488899</v>
      </c>
    </row>
    <row r="8813" spans="1:7" x14ac:dyDescent="0.2">
      <c r="A8813" s="120"/>
      <c r="B8813" s="120"/>
      <c r="C8813" s="120"/>
      <c r="D8813" s="120"/>
      <c r="E8813" s="344"/>
      <c r="F8813" s="344"/>
      <c r="G8813" s="262">
        <f t="shared" si="160"/>
        <v>58584.866528488899</v>
      </c>
    </row>
    <row r="8814" spans="1:7" x14ac:dyDescent="0.2">
      <c r="A8814" s="120"/>
      <c r="B8814" s="120"/>
      <c r="C8814" s="120"/>
      <c r="D8814" s="120"/>
      <c r="E8814" s="344"/>
      <c r="F8814" s="344"/>
      <c r="G8814" s="262">
        <f t="shared" si="160"/>
        <v>58584.866528488899</v>
      </c>
    </row>
    <row r="8815" spans="1:7" x14ac:dyDescent="0.2">
      <c r="A8815" s="120"/>
      <c r="B8815" s="120"/>
      <c r="C8815" s="120"/>
      <c r="D8815" s="120"/>
      <c r="E8815" s="344"/>
      <c r="F8815" s="344"/>
      <c r="G8815" s="262">
        <f t="shared" si="160"/>
        <v>58584.866528488899</v>
      </c>
    </row>
    <row r="8816" spans="1:7" x14ac:dyDescent="0.2">
      <c r="A8816" s="120"/>
      <c r="B8816" s="120"/>
      <c r="C8816" s="120"/>
      <c r="D8816" s="120"/>
      <c r="E8816" s="344"/>
      <c r="F8816" s="344"/>
      <c r="G8816" s="262">
        <f t="shared" si="160"/>
        <v>58584.866528488899</v>
      </c>
    </row>
    <row r="8817" spans="1:7" x14ac:dyDescent="0.2">
      <c r="A8817" s="120"/>
      <c r="B8817" s="120"/>
      <c r="C8817" s="120"/>
      <c r="D8817" s="120"/>
      <c r="E8817" s="344"/>
      <c r="F8817" s="344"/>
      <c r="G8817" s="262">
        <f t="shared" si="160"/>
        <v>58584.866528488899</v>
      </c>
    </row>
    <row r="8818" spans="1:7" x14ac:dyDescent="0.2">
      <c r="A8818" s="120"/>
      <c r="B8818" s="120"/>
      <c r="C8818" s="120"/>
      <c r="D8818" s="120"/>
      <c r="E8818" s="344"/>
      <c r="F8818" s="344"/>
      <c r="G8818" s="262">
        <f t="shared" si="160"/>
        <v>58584.866528488899</v>
      </c>
    </row>
    <row r="8819" spans="1:7" x14ac:dyDescent="0.2">
      <c r="A8819" s="120"/>
      <c r="B8819" s="120"/>
      <c r="C8819" s="120"/>
      <c r="D8819" s="120"/>
      <c r="E8819" s="344"/>
      <c r="F8819" s="344"/>
      <c r="G8819" s="262">
        <f t="shared" si="160"/>
        <v>58584.866528488899</v>
      </c>
    </row>
    <row r="8820" spans="1:7" x14ac:dyDescent="0.2">
      <c r="A8820" s="120"/>
      <c r="B8820" s="120"/>
      <c r="C8820" s="120"/>
      <c r="D8820" s="120"/>
      <c r="E8820" s="344"/>
      <c r="F8820" s="344"/>
      <c r="G8820" s="262">
        <f t="shared" si="160"/>
        <v>58584.866528488899</v>
      </c>
    </row>
    <row r="8821" spans="1:7" x14ac:dyDescent="0.2">
      <c r="A8821" s="120"/>
      <c r="B8821" s="120"/>
      <c r="C8821" s="120"/>
      <c r="D8821" s="120"/>
      <c r="E8821" s="344"/>
      <c r="F8821" s="344"/>
      <c r="G8821" s="262">
        <f t="shared" si="160"/>
        <v>58584.866528488899</v>
      </c>
    </row>
    <row r="8822" spans="1:7" x14ac:dyDescent="0.2">
      <c r="A8822" s="120"/>
      <c r="B8822" s="120"/>
      <c r="C8822" s="120"/>
      <c r="D8822" s="120"/>
      <c r="E8822" s="344"/>
      <c r="F8822" s="344"/>
      <c r="G8822" s="262">
        <f t="shared" si="160"/>
        <v>58584.866528488899</v>
      </c>
    </row>
    <row r="8823" spans="1:7" x14ac:dyDescent="0.2">
      <c r="A8823" s="120"/>
      <c r="B8823" s="120"/>
      <c r="C8823" s="120"/>
      <c r="D8823" s="120"/>
      <c r="E8823" s="344"/>
      <c r="F8823" s="344"/>
      <c r="G8823" s="262">
        <f t="shared" si="160"/>
        <v>58584.866528488899</v>
      </c>
    </row>
    <row r="8824" spans="1:7" x14ac:dyDescent="0.2">
      <c r="A8824" s="120"/>
      <c r="B8824" s="120"/>
      <c r="C8824" s="120"/>
      <c r="D8824" s="120"/>
      <c r="E8824" s="344"/>
      <c r="F8824" s="344"/>
      <c r="G8824" s="262">
        <f t="shared" si="160"/>
        <v>58584.866528488899</v>
      </c>
    </row>
    <row r="8825" spans="1:7" x14ac:dyDescent="0.2">
      <c r="A8825" s="120"/>
      <c r="B8825" s="120"/>
      <c r="C8825" s="120"/>
      <c r="D8825" s="120"/>
      <c r="E8825" s="344"/>
      <c r="F8825" s="344"/>
      <c r="G8825" s="262">
        <f t="shared" si="160"/>
        <v>58584.866528488899</v>
      </c>
    </row>
    <row r="8826" spans="1:7" x14ac:dyDescent="0.2">
      <c r="A8826" s="120"/>
      <c r="B8826" s="120"/>
      <c r="C8826" s="120"/>
      <c r="D8826" s="120"/>
      <c r="E8826" s="344"/>
      <c r="F8826" s="344"/>
      <c r="G8826" s="262">
        <f t="shared" si="160"/>
        <v>58584.866528488899</v>
      </c>
    </row>
    <row r="8827" spans="1:7" x14ac:dyDescent="0.2">
      <c r="A8827" s="120"/>
      <c r="B8827" s="120"/>
      <c r="C8827" s="120"/>
      <c r="D8827" s="120"/>
      <c r="E8827" s="344"/>
      <c r="F8827" s="344"/>
      <c r="G8827" s="262">
        <f t="shared" si="160"/>
        <v>58584.866528488899</v>
      </c>
    </row>
    <row r="8828" spans="1:7" x14ac:dyDescent="0.2">
      <c r="A8828" s="120"/>
      <c r="B8828" s="120"/>
      <c r="C8828" s="120"/>
      <c r="D8828" s="120"/>
      <c r="E8828" s="344"/>
      <c r="F8828" s="344"/>
      <c r="G8828" s="262">
        <f t="shared" si="160"/>
        <v>58584.866528488899</v>
      </c>
    </row>
    <row r="8829" spans="1:7" x14ac:dyDescent="0.2">
      <c r="A8829" s="120"/>
      <c r="B8829" s="120"/>
      <c r="C8829" s="120"/>
      <c r="D8829" s="120"/>
      <c r="E8829" s="344"/>
      <c r="F8829" s="344"/>
      <c r="G8829" s="262">
        <f t="shared" si="160"/>
        <v>58584.866528488899</v>
      </c>
    </row>
    <row r="8830" spans="1:7" x14ac:dyDescent="0.2">
      <c r="A8830" s="120"/>
      <c r="B8830" s="120"/>
      <c r="C8830" s="120"/>
      <c r="D8830" s="120"/>
      <c r="E8830" s="344"/>
      <c r="F8830" s="344"/>
      <c r="G8830" s="262">
        <f t="shared" si="160"/>
        <v>58584.866528488899</v>
      </c>
    </row>
    <row r="8831" spans="1:7" x14ac:dyDescent="0.2">
      <c r="A8831" s="120"/>
      <c r="B8831" s="120"/>
      <c r="C8831" s="120"/>
      <c r="D8831" s="120"/>
      <c r="E8831" s="344"/>
      <c r="F8831" s="344"/>
      <c r="G8831" s="262">
        <f t="shared" si="160"/>
        <v>58584.866528488899</v>
      </c>
    </row>
    <row r="8832" spans="1:7" x14ac:dyDescent="0.2">
      <c r="A8832" s="120"/>
      <c r="B8832" s="120"/>
      <c r="C8832" s="120"/>
      <c r="D8832" s="120"/>
      <c r="E8832" s="344"/>
      <c r="F8832" s="344"/>
      <c r="G8832" s="262">
        <f t="shared" si="160"/>
        <v>58584.866528488899</v>
      </c>
    </row>
    <row r="8833" spans="1:7" x14ac:dyDescent="0.2">
      <c r="A8833" s="120"/>
      <c r="B8833" s="120"/>
      <c r="C8833" s="120"/>
      <c r="D8833" s="120"/>
      <c r="E8833" s="344"/>
      <c r="F8833" s="344"/>
      <c r="G8833" s="262">
        <f t="shared" si="160"/>
        <v>58584.866528488899</v>
      </c>
    </row>
    <row r="8834" spans="1:7" x14ac:dyDescent="0.2">
      <c r="A8834" s="120"/>
      <c r="B8834" s="120"/>
      <c r="C8834" s="120"/>
      <c r="D8834" s="120"/>
      <c r="E8834" s="344"/>
      <c r="F8834" s="344"/>
      <c r="G8834" s="262">
        <f t="shared" si="160"/>
        <v>58584.866528488899</v>
      </c>
    </row>
    <row r="8835" spans="1:7" x14ac:dyDescent="0.2">
      <c r="A8835" s="120"/>
      <c r="B8835" s="120"/>
      <c r="C8835" s="120"/>
      <c r="D8835" s="120"/>
      <c r="E8835" s="344"/>
      <c r="F8835" s="344"/>
      <c r="G8835" s="262">
        <f t="shared" si="160"/>
        <v>58584.866528488899</v>
      </c>
    </row>
    <row r="8836" spans="1:7" x14ac:dyDescent="0.2">
      <c r="A8836" s="120"/>
      <c r="B8836" s="120"/>
      <c r="C8836" s="120"/>
      <c r="D8836" s="120"/>
      <c r="E8836" s="344"/>
      <c r="F8836" s="344"/>
      <c r="G8836" s="262">
        <f t="shared" si="160"/>
        <v>58584.866528488899</v>
      </c>
    </row>
    <row r="8837" spans="1:7" x14ac:dyDescent="0.2">
      <c r="A8837" s="120"/>
      <c r="B8837" s="120"/>
      <c r="C8837" s="120"/>
      <c r="D8837" s="120"/>
      <c r="E8837" s="344"/>
      <c r="F8837" s="344"/>
      <c r="G8837" s="262">
        <f t="shared" si="160"/>
        <v>58584.866528488899</v>
      </c>
    </row>
    <row r="8838" spans="1:7" x14ac:dyDescent="0.2">
      <c r="A8838" s="120"/>
      <c r="B8838" s="120"/>
      <c r="C8838" s="120"/>
      <c r="D8838" s="120"/>
      <c r="E8838" s="344"/>
      <c r="F8838" s="344"/>
      <c r="G8838" s="262">
        <f t="shared" ref="G8838:G8901" si="161">G8837+(D8838+D8837)/2*(E8838-E8837)</f>
        <v>58584.866528488899</v>
      </c>
    </row>
    <row r="8839" spans="1:7" x14ac:dyDescent="0.2">
      <c r="A8839" s="120"/>
      <c r="B8839" s="120"/>
      <c r="C8839" s="120"/>
      <c r="D8839" s="120"/>
      <c r="E8839" s="344"/>
      <c r="F8839" s="344"/>
      <c r="G8839" s="262">
        <f t="shared" si="161"/>
        <v>58584.866528488899</v>
      </c>
    </row>
    <row r="8840" spans="1:7" x14ac:dyDescent="0.2">
      <c r="A8840" s="120"/>
      <c r="B8840" s="120"/>
      <c r="C8840" s="120"/>
      <c r="D8840" s="120"/>
      <c r="E8840" s="344"/>
      <c r="F8840" s="344"/>
      <c r="G8840" s="262">
        <f t="shared" si="161"/>
        <v>58584.866528488899</v>
      </c>
    </row>
    <row r="8841" spans="1:7" x14ac:dyDescent="0.2">
      <c r="A8841" s="120"/>
      <c r="B8841" s="120"/>
      <c r="C8841" s="120"/>
      <c r="D8841" s="120"/>
      <c r="E8841" s="344"/>
      <c r="F8841" s="344"/>
      <c r="G8841" s="262">
        <f t="shared" si="161"/>
        <v>58584.866528488899</v>
      </c>
    </row>
    <row r="8842" spans="1:7" x14ac:dyDescent="0.2">
      <c r="A8842" s="120"/>
      <c r="B8842" s="120"/>
      <c r="C8842" s="120"/>
      <c r="D8842" s="120"/>
      <c r="E8842" s="344"/>
      <c r="F8842" s="344"/>
      <c r="G8842" s="262">
        <f t="shared" si="161"/>
        <v>58584.866528488899</v>
      </c>
    </row>
    <row r="8843" spans="1:7" x14ac:dyDescent="0.2">
      <c r="A8843" s="120"/>
      <c r="B8843" s="120"/>
      <c r="C8843" s="120"/>
      <c r="D8843" s="120"/>
      <c r="E8843" s="344"/>
      <c r="F8843" s="344"/>
      <c r="G8843" s="262">
        <f t="shared" si="161"/>
        <v>58584.866528488899</v>
      </c>
    </row>
    <row r="8844" spans="1:7" x14ac:dyDescent="0.2">
      <c r="A8844" s="120"/>
      <c r="B8844" s="120"/>
      <c r="C8844" s="120"/>
      <c r="D8844" s="120"/>
      <c r="E8844" s="344"/>
      <c r="F8844" s="344"/>
      <c r="G8844" s="262">
        <f t="shared" si="161"/>
        <v>58584.866528488899</v>
      </c>
    </row>
    <row r="8845" spans="1:7" x14ac:dyDescent="0.2">
      <c r="A8845" s="120"/>
      <c r="B8845" s="120"/>
      <c r="C8845" s="120"/>
      <c r="D8845" s="120"/>
      <c r="E8845" s="344"/>
      <c r="F8845" s="344"/>
      <c r="G8845" s="262">
        <f t="shared" si="161"/>
        <v>58584.866528488899</v>
      </c>
    </row>
    <row r="8846" spans="1:7" x14ac:dyDescent="0.2">
      <c r="A8846" s="120"/>
      <c r="B8846" s="120"/>
      <c r="C8846" s="120"/>
      <c r="D8846" s="120"/>
      <c r="E8846" s="344"/>
      <c r="F8846" s="344"/>
      <c r="G8846" s="262">
        <f t="shared" si="161"/>
        <v>58584.866528488899</v>
      </c>
    </row>
    <row r="8847" spans="1:7" x14ac:dyDescent="0.2">
      <c r="A8847" s="120"/>
      <c r="B8847" s="120"/>
      <c r="C8847" s="120"/>
      <c r="D8847" s="120"/>
      <c r="E8847" s="344"/>
      <c r="F8847" s="344"/>
      <c r="G8847" s="262">
        <f t="shared" si="161"/>
        <v>58584.866528488899</v>
      </c>
    </row>
    <row r="8848" spans="1:7" x14ac:dyDescent="0.2">
      <c r="A8848" s="120"/>
      <c r="B8848" s="120"/>
      <c r="C8848" s="120"/>
      <c r="D8848" s="120"/>
      <c r="E8848" s="344"/>
      <c r="F8848" s="344"/>
      <c r="G8848" s="262">
        <f t="shared" si="161"/>
        <v>58584.866528488899</v>
      </c>
    </row>
    <row r="8849" spans="1:7" x14ac:dyDescent="0.2">
      <c r="A8849" s="120"/>
      <c r="B8849" s="120"/>
      <c r="C8849" s="120"/>
      <c r="D8849" s="120"/>
      <c r="E8849" s="344"/>
      <c r="F8849" s="344"/>
      <c r="G8849" s="262">
        <f t="shared" si="161"/>
        <v>58584.866528488899</v>
      </c>
    </row>
    <row r="8850" spans="1:7" x14ac:dyDescent="0.2">
      <c r="A8850" s="120"/>
      <c r="B8850" s="120"/>
      <c r="C8850" s="120"/>
      <c r="D8850" s="120"/>
      <c r="E8850" s="344"/>
      <c r="F8850" s="344"/>
      <c r="G8850" s="262">
        <f t="shared" si="161"/>
        <v>58584.866528488899</v>
      </c>
    </row>
    <row r="8851" spans="1:7" x14ac:dyDescent="0.2">
      <c r="A8851" s="120"/>
      <c r="B8851" s="120"/>
      <c r="C8851" s="120"/>
      <c r="D8851" s="120"/>
      <c r="E8851" s="344"/>
      <c r="F8851" s="344"/>
      <c r="G8851" s="262">
        <f t="shared" si="161"/>
        <v>58584.866528488899</v>
      </c>
    </row>
    <row r="8852" spans="1:7" x14ac:dyDescent="0.2">
      <c r="A8852" s="120"/>
      <c r="B8852" s="120"/>
      <c r="C8852" s="120"/>
      <c r="D8852" s="120"/>
      <c r="E8852" s="344"/>
      <c r="F8852" s="344"/>
      <c r="G8852" s="262">
        <f t="shared" si="161"/>
        <v>58584.866528488899</v>
      </c>
    </row>
    <row r="8853" spans="1:7" x14ac:dyDescent="0.2">
      <c r="A8853" s="120"/>
      <c r="B8853" s="120"/>
      <c r="C8853" s="120"/>
      <c r="D8853" s="120"/>
      <c r="E8853" s="344"/>
      <c r="F8853" s="344"/>
      <c r="G8853" s="262">
        <f t="shared" si="161"/>
        <v>58584.866528488899</v>
      </c>
    </row>
    <row r="8854" spans="1:7" x14ac:dyDescent="0.2">
      <c r="A8854" s="120"/>
      <c r="B8854" s="120"/>
      <c r="C8854" s="120"/>
      <c r="D8854" s="120"/>
      <c r="E8854" s="344"/>
      <c r="F8854" s="344"/>
      <c r="G8854" s="262">
        <f t="shared" si="161"/>
        <v>58584.866528488899</v>
      </c>
    </row>
    <row r="8855" spans="1:7" x14ac:dyDescent="0.2">
      <c r="A8855" s="120"/>
      <c r="B8855" s="120"/>
      <c r="C8855" s="120"/>
      <c r="D8855" s="120"/>
      <c r="E8855" s="344"/>
      <c r="F8855" s="344"/>
      <c r="G8855" s="262">
        <f t="shared" si="161"/>
        <v>58584.866528488899</v>
      </c>
    </row>
    <row r="8856" spans="1:7" x14ac:dyDescent="0.2">
      <c r="A8856" s="120"/>
      <c r="B8856" s="120"/>
      <c r="C8856" s="120"/>
      <c r="D8856" s="120"/>
      <c r="E8856" s="344"/>
      <c r="F8856" s="344"/>
      <c r="G8856" s="262">
        <f t="shared" si="161"/>
        <v>58584.866528488899</v>
      </c>
    </row>
    <row r="8857" spans="1:7" x14ac:dyDescent="0.2">
      <c r="A8857" s="120"/>
      <c r="B8857" s="120"/>
      <c r="C8857" s="120"/>
      <c r="D8857" s="120"/>
      <c r="E8857" s="344"/>
      <c r="F8857" s="344"/>
      <c r="G8857" s="262">
        <f t="shared" si="161"/>
        <v>58584.866528488899</v>
      </c>
    </row>
    <row r="8858" spans="1:7" x14ac:dyDescent="0.2">
      <c r="A8858" s="120"/>
      <c r="B8858" s="120"/>
      <c r="C8858" s="120"/>
      <c r="D8858" s="120"/>
      <c r="E8858" s="344"/>
      <c r="F8858" s="344"/>
      <c r="G8858" s="262">
        <f t="shared" si="161"/>
        <v>58584.866528488899</v>
      </c>
    </row>
    <row r="8859" spans="1:7" x14ac:dyDescent="0.2">
      <c r="A8859" s="120"/>
      <c r="B8859" s="120"/>
      <c r="C8859" s="120"/>
      <c r="D8859" s="120"/>
      <c r="E8859" s="344"/>
      <c r="F8859" s="344"/>
      <c r="G8859" s="262">
        <f t="shared" si="161"/>
        <v>58584.866528488899</v>
      </c>
    </row>
    <row r="8860" spans="1:7" x14ac:dyDescent="0.2">
      <c r="A8860" s="120"/>
      <c r="B8860" s="120"/>
      <c r="C8860" s="120"/>
      <c r="D8860" s="120"/>
      <c r="E8860" s="344"/>
      <c r="F8860" s="344"/>
      <c r="G8860" s="262">
        <f t="shared" si="161"/>
        <v>58584.866528488899</v>
      </c>
    </row>
    <row r="8861" spans="1:7" x14ac:dyDescent="0.2">
      <c r="A8861" s="120"/>
      <c r="B8861" s="120"/>
      <c r="C8861" s="120"/>
      <c r="D8861" s="120"/>
      <c r="E8861" s="344"/>
      <c r="F8861" s="344"/>
      <c r="G8861" s="262">
        <f t="shared" si="161"/>
        <v>58584.866528488899</v>
      </c>
    </row>
    <row r="8862" spans="1:7" x14ac:dyDescent="0.2">
      <c r="A8862" s="120"/>
      <c r="B8862" s="120"/>
      <c r="C8862" s="120"/>
      <c r="D8862" s="120"/>
      <c r="E8862" s="344"/>
      <c r="F8862" s="344"/>
      <c r="G8862" s="262">
        <f t="shared" si="161"/>
        <v>58584.866528488899</v>
      </c>
    </row>
    <row r="8863" spans="1:7" x14ac:dyDescent="0.2">
      <c r="A8863" s="120"/>
      <c r="B8863" s="120"/>
      <c r="C8863" s="120"/>
      <c r="D8863" s="120"/>
      <c r="E8863" s="344"/>
      <c r="F8863" s="344"/>
      <c r="G8863" s="262">
        <f t="shared" si="161"/>
        <v>58584.866528488899</v>
      </c>
    </row>
    <row r="8864" spans="1:7" x14ac:dyDescent="0.2">
      <c r="A8864" s="120"/>
      <c r="B8864" s="120"/>
      <c r="C8864" s="120"/>
      <c r="D8864" s="120"/>
      <c r="E8864" s="344"/>
      <c r="F8864" s="344"/>
      <c r="G8864" s="262">
        <f t="shared" si="161"/>
        <v>58584.866528488899</v>
      </c>
    </row>
    <row r="8865" spans="1:7" x14ac:dyDescent="0.2">
      <c r="A8865" s="120"/>
      <c r="B8865" s="120"/>
      <c r="C8865" s="120"/>
      <c r="D8865" s="120"/>
      <c r="E8865" s="344"/>
      <c r="F8865" s="344"/>
      <c r="G8865" s="262">
        <f t="shared" si="161"/>
        <v>58584.866528488899</v>
      </c>
    </row>
    <row r="8866" spans="1:7" x14ac:dyDescent="0.2">
      <c r="A8866" s="120"/>
      <c r="B8866" s="120"/>
      <c r="C8866" s="120"/>
      <c r="D8866" s="120"/>
      <c r="E8866" s="344"/>
      <c r="F8866" s="344"/>
      <c r="G8866" s="262">
        <f t="shared" si="161"/>
        <v>58584.866528488899</v>
      </c>
    </row>
    <row r="8867" spans="1:7" x14ac:dyDescent="0.2">
      <c r="A8867" s="120"/>
      <c r="B8867" s="120"/>
      <c r="C8867" s="120"/>
      <c r="D8867" s="120"/>
      <c r="E8867" s="344"/>
      <c r="F8867" s="344"/>
      <c r="G8867" s="262">
        <f t="shared" si="161"/>
        <v>58584.866528488899</v>
      </c>
    </row>
    <row r="8868" spans="1:7" x14ac:dyDescent="0.2">
      <c r="A8868" s="120"/>
      <c r="B8868" s="120"/>
      <c r="C8868" s="120"/>
      <c r="D8868" s="120"/>
      <c r="E8868" s="344"/>
      <c r="F8868" s="344"/>
      <c r="G8868" s="262">
        <f t="shared" si="161"/>
        <v>58584.866528488899</v>
      </c>
    </row>
    <row r="8869" spans="1:7" x14ac:dyDescent="0.2">
      <c r="A8869" s="120"/>
      <c r="B8869" s="120"/>
      <c r="C8869" s="120"/>
      <c r="D8869" s="120"/>
      <c r="E8869" s="344"/>
      <c r="F8869" s="344"/>
      <c r="G8869" s="262">
        <f t="shared" si="161"/>
        <v>58584.866528488899</v>
      </c>
    </row>
    <row r="8870" spans="1:7" x14ac:dyDescent="0.2">
      <c r="A8870" s="120"/>
      <c r="B8870" s="120"/>
      <c r="C8870" s="120"/>
      <c r="D8870" s="120"/>
      <c r="E8870" s="344"/>
      <c r="F8870" s="344"/>
      <c r="G8870" s="262">
        <f t="shared" si="161"/>
        <v>58584.866528488899</v>
      </c>
    </row>
    <row r="8871" spans="1:7" x14ac:dyDescent="0.2">
      <c r="A8871" s="120"/>
      <c r="B8871" s="120"/>
      <c r="C8871" s="120"/>
      <c r="D8871" s="120"/>
      <c r="E8871" s="344"/>
      <c r="F8871" s="344"/>
      <c r="G8871" s="262">
        <f t="shared" si="161"/>
        <v>58584.866528488899</v>
      </c>
    </row>
    <row r="8872" spans="1:7" x14ac:dyDescent="0.2">
      <c r="A8872" s="120"/>
      <c r="B8872" s="120"/>
      <c r="C8872" s="120"/>
      <c r="D8872" s="120"/>
      <c r="E8872" s="344"/>
      <c r="F8872" s="344"/>
      <c r="G8872" s="262">
        <f t="shared" si="161"/>
        <v>58584.866528488899</v>
      </c>
    </row>
    <row r="8873" spans="1:7" x14ac:dyDescent="0.2">
      <c r="A8873" s="120"/>
      <c r="B8873" s="120"/>
      <c r="C8873" s="120"/>
      <c r="D8873" s="120"/>
      <c r="E8873" s="344"/>
      <c r="F8873" s="344"/>
      <c r="G8873" s="262">
        <f t="shared" si="161"/>
        <v>58584.866528488899</v>
      </c>
    </row>
    <row r="8874" spans="1:7" x14ac:dyDescent="0.2">
      <c r="A8874" s="120"/>
      <c r="B8874" s="120"/>
      <c r="C8874" s="120"/>
      <c r="D8874" s="120"/>
      <c r="E8874" s="344"/>
      <c r="F8874" s="344"/>
      <c r="G8874" s="262">
        <f t="shared" si="161"/>
        <v>58584.866528488899</v>
      </c>
    </row>
    <row r="8875" spans="1:7" x14ac:dyDescent="0.2">
      <c r="A8875" s="120"/>
      <c r="B8875" s="120"/>
      <c r="C8875" s="120"/>
      <c r="D8875" s="120"/>
      <c r="E8875" s="344"/>
      <c r="F8875" s="344"/>
      <c r="G8875" s="262">
        <f t="shared" si="161"/>
        <v>58584.866528488899</v>
      </c>
    </row>
    <row r="8876" spans="1:7" x14ac:dyDescent="0.2">
      <c r="A8876" s="120"/>
      <c r="B8876" s="120"/>
      <c r="C8876" s="120"/>
      <c r="D8876" s="120"/>
      <c r="E8876" s="344"/>
      <c r="F8876" s="344"/>
      <c r="G8876" s="262">
        <f t="shared" si="161"/>
        <v>58584.866528488899</v>
      </c>
    </row>
    <row r="8877" spans="1:7" x14ac:dyDescent="0.2">
      <c r="A8877" s="120"/>
      <c r="B8877" s="120"/>
      <c r="C8877" s="120"/>
      <c r="D8877" s="120"/>
      <c r="E8877" s="344"/>
      <c r="F8877" s="344"/>
      <c r="G8877" s="262">
        <f t="shared" si="161"/>
        <v>58584.866528488899</v>
      </c>
    </row>
    <row r="8878" spans="1:7" x14ac:dyDescent="0.2">
      <c r="A8878" s="120"/>
      <c r="B8878" s="120"/>
      <c r="C8878" s="120"/>
      <c r="D8878" s="120"/>
      <c r="E8878" s="344"/>
      <c r="F8878" s="344"/>
      <c r="G8878" s="262">
        <f t="shared" si="161"/>
        <v>58584.866528488899</v>
      </c>
    </row>
    <row r="8879" spans="1:7" x14ac:dyDescent="0.2">
      <c r="A8879" s="120"/>
      <c r="B8879" s="120"/>
      <c r="C8879" s="120"/>
      <c r="D8879" s="120"/>
      <c r="E8879" s="344"/>
      <c r="F8879" s="344"/>
      <c r="G8879" s="262">
        <f t="shared" si="161"/>
        <v>58584.866528488899</v>
      </c>
    </row>
    <row r="8880" spans="1:7" x14ac:dyDescent="0.2">
      <c r="A8880" s="120"/>
      <c r="B8880" s="120"/>
      <c r="C8880" s="120"/>
      <c r="D8880" s="120"/>
      <c r="E8880" s="344"/>
      <c r="F8880" s="344"/>
      <c r="G8880" s="262">
        <f t="shared" si="161"/>
        <v>58584.866528488899</v>
      </c>
    </row>
    <row r="8881" spans="1:7" x14ac:dyDescent="0.2">
      <c r="A8881" s="120"/>
      <c r="B8881" s="120"/>
      <c r="C8881" s="120"/>
      <c r="D8881" s="120"/>
      <c r="E8881" s="344"/>
      <c r="F8881" s="344"/>
      <c r="G8881" s="262">
        <f t="shared" si="161"/>
        <v>58584.866528488899</v>
      </c>
    </row>
    <row r="8882" spans="1:7" x14ac:dyDescent="0.2">
      <c r="A8882" s="120"/>
      <c r="B8882" s="120"/>
      <c r="C8882" s="120"/>
      <c r="D8882" s="120"/>
      <c r="E8882" s="344"/>
      <c r="F8882" s="344"/>
      <c r="G8882" s="262">
        <f t="shared" si="161"/>
        <v>58584.866528488899</v>
      </c>
    </row>
    <row r="8883" spans="1:7" x14ac:dyDescent="0.2">
      <c r="A8883" s="120"/>
      <c r="B8883" s="120"/>
      <c r="C8883" s="120"/>
      <c r="D8883" s="120"/>
      <c r="E8883" s="344"/>
      <c r="F8883" s="344"/>
      <c r="G8883" s="262">
        <f t="shared" si="161"/>
        <v>58584.866528488899</v>
      </c>
    </row>
    <row r="8884" spans="1:7" x14ac:dyDescent="0.2">
      <c r="A8884" s="120"/>
      <c r="B8884" s="120"/>
      <c r="C8884" s="120"/>
      <c r="D8884" s="120"/>
      <c r="E8884" s="344"/>
      <c r="F8884" s="344"/>
      <c r="G8884" s="262">
        <f t="shared" si="161"/>
        <v>58584.866528488899</v>
      </c>
    </row>
    <row r="8885" spans="1:7" x14ac:dyDescent="0.2">
      <c r="A8885" s="120"/>
      <c r="B8885" s="120"/>
      <c r="C8885" s="120"/>
      <c r="D8885" s="120"/>
      <c r="E8885" s="344"/>
      <c r="F8885" s="344"/>
      <c r="G8885" s="262">
        <f t="shared" si="161"/>
        <v>58584.866528488899</v>
      </c>
    </row>
    <row r="8886" spans="1:7" x14ac:dyDescent="0.2">
      <c r="A8886" s="120"/>
      <c r="B8886" s="120"/>
      <c r="C8886" s="120"/>
      <c r="D8886" s="120"/>
      <c r="E8886" s="344"/>
      <c r="F8886" s="344"/>
      <c r="G8886" s="262">
        <f t="shared" si="161"/>
        <v>58584.866528488899</v>
      </c>
    </row>
    <row r="8887" spans="1:7" x14ac:dyDescent="0.2">
      <c r="A8887" s="120"/>
      <c r="B8887" s="120"/>
      <c r="C8887" s="120"/>
      <c r="D8887" s="120"/>
      <c r="E8887" s="344"/>
      <c r="F8887" s="344"/>
      <c r="G8887" s="262">
        <f t="shared" si="161"/>
        <v>58584.866528488899</v>
      </c>
    </row>
    <row r="8888" spans="1:7" x14ac:dyDescent="0.2">
      <c r="A8888" s="120"/>
      <c r="B8888" s="120"/>
      <c r="C8888" s="120"/>
      <c r="D8888" s="120"/>
      <c r="E8888" s="344"/>
      <c r="F8888" s="344"/>
      <c r="G8888" s="262">
        <f t="shared" si="161"/>
        <v>58584.866528488899</v>
      </c>
    </row>
    <row r="8889" spans="1:7" x14ac:dyDescent="0.2">
      <c r="A8889" s="120"/>
      <c r="B8889" s="120"/>
      <c r="C8889" s="120"/>
      <c r="D8889" s="120"/>
      <c r="E8889" s="344"/>
      <c r="F8889" s="344"/>
      <c r="G8889" s="262">
        <f t="shared" si="161"/>
        <v>58584.866528488899</v>
      </c>
    </row>
    <row r="8890" spans="1:7" x14ac:dyDescent="0.2">
      <c r="A8890" s="120"/>
      <c r="B8890" s="120"/>
      <c r="C8890" s="120"/>
      <c r="D8890" s="120"/>
      <c r="E8890" s="344"/>
      <c r="F8890" s="344"/>
      <c r="G8890" s="262">
        <f t="shared" si="161"/>
        <v>58584.866528488899</v>
      </c>
    </row>
    <row r="8891" spans="1:7" x14ac:dyDescent="0.2">
      <c r="A8891" s="120"/>
      <c r="B8891" s="120"/>
      <c r="C8891" s="120"/>
      <c r="D8891" s="120"/>
      <c r="E8891" s="344"/>
      <c r="F8891" s="344"/>
      <c r="G8891" s="262">
        <f t="shared" si="161"/>
        <v>58584.866528488899</v>
      </c>
    </row>
    <row r="8892" spans="1:7" x14ac:dyDescent="0.2">
      <c r="A8892" s="120"/>
      <c r="B8892" s="120"/>
      <c r="C8892" s="120"/>
      <c r="D8892" s="120"/>
      <c r="E8892" s="344"/>
      <c r="F8892" s="344"/>
      <c r="G8892" s="262">
        <f t="shared" si="161"/>
        <v>58584.866528488899</v>
      </c>
    </row>
    <row r="8893" spans="1:7" x14ac:dyDescent="0.2">
      <c r="A8893" s="120"/>
      <c r="B8893" s="120"/>
      <c r="C8893" s="120"/>
      <c r="D8893" s="120"/>
      <c r="E8893" s="344"/>
      <c r="F8893" s="344"/>
      <c r="G8893" s="262">
        <f t="shared" si="161"/>
        <v>58584.866528488899</v>
      </c>
    </row>
    <row r="8894" spans="1:7" x14ac:dyDescent="0.2">
      <c r="A8894" s="120"/>
      <c r="B8894" s="120"/>
      <c r="C8894" s="120"/>
      <c r="D8894" s="120"/>
      <c r="E8894" s="344"/>
      <c r="F8894" s="344"/>
      <c r="G8894" s="262">
        <f t="shared" si="161"/>
        <v>58584.866528488899</v>
      </c>
    </row>
    <row r="8895" spans="1:7" x14ac:dyDescent="0.2">
      <c r="A8895" s="120"/>
      <c r="B8895" s="120"/>
      <c r="C8895" s="120"/>
      <c r="D8895" s="120"/>
      <c r="E8895" s="344"/>
      <c r="F8895" s="344"/>
      <c r="G8895" s="262">
        <f t="shared" si="161"/>
        <v>58584.866528488899</v>
      </c>
    </row>
    <row r="8896" spans="1:7" x14ac:dyDescent="0.2">
      <c r="A8896" s="120"/>
      <c r="B8896" s="120"/>
      <c r="C8896" s="120"/>
      <c r="D8896" s="120"/>
      <c r="E8896" s="344"/>
      <c r="F8896" s="344"/>
      <c r="G8896" s="262">
        <f t="shared" si="161"/>
        <v>58584.866528488899</v>
      </c>
    </row>
    <row r="8897" spans="1:7" x14ac:dyDescent="0.2">
      <c r="A8897" s="120"/>
      <c r="B8897" s="120"/>
      <c r="C8897" s="120"/>
      <c r="D8897" s="120"/>
      <c r="E8897" s="344"/>
      <c r="F8897" s="344"/>
      <c r="G8897" s="262">
        <f t="shared" si="161"/>
        <v>58584.866528488899</v>
      </c>
    </row>
    <row r="8898" spans="1:7" x14ac:dyDescent="0.2">
      <c r="A8898" s="120"/>
      <c r="B8898" s="120"/>
      <c r="C8898" s="120"/>
      <c r="D8898" s="120"/>
      <c r="E8898" s="344"/>
      <c r="F8898" s="344"/>
      <c r="G8898" s="262">
        <f t="shared" si="161"/>
        <v>58584.866528488899</v>
      </c>
    </row>
    <row r="8899" spans="1:7" x14ac:dyDescent="0.2">
      <c r="A8899" s="120"/>
      <c r="B8899" s="120"/>
      <c r="C8899" s="120"/>
      <c r="D8899" s="120"/>
      <c r="E8899" s="344"/>
      <c r="F8899" s="344"/>
      <c r="G8899" s="262">
        <f t="shared" si="161"/>
        <v>58584.866528488899</v>
      </c>
    </row>
    <row r="8900" spans="1:7" x14ac:dyDescent="0.2">
      <c r="A8900" s="120"/>
      <c r="B8900" s="120"/>
      <c r="C8900" s="120"/>
      <c r="D8900" s="120"/>
      <c r="E8900" s="344"/>
      <c r="F8900" s="344"/>
      <c r="G8900" s="262">
        <f t="shared" si="161"/>
        <v>58584.866528488899</v>
      </c>
    </row>
    <row r="8901" spans="1:7" x14ac:dyDescent="0.2">
      <c r="A8901" s="120"/>
      <c r="B8901" s="120"/>
      <c r="C8901" s="120"/>
      <c r="D8901" s="120"/>
      <c r="E8901" s="344"/>
      <c r="F8901" s="344"/>
      <c r="G8901" s="262">
        <f t="shared" si="161"/>
        <v>58584.866528488899</v>
      </c>
    </row>
    <row r="8902" spans="1:7" x14ac:dyDescent="0.2">
      <c r="A8902" s="120"/>
      <c r="B8902" s="120"/>
      <c r="C8902" s="120"/>
      <c r="D8902" s="120"/>
      <c r="E8902" s="344"/>
      <c r="F8902" s="344"/>
      <c r="G8902" s="262">
        <f t="shared" ref="G8902:G8965" si="162">G8901+(D8902+D8901)/2*(E8902-E8901)</f>
        <v>58584.866528488899</v>
      </c>
    </row>
    <row r="8903" spans="1:7" x14ac:dyDescent="0.2">
      <c r="A8903" s="120"/>
      <c r="B8903" s="120"/>
      <c r="C8903" s="120"/>
      <c r="D8903" s="120"/>
      <c r="E8903" s="344"/>
      <c r="F8903" s="344"/>
      <c r="G8903" s="262">
        <f t="shared" si="162"/>
        <v>58584.866528488899</v>
      </c>
    </row>
    <row r="8904" spans="1:7" x14ac:dyDescent="0.2">
      <c r="A8904" s="120"/>
      <c r="B8904" s="120"/>
      <c r="C8904" s="120"/>
      <c r="D8904" s="120"/>
      <c r="E8904" s="344"/>
      <c r="F8904" s="344"/>
      <c r="G8904" s="262">
        <f t="shared" si="162"/>
        <v>58584.866528488899</v>
      </c>
    </row>
    <row r="8905" spans="1:7" x14ac:dyDescent="0.2">
      <c r="A8905" s="120"/>
      <c r="B8905" s="120"/>
      <c r="C8905" s="120"/>
      <c r="D8905" s="120"/>
      <c r="E8905" s="344"/>
      <c r="F8905" s="344"/>
      <c r="G8905" s="262">
        <f t="shared" si="162"/>
        <v>58584.866528488899</v>
      </c>
    </row>
    <row r="8906" spans="1:7" x14ac:dyDescent="0.2">
      <c r="A8906" s="120"/>
      <c r="B8906" s="120"/>
      <c r="C8906" s="120"/>
      <c r="D8906" s="120"/>
      <c r="E8906" s="344"/>
      <c r="F8906" s="344"/>
      <c r="G8906" s="262">
        <f t="shared" si="162"/>
        <v>58584.866528488899</v>
      </c>
    </row>
    <row r="8907" spans="1:7" x14ac:dyDescent="0.2">
      <c r="A8907" s="120"/>
      <c r="B8907" s="120"/>
      <c r="C8907" s="120"/>
      <c r="D8907" s="120"/>
      <c r="E8907" s="344"/>
      <c r="F8907" s="344"/>
      <c r="G8907" s="262">
        <f t="shared" si="162"/>
        <v>58584.866528488899</v>
      </c>
    </row>
    <row r="8908" spans="1:7" x14ac:dyDescent="0.2">
      <c r="A8908" s="120"/>
      <c r="B8908" s="120"/>
      <c r="C8908" s="120"/>
      <c r="D8908" s="120"/>
      <c r="E8908" s="344"/>
      <c r="F8908" s="344"/>
      <c r="G8908" s="262">
        <f t="shared" si="162"/>
        <v>58584.866528488899</v>
      </c>
    </row>
    <row r="8909" spans="1:7" x14ac:dyDescent="0.2">
      <c r="A8909" s="120"/>
      <c r="B8909" s="120"/>
      <c r="C8909" s="120"/>
      <c r="D8909" s="120"/>
      <c r="E8909" s="344"/>
      <c r="F8909" s="344"/>
      <c r="G8909" s="262">
        <f t="shared" si="162"/>
        <v>58584.866528488899</v>
      </c>
    </row>
    <row r="8910" spans="1:7" x14ac:dyDescent="0.2">
      <c r="A8910" s="120"/>
      <c r="B8910" s="120"/>
      <c r="C8910" s="120"/>
      <c r="D8910" s="120"/>
      <c r="E8910" s="344"/>
      <c r="F8910" s="344"/>
      <c r="G8910" s="262">
        <f t="shared" si="162"/>
        <v>58584.866528488899</v>
      </c>
    </row>
    <row r="8911" spans="1:7" x14ac:dyDescent="0.2">
      <c r="A8911" s="120"/>
      <c r="B8911" s="120"/>
      <c r="C8911" s="120"/>
      <c r="D8911" s="120"/>
      <c r="E8911" s="344"/>
      <c r="F8911" s="344"/>
      <c r="G8911" s="262">
        <f t="shared" si="162"/>
        <v>58584.866528488899</v>
      </c>
    </row>
    <row r="8912" spans="1:7" x14ac:dyDescent="0.2">
      <c r="A8912" s="120"/>
      <c r="B8912" s="120"/>
      <c r="C8912" s="120"/>
      <c r="D8912" s="120"/>
      <c r="E8912" s="344"/>
      <c r="F8912" s="344"/>
      <c r="G8912" s="262">
        <f t="shared" si="162"/>
        <v>58584.866528488899</v>
      </c>
    </row>
    <row r="8913" spans="1:7" x14ac:dyDescent="0.2">
      <c r="A8913" s="120"/>
      <c r="B8913" s="120"/>
      <c r="C8913" s="120"/>
      <c r="D8913" s="120"/>
      <c r="E8913" s="344"/>
      <c r="F8913" s="344"/>
      <c r="G8913" s="262">
        <f t="shared" si="162"/>
        <v>58584.866528488899</v>
      </c>
    </row>
    <row r="8914" spans="1:7" x14ac:dyDescent="0.2">
      <c r="A8914" s="120"/>
      <c r="B8914" s="120"/>
      <c r="C8914" s="120"/>
      <c r="D8914" s="120"/>
      <c r="E8914" s="344"/>
      <c r="F8914" s="344"/>
      <c r="G8914" s="262">
        <f t="shared" si="162"/>
        <v>58584.866528488899</v>
      </c>
    </row>
    <row r="8915" spans="1:7" x14ac:dyDescent="0.2">
      <c r="A8915" s="120"/>
      <c r="B8915" s="120"/>
      <c r="C8915" s="120"/>
      <c r="D8915" s="120"/>
      <c r="E8915" s="344"/>
      <c r="F8915" s="344"/>
      <c r="G8915" s="262">
        <f t="shared" si="162"/>
        <v>58584.866528488899</v>
      </c>
    </row>
    <row r="8916" spans="1:7" x14ac:dyDescent="0.2">
      <c r="A8916" s="120"/>
      <c r="B8916" s="120"/>
      <c r="C8916" s="120"/>
      <c r="D8916" s="120"/>
      <c r="E8916" s="344"/>
      <c r="F8916" s="344"/>
      <c r="G8916" s="262">
        <f t="shared" si="162"/>
        <v>58584.866528488899</v>
      </c>
    </row>
    <row r="8917" spans="1:7" x14ac:dyDescent="0.2">
      <c r="A8917" s="120"/>
      <c r="B8917" s="120"/>
      <c r="C8917" s="120"/>
      <c r="D8917" s="120"/>
      <c r="E8917" s="344"/>
      <c r="F8917" s="344"/>
      <c r="G8917" s="262">
        <f t="shared" si="162"/>
        <v>58584.866528488899</v>
      </c>
    </row>
    <row r="8918" spans="1:7" x14ac:dyDescent="0.2">
      <c r="A8918" s="120"/>
      <c r="B8918" s="120"/>
      <c r="C8918" s="120"/>
      <c r="D8918" s="120"/>
      <c r="E8918" s="344"/>
      <c r="F8918" s="344"/>
      <c r="G8918" s="262">
        <f t="shared" si="162"/>
        <v>58584.866528488899</v>
      </c>
    </row>
    <row r="8919" spans="1:7" x14ac:dyDescent="0.2">
      <c r="A8919" s="120"/>
      <c r="B8919" s="120"/>
      <c r="C8919" s="120"/>
      <c r="D8919" s="120"/>
      <c r="E8919" s="344"/>
      <c r="F8919" s="344"/>
      <c r="G8919" s="262">
        <f t="shared" si="162"/>
        <v>58584.866528488899</v>
      </c>
    </row>
    <row r="8920" spans="1:7" x14ac:dyDescent="0.2">
      <c r="A8920" s="120"/>
      <c r="B8920" s="120"/>
      <c r="C8920" s="120"/>
      <c r="D8920" s="120"/>
      <c r="E8920" s="344"/>
      <c r="F8920" s="344"/>
      <c r="G8920" s="262">
        <f t="shared" si="162"/>
        <v>58584.866528488899</v>
      </c>
    </row>
    <row r="8921" spans="1:7" x14ac:dyDescent="0.2">
      <c r="A8921" s="120"/>
      <c r="B8921" s="120"/>
      <c r="C8921" s="120"/>
      <c r="D8921" s="120"/>
      <c r="E8921" s="344"/>
      <c r="F8921" s="344"/>
      <c r="G8921" s="262">
        <f t="shared" si="162"/>
        <v>58584.866528488899</v>
      </c>
    </row>
    <row r="8922" spans="1:7" x14ac:dyDescent="0.2">
      <c r="A8922" s="120"/>
      <c r="B8922" s="120"/>
      <c r="C8922" s="120"/>
      <c r="D8922" s="120"/>
      <c r="E8922" s="344"/>
      <c r="F8922" s="344"/>
      <c r="G8922" s="262">
        <f t="shared" si="162"/>
        <v>58584.866528488899</v>
      </c>
    </row>
    <row r="8923" spans="1:7" x14ac:dyDescent="0.2">
      <c r="A8923" s="120"/>
      <c r="B8923" s="120"/>
      <c r="C8923" s="120"/>
      <c r="D8923" s="120"/>
      <c r="E8923" s="344"/>
      <c r="F8923" s="344"/>
      <c r="G8923" s="262">
        <f t="shared" si="162"/>
        <v>58584.866528488899</v>
      </c>
    </row>
    <row r="8924" spans="1:7" x14ac:dyDescent="0.2">
      <c r="A8924" s="120"/>
      <c r="B8924" s="120"/>
      <c r="C8924" s="120"/>
      <c r="D8924" s="120"/>
      <c r="E8924" s="344"/>
      <c r="F8924" s="344"/>
      <c r="G8924" s="262">
        <f t="shared" si="162"/>
        <v>58584.866528488899</v>
      </c>
    </row>
    <row r="8925" spans="1:7" x14ac:dyDescent="0.2">
      <c r="A8925" s="120"/>
      <c r="B8925" s="120"/>
      <c r="C8925" s="120"/>
      <c r="D8925" s="120"/>
      <c r="E8925" s="344"/>
      <c r="F8925" s="344"/>
      <c r="G8925" s="262">
        <f t="shared" si="162"/>
        <v>58584.866528488899</v>
      </c>
    </row>
    <row r="8926" spans="1:7" x14ac:dyDescent="0.2">
      <c r="A8926" s="120"/>
      <c r="B8926" s="120"/>
      <c r="C8926" s="120"/>
      <c r="D8926" s="120"/>
      <c r="E8926" s="344"/>
      <c r="F8926" s="344"/>
      <c r="G8926" s="262">
        <f t="shared" si="162"/>
        <v>58584.866528488899</v>
      </c>
    </row>
    <row r="8927" spans="1:7" x14ac:dyDescent="0.2">
      <c r="A8927" s="120"/>
      <c r="B8927" s="120"/>
      <c r="C8927" s="120"/>
      <c r="D8927" s="120"/>
      <c r="E8927" s="344"/>
      <c r="F8927" s="344"/>
      <c r="G8927" s="262">
        <f t="shared" si="162"/>
        <v>58584.866528488899</v>
      </c>
    </row>
    <row r="8928" spans="1:7" x14ac:dyDescent="0.2">
      <c r="A8928" s="120"/>
      <c r="B8928" s="120"/>
      <c r="C8928" s="120"/>
      <c r="D8928" s="120"/>
      <c r="E8928" s="344"/>
      <c r="F8928" s="344"/>
      <c r="G8928" s="262">
        <f t="shared" si="162"/>
        <v>58584.866528488899</v>
      </c>
    </row>
    <row r="8929" spans="1:7" x14ac:dyDescent="0.2">
      <c r="A8929" s="120"/>
      <c r="B8929" s="120"/>
      <c r="C8929" s="120"/>
      <c r="D8929" s="120"/>
      <c r="E8929" s="344"/>
      <c r="F8929" s="344"/>
      <c r="G8929" s="262">
        <f t="shared" si="162"/>
        <v>58584.866528488899</v>
      </c>
    </row>
    <row r="8930" spans="1:7" x14ac:dyDescent="0.2">
      <c r="A8930" s="120"/>
      <c r="B8930" s="120"/>
      <c r="C8930" s="120"/>
      <c r="D8930" s="120"/>
      <c r="E8930" s="344"/>
      <c r="F8930" s="344"/>
      <c r="G8930" s="262">
        <f t="shared" si="162"/>
        <v>58584.866528488899</v>
      </c>
    </row>
    <row r="8931" spans="1:7" x14ac:dyDescent="0.2">
      <c r="A8931" s="120"/>
      <c r="B8931" s="120"/>
      <c r="C8931" s="120"/>
      <c r="D8931" s="120"/>
      <c r="E8931" s="344"/>
      <c r="F8931" s="344"/>
      <c r="G8931" s="262">
        <f t="shared" si="162"/>
        <v>58584.866528488899</v>
      </c>
    </row>
    <row r="8932" spans="1:7" x14ac:dyDescent="0.2">
      <c r="A8932" s="120"/>
      <c r="B8932" s="120"/>
      <c r="C8932" s="120"/>
      <c r="D8932" s="120"/>
      <c r="E8932" s="344"/>
      <c r="F8932" s="344"/>
      <c r="G8932" s="262">
        <f t="shared" si="162"/>
        <v>58584.866528488899</v>
      </c>
    </row>
    <row r="8933" spans="1:7" x14ac:dyDescent="0.2">
      <c r="A8933" s="120"/>
      <c r="B8933" s="120"/>
      <c r="C8933" s="120"/>
      <c r="D8933" s="120"/>
      <c r="E8933" s="344"/>
      <c r="F8933" s="344"/>
      <c r="G8933" s="262">
        <f t="shared" si="162"/>
        <v>58584.866528488899</v>
      </c>
    </row>
    <row r="8934" spans="1:7" x14ac:dyDescent="0.2">
      <c r="A8934" s="120"/>
      <c r="B8934" s="120"/>
      <c r="C8934" s="120"/>
      <c r="D8934" s="120"/>
      <c r="E8934" s="344"/>
      <c r="F8934" s="344"/>
      <c r="G8934" s="262">
        <f t="shared" si="162"/>
        <v>58584.866528488899</v>
      </c>
    </row>
    <row r="8935" spans="1:7" x14ac:dyDescent="0.2">
      <c r="A8935" s="120"/>
      <c r="B8935" s="120"/>
      <c r="C8935" s="120"/>
      <c r="D8935" s="120"/>
      <c r="E8935" s="344"/>
      <c r="F8935" s="344"/>
      <c r="G8935" s="262">
        <f t="shared" si="162"/>
        <v>58584.866528488899</v>
      </c>
    </row>
    <row r="8936" spans="1:7" x14ac:dyDescent="0.2">
      <c r="A8936" s="120"/>
      <c r="B8936" s="120"/>
      <c r="C8936" s="120"/>
      <c r="D8936" s="120"/>
      <c r="E8936" s="344"/>
      <c r="F8936" s="344"/>
      <c r="G8936" s="262">
        <f t="shared" si="162"/>
        <v>58584.866528488899</v>
      </c>
    </row>
    <row r="8937" spans="1:7" x14ac:dyDescent="0.2">
      <c r="A8937" s="120"/>
      <c r="B8937" s="120"/>
      <c r="C8937" s="120"/>
      <c r="D8937" s="120"/>
      <c r="E8937" s="344"/>
      <c r="F8937" s="344"/>
      <c r="G8937" s="262">
        <f t="shared" si="162"/>
        <v>58584.866528488899</v>
      </c>
    </row>
    <row r="8938" spans="1:7" x14ac:dyDescent="0.2">
      <c r="A8938" s="120"/>
      <c r="B8938" s="120"/>
      <c r="C8938" s="120"/>
      <c r="D8938" s="120"/>
      <c r="E8938" s="344"/>
      <c r="F8938" s="344"/>
      <c r="G8938" s="262">
        <f t="shared" si="162"/>
        <v>58584.866528488899</v>
      </c>
    </row>
    <row r="8939" spans="1:7" x14ac:dyDescent="0.2">
      <c r="A8939" s="120"/>
      <c r="B8939" s="120"/>
      <c r="C8939" s="120"/>
      <c r="D8939" s="120"/>
      <c r="E8939" s="344"/>
      <c r="F8939" s="344"/>
      <c r="G8939" s="262">
        <f t="shared" si="162"/>
        <v>58584.866528488899</v>
      </c>
    </row>
    <row r="8940" spans="1:7" x14ac:dyDescent="0.2">
      <c r="A8940" s="120"/>
      <c r="B8940" s="120"/>
      <c r="C8940" s="120"/>
      <c r="D8940" s="120"/>
      <c r="E8940" s="344"/>
      <c r="F8940" s="344"/>
      <c r="G8940" s="262">
        <f t="shared" si="162"/>
        <v>58584.866528488899</v>
      </c>
    </row>
    <row r="8941" spans="1:7" x14ac:dyDescent="0.2">
      <c r="A8941" s="120"/>
      <c r="B8941" s="120"/>
      <c r="C8941" s="120"/>
      <c r="D8941" s="120"/>
      <c r="E8941" s="344"/>
      <c r="F8941" s="344"/>
      <c r="G8941" s="262">
        <f t="shared" si="162"/>
        <v>58584.866528488899</v>
      </c>
    </row>
    <row r="8942" spans="1:7" x14ac:dyDescent="0.2">
      <c r="A8942" s="120"/>
      <c r="B8942" s="120"/>
      <c r="C8942" s="120"/>
      <c r="D8942" s="120"/>
      <c r="E8942" s="344"/>
      <c r="F8942" s="344"/>
      <c r="G8942" s="262">
        <f t="shared" si="162"/>
        <v>58584.866528488899</v>
      </c>
    </row>
    <row r="8943" spans="1:7" x14ac:dyDescent="0.2">
      <c r="A8943" s="120"/>
      <c r="B8943" s="120"/>
      <c r="C8943" s="120"/>
      <c r="D8943" s="120"/>
      <c r="E8943" s="344"/>
      <c r="F8943" s="344"/>
      <c r="G8943" s="262">
        <f t="shared" si="162"/>
        <v>58584.866528488899</v>
      </c>
    </row>
    <row r="8944" spans="1:7" x14ac:dyDescent="0.2">
      <c r="A8944" s="120"/>
      <c r="B8944" s="120"/>
      <c r="C8944" s="120"/>
      <c r="D8944" s="120"/>
      <c r="E8944" s="344"/>
      <c r="F8944" s="344"/>
      <c r="G8944" s="262">
        <f t="shared" si="162"/>
        <v>58584.866528488899</v>
      </c>
    </row>
    <row r="8945" spans="1:7" x14ac:dyDescent="0.2">
      <c r="A8945" s="120"/>
      <c r="B8945" s="120"/>
      <c r="C8945" s="120"/>
      <c r="D8945" s="120"/>
      <c r="E8945" s="344"/>
      <c r="F8945" s="344"/>
      <c r="G8945" s="262">
        <f t="shared" si="162"/>
        <v>58584.866528488899</v>
      </c>
    </row>
    <row r="8946" spans="1:7" x14ac:dyDescent="0.2">
      <c r="A8946" s="120"/>
      <c r="B8946" s="120"/>
      <c r="C8946" s="120"/>
      <c r="D8946" s="120"/>
      <c r="E8946" s="344"/>
      <c r="F8946" s="344"/>
      <c r="G8946" s="262">
        <f t="shared" si="162"/>
        <v>58584.866528488899</v>
      </c>
    </row>
    <row r="8947" spans="1:7" x14ac:dyDescent="0.2">
      <c r="A8947" s="120"/>
      <c r="B8947" s="120"/>
      <c r="C8947" s="120"/>
      <c r="D8947" s="120"/>
      <c r="E8947" s="344"/>
      <c r="F8947" s="344"/>
      <c r="G8947" s="262">
        <f t="shared" si="162"/>
        <v>58584.866528488899</v>
      </c>
    </row>
    <row r="8948" spans="1:7" x14ac:dyDescent="0.2">
      <c r="A8948" s="120"/>
      <c r="B8948" s="120"/>
      <c r="C8948" s="120"/>
      <c r="D8948" s="120"/>
      <c r="E8948" s="344"/>
      <c r="F8948" s="344"/>
      <c r="G8948" s="262">
        <f t="shared" si="162"/>
        <v>58584.866528488899</v>
      </c>
    </row>
    <row r="8949" spans="1:7" x14ac:dyDescent="0.2">
      <c r="A8949" s="120"/>
      <c r="B8949" s="120"/>
      <c r="C8949" s="120"/>
      <c r="D8949" s="120"/>
      <c r="E8949" s="344"/>
      <c r="F8949" s="344"/>
      <c r="G8949" s="262">
        <f t="shared" si="162"/>
        <v>58584.866528488899</v>
      </c>
    </row>
    <row r="8950" spans="1:7" x14ac:dyDescent="0.2">
      <c r="A8950" s="120"/>
      <c r="B8950" s="120"/>
      <c r="C8950" s="120"/>
      <c r="D8950" s="120"/>
      <c r="E8950" s="344"/>
      <c r="F8950" s="344"/>
      <c r="G8950" s="262">
        <f t="shared" si="162"/>
        <v>58584.866528488899</v>
      </c>
    </row>
    <row r="8951" spans="1:7" x14ac:dyDescent="0.2">
      <c r="A8951" s="120"/>
      <c r="B8951" s="120"/>
      <c r="C8951" s="120"/>
      <c r="D8951" s="120"/>
      <c r="E8951" s="344"/>
      <c r="F8951" s="344"/>
      <c r="G8951" s="262">
        <f t="shared" si="162"/>
        <v>58584.866528488899</v>
      </c>
    </row>
    <row r="8952" spans="1:7" x14ac:dyDescent="0.2">
      <c r="A8952" s="120"/>
      <c r="B8952" s="120"/>
      <c r="C8952" s="120"/>
      <c r="D8952" s="120"/>
      <c r="E8952" s="344"/>
      <c r="F8952" s="344"/>
      <c r="G8952" s="262">
        <f t="shared" si="162"/>
        <v>58584.866528488899</v>
      </c>
    </row>
    <row r="8953" spans="1:7" x14ac:dyDescent="0.2">
      <c r="A8953" s="120"/>
      <c r="B8953" s="120"/>
      <c r="C8953" s="120"/>
      <c r="D8953" s="120"/>
      <c r="E8953" s="344"/>
      <c r="F8953" s="344"/>
      <c r="G8953" s="262">
        <f t="shared" si="162"/>
        <v>58584.866528488899</v>
      </c>
    </row>
    <row r="8954" spans="1:7" x14ac:dyDescent="0.2">
      <c r="A8954" s="120"/>
      <c r="B8954" s="120"/>
      <c r="C8954" s="120"/>
      <c r="D8954" s="120"/>
      <c r="E8954" s="344"/>
      <c r="F8954" s="344"/>
      <c r="G8954" s="262">
        <f t="shared" si="162"/>
        <v>58584.866528488899</v>
      </c>
    </row>
    <row r="8955" spans="1:7" x14ac:dyDescent="0.2">
      <c r="A8955" s="120"/>
      <c r="B8955" s="120"/>
      <c r="C8955" s="120"/>
      <c r="D8955" s="120"/>
      <c r="E8955" s="344"/>
      <c r="F8955" s="344"/>
      <c r="G8955" s="262">
        <f t="shared" si="162"/>
        <v>58584.866528488899</v>
      </c>
    </row>
    <row r="8956" spans="1:7" x14ac:dyDescent="0.2">
      <c r="A8956" s="120"/>
      <c r="B8956" s="120"/>
      <c r="C8956" s="120"/>
      <c r="D8956" s="120"/>
      <c r="E8956" s="344"/>
      <c r="F8956" s="344"/>
      <c r="G8956" s="262">
        <f t="shared" si="162"/>
        <v>58584.866528488899</v>
      </c>
    </row>
    <row r="8957" spans="1:7" x14ac:dyDescent="0.2">
      <c r="A8957" s="120"/>
      <c r="B8957" s="120"/>
      <c r="C8957" s="120"/>
      <c r="D8957" s="120"/>
      <c r="E8957" s="344"/>
      <c r="F8957" s="344"/>
      <c r="G8957" s="262">
        <f t="shared" si="162"/>
        <v>58584.866528488899</v>
      </c>
    </row>
    <row r="8958" spans="1:7" x14ac:dyDescent="0.2">
      <c r="A8958" s="120"/>
      <c r="B8958" s="120"/>
      <c r="C8958" s="120"/>
      <c r="D8958" s="120"/>
      <c r="E8958" s="344"/>
      <c r="F8958" s="344"/>
      <c r="G8958" s="262">
        <f t="shared" si="162"/>
        <v>58584.866528488899</v>
      </c>
    </row>
    <row r="8959" spans="1:7" x14ac:dyDescent="0.2">
      <c r="A8959" s="120"/>
      <c r="B8959" s="120"/>
      <c r="C8959" s="120"/>
      <c r="D8959" s="120"/>
      <c r="E8959" s="344"/>
      <c r="F8959" s="344"/>
      <c r="G8959" s="262">
        <f t="shared" si="162"/>
        <v>58584.866528488899</v>
      </c>
    </row>
    <row r="8960" spans="1:7" x14ac:dyDescent="0.2">
      <c r="A8960" s="120"/>
      <c r="B8960" s="120"/>
      <c r="C8960" s="120"/>
      <c r="D8960" s="120"/>
      <c r="E8960" s="344"/>
      <c r="F8960" s="344"/>
      <c r="G8960" s="262">
        <f t="shared" si="162"/>
        <v>58584.866528488899</v>
      </c>
    </row>
    <row r="8961" spans="1:7" x14ac:dyDescent="0.2">
      <c r="A8961" s="120"/>
      <c r="B8961" s="120"/>
      <c r="C8961" s="120"/>
      <c r="D8961" s="120"/>
      <c r="E8961" s="344"/>
      <c r="F8961" s="344"/>
      <c r="G8961" s="262">
        <f t="shared" si="162"/>
        <v>58584.866528488899</v>
      </c>
    </row>
    <row r="8962" spans="1:7" x14ac:dyDescent="0.2">
      <c r="A8962" s="120"/>
      <c r="B8962" s="120"/>
      <c r="C8962" s="120"/>
      <c r="D8962" s="120"/>
      <c r="E8962" s="344"/>
      <c r="F8962" s="344"/>
      <c r="G8962" s="262">
        <f t="shared" si="162"/>
        <v>58584.866528488899</v>
      </c>
    </row>
    <row r="8963" spans="1:7" x14ac:dyDescent="0.2">
      <c r="A8963" s="120"/>
      <c r="B8963" s="120"/>
      <c r="C8963" s="120"/>
      <c r="D8963" s="120"/>
      <c r="E8963" s="344"/>
      <c r="F8963" s="344"/>
      <c r="G8963" s="262">
        <f t="shared" si="162"/>
        <v>58584.866528488899</v>
      </c>
    </row>
    <row r="8964" spans="1:7" x14ac:dyDescent="0.2">
      <c r="A8964" s="120"/>
      <c r="B8964" s="120"/>
      <c r="C8964" s="120"/>
      <c r="D8964" s="120"/>
      <c r="E8964" s="344"/>
      <c r="F8964" s="344"/>
      <c r="G8964" s="262">
        <f t="shared" si="162"/>
        <v>58584.866528488899</v>
      </c>
    </row>
    <row r="8965" spans="1:7" x14ac:dyDescent="0.2">
      <c r="A8965" s="120"/>
      <c r="B8965" s="120"/>
      <c r="C8965" s="120"/>
      <c r="D8965" s="120"/>
      <c r="E8965" s="344"/>
      <c r="F8965" s="344"/>
      <c r="G8965" s="262">
        <f t="shared" si="162"/>
        <v>58584.866528488899</v>
      </c>
    </row>
    <row r="8966" spans="1:7" x14ac:dyDescent="0.2">
      <c r="A8966" s="120"/>
      <c r="B8966" s="120"/>
      <c r="C8966" s="120"/>
      <c r="D8966" s="120"/>
      <c r="E8966" s="344"/>
      <c r="F8966" s="344"/>
      <c r="G8966" s="262">
        <f t="shared" ref="G8966:G9029" si="163">G8965+(D8966+D8965)/2*(E8966-E8965)</f>
        <v>58584.866528488899</v>
      </c>
    </row>
    <row r="8967" spans="1:7" x14ac:dyDescent="0.2">
      <c r="A8967" s="120"/>
      <c r="B8967" s="120"/>
      <c r="C8967" s="120"/>
      <c r="D8967" s="120"/>
      <c r="E8967" s="344"/>
      <c r="F8967" s="344"/>
      <c r="G8967" s="262">
        <f t="shared" si="163"/>
        <v>58584.866528488899</v>
      </c>
    </row>
    <row r="8968" spans="1:7" x14ac:dyDescent="0.2">
      <c r="A8968" s="120"/>
      <c r="B8968" s="120"/>
      <c r="C8968" s="120"/>
      <c r="D8968" s="120"/>
      <c r="E8968" s="344"/>
      <c r="F8968" s="344"/>
      <c r="G8968" s="262">
        <f t="shared" si="163"/>
        <v>58584.866528488899</v>
      </c>
    </row>
    <row r="8969" spans="1:7" x14ac:dyDescent="0.2">
      <c r="A8969" s="120"/>
      <c r="B8969" s="120"/>
      <c r="C8969" s="120"/>
      <c r="D8969" s="120"/>
      <c r="E8969" s="344"/>
      <c r="F8969" s="344"/>
      <c r="G8969" s="262">
        <f t="shared" si="163"/>
        <v>58584.866528488899</v>
      </c>
    </row>
    <row r="8970" spans="1:7" x14ac:dyDescent="0.2">
      <c r="A8970" s="120"/>
      <c r="B8970" s="120"/>
      <c r="C8970" s="120"/>
      <c r="D8970" s="120"/>
      <c r="E8970" s="344"/>
      <c r="F8970" s="344"/>
      <c r="G8970" s="262">
        <f t="shared" si="163"/>
        <v>58584.866528488899</v>
      </c>
    </row>
    <row r="8971" spans="1:7" x14ac:dyDescent="0.2">
      <c r="A8971" s="120"/>
      <c r="B8971" s="120"/>
      <c r="C8971" s="120"/>
      <c r="D8971" s="120"/>
      <c r="E8971" s="344"/>
      <c r="F8971" s="344"/>
      <c r="G8971" s="262">
        <f t="shared" si="163"/>
        <v>58584.866528488899</v>
      </c>
    </row>
    <row r="8972" spans="1:7" x14ac:dyDescent="0.2">
      <c r="A8972" s="120"/>
      <c r="B8972" s="120"/>
      <c r="C8972" s="120"/>
      <c r="D8972" s="120"/>
      <c r="E8972" s="344"/>
      <c r="F8972" s="344"/>
      <c r="G8972" s="262">
        <f t="shared" si="163"/>
        <v>58584.866528488899</v>
      </c>
    </row>
    <row r="8973" spans="1:7" x14ac:dyDescent="0.2">
      <c r="A8973" s="120"/>
      <c r="B8973" s="120"/>
      <c r="C8973" s="120"/>
      <c r="D8973" s="120"/>
      <c r="E8973" s="344"/>
      <c r="F8973" s="344"/>
      <c r="G8973" s="262">
        <f t="shared" si="163"/>
        <v>58584.866528488899</v>
      </c>
    </row>
    <row r="8974" spans="1:7" x14ac:dyDescent="0.2">
      <c r="A8974" s="120"/>
      <c r="B8974" s="120"/>
      <c r="C8974" s="120"/>
      <c r="D8974" s="120"/>
      <c r="E8974" s="344"/>
      <c r="F8974" s="344"/>
      <c r="G8974" s="262">
        <f t="shared" si="163"/>
        <v>58584.866528488899</v>
      </c>
    </row>
    <row r="8975" spans="1:7" x14ac:dyDescent="0.2">
      <c r="A8975" s="120"/>
      <c r="B8975" s="120"/>
      <c r="C8975" s="120"/>
      <c r="D8975" s="120"/>
      <c r="E8975" s="344"/>
      <c r="F8975" s="344"/>
      <c r="G8975" s="262">
        <f t="shared" si="163"/>
        <v>58584.866528488899</v>
      </c>
    </row>
    <row r="8976" spans="1:7" x14ac:dyDescent="0.2">
      <c r="A8976" s="120"/>
      <c r="B8976" s="120"/>
      <c r="C8976" s="120"/>
      <c r="D8976" s="120"/>
      <c r="E8976" s="344"/>
      <c r="F8976" s="344"/>
      <c r="G8976" s="262">
        <f t="shared" si="163"/>
        <v>58584.866528488899</v>
      </c>
    </row>
    <row r="8977" spans="1:7" x14ac:dyDescent="0.2">
      <c r="A8977" s="120"/>
      <c r="B8977" s="120"/>
      <c r="C8977" s="120"/>
      <c r="D8977" s="120"/>
      <c r="E8977" s="344"/>
      <c r="F8977" s="344"/>
      <c r="G8977" s="262">
        <f t="shared" si="163"/>
        <v>58584.866528488899</v>
      </c>
    </row>
    <row r="8978" spans="1:7" x14ac:dyDescent="0.2">
      <c r="A8978" s="120"/>
      <c r="B8978" s="120"/>
      <c r="C8978" s="120"/>
      <c r="D8978" s="120"/>
      <c r="E8978" s="344"/>
      <c r="F8978" s="344"/>
      <c r="G8978" s="262">
        <f t="shared" si="163"/>
        <v>58584.866528488899</v>
      </c>
    </row>
    <row r="8979" spans="1:7" x14ac:dyDescent="0.2">
      <c r="A8979" s="120"/>
      <c r="B8979" s="120"/>
      <c r="C8979" s="120"/>
      <c r="D8979" s="120"/>
      <c r="E8979" s="344"/>
      <c r="F8979" s="344"/>
      <c r="G8979" s="262">
        <f t="shared" si="163"/>
        <v>58584.866528488899</v>
      </c>
    </row>
    <row r="8980" spans="1:7" x14ac:dyDescent="0.2">
      <c r="A8980" s="120"/>
      <c r="B8980" s="120"/>
      <c r="C8980" s="120"/>
      <c r="D8980" s="120"/>
      <c r="E8980" s="344"/>
      <c r="F8980" s="344"/>
      <c r="G8980" s="262">
        <f t="shared" si="163"/>
        <v>58584.866528488899</v>
      </c>
    </row>
    <row r="8981" spans="1:7" x14ac:dyDescent="0.2">
      <c r="A8981" s="120"/>
      <c r="B8981" s="120"/>
      <c r="C8981" s="120"/>
      <c r="D8981" s="120"/>
      <c r="E8981" s="344"/>
      <c r="F8981" s="344"/>
      <c r="G8981" s="262">
        <f t="shared" si="163"/>
        <v>58584.866528488899</v>
      </c>
    </row>
    <row r="8982" spans="1:7" x14ac:dyDescent="0.2">
      <c r="A8982" s="120"/>
      <c r="B8982" s="120"/>
      <c r="C8982" s="120"/>
      <c r="D8982" s="120"/>
      <c r="E8982" s="344"/>
      <c r="F8982" s="344"/>
      <c r="G8982" s="262">
        <f t="shared" si="163"/>
        <v>58584.866528488899</v>
      </c>
    </row>
    <row r="8983" spans="1:7" x14ac:dyDescent="0.2">
      <c r="A8983" s="120"/>
      <c r="B8983" s="120"/>
      <c r="C8983" s="120"/>
      <c r="D8983" s="120"/>
      <c r="E8983" s="344"/>
      <c r="F8983" s="344"/>
      <c r="G8983" s="262">
        <f t="shared" si="163"/>
        <v>58584.866528488899</v>
      </c>
    </row>
    <row r="8984" spans="1:7" x14ac:dyDescent="0.2">
      <c r="A8984" s="120"/>
      <c r="B8984" s="120"/>
      <c r="C8984" s="120"/>
      <c r="D8984" s="120"/>
      <c r="E8984" s="344"/>
      <c r="F8984" s="344"/>
      <c r="G8984" s="262">
        <f t="shared" si="163"/>
        <v>58584.866528488899</v>
      </c>
    </row>
    <row r="8985" spans="1:7" x14ac:dyDescent="0.2">
      <c r="A8985" s="120"/>
      <c r="B8985" s="120"/>
      <c r="C8985" s="120"/>
      <c r="D8985" s="120"/>
      <c r="E8985" s="344"/>
      <c r="F8985" s="344"/>
      <c r="G8985" s="262">
        <f t="shared" si="163"/>
        <v>58584.866528488899</v>
      </c>
    </row>
    <row r="8986" spans="1:7" x14ac:dyDescent="0.2">
      <c r="A8986" s="120"/>
      <c r="B8986" s="120"/>
      <c r="C8986" s="120"/>
      <c r="D8986" s="120"/>
      <c r="E8986" s="344"/>
      <c r="F8986" s="344"/>
      <c r="G8986" s="262">
        <f t="shared" si="163"/>
        <v>58584.866528488899</v>
      </c>
    </row>
    <row r="8987" spans="1:7" x14ac:dyDescent="0.2">
      <c r="A8987" s="120"/>
      <c r="B8987" s="120"/>
      <c r="C8987" s="120"/>
      <c r="D8987" s="120"/>
      <c r="E8987" s="344"/>
      <c r="F8987" s="344"/>
      <c r="G8987" s="262">
        <f t="shared" si="163"/>
        <v>58584.866528488899</v>
      </c>
    </row>
    <row r="8988" spans="1:7" x14ac:dyDescent="0.2">
      <c r="A8988" s="120"/>
      <c r="B8988" s="120"/>
      <c r="C8988" s="120"/>
      <c r="D8988" s="120"/>
      <c r="E8988" s="344"/>
      <c r="F8988" s="344"/>
      <c r="G8988" s="262">
        <f t="shared" si="163"/>
        <v>58584.866528488899</v>
      </c>
    </row>
    <row r="8989" spans="1:7" x14ac:dyDescent="0.2">
      <c r="A8989" s="120"/>
      <c r="B8989" s="120"/>
      <c r="C8989" s="120"/>
      <c r="D8989" s="120"/>
      <c r="E8989" s="344"/>
      <c r="F8989" s="344"/>
      <c r="G8989" s="262">
        <f t="shared" si="163"/>
        <v>58584.866528488899</v>
      </c>
    </row>
    <row r="8990" spans="1:7" x14ac:dyDescent="0.2">
      <c r="A8990" s="120"/>
      <c r="B8990" s="120"/>
      <c r="C8990" s="120"/>
      <c r="D8990" s="120"/>
      <c r="E8990" s="344"/>
      <c r="F8990" s="344"/>
      <c r="G8990" s="262">
        <f t="shared" si="163"/>
        <v>58584.866528488899</v>
      </c>
    </row>
    <row r="8991" spans="1:7" x14ac:dyDescent="0.2">
      <c r="A8991" s="120"/>
      <c r="B8991" s="120"/>
      <c r="C8991" s="120"/>
      <c r="D8991" s="120"/>
      <c r="E8991" s="344"/>
      <c r="F8991" s="344"/>
      <c r="G8991" s="262">
        <f t="shared" si="163"/>
        <v>58584.866528488899</v>
      </c>
    </row>
    <row r="8992" spans="1:7" x14ac:dyDescent="0.2">
      <c r="A8992" s="120"/>
      <c r="B8992" s="120"/>
      <c r="C8992" s="120"/>
      <c r="D8992" s="120"/>
      <c r="E8992" s="344"/>
      <c r="F8992" s="344"/>
      <c r="G8992" s="262">
        <f t="shared" si="163"/>
        <v>58584.866528488899</v>
      </c>
    </row>
    <row r="8993" spans="1:7" x14ac:dyDescent="0.2">
      <c r="A8993" s="120"/>
      <c r="B8993" s="120"/>
      <c r="C8993" s="120"/>
      <c r="D8993" s="120"/>
      <c r="E8993" s="344"/>
      <c r="F8993" s="344"/>
      <c r="G8993" s="262">
        <f t="shared" si="163"/>
        <v>58584.866528488899</v>
      </c>
    </row>
    <row r="8994" spans="1:7" x14ac:dyDescent="0.2">
      <c r="A8994" s="120"/>
      <c r="B8994" s="120"/>
      <c r="C8994" s="120"/>
      <c r="D8994" s="120"/>
      <c r="E8994" s="344"/>
      <c r="F8994" s="344"/>
      <c r="G8994" s="262">
        <f t="shared" si="163"/>
        <v>58584.866528488899</v>
      </c>
    </row>
    <row r="8995" spans="1:7" x14ac:dyDescent="0.2">
      <c r="A8995" s="120"/>
      <c r="B8995" s="120"/>
      <c r="C8995" s="120"/>
      <c r="D8995" s="120"/>
      <c r="E8995" s="344"/>
      <c r="F8995" s="344"/>
      <c r="G8995" s="262">
        <f t="shared" si="163"/>
        <v>58584.866528488899</v>
      </c>
    </row>
    <row r="8996" spans="1:7" x14ac:dyDescent="0.2">
      <c r="A8996" s="120"/>
      <c r="B8996" s="120"/>
      <c r="C8996" s="120"/>
      <c r="D8996" s="120"/>
      <c r="E8996" s="344"/>
      <c r="F8996" s="344"/>
      <c r="G8996" s="262">
        <f t="shared" si="163"/>
        <v>58584.866528488899</v>
      </c>
    </row>
    <row r="8997" spans="1:7" x14ac:dyDescent="0.2">
      <c r="A8997" s="120"/>
      <c r="B8997" s="120"/>
      <c r="C8997" s="120"/>
      <c r="D8997" s="120"/>
      <c r="E8997" s="344"/>
      <c r="F8997" s="344"/>
      <c r="G8997" s="262">
        <f t="shared" si="163"/>
        <v>58584.866528488899</v>
      </c>
    </row>
    <row r="8998" spans="1:7" x14ac:dyDescent="0.2">
      <c r="A8998" s="120"/>
      <c r="B8998" s="120"/>
      <c r="C8998" s="120"/>
      <c r="D8998" s="120"/>
      <c r="E8998" s="344"/>
      <c r="F8998" s="344"/>
      <c r="G8998" s="262">
        <f t="shared" si="163"/>
        <v>58584.866528488899</v>
      </c>
    </row>
    <row r="8999" spans="1:7" x14ac:dyDescent="0.2">
      <c r="A8999" s="120"/>
      <c r="B8999" s="120"/>
      <c r="C8999" s="120"/>
      <c r="D8999" s="120"/>
      <c r="E8999" s="344"/>
      <c r="F8999" s="344"/>
      <c r="G8999" s="262">
        <f t="shared" si="163"/>
        <v>58584.866528488899</v>
      </c>
    </row>
    <row r="9000" spans="1:7" x14ac:dyDescent="0.2">
      <c r="A9000" s="120"/>
      <c r="B9000" s="120"/>
      <c r="C9000" s="120"/>
      <c r="D9000" s="120"/>
      <c r="E9000" s="344"/>
      <c r="F9000" s="344"/>
      <c r="G9000" s="262">
        <f t="shared" si="163"/>
        <v>58584.866528488899</v>
      </c>
    </row>
    <row r="9001" spans="1:7" x14ac:dyDescent="0.2">
      <c r="A9001" s="120"/>
      <c r="B9001" s="120"/>
      <c r="C9001" s="120"/>
      <c r="D9001" s="120"/>
      <c r="E9001" s="344"/>
      <c r="F9001" s="344"/>
      <c r="G9001" s="262">
        <f t="shared" si="163"/>
        <v>58584.866528488899</v>
      </c>
    </row>
    <row r="9002" spans="1:7" x14ac:dyDescent="0.2">
      <c r="A9002" s="120"/>
      <c r="B9002" s="120"/>
      <c r="C9002" s="120"/>
      <c r="D9002" s="120"/>
      <c r="E9002" s="344"/>
      <c r="F9002" s="344"/>
      <c r="G9002" s="262">
        <f t="shared" si="163"/>
        <v>58584.866528488899</v>
      </c>
    </row>
    <row r="9003" spans="1:7" x14ac:dyDescent="0.2">
      <c r="A9003" s="120"/>
      <c r="B9003" s="120"/>
      <c r="C9003" s="120"/>
      <c r="D9003" s="120"/>
      <c r="E9003" s="344"/>
      <c r="F9003" s="344"/>
      <c r="G9003" s="262">
        <f t="shared" si="163"/>
        <v>58584.866528488899</v>
      </c>
    </row>
    <row r="9004" spans="1:7" x14ac:dyDescent="0.2">
      <c r="A9004" s="120"/>
      <c r="B9004" s="120"/>
      <c r="C9004" s="120"/>
      <c r="D9004" s="120"/>
      <c r="E9004" s="344"/>
      <c r="F9004" s="344"/>
      <c r="G9004" s="262">
        <f t="shared" si="163"/>
        <v>58584.866528488899</v>
      </c>
    </row>
    <row r="9005" spans="1:7" x14ac:dyDescent="0.2">
      <c r="A9005" s="120"/>
      <c r="B9005" s="120"/>
      <c r="C9005" s="120"/>
      <c r="D9005" s="120"/>
      <c r="E9005" s="344"/>
      <c r="F9005" s="344"/>
      <c r="G9005" s="262">
        <f t="shared" si="163"/>
        <v>58584.866528488899</v>
      </c>
    </row>
    <row r="9006" spans="1:7" x14ac:dyDescent="0.2">
      <c r="A9006" s="120"/>
      <c r="B9006" s="120"/>
      <c r="C9006" s="120"/>
      <c r="D9006" s="120"/>
      <c r="E9006" s="344"/>
      <c r="F9006" s="344"/>
      <c r="G9006" s="262">
        <f t="shared" si="163"/>
        <v>58584.866528488899</v>
      </c>
    </row>
    <row r="9007" spans="1:7" x14ac:dyDescent="0.2">
      <c r="A9007" s="120"/>
      <c r="B9007" s="120"/>
      <c r="C9007" s="120"/>
      <c r="D9007" s="120"/>
      <c r="E9007" s="344"/>
      <c r="F9007" s="344"/>
      <c r="G9007" s="262">
        <f t="shared" si="163"/>
        <v>58584.866528488899</v>
      </c>
    </row>
    <row r="9008" spans="1:7" x14ac:dyDescent="0.2">
      <c r="A9008" s="120"/>
      <c r="B9008" s="120"/>
      <c r="C9008" s="120"/>
      <c r="D9008" s="120"/>
      <c r="E9008" s="344"/>
      <c r="F9008" s="344"/>
      <c r="G9008" s="262">
        <f t="shared" si="163"/>
        <v>58584.866528488899</v>
      </c>
    </row>
    <row r="9009" spans="1:7" x14ac:dyDescent="0.2">
      <c r="A9009" s="120"/>
      <c r="B9009" s="120"/>
      <c r="C9009" s="120"/>
      <c r="D9009" s="120"/>
      <c r="E9009" s="344"/>
      <c r="F9009" s="344"/>
      <c r="G9009" s="262">
        <f t="shared" si="163"/>
        <v>58584.866528488899</v>
      </c>
    </row>
    <row r="9010" spans="1:7" x14ac:dyDescent="0.2">
      <c r="A9010" s="120"/>
      <c r="B9010" s="120"/>
      <c r="C9010" s="120"/>
      <c r="D9010" s="120"/>
      <c r="E9010" s="344"/>
      <c r="F9010" s="344"/>
      <c r="G9010" s="262">
        <f t="shared" si="163"/>
        <v>58584.866528488899</v>
      </c>
    </row>
    <row r="9011" spans="1:7" x14ac:dyDescent="0.2">
      <c r="A9011" s="120"/>
      <c r="B9011" s="120"/>
      <c r="C9011" s="120"/>
      <c r="D9011" s="120"/>
      <c r="E9011" s="344"/>
      <c r="F9011" s="344"/>
      <c r="G9011" s="262">
        <f t="shared" si="163"/>
        <v>58584.866528488899</v>
      </c>
    </row>
    <row r="9012" spans="1:7" x14ac:dyDescent="0.2">
      <c r="A9012" s="120"/>
      <c r="B9012" s="120"/>
      <c r="C9012" s="120"/>
      <c r="D9012" s="120"/>
      <c r="E9012" s="344"/>
      <c r="F9012" s="344"/>
      <c r="G9012" s="262">
        <f t="shared" si="163"/>
        <v>58584.866528488899</v>
      </c>
    </row>
    <row r="9013" spans="1:7" x14ac:dyDescent="0.2">
      <c r="A9013" s="120"/>
      <c r="B9013" s="120"/>
      <c r="C9013" s="120"/>
      <c r="D9013" s="120"/>
      <c r="E9013" s="344"/>
      <c r="F9013" s="344"/>
      <c r="G9013" s="262">
        <f t="shared" si="163"/>
        <v>58584.866528488899</v>
      </c>
    </row>
    <row r="9014" spans="1:7" x14ac:dyDescent="0.2">
      <c r="A9014" s="120"/>
      <c r="B9014" s="120"/>
      <c r="C9014" s="120"/>
      <c r="D9014" s="120"/>
      <c r="E9014" s="344"/>
      <c r="F9014" s="344"/>
      <c r="G9014" s="262">
        <f t="shared" si="163"/>
        <v>58584.866528488899</v>
      </c>
    </row>
    <row r="9015" spans="1:7" x14ac:dyDescent="0.2">
      <c r="A9015" s="120"/>
      <c r="B9015" s="120"/>
      <c r="C9015" s="120"/>
      <c r="D9015" s="120"/>
      <c r="E9015" s="344"/>
      <c r="F9015" s="344"/>
      <c r="G9015" s="262">
        <f t="shared" si="163"/>
        <v>58584.866528488899</v>
      </c>
    </row>
    <row r="9016" spans="1:7" x14ac:dyDescent="0.2">
      <c r="A9016" s="120"/>
      <c r="B9016" s="120"/>
      <c r="C9016" s="120"/>
      <c r="D9016" s="120"/>
      <c r="E9016" s="344"/>
      <c r="F9016" s="344"/>
      <c r="G9016" s="262">
        <f t="shared" si="163"/>
        <v>58584.866528488899</v>
      </c>
    </row>
    <row r="9017" spans="1:7" x14ac:dyDescent="0.2">
      <c r="A9017" s="120"/>
      <c r="B9017" s="120"/>
      <c r="C9017" s="120"/>
      <c r="D9017" s="120"/>
      <c r="E9017" s="344"/>
      <c r="F9017" s="344"/>
      <c r="G9017" s="262">
        <f t="shared" si="163"/>
        <v>58584.866528488899</v>
      </c>
    </row>
    <row r="9018" spans="1:7" x14ac:dyDescent="0.2">
      <c r="A9018" s="120"/>
      <c r="B9018" s="120"/>
      <c r="C9018" s="120"/>
      <c r="D9018" s="120"/>
      <c r="E9018" s="344"/>
      <c r="F9018" s="344"/>
      <c r="G9018" s="262">
        <f t="shared" si="163"/>
        <v>58584.866528488899</v>
      </c>
    </row>
    <row r="9019" spans="1:7" x14ac:dyDescent="0.2">
      <c r="A9019" s="120"/>
      <c r="B9019" s="120"/>
      <c r="C9019" s="120"/>
      <c r="D9019" s="120"/>
      <c r="E9019" s="344"/>
      <c r="F9019" s="344"/>
      <c r="G9019" s="262">
        <f t="shared" si="163"/>
        <v>58584.866528488899</v>
      </c>
    </row>
    <row r="9020" spans="1:7" x14ac:dyDescent="0.2">
      <c r="A9020" s="120"/>
      <c r="B9020" s="120"/>
      <c r="C9020" s="120"/>
      <c r="D9020" s="120"/>
      <c r="E9020" s="344"/>
      <c r="F9020" s="344"/>
      <c r="G9020" s="262">
        <f t="shared" si="163"/>
        <v>58584.866528488899</v>
      </c>
    </row>
    <row r="9021" spans="1:7" x14ac:dyDescent="0.2">
      <c r="A9021" s="120"/>
      <c r="B9021" s="120"/>
      <c r="C9021" s="120"/>
      <c r="D9021" s="120"/>
      <c r="E9021" s="344"/>
      <c r="F9021" s="344"/>
      <c r="G9021" s="262">
        <f t="shared" si="163"/>
        <v>58584.866528488899</v>
      </c>
    </row>
    <row r="9022" spans="1:7" x14ac:dyDescent="0.2">
      <c r="A9022" s="120"/>
      <c r="B9022" s="120"/>
      <c r="C9022" s="120"/>
      <c r="D9022" s="120"/>
      <c r="E9022" s="344"/>
      <c r="F9022" s="344"/>
      <c r="G9022" s="262">
        <f t="shared" si="163"/>
        <v>58584.866528488899</v>
      </c>
    </row>
    <row r="9023" spans="1:7" x14ac:dyDescent="0.2">
      <c r="A9023" s="120"/>
      <c r="B9023" s="120"/>
      <c r="C9023" s="120"/>
      <c r="D9023" s="120"/>
      <c r="E9023" s="344"/>
      <c r="F9023" s="344"/>
      <c r="G9023" s="262">
        <f t="shared" si="163"/>
        <v>58584.866528488899</v>
      </c>
    </row>
    <row r="9024" spans="1:7" x14ac:dyDescent="0.2">
      <c r="A9024" s="120"/>
      <c r="B9024" s="120"/>
      <c r="C9024" s="120"/>
      <c r="D9024" s="120"/>
      <c r="E9024" s="344"/>
      <c r="F9024" s="344"/>
      <c r="G9024" s="262">
        <f t="shared" si="163"/>
        <v>58584.866528488899</v>
      </c>
    </row>
    <row r="9025" spans="1:7" x14ac:dyDescent="0.2">
      <c r="A9025" s="120"/>
      <c r="B9025" s="120"/>
      <c r="C9025" s="120"/>
      <c r="D9025" s="120"/>
      <c r="E9025" s="344"/>
      <c r="F9025" s="344"/>
      <c r="G9025" s="262">
        <f t="shared" si="163"/>
        <v>58584.866528488899</v>
      </c>
    </row>
    <row r="9026" spans="1:7" x14ac:dyDescent="0.2">
      <c r="A9026" s="120"/>
      <c r="B9026" s="120"/>
      <c r="C9026" s="120"/>
      <c r="D9026" s="120"/>
      <c r="E9026" s="344"/>
      <c r="F9026" s="344"/>
      <c r="G9026" s="262">
        <f t="shared" si="163"/>
        <v>58584.866528488899</v>
      </c>
    </row>
    <row r="9027" spans="1:7" x14ac:dyDescent="0.2">
      <c r="A9027" s="120"/>
      <c r="B9027" s="120"/>
      <c r="C9027" s="120"/>
      <c r="D9027" s="120"/>
      <c r="E9027" s="344"/>
      <c r="F9027" s="344"/>
      <c r="G9027" s="262">
        <f t="shared" si="163"/>
        <v>58584.866528488899</v>
      </c>
    </row>
    <row r="9028" spans="1:7" x14ac:dyDescent="0.2">
      <c r="A9028" s="120"/>
      <c r="B9028" s="120"/>
      <c r="C9028" s="120"/>
      <c r="D9028" s="120"/>
      <c r="E9028" s="344"/>
      <c r="F9028" s="344"/>
      <c r="G9028" s="262">
        <f t="shared" si="163"/>
        <v>58584.866528488899</v>
      </c>
    </row>
    <row r="9029" spans="1:7" x14ac:dyDescent="0.2">
      <c r="A9029" s="120"/>
      <c r="B9029" s="120"/>
      <c r="C9029" s="120"/>
      <c r="D9029" s="120"/>
      <c r="E9029" s="344"/>
      <c r="F9029" s="344"/>
      <c r="G9029" s="262">
        <f t="shared" si="163"/>
        <v>58584.866528488899</v>
      </c>
    </row>
    <row r="9030" spans="1:7" x14ac:dyDescent="0.2">
      <c r="A9030" s="120"/>
      <c r="B9030" s="120"/>
      <c r="C9030" s="120"/>
      <c r="D9030" s="120"/>
      <c r="E9030" s="344"/>
      <c r="F9030" s="344"/>
      <c r="G9030" s="262">
        <f t="shared" ref="G9030:G9093" si="164">G9029+(D9030+D9029)/2*(E9030-E9029)</f>
        <v>58584.866528488899</v>
      </c>
    </row>
    <row r="9031" spans="1:7" x14ac:dyDescent="0.2">
      <c r="A9031" s="120"/>
      <c r="B9031" s="120"/>
      <c r="C9031" s="120"/>
      <c r="D9031" s="120"/>
      <c r="E9031" s="344"/>
      <c r="F9031" s="344"/>
      <c r="G9031" s="262">
        <f t="shared" si="164"/>
        <v>58584.866528488899</v>
      </c>
    </row>
    <row r="9032" spans="1:7" x14ac:dyDescent="0.2">
      <c r="A9032" s="120"/>
      <c r="B9032" s="120"/>
      <c r="C9032" s="120"/>
      <c r="D9032" s="120"/>
      <c r="E9032" s="344"/>
      <c r="F9032" s="344"/>
      <c r="G9032" s="262">
        <f t="shared" si="164"/>
        <v>58584.866528488899</v>
      </c>
    </row>
    <row r="9033" spans="1:7" x14ac:dyDescent="0.2">
      <c r="A9033" s="120"/>
      <c r="B9033" s="120"/>
      <c r="C9033" s="120"/>
      <c r="D9033" s="120"/>
      <c r="E9033" s="344"/>
      <c r="F9033" s="344"/>
      <c r="G9033" s="262">
        <f t="shared" si="164"/>
        <v>58584.866528488899</v>
      </c>
    </row>
    <row r="9034" spans="1:7" x14ac:dyDescent="0.2">
      <c r="A9034" s="120"/>
      <c r="B9034" s="120"/>
      <c r="C9034" s="120"/>
      <c r="D9034" s="120"/>
      <c r="E9034" s="344"/>
      <c r="F9034" s="344"/>
      <c r="G9034" s="262">
        <f t="shared" si="164"/>
        <v>58584.866528488899</v>
      </c>
    </row>
    <row r="9035" spans="1:7" x14ac:dyDescent="0.2">
      <c r="A9035" s="120"/>
      <c r="B9035" s="120"/>
      <c r="C9035" s="120"/>
      <c r="D9035" s="120"/>
      <c r="E9035" s="344"/>
      <c r="F9035" s="344"/>
      <c r="G9035" s="262">
        <f t="shared" si="164"/>
        <v>58584.866528488899</v>
      </c>
    </row>
    <row r="9036" spans="1:7" x14ac:dyDescent="0.2">
      <c r="A9036" s="120"/>
      <c r="B9036" s="120"/>
      <c r="C9036" s="120"/>
      <c r="D9036" s="120"/>
      <c r="E9036" s="344"/>
      <c r="F9036" s="344"/>
      <c r="G9036" s="262">
        <f t="shared" si="164"/>
        <v>58584.866528488899</v>
      </c>
    </row>
    <row r="9037" spans="1:7" x14ac:dyDescent="0.2">
      <c r="A9037" s="120"/>
      <c r="B9037" s="120"/>
      <c r="C9037" s="120"/>
      <c r="D9037" s="120"/>
      <c r="E9037" s="344"/>
      <c r="F9037" s="344"/>
      <c r="G9037" s="262">
        <f t="shared" si="164"/>
        <v>58584.866528488899</v>
      </c>
    </row>
    <row r="9038" spans="1:7" x14ac:dyDescent="0.2">
      <c r="A9038" s="120"/>
      <c r="B9038" s="120"/>
      <c r="C9038" s="120"/>
      <c r="D9038" s="120"/>
      <c r="E9038" s="344"/>
      <c r="F9038" s="344"/>
      <c r="G9038" s="262">
        <f t="shared" si="164"/>
        <v>58584.866528488899</v>
      </c>
    </row>
    <row r="9039" spans="1:7" x14ac:dyDescent="0.2">
      <c r="A9039" s="120"/>
      <c r="B9039" s="120"/>
      <c r="C9039" s="120"/>
      <c r="D9039" s="120"/>
      <c r="E9039" s="344"/>
      <c r="F9039" s="344"/>
      <c r="G9039" s="262">
        <f t="shared" si="164"/>
        <v>58584.866528488899</v>
      </c>
    </row>
    <row r="9040" spans="1:7" x14ac:dyDescent="0.2">
      <c r="A9040" s="120"/>
      <c r="B9040" s="120"/>
      <c r="C9040" s="120"/>
      <c r="D9040" s="120"/>
      <c r="E9040" s="344"/>
      <c r="F9040" s="344"/>
      <c r="G9040" s="262">
        <f t="shared" si="164"/>
        <v>58584.866528488899</v>
      </c>
    </row>
    <row r="9041" spans="1:7" x14ac:dyDescent="0.2">
      <c r="A9041" s="120"/>
      <c r="B9041" s="120"/>
      <c r="C9041" s="120"/>
      <c r="D9041" s="120"/>
      <c r="E9041" s="344"/>
      <c r="F9041" s="344"/>
      <c r="G9041" s="262">
        <f t="shared" si="164"/>
        <v>58584.866528488899</v>
      </c>
    </row>
    <row r="9042" spans="1:7" x14ac:dyDescent="0.2">
      <c r="A9042" s="120"/>
      <c r="B9042" s="120"/>
      <c r="C9042" s="120"/>
      <c r="D9042" s="120"/>
      <c r="E9042" s="344"/>
      <c r="F9042" s="344"/>
      <c r="G9042" s="262">
        <f t="shared" si="164"/>
        <v>58584.866528488899</v>
      </c>
    </row>
    <row r="9043" spans="1:7" x14ac:dyDescent="0.2">
      <c r="A9043" s="120"/>
      <c r="B9043" s="120"/>
      <c r="C9043" s="120"/>
      <c r="D9043" s="120"/>
      <c r="E9043" s="344"/>
      <c r="F9043" s="344"/>
      <c r="G9043" s="262">
        <f t="shared" si="164"/>
        <v>58584.866528488899</v>
      </c>
    </row>
    <row r="9044" spans="1:7" x14ac:dyDescent="0.2">
      <c r="A9044" s="120"/>
      <c r="B9044" s="120"/>
      <c r="C9044" s="120"/>
      <c r="D9044" s="120"/>
      <c r="E9044" s="344"/>
      <c r="F9044" s="344"/>
      <c r="G9044" s="262">
        <f t="shared" si="164"/>
        <v>58584.866528488899</v>
      </c>
    </row>
    <row r="9045" spans="1:7" x14ac:dyDescent="0.2">
      <c r="A9045" s="120"/>
      <c r="B9045" s="120"/>
      <c r="C9045" s="120"/>
      <c r="D9045" s="120"/>
      <c r="E9045" s="344"/>
      <c r="F9045" s="344"/>
      <c r="G9045" s="262">
        <f t="shared" si="164"/>
        <v>58584.866528488899</v>
      </c>
    </row>
    <row r="9046" spans="1:7" x14ac:dyDescent="0.2">
      <c r="A9046" s="120"/>
      <c r="B9046" s="120"/>
      <c r="C9046" s="120"/>
      <c r="D9046" s="120"/>
      <c r="E9046" s="344"/>
      <c r="F9046" s="344"/>
      <c r="G9046" s="262">
        <f t="shared" si="164"/>
        <v>58584.866528488899</v>
      </c>
    </row>
    <row r="9047" spans="1:7" x14ac:dyDescent="0.2">
      <c r="A9047" s="120"/>
      <c r="B9047" s="120"/>
      <c r="C9047" s="120"/>
      <c r="D9047" s="120"/>
      <c r="E9047" s="344"/>
      <c r="F9047" s="344"/>
      <c r="G9047" s="262">
        <f t="shared" si="164"/>
        <v>58584.866528488899</v>
      </c>
    </row>
    <row r="9048" spans="1:7" x14ac:dyDescent="0.2">
      <c r="A9048" s="120"/>
      <c r="B9048" s="120"/>
      <c r="C9048" s="120"/>
      <c r="D9048" s="120"/>
      <c r="E9048" s="344"/>
      <c r="F9048" s="344"/>
      <c r="G9048" s="262">
        <f t="shared" si="164"/>
        <v>58584.866528488899</v>
      </c>
    </row>
    <row r="9049" spans="1:7" x14ac:dyDescent="0.2">
      <c r="A9049" s="120"/>
      <c r="B9049" s="120"/>
      <c r="C9049" s="120"/>
      <c r="D9049" s="120"/>
      <c r="E9049" s="344"/>
      <c r="F9049" s="344"/>
      <c r="G9049" s="262">
        <f t="shared" si="164"/>
        <v>58584.866528488899</v>
      </c>
    </row>
    <row r="9050" spans="1:7" x14ac:dyDescent="0.2">
      <c r="A9050" s="120"/>
      <c r="B9050" s="120"/>
      <c r="C9050" s="120"/>
      <c r="D9050" s="120"/>
      <c r="E9050" s="344"/>
      <c r="F9050" s="344"/>
      <c r="G9050" s="262">
        <f t="shared" si="164"/>
        <v>58584.866528488899</v>
      </c>
    </row>
    <row r="9051" spans="1:7" x14ac:dyDescent="0.2">
      <c r="A9051" s="120"/>
      <c r="B9051" s="120"/>
      <c r="C9051" s="120"/>
      <c r="D9051" s="120"/>
      <c r="E9051" s="344"/>
      <c r="F9051" s="344"/>
      <c r="G9051" s="262">
        <f t="shared" si="164"/>
        <v>58584.866528488899</v>
      </c>
    </row>
    <row r="9052" spans="1:7" x14ac:dyDescent="0.2">
      <c r="A9052" s="120"/>
      <c r="B9052" s="120"/>
      <c r="C9052" s="120"/>
      <c r="D9052" s="120"/>
      <c r="E9052" s="344"/>
      <c r="F9052" s="344"/>
      <c r="G9052" s="262">
        <f t="shared" si="164"/>
        <v>58584.866528488899</v>
      </c>
    </row>
    <row r="9053" spans="1:7" x14ac:dyDescent="0.2">
      <c r="A9053" s="120"/>
      <c r="B9053" s="120"/>
      <c r="C9053" s="120"/>
      <c r="D9053" s="120"/>
      <c r="E9053" s="344"/>
      <c r="F9053" s="344"/>
      <c r="G9053" s="262">
        <f t="shared" si="164"/>
        <v>58584.866528488899</v>
      </c>
    </row>
    <row r="9054" spans="1:7" x14ac:dyDescent="0.2">
      <c r="A9054" s="120"/>
      <c r="B9054" s="120"/>
      <c r="C9054" s="120"/>
      <c r="D9054" s="120"/>
      <c r="E9054" s="344"/>
      <c r="F9054" s="344"/>
      <c r="G9054" s="262">
        <f t="shared" si="164"/>
        <v>58584.866528488899</v>
      </c>
    </row>
    <row r="9055" spans="1:7" x14ac:dyDescent="0.2">
      <c r="A9055" s="120"/>
      <c r="B9055" s="120"/>
      <c r="C9055" s="120"/>
      <c r="D9055" s="120"/>
      <c r="E9055" s="344"/>
      <c r="F9055" s="344"/>
      <c r="G9055" s="262">
        <f t="shared" si="164"/>
        <v>58584.866528488899</v>
      </c>
    </row>
    <row r="9056" spans="1:7" x14ac:dyDescent="0.2">
      <c r="A9056" s="120"/>
      <c r="B9056" s="120"/>
      <c r="C9056" s="120"/>
      <c r="D9056" s="120"/>
      <c r="E9056" s="344"/>
      <c r="F9056" s="344"/>
      <c r="G9056" s="262">
        <f t="shared" si="164"/>
        <v>58584.866528488899</v>
      </c>
    </row>
    <row r="9057" spans="1:7" x14ac:dyDescent="0.2">
      <c r="A9057" s="120"/>
      <c r="B9057" s="120"/>
      <c r="C9057" s="120"/>
      <c r="D9057" s="120"/>
      <c r="E9057" s="344"/>
      <c r="F9057" s="344"/>
      <c r="G9057" s="262">
        <f t="shared" si="164"/>
        <v>58584.866528488899</v>
      </c>
    </row>
    <row r="9058" spans="1:7" x14ac:dyDescent="0.2">
      <c r="A9058" s="120"/>
      <c r="B9058" s="120"/>
      <c r="C9058" s="120"/>
      <c r="D9058" s="120"/>
      <c r="E9058" s="344"/>
      <c r="F9058" s="344"/>
      <c r="G9058" s="262">
        <f t="shared" si="164"/>
        <v>58584.866528488899</v>
      </c>
    </row>
    <row r="9059" spans="1:7" x14ac:dyDescent="0.2">
      <c r="A9059" s="120"/>
      <c r="B9059" s="120"/>
      <c r="C9059" s="120"/>
      <c r="D9059" s="120"/>
      <c r="E9059" s="344"/>
      <c r="F9059" s="344"/>
      <c r="G9059" s="262">
        <f t="shared" si="164"/>
        <v>58584.866528488899</v>
      </c>
    </row>
    <row r="9060" spans="1:7" x14ac:dyDescent="0.2">
      <c r="A9060" s="120"/>
      <c r="B9060" s="120"/>
      <c r="C9060" s="120"/>
      <c r="D9060" s="120"/>
      <c r="E9060" s="344"/>
      <c r="F9060" s="344"/>
      <c r="G9060" s="262">
        <f t="shared" si="164"/>
        <v>58584.866528488899</v>
      </c>
    </row>
    <row r="9061" spans="1:7" x14ac:dyDescent="0.2">
      <c r="A9061" s="120"/>
      <c r="B9061" s="120"/>
      <c r="C9061" s="120"/>
      <c r="D9061" s="120"/>
      <c r="E9061" s="344"/>
      <c r="F9061" s="344"/>
      <c r="G9061" s="262">
        <f t="shared" si="164"/>
        <v>58584.866528488899</v>
      </c>
    </row>
    <row r="9062" spans="1:7" x14ac:dyDescent="0.2">
      <c r="A9062" s="120"/>
      <c r="B9062" s="120"/>
      <c r="C9062" s="120"/>
      <c r="D9062" s="120"/>
      <c r="E9062" s="344"/>
      <c r="F9062" s="344"/>
      <c r="G9062" s="262">
        <f t="shared" si="164"/>
        <v>58584.866528488899</v>
      </c>
    </row>
    <row r="9063" spans="1:7" x14ac:dyDescent="0.2">
      <c r="A9063" s="120"/>
      <c r="B9063" s="120"/>
      <c r="C9063" s="120"/>
      <c r="D9063" s="120"/>
      <c r="E9063" s="344"/>
      <c r="F9063" s="344"/>
      <c r="G9063" s="262">
        <f t="shared" si="164"/>
        <v>58584.866528488899</v>
      </c>
    </row>
    <row r="9064" spans="1:7" x14ac:dyDescent="0.2">
      <c r="A9064" s="120"/>
      <c r="B9064" s="120"/>
      <c r="C9064" s="120"/>
      <c r="D9064" s="120"/>
      <c r="E9064" s="344"/>
      <c r="F9064" s="344"/>
      <c r="G9064" s="262">
        <f t="shared" si="164"/>
        <v>58584.866528488899</v>
      </c>
    </row>
    <row r="9065" spans="1:7" x14ac:dyDescent="0.2">
      <c r="A9065" s="120"/>
      <c r="B9065" s="120"/>
      <c r="C9065" s="120"/>
      <c r="D9065" s="120"/>
      <c r="E9065" s="344"/>
      <c r="F9065" s="344"/>
      <c r="G9065" s="262">
        <f t="shared" si="164"/>
        <v>58584.866528488899</v>
      </c>
    </row>
    <row r="9066" spans="1:7" x14ac:dyDescent="0.2">
      <c r="A9066" s="120"/>
      <c r="B9066" s="120"/>
      <c r="C9066" s="120"/>
      <c r="D9066" s="120"/>
      <c r="E9066" s="344"/>
      <c r="F9066" s="344"/>
      <c r="G9066" s="262">
        <f t="shared" si="164"/>
        <v>58584.866528488899</v>
      </c>
    </row>
    <row r="9067" spans="1:7" x14ac:dyDescent="0.2">
      <c r="A9067" s="120"/>
      <c r="B9067" s="120"/>
      <c r="C9067" s="120"/>
      <c r="D9067" s="120"/>
      <c r="E9067" s="344"/>
      <c r="F9067" s="344"/>
      <c r="G9067" s="262">
        <f t="shared" si="164"/>
        <v>58584.866528488899</v>
      </c>
    </row>
    <row r="9068" spans="1:7" x14ac:dyDescent="0.2">
      <c r="A9068" s="120"/>
      <c r="B9068" s="120"/>
      <c r="C9068" s="120"/>
      <c r="D9068" s="120"/>
      <c r="E9068" s="344"/>
      <c r="F9068" s="344"/>
      <c r="G9068" s="262">
        <f t="shared" si="164"/>
        <v>58584.866528488899</v>
      </c>
    </row>
    <row r="9069" spans="1:7" x14ac:dyDescent="0.2">
      <c r="A9069" s="120"/>
      <c r="B9069" s="120"/>
      <c r="C9069" s="120"/>
      <c r="D9069" s="120"/>
      <c r="E9069" s="344"/>
      <c r="F9069" s="344"/>
      <c r="G9069" s="262">
        <f t="shared" si="164"/>
        <v>58584.866528488899</v>
      </c>
    </row>
    <row r="9070" spans="1:7" x14ac:dyDescent="0.2">
      <c r="A9070" s="120"/>
      <c r="B9070" s="120"/>
      <c r="C9070" s="120"/>
      <c r="D9070" s="120"/>
      <c r="E9070" s="344"/>
      <c r="F9070" s="344"/>
      <c r="G9070" s="262">
        <f t="shared" si="164"/>
        <v>58584.866528488899</v>
      </c>
    </row>
    <row r="9071" spans="1:7" x14ac:dyDescent="0.2">
      <c r="A9071" s="120"/>
      <c r="B9071" s="120"/>
      <c r="C9071" s="120"/>
      <c r="D9071" s="120"/>
      <c r="E9071" s="344"/>
      <c r="F9071" s="344"/>
      <c r="G9071" s="262">
        <f t="shared" si="164"/>
        <v>58584.866528488899</v>
      </c>
    </row>
    <row r="9072" spans="1:7" x14ac:dyDescent="0.2">
      <c r="A9072" s="120"/>
      <c r="B9072" s="120"/>
      <c r="C9072" s="120"/>
      <c r="D9072" s="120"/>
      <c r="E9072" s="344"/>
      <c r="F9072" s="344"/>
      <c r="G9072" s="262">
        <f t="shared" si="164"/>
        <v>58584.866528488899</v>
      </c>
    </row>
    <row r="9073" spans="1:7" x14ac:dyDescent="0.2">
      <c r="A9073" s="120"/>
      <c r="B9073" s="120"/>
      <c r="C9073" s="120"/>
      <c r="D9073" s="120"/>
      <c r="E9073" s="344"/>
      <c r="F9073" s="344"/>
      <c r="G9073" s="262">
        <f t="shared" si="164"/>
        <v>58584.866528488899</v>
      </c>
    </row>
    <row r="9074" spans="1:7" x14ac:dyDescent="0.2">
      <c r="A9074" s="120"/>
      <c r="B9074" s="120"/>
      <c r="C9074" s="120"/>
      <c r="D9074" s="120"/>
      <c r="E9074" s="344"/>
      <c r="F9074" s="344"/>
      <c r="G9074" s="262">
        <f t="shared" si="164"/>
        <v>58584.866528488899</v>
      </c>
    </row>
    <row r="9075" spans="1:7" x14ac:dyDescent="0.2">
      <c r="A9075" s="120"/>
      <c r="B9075" s="120"/>
      <c r="C9075" s="120"/>
      <c r="D9075" s="120"/>
      <c r="E9075" s="344"/>
      <c r="F9075" s="344"/>
      <c r="G9075" s="262">
        <f t="shared" si="164"/>
        <v>58584.866528488899</v>
      </c>
    </row>
    <row r="9076" spans="1:7" x14ac:dyDescent="0.2">
      <c r="A9076" s="120"/>
      <c r="B9076" s="120"/>
      <c r="C9076" s="120"/>
      <c r="D9076" s="120"/>
      <c r="E9076" s="344"/>
      <c r="F9076" s="344"/>
      <c r="G9076" s="262">
        <f t="shared" si="164"/>
        <v>58584.866528488899</v>
      </c>
    </row>
    <row r="9077" spans="1:7" x14ac:dyDescent="0.2">
      <c r="A9077" s="120"/>
      <c r="B9077" s="120"/>
      <c r="C9077" s="120"/>
      <c r="D9077" s="120"/>
      <c r="E9077" s="344"/>
      <c r="F9077" s="344"/>
      <c r="G9077" s="262">
        <f t="shared" si="164"/>
        <v>58584.866528488899</v>
      </c>
    </row>
    <row r="9078" spans="1:7" x14ac:dyDescent="0.2">
      <c r="A9078" s="120"/>
      <c r="B9078" s="120"/>
      <c r="C9078" s="120"/>
      <c r="D9078" s="120"/>
      <c r="E9078" s="344"/>
      <c r="F9078" s="344"/>
      <c r="G9078" s="262">
        <f t="shared" si="164"/>
        <v>58584.866528488899</v>
      </c>
    </row>
    <row r="9079" spans="1:7" x14ac:dyDescent="0.2">
      <c r="A9079" s="120"/>
      <c r="B9079" s="120"/>
      <c r="C9079" s="120"/>
      <c r="D9079" s="120"/>
      <c r="E9079" s="344"/>
      <c r="F9079" s="344"/>
      <c r="G9079" s="262">
        <f t="shared" si="164"/>
        <v>58584.866528488899</v>
      </c>
    </row>
    <row r="9080" spans="1:7" x14ac:dyDescent="0.2">
      <c r="A9080" s="120"/>
      <c r="B9080" s="120"/>
      <c r="C9080" s="120"/>
      <c r="D9080" s="120"/>
      <c r="E9080" s="344"/>
      <c r="F9080" s="344"/>
      <c r="G9080" s="262">
        <f t="shared" si="164"/>
        <v>58584.866528488899</v>
      </c>
    </row>
    <row r="9081" spans="1:7" x14ac:dyDescent="0.2">
      <c r="A9081" s="120"/>
      <c r="B9081" s="120"/>
      <c r="C9081" s="120"/>
      <c r="D9081" s="120"/>
      <c r="E9081" s="344"/>
      <c r="F9081" s="344"/>
      <c r="G9081" s="262">
        <f t="shared" si="164"/>
        <v>58584.866528488899</v>
      </c>
    </row>
    <row r="9082" spans="1:7" x14ac:dyDescent="0.2">
      <c r="A9082" s="120"/>
      <c r="B9082" s="120"/>
      <c r="C9082" s="120"/>
      <c r="D9082" s="120"/>
      <c r="E9082" s="344"/>
      <c r="F9082" s="344"/>
      <c r="G9082" s="262">
        <f t="shared" si="164"/>
        <v>58584.866528488899</v>
      </c>
    </row>
    <row r="9083" spans="1:7" x14ac:dyDescent="0.2">
      <c r="A9083" s="120"/>
      <c r="B9083" s="120"/>
      <c r="C9083" s="120"/>
      <c r="D9083" s="120"/>
      <c r="E9083" s="344"/>
      <c r="F9083" s="344"/>
      <c r="G9083" s="262">
        <f t="shared" si="164"/>
        <v>58584.866528488899</v>
      </c>
    </row>
    <row r="9084" spans="1:7" x14ac:dyDescent="0.2">
      <c r="A9084" s="120"/>
      <c r="B9084" s="120"/>
      <c r="C9084" s="120"/>
      <c r="D9084" s="120"/>
      <c r="E9084" s="344"/>
      <c r="F9084" s="344"/>
      <c r="G9084" s="262">
        <f t="shared" si="164"/>
        <v>58584.866528488899</v>
      </c>
    </row>
    <row r="9085" spans="1:7" x14ac:dyDescent="0.2">
      <c r="A9085" s="120"/>
      <c r="B9085" s="120"/>
      <c r="C9085" s="120"/>
      <c r="D9085" s="120"/>
      <c r="E9085" s="344"/>
      <c r="F9085" s="344"/>
      <c r="G9085" s="262">
        <f t="shared" si="164"/>
        <v>58584.866528488899</v>
      </c>
    </row>
    <row r="9086" spans="1:7" x14ac:dyDescent="0.2">
      <c r="A9086" s="120"/>
      <c r="B9086" s="120"/>
      <c r="C9086" s="120"/>
      <c r="D9086" s="120"/>
      <c r="E9086" s="344"/>
      <c r="F9086" s="344"/>
      <c r="G9086" s="262">
        <f t="shared" si="164"/>
        <v>58584.866528488899</v>
      </c>
    </row>
    <row r="9087" spans="1:7" x14ac:dyDescent="0.2">
      <c r="A9087" s="120"/>
      <c r="B9087" s="120"/>
      <c r="C9087" s="120"/>
      <c r="D9087" s="120"/>
      <c r="E9087" s="344"/>
      <c r="F9087" s="344"/>
      <c r="G9087" s="262">
        <f t="shared" si="164"/>
        <v>58584.866528488899</v>
      </c>
    </row>
    <row r="9088" spans="1:7" x14ac:dyDescent="0.2">
      <c r="A9088" s="120"/>
      <c r="B9088" s="120"/>
      <c r="C9088" s="120"/>
      <c r="D9088" s="120"/>
      <c r="E9088" s="344"/>
      <c r="F9088" s="344"/>
      <c r="G9088" s="262">
        <f t="shared" si="164"/>
        <v>58584.866528488899</v>
      </c>
    </row>
    <row r="9089" spans="1:7" x14ac:dyDescent="0.2">
      <c r="A9089" s="120"/>
      <c r="B9089" s="120"/>
      <c r="C9089" s="120"/>
      <c r="D9089" s="120"/>
      <c r="E9089" s="344"/>
      <c r="F9089" s="344"/>
      <c r="G9089" s="262">
        <f t="shared" si="164"/>
        <v>58584.866528488899</v>
      </c>
    </row>
    <row r="9090" spans="1:7" x14ac:dyDescent="0.2">
      <c r="A9090" s="120"/>
      <c r="B9090" s="120"/>
      <c r="C9090" s="120"/>
      <c r="D9090" s="120"/>
      <c r="E9090" s="344"/>
      <c r="F9090" s="344"/>
      <c r="G9090" s="262">
        <f t="shared" si="164"/>
        <v>58584.866528488899</v>
      </c>
    </row>
    <row r="9091" spans="1:7" x14ac:dyDescent="0.2">
      <c r="A9091" s="120"/>
      <c r="B9091" s="120"/>
      <c r="C9091" s="120"/>
      <c r="D9091" s="120"/>
      <c r="E9091" s="344"/>
      <c r="F9091" s="344"/>
      <c r="G9091" s="262">
        <f t="shared" si="164"/>
        <v>58584.866528488899</v>
      </c>
    </row>
    <row r="9092" spans="1:7" x14ac:dyDescent="0.2">
      <c r="A9092" s="120"/>
      <c r="B9092" s="120"/>
      <c r="C9092" s="120"/>
      <c r="D9092" s="120"/>
      <c r="E9092" s="344"/>
      <c r="F9092" s="344"/>
      <c r="G9092" s="262">
        <f t="shared" si="164"/>
        <v>58584.866528488899</v>
      </c>
    </row>
    <row r="9093" spans="1:7" x14ac:dyDescent="0.2">
      <c r="A9093" s="120"/>
      <c r="B9093" s="120"/>
      <c r="C9093" s="120"/>
      <c r="D9093" s="120"/>
      <c r="E9093" s="344"/>
      <c r="F9093" s="344"/>
      <c r="G9093" s="262">
        <f t="shared" si="164"/>
        <v>58584.866528488899</v>
      </c>
    </row>
    <row r="9094" spans="1:7" x14ac:dyDescent="0.2">
      <c r="A9094" s="120"/>
      <c r="B9094" s="120"/>
      <c r="C9094" s="120"/>
      <c r="D9094" s="120"/>
      <c r="E9094" s="344"/>
      <c r="F9094" s="344"/>
      <c r="G9094" s="262">
        <f t="shared" ref="G9094:G9157" si="165">G9093+(D9094+D9093)/2*(E9094-E9093)</f>
        <v>58584.866528488899</v>
      </c>
    </row>
    <row r="9095" spans="1:7" x14ac:dyDescent="0.2">
      <c r="A9095" s="120"/>
      <c r="B9095" s="120"/>
      <c r="C9095" s="120"/>
      <c r="D9095" s="120"/>
      <c r="E9095" s="344"/>
      <c r="F9095" s="344"/>
      <c r="G9095" s="262">
        <f t="shared" si="165"/>
        <v>58584.866528488899</v>
      </c>
    </row>
    <row r="9096" spans="1:7" x14ac:dyDescent="0.2">
      <c r="A9096" s="120"/>
      <c r="B9096" s="120"/>
      <c r="C9096" s="120"/>
      <c r="D9096" s="120"/>
      <c r="E9096" s="344"/>
      <c r="F9096" s="344"/>
      <c r="G9096" s="262">
        <f t="shared" si="165"/>
        <v>58584.866528488899</v>
      </c>
    </row>
    <row r="9097" spans="1:7" x14ac:dyDescent="0.2">
      <c r="A9097" s="120"/>
      <c r="B9097" s="120"/>
      <c r="C9097" s="120"/>
      <c r="D9097" s="120"/>
      <c r="E9097" s="344"/>
      <c r="F9097" s="344"/>
      <c r="G9097" s="262">
        <f t="shared" si="165"/>
        <v>58584.866528488899</v>
      </c>
    </row>
    <row r="9098" spans="1:7" x14ac:dyDescent="0.2">
      <c r="A9098" s="120"/>
      <c r="B9098" s="120"/>
      <c r="C9098" s="120"/>
      <c r="D9098" s="120"/>
      <c r="E9098" s="344"/>
      <c r="F9098" s="344"/>
      <c r="G9098" s="262">
        <f t="shared" si="165"/>
        <v>58584.866528488899</v>
      </c>
    </row>
    <row r="9099" spans="1:7" x14ac:dyDescent="0.2">
      <c r="A9099" s="120"/>
      <c r="B9099" s="120"/>
      <c r="C9099" s="120"/>
      <c r="D9099" s="120"/>
      <c r="E9099" s="344"/>
      <c r="F9099" s="344"/>
      <c r="G9099" s="262">
        <f t="shared" si="165"/>
        <v>58584.866528488899</v>
      </c>
    </row>
    <row r="9100" spans="1:7" x14ac:dyDescent="0.2">
      <c r="A9100" s="120"/>
      <c r="B9100" s="120"/>
      <c r="C9100" s="120"/>
      <c r="D9100" s="120"/>
      <c r="E9100" s="344"/>
      <c r="F9100" s="344"/>
      <c r="G9100" s="262">
        <f t="shared" si="165"/>
        <v>58584.866528488899</v>
      </c>
    </row>
    <row r="9101" spans="1:7" x14ac:dyDescent="0.2">
      <c r="A9101" s="120"/>
      <c r="B9101" s="120"/>
      <c r="C9101" s="120"/>
      <c r="D9101" s="120"/>
      <c r="E9101" s="344"/>
      <c r="F9101" s="344"/>
      <c r="G9101" s="262">
        <f t="shared" si="165"/>
        <v>58584.866528488899</v>
      </c>
    </row>
    <row r="9102" spans="1:7" x14ac:dyDescent="0.2">
      <c r="A9102" s="120"/>
      <c r="B9102" s="120"/>
      <c r="C9102" s="120"/>
      <c r="D9102" s="120"/>
      <c r="E9102" s="344"/>
      <c r="F9102" s="344"/>
      <c r="G9102" s="262">
        <f t="shared" si="165"/>
        <v>58584.866528488899</v>
      </c>
    </row>
    <row r="9103" spans="1:7" x14ac:dyDescent="0.2">
      <c r="A9103" s="120"/>
      <c r="B9103" s="120"/>
      <c r="C9103" s="120"/>
      <c r="D9103" s="120"/>
      <c r="E9103" s="344"/>
      <c r="F9103" s="344"/>
      <c r="G9103" s="262">
        <f t="shared" si="165"/>
        <v>58584.866528488899</v>
      </c>
    </row>
    <row r="9104" spans="1:7" x14ac:dyDescent="0.2">
      <c r="A9104" s="120"/>
      <c r="B9104" s="120"/>
      <c r="C9104" s="120"/>
      <c r="D9104" s="120"/>
      <c r="E9104" s="344"/>
      <c r="F9104" s="344"/>
      <c r="G9104" s="262">
        <f t="shared" si="165"/>
        <v>58584.866528488899</v>
      </c>
    </row>
    <row r="9105" spans="1:7" x14ac:dyDescent="0.2">
      <c r="A9105" s="120"/>
      <c r="B9105" s="120"/>
      <c r="C9105" s="120"/>
      <c r="D9105" s="120"/>
      <c r="E9105" s="344"/>
      <c r="F9105" s="344"/>
      <c r="G9105" s="262">
        <f t="shared" si="165"/>
        <v>58584.866528488899</v>
      </c>
    </row>
    <row r="9106" spans="1:7" x14ac:dyDescent="0.2">
      <c r="A9106" s="120"/>
      <c r="B9106" s="120"/>
      <c r="C9106" s="120"/>
      <c r="D9106" s="120"/>
      <c r="E9106" s="344"/>
      <c r="F9106" s="344"/>
      <c r="G9106" s="262">
        <f t="shared" si="165"/>
        <v>58584.866528488899</v>
      </c>
    </row>
    <row r="9107" spans="1:7" x14ac:dyDescent="0.2">
      <c r="A9107" s="120"/>
      <c r="B9107" s="120"/>
      <c r="C9107" s="120"/>
      <c r="D9107" s="120"/>
      <c r="E9107" s="344"/>
      <c r="F9107" s="344"/>
      <c r="G9107" s="262">
        <f t="shared" si="165"/>
        <v>58584.866528488899</v>
      </c>
    </row>
    <row r="9108" spans="1:7" x14ac:dyDescent="0.2">
      <c r="A9108" s="120"/>
      <c r="B9108" s="120"/>
      <c r="C9108" s="120"/>
      <c r="D9108" s="120"/>
      <c r="E9108" s="344"/>
      <c r="F9108" s="344"/>
      <c r="G9108" s="262">
        <f t="shared" si="165"/>
        <v>58584.866528488899</v>
      </c>
    </row>
    <row r="9109" spans="1:7" x14ac:dyDescent="0.2">
      <c r="A9109" s="120"/>
      <c r="B9109" s="120"/>
      <c r="C9109" s="120"/>
      <c r="D9109" s="120"/>
      <c r="E9109" s="344"/>
      <c r="F9109" s="344"/>
      <c r="G9109" s="262">
        <f t="shared" si="165"/>
        <v>58584.866528488899</v>
      </c>
    </row>
    <row r="9110" spans="1:7" x14ac:dyDescent="0.2">
      <c r="A9110" s="120"/>
      <c r="B9110" s="120"/>
      <c r="C9110" s="120"/>
      <c r="D9110" s="120"/>
      <c r="E9110" s="344"/>
      <c r="F9110" s="344"/>
      <c r="G9110" s="262">
        <f t="shared" si="165"/>
        <v>58584.866528488899</v>
      </c>
    </row>
    <row r="9111" spans="1:7" x14ac:dyDescent="0.2">
      <c r="A9111" s="120"/>
      <c r="B9111" s="120"/>
      <c r="C9111" s="120"/>
      <c r="D9111" s="120"/>
      <c r="E9111" s="344"/>
      <c r="F9111" s="344"/>
      <c r="G9111" s="262">
        <f t="shared" si="165"/>
        <v>58584.866528488899</v>
      </c>
    </row>
    <row r="9112" spans="1:7" x14ac:dyDescent="0.2">
      <c r="A9112" s="120"/>
      <c r="B9112" s="120"/>
      <c r="C9112" s="120"/>
      <c r="D9112" s="120"/>
      <c r="E9112" s="344"/>
      <c r="F9112" s="344"/>
      <c r="G9112" s="262">
        <f t="shared" si="165"/>
        <v>58584.866528488899</v>
      </c>
    </row>
    <row r="9113" spans="1:7" x14ac:dyDescent="0.2">
      <c r="A9113" s="120"/>
      <c r="B9113" s="120"/>
      <c r="C9113" s="120"/>
      <c r="D9113" s="120"/>
      <c r="E9113" s="344"/>
      <c r="F9113" s="344"/>
      <c r="G9113" s="262">
        <f t="shared" si="165"/>
        <v>58584.866528488899</v>
      </c>
    </row>
    <row r="9114" spans="1:7" x14ac:dyDescent="0.2">
      <c r="A9114" s="120"/>
      <c r="B9114" s="120"/>
      <c r="C9114" s="120"/>
      <c r="D9114" s="120"/>
      <c r="E9114" s="344"/>
      <c r="F9114" s="344"/>
      <c r="G9114" s="262">
        <f t="shared" si="165"/>
        <v>58584.866528488899</v>
      </c>
    </row>
    <row r="9115" spans="1:7" x14ac:dyDescent="0.2">
      <c r="A9115" s="120"/>
      <c r="B9115" s="120"/>
      <c r="C9115" s="120"/>
      <c r="D9115" s="120"/>
      <c r="E9115" s="344"/>
      <c r="F9115" s="344"/>
      <c r="G9115" s="262">
        <f t="shared" si="165"/>
        <v>58584.866528488899</v>
      </c>
    </row>
    <row r="9116" spans="1:7" x14ac:dyDescent="0.2">
      <c r="A9116" s="120"/>
      <c r="B9116" s="120"/>
      <c r="C9116" s="120"/>
      <c r="D9116" s="120"/>
      <c r="E9116" s="344"/>
      <c r="F9116" s="344"/>
      <c r="G9116" s="262">
        <f t="shared" si="165"/>
        <v>58584.866528488899</v>
      </c>
    </row>
    <row r="9117" spans="1:7" x14ac:dyDescent="0.2">
      <c r="A9117" s="120"/>
      <c r="B9117" s="120"/>
      <c r="C9117" s="120"/>
      <c r="D9117" s="120"/>
      <c r="E9117" s="344"/>
      <c r="F9117" s="344"/>
      <c r="G9117" s="262">
        <f t="shared" si="165"/>
        <v>58584.866528488899</v>
      </c>
    </row>
    <row r="9118" spans="1:7" x14ac:dyDescent="0.2">
      <c r="A9118" s="120"/>
      <c r="B9118" s="120"/>
      <c r="C9118" s="120"/>
      <c r="D9118" s="120"/>
      <c r="E9118" s="344"/>
      <c r="F9118" s="344"/>
      <c r="G9118" s="262">
        <f t="shared" si="165"/>
        <v>58584.866528488899</v>
      </c>
    </row>
    <row r="9119" spans="1:7" x14ac:dyDescent="0.2">
      <c r="A9119" s="120"/>
      <c r="B9119" s="120"/>
      <c r="C9119" s="120"/>
      <c r="D9119" s="120"/>
      <c r="E9119" s="344"/>
      <c r="F9119" s="344"/>
      <c r="G9119" s="262">
        <f t="shared" si="165"/>
        <v>58584.866528488899</v>
      </c>
    </row>
    <row r="9120" spans="1:7" x14ac:dyDescent="0.2">
      <c r="A9120" s="120"/>
      <c r="B9120" s="120"/>
      <c r="C9120" s="120"/>
      <c r="D9120" s="120"/>
      <c r="E9120" s="344"/>
      <c r="F9120" s="344"/>
      <c r="G9120" s="262">
        <f t="shared" si="165"/>
        <v>58584.866528488899</v>
      </c>
    </row>
    <row r="9121" spans="1:7" x14ac:dyDescent="0.2">
      <c r="A9121" s="120"/>
      <c r="B9121" s="120"/>
      <c r="C9121" s="120"/>
      <c r="D9121" s="120"/>
      <c r="E9121" s="344"/>
      <c r="F9121" s="344"/>
      <c r="G9121" s="262">
        <f t="shared" si="165"/>
        <v>58584.866528488899</v>
      </c>
    </row>
    <row r="9122" spans="1:7" x14ac:dyDescent="0.2">
      <c r="A9122" s="120"/>
      <c r="B9122" s="120"/>
      <c r="C9122" s="120"/>
      <c r="D9122" s="120"/>
      <c r="E9122" s="344"/>
      <c r="F9122" s="344"/>
      <c r="G9122" s="262">
        <f t="shared" si="165"/>
        <v>58584.866528488899</v>
      </c>
    </row>
    <row r="9123" spans="1:7" x14ac:dyDescent="0.2">
      <c r="A9123" s="120"/>
      <c r="B9123" s="120"/>
      <c r="C9123" s="120"/>
      <c r="D9123" s="120"/>
      <c r="E9123" s="344"/>
      <c r="F9123" s="344"/>
      <c r="G9123" s="262">
        <f t="shared" si="165"/>
        <v>58584.866528488899</v>
      </c>
    </row>
    <row r="9124" spans="1:7" x14ac:dyDescent="0.2">
      <c r="A9124" s="120"/>
      <c r="B9124" s="120"/>
      <c r="C9124" s="120"/>
      <c r="D9124" s="120"/>
      <c r="E9124" s="344"/>
      <c r="F9124" s="344"/>
      <c r="G9124" s="262">
        <f t="shared" si="165"/>
        <v>58584.866528488899</v>
      </c>
    </row>
    <row r="9125" spans="1:7" x14ac:dyDescent="0.2">
      <c r="A9125" s="120"/>
      <c r="B9125" s="120"/>
      <c r="C9125" s="120"/>
      <c r="D9125" s="120"/>
      <c r="E9125" s="344"/>
      <c r="F9125" s="344"/>
      <c r="G9125" s="262">
        <f t="shared" si="165"/>
        <v>58584.866528488899</v>
      </c>
    </row>
    <row r="9126" spans="1:7" x14ac:dyDescent="0.2">
      <c r="A9126" s="120"/>
      <c r="B9126" s="120"/>
      <c r="C9126" s="120"/>
      <c r="D9126" s="120"/>
      <c r="E9126" s="344"/>
      <c r="F9126" s="344"/>
      <c r="G9126" s="262">
        <f t="shared" si="165"/>
        <v>58584.866528488899</v>
      </c>
    </row>
    <row r="9127" spans="1:7" x14ac:dyDescent="0.2">
      <c r="A9127" s="120"/>
      <c r="B9127" s="120"/>
      <c r="C9127" s="120"/>
      <c r="D9127" s="120"/>
      <c r="E9127" s="344"/>
      <c r="F9127" s="344"/>
      <c r="G9127" s="262">
        <f t="shared" si="165"/>
        <v>58584.866528488899</v>
      </c>
    </row>
    <row r="9128" spans="1:7" x14ac:dyDescent="0.2">
      <c r="A9128" s="120"/>
      <c r="B9128" s="120"/>
      <c r="C9128" s="120"/>
      <c r="D9128" s="120"/>
      <c r="E9128" s="344"/>
      <c r="F9128" s="344"/>
      <c r="G9128" s="262">
        <f t="shared" si="165"/>
        <v>58584.866528488899</v>
      </c>
    </row>
    <row r="9129" spans="1:7" x14ac:dyDescent="0.2">
      <c r="A9129" s="120"/>
      <c r="B9129" s="120"/>
      <c r="C9129" s="120"/>
      <c r="D9129" s="120"/>
      <c r="E9129" s="344"/>
      <c r="F9129" s="344"/>
      <c r="G9129" s="262">
        <f t="shared" si="165"/>
        <v>58584.866528488899</v>
      </c>
    </row>
    <row r="9130" spans="1:7" x14ac:dyDescent="0.2">
      <c r="A9130" s="120"/>
      <c r="B9130" s="120"/>
      <c r="C9130" s="120"/>
      <c r="D9130" s="120"/>
      <c r="E9130" s="344"/>
      <c r="F9130" s="344"/>
      <c r="G9130" s="262">
        <f t="shared" si="165"/>
        <v>58584.866528488899</v>
      </c>
    </row>
    <row r="9131" spans="1:7" x14ac:dyDescent="0.2">
      <c r="A9131" s="120"/>
      <c r="B9131" s="120"/>
      <c r="C9131" s="120"/>
      <c r="D9131" s="120"/>
      <c r="E9131" s="344"/>
      <c r="F9131" s="344"/>
      <c r="G9131" s="262">
        <f t="shared" si="165"/>
        <v>58584.866528488899</v>
      </c>
    </row>
    <row r="9132" spans="1:7" x14ac:dyDescent="0.2">
      <c r="A9132" s="120"/>
      <c r="B9132" s="120"/>
      <c r="C9132" s="120"/>
      <c r="D9132" s="120"/>
      <c r="E9132" s="344"/>
      <c r="F9132" s="344"/>
      <c r="G9132" s="262">
        <f t="shared" si="165"/>
        <v>58584.866528488899</v>
      </c>
    </row>
    <row r="9133" spans="1:7" x14ac:dyDescent="0.2">
      <c r="A9133" s="120"/>
      <c r="B9133" s="120"/>
      <c r="C9133" s="120"/>
      <c r="D9133" s="120"/>
      <c r="E9133" s="344"/>
      <c r="F9133" s="344"/>
      <c r="G9133" s="262">
        <f t="shared" si="165"/>
        <v>58584.866528488899</v>
      </c>
    </row>
    <row r="9134" spans="1:7" x14ac:dyDescent="0.2">
      <c r="A9134" s="120"/>
      <c r="B9134" s="120"/>
      <c r="C9134" s="120"/>
      <c r="D9134" s="120"/>
      <c r="E9134" s="344"/>
      <c r="F9134" s="344"/>
      <c r="G9134" s="262">
        <f t="shared" si="165"/>
        <v>58584.866528488899</v>
      </c>
    </row>
    <row r="9135" spans="1:7" x14ac:dyDescent="0.2">
      <c r="A9135" s="120"/>
      <c r="B9135" s="120"/>
      <c r="C9135" s="120"/>
      <c r="D9135" s="120"/>
      <c r="E9135" s="344"/>
      <c r="F9135" s="344"/>
      <c r="G9135" s="262">
        <f t="shared" si="165"/>
        <v>58584.866528488899</v>
      </c>
    </row>
    <row r="9136" spans="1:7" x14ac:dyDescent="0.2">
      <c r="A9136" s="120"/>
      <c r="B9136" s="120"/>
      <c r="C9136" s="120"/>
      <c r="D9136" s="120"/>
      <c r="E9136" s="344"/>
      <c r="F9136" s="344"/>
      <c r="G9136" s="262">
        <f t="shared" si="165"/>
        <v>58584.866528488899</v>
      </c>
    </row>
    <row r="9137" spans="1:7" x14ac:dyDescent="0.2">
      <c r="A9137" s="120"/>
      <c r="B9137" s="120"/>
      <c r="C9137" s="120"/>
      <c r="D9137" s="120"/>
      <c r="E9137" s="344"/>
      <c r="F9137" s="344"/>
      <c r="G9137" s="262">
        <f t="shared" si="165"/>
        <v>58584.866528488899</v>
      </c>
    </row>
    <row r="9138" spans="1:7" x14ac:dyDescent="0.2">
      <c r="A9138" s="120"/>
      <c r="B9138" s="120"/>
      <c r="C9138" s="120"/>
      <c r="D9138" s="120"/>
      <c r="E9138" s="344"/>
      <c r="F9138" s="344"/>
      <c r="G9138" s="262">
        <f t="shared" si="165"/>
        <v>58584.866528488899</v>
      </c>
    </row>
    <row r="9139" spans="1:7" x14ac:dyDescent="0.2">
      <c r="A9139" s="120"/>
      <c r="B9139" s="120"/>
      <c r="C9139" s="120"/>
      <c r="D9139" s="120"/>
      <c r="E9139" s="344"/>
      <c r="F9139" s="344"/>
      <c r="G9139" s="262">
        <f t="shared" si="165"/>
        <v>58584.866528488899</v>
      </c>
    </row>
    <row r="9140" spans="1:7" x14ac:dyDescent="0.2">
      <c r="A9140" s="120"/>
      <c r="B9140" s="120"/>
      <c r="C9140" s="120"/>
      <c r="D9140" s="120"/>
      <c r="E9140" s="344"/>
      <c r="F9140" s="344"/>
      <c r="G9140" s="262">
        <f t="shared" si="165"/>
        <v>58584.866528488899</v>
      </c>
    </row>
    <row r="9141" spans="1:7" x14ac:dyDescent="0.2">
      <c r="A9141" s="120"/>
      <c r="B9141" s="120"/>
      <c r="C9141" s="120"/>
      <c r="D9141" s="120"/>
      <c r="E9141" s="344"/>
      <c r="F9141" s="344"/>
      <c r="G9141" s="262">
        <f t="shared" si="165"/>
        <v>58584.866528488899</v>
      </c>
    </row>
    <row r="9142" spans="1:7" x14ac:dyDescent="0.2">
      <c r="A9142" s="120"/>
      <c r="B9142" s="120"/>
      <c r="C9142" s="120"/>
      <c r="D9142" s="120"/>
      <c r="E9142" s="344"/>
      <c r="F9142" s="344"/>
      <c r="G9142" s="262">
        <f t="shared" si="165"/>
        <v>58584.866528488899</v>
      </c>
    </row>
    <row r="9143" spans="1:7" x14ac:dyDescent="0.2">
      <c r="A9143" s="120"/>
      <c r="B9143" s="120"/>
      <c r="C9143" s="120"/>
      <c r="D9143" s="120"/>
      <c r="E9143" s="344"/>
      <c r="F9143" s="344"/>
      <c r="G9143" s="262">
        <f t="shared" si="165"/>
        <v>58584.866528488899</v>
      </c>
    </row>
    <row r="9144" spans="1:7" x14ac:dyDescent="0.2">
      <c r="A9144" s="120"/>
      <c r="B9144" s="120"/>
      <c r="C9144" s="120"/>
      <c r="D9144" s="120"/>
      <c r="E9144" s="344"/>
      <c r="F9144" s="344"/>
      <c r="G9144" s="262">
        <f t="shared" si="165"/>
        <v>58584.866528488899</v>
      </c>
    </row>
    <row r="9145" spans="1:7" x14ac:dyDescent="0.2">
      <c r="A9145" s="120"/>
      <c r="B9145" s="120"/>
      <c r="C9145" s="120"/>
      <c r="D9145" s="120"/>
      <c r="E9145" s="344"/>
      <c r="F9145" s="344"/>
      <c r="G9145" s="262">
        <f t="shared" si="165"/>
        <v>58584.866528488899</v>
      </c>
    </row>
    <row r="9146" spans="1:7" x14ac:dyDescent="0.2">
      <c r="A9146" s="120"/>
      <c r="B9146" s="120"/>
      <c r="C9146" s="120"/>
      <c r="D9146" s="120"/>
      <c r="E9146" s="344"/>
      <c r="F9146" s="344"/>
      <c r="G9146" s="262">
        <f t="shared" si="165"/>
        <v>58584.866528488899</v>
      </c>
    </row>
    <row r="9147" spans="1:7" x14ac:dyDescent="0.2">
      <c r="A9147" s="120"/>
      <c r="B9147" s="120"/>
      <c r="C9147" s="120"/>
      <c r="D9147" s="120"/>
      <c r="E9147" s="344"/>
      <c r="F9147" s="344"/>
      <c r="G9147" s="262">
        <f t="shared" si="165"/>
        <v>58584.866528488899</v>
      </c>
    </row>
    <row r="9148" spans="1:7" x14ac:dyDescent="0.2">
      <c r="A9148" s="120"/>
      <c r="B9148" s="120"/>
      <c r="C9148" s="120"/>
      <c r="D9148" s="120"/>
      <c r="E9148" s="344"/>
      <c r="F9148" s="344"/>
      <c r="G9148" s="262">
        <f t="shared" si="165"/>
        <v>58584.866528488899</v>
      </c>
    </row>
    <row r="9149" spans="1:7" x14ac:dyDescent="0.2">
      <c r="A9149" s="120"/>
      <c r="B9149" s="120"/>
      <c r="C9149" s="120"/>
      <c r="D9149" s="120"/>
      <c r="E9149" s="344"/>
      <c r="F9149" s="344"/>
      <c r="G9149" s="262">
        <f t="shared" si="165"/>
        <v>58584.866528488899</v>
      </c>
    </row>
    <row r="9150" spans="1:7" x14ac:dyDescent="0.2">
      <c r="A9150" s="120"/>
      <c r="B9150" s="120"/>
      <c r="C9150" s="120"/>
      <c r="D9150" s="120"/>
      <c r="E9150" s="344"/>
      <c r="F9150" s="344"/>
      <c r="G9150" s="262">
        <f t="shared" si="165"/>
        <v>58584.866528488899</v>
      </c>
    </row>
    <row r="9151" spans="1:7" x14ac:dyDescent="0.2">
      <c r="A9151" s="120"/>
      <c r="B9151" s="120"/>
      <c r="C9151" s="120"/>
      <c r="D9151" s="120"/>
      <c r="E9151" s="344"/>
      <c r="F9151" s="344"/>
      <c r="G9151" s="262">
        <f t="shared" si="165"/>
        <v>58584.866528488899</v>
      </c>
    </row>
    <row r="9152" spans="1:7" x14ac:dyDescent="0.2">
      <c r="A9152" s="120"/>
      <c r="B9152" s="120"/>
      <c r="C9152" s="120"/>
      <c r="D9152" s="120"/>
      <c r="E9152" s="344"/>
      <c r="F9152" s="344"/>
      <c r="G9152" s="262">
        <f t="shared" si="165"/>
        <v>58584.866528488899</v>
      </c>
    </row>
    <row r="9153" spans="1:7" x14ac:dyDescent="0.2">
      <c r="A9153" s="120"/>
      <c r="B9153" s="120"/>
      <c r="C9153" s="120"/>
      <c r="D9153" s="120"/>
      <c r="E9153" s="344"/>
      <c r="F9153" s="344"/>
      <c r="G9153" s="262">
        <f t="shared" si="165"/>
        <v>58584.866528488899</v>
      </c>
    </row>
    <row r="9154" spans="1:7" x14ac:dyDescent="0.2">
      <c r="A9154" s="120"/>
      <c r="B9154" s="120"/>
      <c r="C9154" s="120"/>
      <c r="D9154" s="120"/>
      <c r="E9154" s="344"/>
      <c r="F9154" s="344"/>
      <c r="G9154" s="262">
        <f t="shared" si="165"/>
        <v>58584.866528488899</v>
      </c>
    </row>
    <row r="9155" spans="1:7" x14ac:dyDescent="0.2">
      <c r="A9155" s="120"/>
      <c r="B9155" s="120"/>
      <c r="C9155" s="120"/>
      <c r="D9155" s="120"/>
      <c r="E9155" s="344"/>
      <c r="F9155" s="344"/>
      <c r="G9155" s="262">
        <f t="shared" si="165"/>
        <v>58584.866528488899</v>
      </c>
    </row>
    <row r="9156" spans="1:7" x14ac:dyDescent="0.2">
      <c r="A9156" s="120"/>
      <c r="B9156" s="120"/>
      <c r="C9156" s="120"/>
      <c r="D9156" s="120"/>
      <c r="E9156" s="344"/>
      <c r="F9156" s="344"/>
      <c r="G9156" s="262">
        <f t="shared" si="165"/>
        <v>58584.866528488899</v>
      </c>
    </row>
    <row r="9157" spans="1:7" x14ac:dyDescent="0.2">
      <c r="A9157" s="120"/>
      <c r="B9157" s="120"/>
      <c r="C9157" s="120"/>
      <c r="D9157" s="120"/>
      <c r="E9157" s="344"/>
      <c r="F9157" s="344"/>
      <c r="G9157" s="262">
        <f t="shared" si="165"/>
        <v>58584.866528488899</v>
      </c>
    </row>
    <row r="9158" spans="1:7" x14ac:dyDescent="0.2">
      <c r="A9158" s="120"/>
      <c r="B9158" s="120"/>
      <c r="C9158" s="120"/>
      <c r="D9158" s="120"/>
      <c r="E9158" s="344"/>
      <c r="F9158" s="344"/>
      <c r="G9158" s="262">
        <f t="shared" ref="G9158:G9221" si="166">G9157+(D9158+D9157)/2*(E9158-E9157)</f>
        <v>58584.866528488899</v>
      </c>
    </row>
    <row r="9159" spans="1:7" x14ac:dyDescent="0.2">
      <c r="A9159" s="120"/>
      <c r="B9159" s="120"/>
      <c r="C9159" s="120"/>
      <c r="D9159" s="120"/>
      <c r="E9159" s="344"/>
      <c r="F9159" s="344"/>
      <c r="G9159" s="262">
        <f t="shared" si="166"/>
        <v>58584.866528488899</v>
      </c>
    </row>
    <row r="9160" spans="1:7" x14ac:dyDescent="0.2">
      <c r="A9160" s="120"/>
      <c r="B9160" s="120"/>
      <c r="C9160" s="120"/>
      <c r="D9160" s="120"/>
      <c r="E9160" s="344"/>
      <c r="F9160" s="344"/>
      <c r="G9160" s="262">
        <f t="shared" si="166"/>
        <v>58584.866528488899</v>
      </c>
    </row>
    <row r="9161" spans="1:7" x14ac:dyDescent="0.2">
      <c r="A9161" s="120"/>
      <c r="B9161" s="120"/>
      <c r="C9161" s="120"/>
      <c r="D9161" s="120"/>
      <c r="E9161" s="344"/>
      <c r="F9161" s="344"/>
      <c r="G9161" s="262">
        <f t="shared" si="166"/>
        <v>58584.866528488899</v>
      </c>
    </row>
    <row r="9162" spans="1:7" x14ac:dyDescent="0.2">
      <c r="A9162" s="120"/>
      <c r="B9162" s="120"/>
      <c r="C9162" s="120"/>
      <c r="D9162" s="120"/>
      <c r="E9162" s="344"/>
      <c r="F9162" s="344"/>
      <c r="G9162" s="262">
        <f t="shared" si="166"/>
        <v>58584.866528488899</v>
      </c>
    </row>
    <row r="9163" spans="1:7" x14ac:dyDescent="0.2">
      <c r="A9163" s="120"/>
      <c r="B9163" s="120"/>
      <c r="C9163" s="120"/>
      <c r="D9163" s="120"/>
      <c r="E9163" s="344"/>
      <c r="F9163" s="344"/>
      <c r="G9163" s="262">
        <f t="shared" si="166"/>
        <v>58584.866528488899</v>
      </c>
    </row>
    <row r="9164" spans="1:7" x14ac:dyDescent="0.2">
      <c r="A9164" s="120"/>
      <c r="B9164" s="120"/>
      <c r="C9164" s="120"/>
      <c r="D9164" s="120"/>
      <c r="E9164" s="344"/>
      <c r="F9164" s="344"/>
      <c r="G9164" s="262">
        <f t="shared" si="166"/>
        <v>58584.866528488899</v>
      </c>
    </row>
    <row r="9165" spans="1:7" x14ac:dyDescent="0.2">
      <c r="A9165" s="120"/>
      <c r="B9165" s="120"/>
      <c r="C9165" s="120"/>
      <c r="D9165" s="120"/>
      <c r="E9165" s="344"/>
      <c r="F9165" s="344"/>
      <c r="G9165" s="262">
        <f t="shared" si="166"/>
        <v>58584.866528488899</v>
      </c>
    </row>
    <row r="9166" spans="1:7" x14ac:dyDescent="0.2">
      <c r="A9166" s="120"/>
      <c r="B9166" s="120"/>
      <c r="C9166" s="120"/>
      <c r="D9166" s="120"/>
      <c r="E9166" s="344"/>
      <c r="F9166" s="344"/>
      <c r="G9166" s="262">
        <f t="shared" si="166"/>
        <v>58584.866528488899</v>
      </c>
    </row>
    <row r="9167" spans="1:7" x14ac:dyDescent="0.2">
      <c r="A9167" s="120"/>
      <c r="B9167" s="120"/>
      <c r="C9167" s="120"/>
      <c r="D9167" s="120"/>
      <c r="E9167" s="344"/>
      <c r="F9167" s="344"/>
      <c r="G9167" s="262">
        <f t="shared" si="166"/>
        <v>58584.866528488899</v>
      </c>
    </row>
    <row r="9168" spans="1:7" x14ac:dyDescent="0.2">
      <c r="A9168" s="120"/>
      <c r="B9168" s="120"/>
      <c r="C9168" s="120"/>
      <c r="D9168" s="120"/>
      <c r="E9168" s="344"/>
      <c r="F9168" s="344"/>
      <c r="G9168" s="262">
        <f t="shared" si="166"/>
        <v>58584.866528488899</v>
      </c>
    </row>
    <row r="9169" spans="1:7" x14ac:dyDescent="0.2">
      <c r="A9169" s="120"/>
      <c r="B9169" s="120"/>
      <c r="C9169" s="120"/>
      <c r="D9169" s="120"/>
      <c r="E9169" s="344"/>
      <c r="F9169" s="344"/>
      <c r="G9169" s="262">
        <f t="shared" si="166"/>
        <v>58584.866528488899</v>
      </c>
    </row>
    <row r="9170" spans="1:7" x14ac:dyDescent="0.2">
      <c r="A9170" s="120"/>
      <c r="B9170" s="120"/>
      <c r="C9170" s="120"/>
      <c r="D9170" s="120"/>
      <c r="E9170" s="344"/>
      <c r="F9170" s="344"/>
      <c r="G9170" s="262">
        <f t="shared" si="166"/>
        <v>58584.866528488899</v>
      </c>
    </row>
    <row r="9171" spans="1:7" x14ac:dyDescent="0.2">
      <c r="A9171" s="120"/>
      <c r="B9171" s="120"/>
      <c r="C9171" s="120"/>
      <c r="D9171" s="120"/>
      <c r="E9171" s="344"/>
      <c r="F9171" s="344"/>
      <c r="G9171" s="262">
        <f t="shared" si="166"/>
        <v>58584.866528488899</v>
      </c>
    </row>
    <row r="9172" spans="1:7" x14ac:dyDescent="0.2">
      <c r="A9172" s="120"/>
      <c r="B9172" s="120"/>
      <c r="C9172" s="120"/>
      <c r="D9172" s="120"/>
      <c r="E9172" s="344"/>
      <c r="F9172" s="344"/>
      <c r="G9172" s="262">
        <f t="shared" si="166"/>
        <v>58584.866528488899</v>
      </c>
    </row>
    <row r="9173" spans="1:7" x14ac:dyDescent="0.2">
      <c r="A9173" s="120"/>
      <c r="B9173" s="120"/>
      <c r="C9173" s="120"/>
      <c r="D9173" s="120"/>
      <c r="E9173" s="344"/>
      <c r="F9173" s="344"/>
      <c r="G9173" s="262">
        <f t="shared" si="166"/>
        <v>58584.866528488899</v>
      </c>
    </row>
    <row r="9174" spans="1:7" x14ac:dyDescent="0.2">
      <c r="A9174" s="120"/>
      <c r="B9174" s="120"/>
      <c r="C9174" s="120"/>
      <c r="D9174" s="120"/>
      <c r="E9174" s="344"/>
      <c r="F9174" s="344"/>
      <c r="G9174" s="262">
        <f t="shared" si="166"/>
        <v>58584.866528488899</v>
      </c>
    </row>
    <row r="9175" spans="1:7" x14ac:dyDescent="0.2">
      <c r="A9175" s="120"/>
      <c r="B9175" s="120"/>
      <c r="C9175" s="120"/>
      <c r="D9175" s="120"/>
      <c r="E9175" s="344"/>
      <c r="F9175" s="344"/>
      <c r="G9175" s="262">
        <f t="shared" si="166"/>
        <v>58584.866528488899</v>
      </c>
    </row>
    <row r="9176" spans="1:7" x14ac:dyDescent="0.2">
      <c r="A9176" s="120"/>
      <c r="B9176" s="120"/>
      <c r="C9176" s="120"/>
      <c r="D9176" s="120"/>
      <c r="E9176" s="344"/>
      <c r="F9176" s="344"/>
      <c r="G9176" s="262">
        <f t="shared" si="166"/>
        <v>58584.866528488899</v>
      </c>
    </row>
    <row r="9177" spans="1:7" x14ac:dyDescent="0.2">
      <c r="A9177" s="120"/>
      <c r="B9177" s="120"/>
      <c r="C9177" s="120"/>
      <c r="D9177" s="120"/>
      <c r="E9177" s="344"/>
      <c r="F9177" s="344"/>
      <c r="G9177" s="262">
        <f t="shared" si="166"/>
        <v>58584.866528488899</v>
      </c>
    </row>
    <row r="9178" spans="1:7" x14ac:dyDescent="0.2">
      <c r="A9178" s="120"/>
      <c r="B9178" s="120"/>
      <c r="C9178" s="120"/>
      <c r="D9178" s="120"/>
      <c r="E9178" s="344"/>
      <c r="F9178" s="344"/>
      <c r="G9178" s="262">
        <f t="shared" si="166"/>
        <v>58584.866528488899</v>
      </c>
    </row>
    <row r="9179" spans="1:7" x14ac:dyDescent="0.2">
      <c r="A9179" s="120"/>
      <c r="B9179" s="120"/>
      <c r="C9179" s="120"/>
      <c r="D9179" s="120"/>
      <c r="E9179" s="344"/>
      <c r="F9179" s="344"/>
      <c r="G9179" s="262">
        <f t="shared" si="166"/>
        <v>58584.866528488899</v>
      </c>
    </row>
    <row r="9180" spans="1:7" x14ac:dyDescent="0.2">
      <c r="A9180" s="120"/>
      <c r="B9180" s="120"/>
      <c r="C9180" s="120"/>
      <c r="D9180" s="120"/>
      <c r="E9180" s="344"/>
      <c r="F9180" s="344"/>
      <c r="G9180" s="262">
        <f t="shared" si="166"/>
        <v>58584.866528488899</v>
      </c>
    </row>
    <row r="9181" spans="1:7" x14ac:dyDescent="0.2">
      <c r="A9181" s="120"/>
      <c r="B9181" s="120"/>
      <c r="C9181" s="120"/>
      <c r="D9181" s="120"/>
      <c r="E9181" s="344"/>
      <c r="F9181" s="344"/>
      <c r="G9181" s="262">
        <f t="shared" si="166"/>
        <v>58584.866528488899</v>
      </c>
    </row>
    <row r="9182" spans="1:7" x14ac:dyDescent="0.2">
      <c r="A9182" s="120"/>
      <c r="B9182" s="120"/>
      <c r="C9182" s="120"/>
      <c r="D9182" s="120"/>
      <c r="E9182" s="344"/>
      <c r="F9182" s="344"/>
      <c r="G9182" s="262">
        <f t="shared" si="166"/>
        <v>58584.866528488899</v>
      </c>
    </row>
    <row r="9183" spans="1:7" x14ac:dyDescent="0.2">
      <c r="A9183" s="120"/>
      <c r="B9183" s="120"/>
      <c r="C9183" s="120"/>
      <c r="D9183" s="120"/>
      <c r="E9183" s="344"/>
      <c r="F9183" s="344"/>
      <c r="G9183" s="262">
        <f t="shared" si="166"/>
        <v>58584.866528488899</v>
      </c>
    </row>
    <row r="9184" spans="1:7" x14ac:dyDescent="0.2">
      <c r="A9184" s="120"/>
      <c r="B9184" s="120"/>
      <c r="C9184" s="120"/>
      <c r="D9184" s="120"/>
      <c r="E9184" s="344"/>
      <c r="F9184" s="344"/>
      <c r="G9184" s="262">
        <f t="shared" si="166"/>
        <v>58584.866528488899</v>
      </c>
    </row>
    <row r="9185" spans="1:7" x14ac:dyDescent="0.2">
      <c r="A9185" s="120"/>
      <c r="B9185" s="120"/>
      <c r="C9185" s="120"/>
      <c r="D9185" s="120"/>
      <c r="E9185" s="344"/>
      <c r="F9185" s="344"/>
      <c r="G9185" s="262">
        <f t="shared" si="166"/>
        <v>58584.866528488899</v>
      </c>
    </row>
    <row r="9186" spans="1:7" x14ac:dyDescent="0.2">
      <c r="A9186" s="120"/>
      <c r="B9186" s="120"/>
      <c r="C9186" s="120"/>
      <c r="D9186" s="120"/>
      <c r="E9186" s="344"/>
      <c r="F9186" s="344"/>
      <c r="G9186" s="262">
        <f t="shared" si="166"/>
        <v>58584.866528488899</v>
      </c>
    </row>
    <row r="9187" spans="1:7" x14ac:dyDescent="0.2">
      <c r="A9187" s="120"/>
      <c r="B9187" s="120"/>
      <c r="C9187" s="120"/>
      <c r="D9187" s="120"/>
      <c r="E9187" s="344"/>
      <c r="F9187" s="344"/>
      <c r="G9187" s="262">
        <f t="shared" si="166"/>
        <v>58584.866528488899</v>
      </c>
    </row>
    <row r="9188" spans="1:7" x14ac:dyDescent="0.2">
      <c r="A9188" s="120"/>
      <c r="B9188" s="120"/>
      <c r="C9188" s="120"/>
      <c r="D9188" s="120"/>
      <c r="E9188" s="344"/>
      <c r="F9188" s="344"/>
      <c r="G9188" s="262">
        <f t="shared" si="166"/>
        <v>58584.866528488899</v>
      </c>
    </row>
    <row r="9189" spans="1:7" x14ac:dyDescent="0.2">
      <c r="A9189" s="120"/>
      <c r="B9189" s="120"/>
      <c r="C9189" s="120"/>
      <c r="D9189" s="120"/>
      <c r="E9189" s="344"/>
      <c r="F9189" s="344"/>
      <c r="G9189" s="262">
        <f t="shared" si="166"/>
        <v>58584.866528488899</v>
      </c>
    </row>
    <row r="9190" spans="1:7" x14ac:dyDescent="0.2">
      <c r="A9190" s="120"/>
      <c r="B9190" s="120"/>
      <c r="C9190" s="120"/>
      <c r="D9190" s="120"/>
      <c r="E9190" s="344"/>
      <c r="F9190" s="344"/>
      <c r="G9190" s="262">
        <f t="shared" si="166"/>
        <v>58584.866528488899</v>
      </c>
    </row>
    <row r="9191" spans="1:7" x14ac:dyDescent="0.2">
      <c r="A9191" s="120"/>
      <c r="B9191" s="120"/>
      <c r="C9191" s="120"/>
      <c r="D9191" s="120"/>
      <c r="E9191" s="344"/>
      <c r="F9191" s="344"/>
      <c r="G9191" s="262">
        <f t="shared" si="166"/>
        <v>58584.866528488899</v>
      </c>
    </row>
    <row r="9192" spans="1:7" x14ac:dyDescent="0.2">
      <c r="A9192" s="120"/>
      <c r="B9192" s="120"/>
      <c r="C9192" s="120"/>
      <c r="D9192" s="120"/>
      <c r="E9192" s="344"/>
      <c r="F9192" s="344"/>
      <c r="G9192" s="262">
        <f t="shared" si="166"/>
        <v>58584.866528488899</v>
      </c>
    </row>
    <row r="9193" spans="1:7" x14ac:dyDescent="0.2">
      <c r="A9193" s="120"/>
      <c r="B9193" s="120"/>
      <c r="C9193" s="120"/>
      <c r="D9193" s="120"/>
      <c r="E9193" s="344"/>
      <c r="F9193" s="344"/>
      <c r="G9193" s="262">
        <f t="shared" si="166"/>
        <v>58584.866528488899</v>
      </c>
    </row>
    <row r="9194" spans="1:7" x14ac:dyDescent="0.2">
      <c r="A9194" s="120"/>
      <c r="B9194" s="120"/>
      <c r="C9194" s="120"/>
      <c r="D9194" s="120"/>
      <c r="E9194" s="344"/>
      <c r="F9194" s="344"/>
      <c r="G9194" s="262">
        <f t="shared" si="166"/>
        <v>58584.866528488899</v>
      </c>
    </row>
    <row r="9195" spans="1:7" x14ac:dyDescent="0.2">
      <c r="A9195" s="120"/>
      <c r="B9195" s="120"/>
      <c r="C9195" s="120"/>
      <c r="D9195" s="120"/>
      <c r="E9195" s="344"/>
      <c r="F9195" s="344"/>
      <c r="G9195" s="262">
        <f t="shared" si="166"/>
        <v>58584.866528488899</v>
      </c>
    </row>
    <row r="9196" spans="1:7" x14ac:dyDescent="0.2">
      <c r="A9196" s="120"/>
      <c r="B9196" s="120"/>
      <c r="C9196" s="120"/>
      <c r="D9196" s="120"/>
      <c r="E9196" s="344"/>
      <c r="F9196" s="344"/>
      <c r="G9196" s="262">
        <f t="shared" si="166"/>
        <v>58584.866528488899</v>
      </c>
    </row>
    <row r="9197" spans="1:7" x14ac:dyDescent="0.2">
      <c r="A9197" s="120"/>
      <c r="B9197" s="120"/>
      <c r="C9197" s="120"/>
      <c r="D9197" s="120"/>
      <c r="E9197" s="344"/>
      <c r="F9197" s="344"/>
      <c r="G9197" s="262">
        <f t="shared" si="166"/>
        <v>58584.866528488899</v>
      </c>
    </row>
    <row r="9198" spans="1:7" x14ac:dyDescent="0.2">
      <c r="A9198" s="120"/>
      <c r="B9198" s="120"/>
      <c r="C9198" s="120"/>
      <c r="D9198" s="120"/>
      <c r="E9198" s="344"/>
      <c r="F9198" s="344"/>
      <c r="G9198" s="262">
        <f t="shared" si="166"/>
        <v>58584.866528488899</v>
      </c>
    </row>
    <row r="9199" spans="1:7" x14ac:dyDescent="0.2">
      <c r="A9199" s="120"/>
      <c r="B9199" s="120"/>
      <c r="C9199" s="120"/>
      <c r="D9199" s="120"/>
      <c r="E9199" s="344"/>
      <c r="F9199" s="344"/>
      <c r="G9199" s="262">
        <f t="shared" si="166"/>
        <v>58584.866528488899</v>
      </c>
    </row>
    <row r="9200" spans="1:7" x14ac:dyDescent="0.2">
      <c r="A9200" s="120"/>
      <c r="B9200" s="120"/>
      <c r="C9200" s="120"/>
      <c r="D9200" s="120"/>
      <c r="E9200" s="344"/>
      <c r="F9200" s="344"/>
      <c r="G9200" s="262">
        <f t="shared" si="166"/>
        <v>58584.866528488899</v>
      </c>
    </row>
    <row r="9201" spans="1:7" x14ac:dyDescent="0.2">
      <c r="A9201" s="120"/>
      <c r="B9201" s="120"/>
      <c r="C9201" s="120"/>
      <c r="D9201" s="120"/>
      <c r="E9201" s="344"/>
      <c r="F9201" s="344"/>
      <c r="G9201" s="262">
        <f t="shared" si="166"/>
        <v>58584.866528488899</v>
      </c>
    </row>
    <row r="9202" spans="1:7" x14ac:dyDescent="0.2">
      <c r="A9202" s="120"/>
      <c r="B9202" s="120"/>
      <c r="C9202" s="120"/>
      <c r="D9202" s="120"/>
      <c r="E9202" s="344"/>
      <c r="F9202" s="344"/>
      <c r="G9202" s="262">
        <f t="shared" si="166"/>
        <v>58584.866528488899</v>
      </c>
    </row>
    <row r="9203" spans="1:7" x14ac:dyDescent="0.2">
      <c r="A9203" s="120"/>
      <c r="B9203" s="120"/>
      <c r="C9203" s="120"/>
      <c r="D9203" s="120"/>
      <c r="E9203" s="344"/>
      <c r="F9203" s="344"/>
      <c r="G9203" s="262">
        <f t="shared" si="166"/>
        <v>58584.866528488899</v>
      </c>
    </row>
    <row r="9204" spans="1:7" x14ac:dyDescent="0.2">
      <c r="A9204" s="120"/>
      <c r="B9204" s="120"/>
      <c r="C9204" s="120"/>
      <c r="D9204" s="120"/>
      <c r="E9204" s="344"/>
      <c r="F9204" s="344"/>
      <c r="G9204" s="262">
        <f t="shared" si="166"/>
        <v>58584.866528488899</v>
      </c>
    </row>
    <row r="9205" spans="1:7" x14ac:dyDescent="0.2">
      <c r="A9205" s="120"/>
      <c r="B9205" s="120"/>
      <c r="C9205" s="120"/>
      <c r="D9205" s="120"/>
      <c r="E9205" s="344"/>
      <c r="F9205" s="344"/>
      <c r="G9205" s="262">
        <f t="shared" si="166"/>
        <v>58584.866528488899</v>
      </c>
    </row>
    <row r="9206" spans="1:7" x14ac:dyDescent="0.2">
      <c r="A9206" s="120"/>
      <c r="B9206" s="120"/>
      <c r="C9206" s="120"/>
      <c r="D9206" s="120"/>
      <c r="E9206" s="344"/>
      <c r="F9206" s="344"/>
      <c r="G9206" s="262">
        <f t="shared" si="166"/>
        <v>58584.866528488899</v>
      </c>
    </row>
    <row r="9207" spans="1:7" x14ac:dyDescent="0.2">
      <c r="A9207" s="120"/>
      <c r="B9207" s="120"/>
      <c r="C9207" s="120"/>
      <c r="D9207" s="120"/>
      <c r="E9207" s="344"/>
      <c r="F9207" s="344"/>
      <c r="G9207" s="262">
        <f t="shared" si="166"/>
        <v>58584.866528488899</v>
      </c>
    </row>
    <row r="9208" spans="1:7" x14ac:dyDescent="0.2">
      <c r="A9208" s="120"/>
      <c r="B9208" s="120"/>
      <c r="C9208" s="120"/>
      <c r="D9208" s="120"/>
      <c r="E9208" s="344"/>
      <c r="F9208" s="344"/>
      <c r="G9208" s="262">
        <f t="shared" si="166"/>
        <v>58584.866528488899</v>
      </c>
    </row>
    <row r="9209" spans="1:7" x14ac:dyDescent="0.2">
      <c r="A9209" s="120"/>
      <c r="B9209" s="120"/>
      <c r="C9209" s="120"/>
      <c r="D9209" s="120"/>
      <c r="E9209" s="344"/>
      <c r="F9209" s="344"/>
      <c r="G9209" s="262">
        <f t="shared" si="166"/>
        <v>58584.866528488899</v>
      </c>
    </row>
    <row r="9210" spans="1:7" x14ac:dyDescent="0.2">
      <c r="A9210" s="120"/>
      <c r="B9210" s="120"/>
      <c r="C9210" s="120"/>
      <c r="D9210" s="120"/>
      <c r="E9210" s="344"/>
      <c r="F9210" s="344"/>
      <c r="G9210" s="262">
        <f t="shared" si="166"/>
        <v>58584.866528488899</v>
      </c>
    </row>
    <row r="9211" spans="1:7" x14ac:dyDescent="0.2">
      <c r="A9211" s="120"/>
      <c r="B9211" s="120"/>
      <c r="C9211" s="120"/>
      <c r="D9211" s="120"/>
      <c r="E9211" s="344"/>
      <c r="F9211" s="344"/>
      <c r="G9211" s="262">
        <f t="shared" si="166"/>
        <v>58584.866528488899</v>
      </c>
    </row>
    <row r="9212" spans="1:7" x14ac:dyDescent="0.2">
      <c r="A9212" s="120"/>
      <c r="B9212" s="120"/>
      <c r="C9212" s="120"/>
      <c r="D9212" s="120"/>
      <c r="E9212" s="344"/>
      <c r="F9212" s="344"/>
      <c r="G9212" s="262">
        <f t="shared" si="166"/>
        <v>58584.866528488899</v>
      </c>
    </row>
    <row r="9213" spans="1:7" x14ac:dyDescent="0.2">
      <c r="A9213" s="120"/>
      <c r="B9213" s="120"/>
      <c r="C9213" s="120"/>
      <c r="D9213" s="120"/>
      <c r="E9213" s="344"/>
      <c r="F9213" s="344"/>
      <c r="G9213" s="262">
        <f t="shared" si="166"/>
        <v>58584.866528488899</v>
      </c>
    </row>
    <row r="9214" spans="1:7" x14ac:dyDescent="0.2">
      <c r="A9214" s="120"/>
      <c r="B9214" s="120"/>
      <c r="C9214" s="120"/>
      <c r="D9214" s="120"/>
      <c r="E9214" s="344"/>
      <c r="F9214" s="344"/>
      <c r="G9214" s="262">
        <f t="shared" si="166"/>
        <v>58584.866528488899</v>
      </c>
    </row>
    <row r="9215" spans="1:7" x14ac:dyDescent="0.2">
      <c r="A9215" s="120"/>
      <c r="B9215" s="120"/>
      <c r="C9215" s="120"/>
      <c r="D9215" s="120"/>
      <c r="E9215" s="344"/>
      <c r="F9215" s="344"/>
      <c r="G9215" s="262">
        <f t="shared" si="166"/>
        <v>58584.866528488899</v>
      </c>
    </row>
    <row r="9216" spans="1:7" x14ac:dyDescent="0.2">
      <c r="A9216" s="120"/>
      <c r="B9216" s="120"/>
      <c r="C9216" s="120"/>
      <c r="D9216" s="120"/>
      <c r="E9216" s="344"/>
      <c r="F9216" s="344"/>
      <c r="G9216" s="262">
        <f t="shared" si="166"/>
        <v>58584.866528488899</v>
      </c>
    </row>
    <row r="9217" spans="1:7" x14ac:dyDescent="0.2">
      <c r="A9217" s="120"/>
      <c r="B9217" s="120"/>
      <c r="C9217" s="120"/>
      <c r="D9217" s="120"/>
      <c r="E9217" s="344"/>
      <c r="F9217" s="344"/>
      <c r="G9217" s="262">
        <f t="shared" si="166"/>
        <v>58584.866528488899</v>
      </c>
    </row>
    <row r="9218" spans="1:7" x14ac:dyDescent="0.2">
      <c r="A9218" s="120"/>
      <c r="B9218" s="120"/>
      <c r="C9218" s="120"/>
      <c r="D9218" s="120"/>
      <c r="E9218" s="344"/>
      <c r="F9218" s="344"/>
      <c r="G9218" s="262">
        <f t="shared" si="166"/>
        <v>58584.866528488899</v>
      </c>
    </row>
    <row r="9219" spans="1:7" x14ac:dyDescent="0.2">
      <c r="A9219" s="120"/>
      <c r="B9219" s="120"/>
      <c r="C9219" s="120"/>
      <c r="D9219" s="120"/>
      <c r="E9219" s="344"/>
      <c r="F9219" s="344"/>
      <c r="G9219" s="262">
        <f t="shared" si="166"/>
        <v>58584.866528488899</v>
      </c>
    </row>
    <row r="9220" spans="1:7" x14ac:dyDescent="0.2">
      <c r="A9220" s="120"/>
      <c r="B9220" s="120"/>
      <c r="C9220" s="120"/>
      <c r="D9220" s="120"/>
      <c r="E9220" s="344"/>
      <c r="F9220" s="344"/>
      <c r="G9220" s="262">
        <f t="shared" si="166"/>
        <v>58584.866528488899</v>
      </c>
    </row>
    <row r="9221" spans="1:7" x14ac:dyDescent="0.2">
      <c r="A9221" s="120"/>
      <c r="B9221" s="120"/>
      <c r="C9221" s="120"/>
      <c r="D9221" s="120"/>
      <c r="E9221" s="344"/>
      <c r="F9221" s="344"/>
      <c r="G9221" s="262">
        <f t="shared" si="166"/>
        <v>58584.866528488899</v>
      </c>
    </row>
    <row r="9222" spans="1:7" x14ac:dyDescent="0.2">
      <c r="A9222" s="120"/>
      <c r="B9222" s="120"/>
      <c r="C9222" s="120"/>
      <c r="D9222" s="120"/>
      <c r="E9222" s="344"/>
      <c r="F9222" s="344"/>
      <c r="G9222" s="262">
        <f t="shared" ref="G9222:G9285" si="167">G9221+(D9222+D9221)/2*(E9222-E9221)</f>
        <v>58584.866528488899</v>
      </c>
    </row>
    <row r="9223" spans="1:7" x14ac:dyDescent="0.2">
      <c r="A9223" s="120"/>
      <c r="B9223" s="120"/>
      <c r="C9223" s="120"/>
      <c r="D9223" s="120"/>
      <c r="E9223" s="344"/>
      <c r="F9223" s="344"/>
      <c r="G9223" s="262">
        <f t="shared" si="167"/>
        <v>58584.866528488899</v>
      </c>
    </row>
    <row r="9224" spans="1:7" x14ac:dyDescent="0.2">
      <c r="A9224" s="120"/>
      <c r="B9224" s="120"/>
      <c r="C9224" s="120"/>
      <c r="D9224" s="120"/>
      <c r="E9224" s="344"/>
      <c r="F9224" s="344"/>
      <c r="G9224" s="262">
        <f t="shared" si="167"/>
        <v>58584.866528488899</v>
      </c>
    </row>
    <row r="9225" spans="1:7" x14ac:dyDescent="0.2">
      <c r="A9225" s="120"/>
      <c r="B9225" s="120"/>
      <c r="C9225" s="120"/>
      <c r="D9225" s="120"/>
      <c r="E9225" s="344"/>
      <c r="F9225" s="344"/>
      <c r="G9225" s="262">
        <f t="shared" si="167"/>
        <v>58584.866528488899</v>
      </c>
    </row>
    <row r="9226" spans="1:7" x14ac:dyDescent="0.2">
      <c r="A9226" s="120"/>
      <c r="B9226" s="120"/>
      <c r="C9226" s="120"/>
      <c r="D9226" s="120"/>
      <c r="E9226" s="344"/>
      <c r="F9226" s="344"/>
      <c r="G9226" s="262">
        <f t="shared" si="167"/>
        <v>58584.866528488899</v>
      </c>
    </row>
    <row r="9227" spans="1:7" x14ac:dyDescent="0.2">
      <c r="A9227" s="120"/>
      <c r="B9227" s="120"/>
      <c r="C9227" s="120"/>
      <c r="D9227" s="120"/>
      <c r="E9227" s="344"/>
      <c r="F9227" s="344"/>
      <c r="G9227" s="262">
        <f t="shared" si="167"/>
        <v>58584.866528488899</v>
      </c>
    </row>
    <row r="9228" spans="1:7" x14ac:dyDescent="0.2">
      <c r="A9228" s="120"/>
      <c r="B9228" s="120"/>
      <c r="C9228" s="120"/>
      <c r="D9228" s="120"/>
      <c r="E9228" s="344"/>
      <c r="F9228" s="344"/>
      <c r="G9228" s="262">
        <f t="shared" si="167"/>
        <v>58584.866528488899</v>
      </c>
    </row>
    <row r="9229" spans="1:7" x14ac:dyDescent="0.2">
      <c r="A9229" s="120"/>
      <c r="B9229" s="120"/>
      <c r="C9229" s="120"/>
      <c r="D9229" s="120"/>
      <c r="E9229" s="344"/>
      <c r="F9229" s="344"/>
      <c r="G9229" s="262">
        <f t="shared" si="167"/>
        <v>58584.866528488899</v>
      </c>
    </row>
    <row r="9230" spans="1:7" x14ac:dyDescent="0.2">
      <c r="A9230" s="120"/>
      <c r="B9230" s="120"/>
      <c r="C9230" s="120"/>
      <c r="D9230" s="120"/>
      <c r="E9230" s="344"/>
      <c r="F9230" s="344"/>
      <c r="G9230" s="262">
        <f t="shared" si="167"/>
        <v>58584.866528488899</v>
      </c>
    </row>
    <row r="9231" spans="1:7" x14ac:dyDescent="0.2">
      <c r="A9231" s="120"/>
      <c r="B9231" s="120"/>
      <c r="C9231" s="120"/>
      <c r="D9231" s="120"/>
      <c r="E9231" s="344"/>
      <c r="F9231" s="344"/>
      <c r="G9231" s="262">
        <f t="shared" si="167"/>
        <v>58584.866528488899</v>
      </c>
    </row>
    <row r="9232" spans="1:7" x14ac:dyDescent="0.2">
      <c r="A9232" s="120"/>
      <c r="B9232" s="120"/>
      <c r="C9232" s="120"/>
      <c r="D9232" s="120"/>
      <c r="E9232" s="344"/>
      <c r="F9232" s="344"/>
      <c r="G9232" s="262">
        <f t="shared" si="167"/>
        <v>58584.866528488899</v>
      </c>
    </row>
    <row r="9233" spans="1:7" x14ac:dyDescent="0.2">
      <c r="A9233" s="120"/>
      <c r="B9233" s="120"/>
      <c r="C9233" s="120"/>
      <c r="D9233" s="120"/>
      <c r="E9233" s="344"/>
      <c r="F9233" s="344"/>
      <c r="G9233" s="262">
        <f t="shared" si="167"/>
        <v>58584.866528488899</v>
      </c>
    </row>
    <row r="9234" spans="1:7" x14ac:dyDescent="0.2">
      <c r="A9234" s="120"/>
      <c r="B9234" s="120"/>
      <c r="C9234" s="120"/>
      <c r="D9234" s="120"/>
      <c r="E9234" s="344"/>
      <c r="F9234" s="344"/>
      <c r="G9234" s="262">
        <f t="shared" si="167"/>
        <v>58584.866528488899</v>
      </c>
    </row>
    <row r="9235" spans="1:7" x14ac:dyDescent="0.2">
      <c r="A9235" s="120"/>
      <c r="B9235" s="120"/>
      <c r="C9235" s="120"/>
      <c r="D9235" s="120"/>
      <c r="E9235" s="344"/>
      <c r="F9235" s="344"/>
      <c r="G9235" s="262">
        <f t="shared" si="167"/>
        <v>58584.866528488899</v>
      </c>
    </row>
    <row r="9236" spans="1:7" x14ac:dyDescent="0.2">
      <c r="A9236" s="120"/>
      <c r="B9236" s="120"/>
      <c r="C9236" s="120"/>
      <c r="D9236" s="120"/>
      <c r="E9236" s="344"/>
      <c r="F9236" s="344"/>
      <c r="G9236" s="262">
        <f t="shared" si="167"/>
        <v>58584.866528488899</v>
      </c>
    </row>
    <row r="9237" spans="1:7" x14ac:dyDescent="0.2">
      <c r="A9237" s="120"/>
      <c r="B9237" s="120"/>
      <c r="C9237" s="120"/>
      <c r="D9237" s="120"/>
      <c r="E9237" s="344"/>
      <c r="F9237" s="344"/>
      <c r="G9237" s="262">
        <f t="shared" si="167"/>
        <v>58584.866528488899</v>
      </c>
    </row>
    <row r="9238" spans="1:7" x14ac:dyDescent="0.2">
      <c r="A9238" s="120"/>
      <c r="B9238" s="120"/>
      <c r="C9238" s="120"/>
      <c r="D9238" s="120"/>
      <c r="E9238" s="344"/>
      <c r="F9238" s="344"/>
      <c r="G9238" s="262">
        <f t="shared" si="167"/>
        <v>58584.866528488899</v>
      </c>
    </row>
    <row r="9239" spans="1:7" x14ac:dyDescent="0.2">
      <c r="A9239" s="120"/>
      <c r="B9239" s="120"/>
      <c r="C9239" s="120"/>
      <c r="D9239" s="120"/>
      <c r="E9239" s="344"/>
      <c r="F9239" s="344"/>
      <c r="G9239" s="262">
        <f t="shared" si="167"/>
        <v>58584.866528488899</v>
      </c>
    </row>
    <row r="9240" spans="1:7" x14ac:dyDescent="0.2">
      <c r="A9240" s="120"/>
      <c r="B9240" s="120"/>
      <c r="C9240" s="120"/>
      <c r="D9240" s="120"/>
      <c r="E9240" s="344"/>
      <c r="F9240" s="344"/>
      <c r="G9240" s="262">
        <f t="shared" si="167"/>
        <v>58584.866528488899</v>
      </c>
    </row>
    <row r="9241" spans="1:7" x14ac:dyDescent="0.2">
      <c r="A9241" s="120"/>
      <c r="B9241" s="120"/>
      <c r="C9241" s="120"/>
      <c r="D9241" s="120"/>
      <c r="E9241" s="344"/>
      <c r="F9241" s="344"/>
      <c r="G9241" s="262">
        <f t="shared" si="167"/>
        <v>58584.866528488899</v>
      </c>
    </row>
    <row r="9242" spans="1:7" x14ac:dyDescent="0.2">
      <c r="A9242" s="120"/>
      <c r="B9242" s="120"/>
      <c r="C9242" s="120"/>
      <c r="D9242" s="120"/>
      <c r="E9242" s="344"/>
      <c r="F9242" s="344"/>
      <c r="G9242" s="262">
        <f t="shared" si="167"/>
        <v>58584.866528488899</v>
      </c>
    </row>
    <row r="9243" spans="1:7" x14ac:dyDescent="0.2">
      <c r="A9243" s="120"/>
      <c r="B9243" s="120"/>
      <c r="C9243" s="120"/>
      <c r="D9243" s="120"/>
      <c r="E9243" s="344"/>
      <c r="F9243" s="344"/>
      <c r="G9243" s="262">
        <f t="shared" si="167"/>
        <v>58584.866528488899</v>
      </c>
    </row>
    <row r="9244" spans="1:7" x14ac:dyDescent="0.2">
      <c r="A9244" s="120"/>
      <c r="B9244" s="120"/>
      <c r="C9244" s="120"/>
      <c r="D9244" s="120"/>
      <c r="E9244" s="344"/>
      <c r="F9244" s="344"/>
      <c r="G9244" s="262">
        <f t="shared" si="167"/>
        <v>58584.866528488899</v>
      </c>
    </row>
    <row r="9245" spans="1:7" x14ac:dyDescent="0.2">
      <c r="A9245" s="120"/>
      <c r="B9245" s="120"/>
      <c r="C9245" s="120"/>
      <c r="D9245" s="120"/>
      <c r="E9245" s="344"/>
      <c r="F9245" s="344"/>
      <c r="G9245" s="262">
        <f t="shared" si="167"/>
        <v>58584.866528488899</v>
      </c>
    </row>
    <row r="9246" spans="1:7" x14ac:dyDescent="0.2">
      <c r="A9246" s="120"/>
      <c r="B9246" s="120"/>
      <c r="C9246" s="120"/>
      <c r="D9246" s="120"/>
      <c r="E9246" s="344"/>
      <c r="F9246" s="344"/>
      <c r="G9246" s="262">
        <f t="shared" si="167"/>
        <v>58584.866528488899</v>
      </c>
    </row>
    <row r="9247" spans="1:7" x14ac:dyDescent="0.2">
      <c r="A9247" s="120"/>
      <c r="B9247" s="120"/>
      <c r="C9247" s="120"/>
      <c r="D9247" s="120"/>
      <c r="E9247" s="344"/>
      <c r="F9247" s="344"/>
      <c r="G9247" s="262">
        <f t="shared" si="167"/>
        <v>58584.866528488899</v>
      </c>
    </row>
    <row r="9248" spans="1:7" x14ac:dyDescent="0.2">
      <c r="A9248" s="120"/>
      <c r="B9248" s="120"/>
      <c r="C9248" s="120"/>
      <c r="D9248" s="120"/>
      <c r="E9248" s="344"/>
      <c r="F9248" s="344"/>
      <c r="G9248" s="262">
        <f t="shared" si="167"/>
        <v>58584.866528488899</v>
      </c>
    </row>
    <row r="9249" spans="1:7" x14ac:dyDescent="0.2">
      <c r="A9249" s="120"/>
      <c r="B9249" s="120"/>
      <c r="C9249" s="120"/>
      <c r="D9249" s="120"/>
      <c r="E9249" s="344"/>
      <c r="F9249" s="344"/>
      <c r="G9249" s="262">
        <f t="shared" si="167"/>
        <v>58584.866528488899</v>
      </c>
    </row>
    <row r="9250" spans="1:7" x14ac:dyDescent="0.2">
      <c r="A9250" s="120"/>
      <c r="B9250" s="120"/>
      <c r="C9250" s="120"/>
      <c r="D9250" s="120"/>
      <c r="E9250" s="344"/>
      <c r="F9250" s="344"/>
      <c r="G9250" s="262">
        <f t="shared" si="167"/>
        <v>58584.866528488899</v>
      </c>
    </row>
    <row r="9251" spans="1:7" x14ac:dyDescent="0.2">
      <c r="A9251" s="120"/>
      <c r="B9251" s="120"/>
      <c r="C9251" s="120"/>
      <c r="D9251" s="120"/>
      <c r="E9251" s="344"/>
      <c r="F9251" s="344"/>
      <c r="G9251" s="262">
        <f t="shared" si="167"/>
        <v>58584.866528488899</v>
      </c>
    </row>
    <row r="9252" spans="1:7" x14ac:dyDescent="0.2">
      <c r="A9252" s="120"/>
      <c r="B9252" s="120"/>
      <c r="C9252" s="120"/>
      <c r="D9252" s="120"/>
      <c r="E9252" s="344"/>
      <c r="F9252" s="344"/>
      <c r="G9252" s="262">
        <f t="shared" si="167"/>
        <v>58584.866528488899</v>
      </c>
    </row>
    <row r="9253" spans="1:7" x14ac:dyDescent="0.2">
      <c r="A9253" s="120"/>
      <c r="B9253" s="120"/>
      <c r="C9253" s="120"/>
      <c r="D9253" s="120"/>
      <c r="E9253" s="344"/>
      <c r="F9253" s="344"/>
      <c r="G9253" s="262">
        <f t="shared" si="167"/>
        <v>58584.866528488899</v>
      </c>
    </row>
    <row r="9254" spans="1:7" x14ac:dyDescent="0.2">
      <c r="A9254" s="120"/>
      <c r="B9254" s="120"/>
      <c r="C9254" s="120"/>
      <c r="D9254" s="120"/>
      <c r="E9254" s="344"/>
      <c r="F9254" s="344"/>
      <c r="G9254" s="262">
        <f t="shared" si="167"/>
        <v>58584.866528488899</v>
      </c>
    </row>
    <row r="9255" spans="1:7" x14ac:dyDescent="0.2">
      <c r="A9255" s="120"/>
      <c r="B9255" s="120"/>
      <c r="C9255" s="120"/>
      <c r="D9255" s="120"/>
      <c r="E9255" s="344"/>
      <c r="F9255" s="344"/>
      <c r="G9255" s="262">
        <f t="shared" si="167"/>
        <v>58584.866528488899</v>
      </c>
    </row>
    <row r="9256" spans="1:7" x14ac:dyDescent="0.2">
      <c r="A9256" s="120"/>
      <c r="B9256" s="120"/>
      <c r="C9256" s="120"/>
      <c r="D9256" s="120"/>
      <c r="E9256" s="344"/>
      <c r="F9256" s="344"/>
      <c r="G9256" s="262">
        <f t="shared" si="167"/>
        <v>58584.866528488899</v>
      </c>
    </row>
    <row r="9257" spans="1:7" x14ac:dyDescent="0.2">
      <c r="A9257" s="120"/>
      <c r="B9257" s="120"/>
      <c r="C9257" s="120"/>
      <c r="D9257" s="120"/>
      <c r="E9257" s="344"/>
      <c r="F9257" s="344"/>
      <c r="G9257" s="262">
        <f t="shared" si="167"/>
        <v>58584.866528488899</v>
      </c>
    </row>
    <row r="9258" spans="1:7" x14ac:dyDescent="0.2">
      <c r="A9258" s="120"/>
      <c r="B9258" s="120"/>
      <c r="C9258" s="120"/>
      <c r="D9258" s="120"/>
      <c r="E9258" s="344"/>
      <c r="F9258" s="344"/>
      <c r="G9258" s="262">
        <f t="shared" si="167"/>
        <v>58584.866528488899</v>
      </c>
    </row>
    <row r="9259" spans="1:7" x14ac:dyDescent="0.2">
      <c r="A9259" s="120"/>
      <c r="B9259" s="120"/>
      <c r="C9259" s="120"/>
      <c r="D9259" s="120"/>
      <c r="E9259" s="344"/>
      <c r="F9259" s="344"/>
      <c r="G9259" s="262">
        <f t="shared" si="167"/>
        <v>58584.866528488899</v>
      </c>
    </row>
    <row r="9260" spans="1:7" x14ac:dyDescent="0.2">
      <c r="A9260" s="120"/>
      <c r="B9260" s="120"/>
      <c r="C9260" s="120"/>
      <c r="D9260" s="120"/>
      <c r="E9260" s="344"/>
      <c r="F9260" s="344"/>
      <c r="G9260" s="262">
        <f t="shared" si="167"/>
        <v>58584.866528488899</v>
      </c>
    </row>
    <row r="9261" spans="1:7" x14ac:dyDescent="0.2">
      <c r="A9261" s="120"/>
      <c r="B9261" s="120"/>
      <c r="C9261" s="120"/>
      <c r="D9261" s="120"/>
      <c r="E9261" s="344"/>
      <c r="F9261" s="344"/>
      <c r="G9261" s="262">
        <f t="shared" si="167"/>
        <v>58584.866528488899</v>
      </c>
    </row>
    <row r="9262" spans="1:7" x14ac:dyDescent="0.2">
      <c r="A9262" s="120"/>
      <c r="B9262" s="120"/>
      <c r="C9262" s="120"/>
      <c r="D9262" s="120"/>
      <c r="E9262" s="344"/>
      <c r="F9262" s="344"/>
      <c r="G9262" s="262">
        <f t="shared" si="167"/>
        <v>58584.866528488899</v>
      </c>
    </row>
    <row r="9263" spans="1:7" x14ac:dyDescent="0.2">
      <c r="A9263" s="120"/>
      <c r="B9263" s="120"/>
      <c r="C9263" s="120"/>
      <c r="D9263" s="120"/>
      <c r="E9263" s="344"/>
      <c r="F9263" s="344"/>
      <c r="G9263" s="262">
        <f t="shared" si="167"/>
        <v>58584.866528488899</v>
      </c>
    </row>
    <row r="9264" spans="1:7" x14ac:dyDescent="0.2">
      <c r="A9264" s="120"/>
      <c r="B9264" s="120"/>
      <c r="C9264" s="120"/>
      <c r="D9264" s="120"/>
      <c r="E9264" s="344"/>
      <c r="F9264" s="344"/>
      <c r="G9264" s="262">
        <f t="shared" si="167"/>
        <v>58584.866528488899</v>
      </c>
    </row>
    <row r="9265" spans="1:7" x14ac:dyDescent="0.2">
      <c r="A9265" s="120"/>
      <c r="B9265" s="120"/>
      <c r="C9265" s="120"/>
      <c r="D9265" s="120"/>
      <c r="E9265" s="344"/>
      <c r="F9265" s="344"/>
      <c r="G9265" s="262">
        <f t="shared" si="167"/>
        <v>58584.866528488899</v>
      </c>
    </row>
    <row r="9266" spans="1:7" x14ac:dyDescent="0.2">
      <c r="A9266" s="120"/>
      <c r="B9266" s="120"/>
      <c r="C9266" s="120"/>
      <c r="D9266" s="120"/>
      <c r="E9266" s="344"/>
      <c r="F9266" s="344"/>
      <c r="G9266" s="262">
        <f t="shared" si="167"/>
        <v>58584.866528488899</v>
      </c>
    </row>
    <row r="9267" spans="1:7" x14ac:dyDescent="0.2">
      <c r="A9267" s="120"/>
      <c r="B9267" s="120"/>
      <c r="C9267" s="120"/>
      <c r="D9267" s="120"/>
      <c r="E9267" s="344"/>
      <c r="F9267" s="344"/>
      <c r="G9267" s="262">
        <f t="shared" si="167"/>
        <v>58584.866528488899</v>
      </c>
    </row>
    <row r="9268" spans="1:7" x14ac:dyDescent="0.2">
      <c r="A9268" s="120"/>
      <c r="B9268" s="120"/>
      <c r="C9268" s="120"/>
      <c r="D9268" s="120"/>
      <c r="E9268" s="344"/>
      <c r="F9268" s="344"/>
      <c r="G9268" s="262">
        <f t="shared" si="167"/>
        <v>58584.866528488899</v>
      </c>
    </row>
    <row r="9269" spans="1:7" x14ac:dyDescent="0.2">
      <c r="A9269" s="120"/>
      <c r="B9269" s="120"/>
      <c r="C9269" s="120"/>
      <c r="D9269" s="120"/>
      <c r="E9269" s="344"/>
      <c r="F9269" s="344"/>
      <c r="G9269" s="262">
        <f t="shared" si="167"/>
        <v>58584.866528488899</v>
      </c>
    </row>
    <row r="9270" spans="1:7" x14ac:dyDescent="0.2">
      <c r="A9270" s="120"/>
      <c r="B9270" s="120"/>
      <c r="C9270" s="120"/>
      <c r="D9270" s="120"/>
      <c r="E9270" s="344"/>
      <c r="F9270" s="344"/>
      <c r="G9270" s="262">
        <f t="shared" si="167"/>
        <v>58584.866528488899</v>
      </c>
    </row>
    <row r="9271" spans="1:7" x14ac:dyDescent="0.2">
      <c r="A9271" s="120"/>
      <c r="B9271" s="120"/>
      <c r="C9271" s="120"/>
      <c r="D9271" s="120"/>
      <c r="E9271" s="344"/>
      <c r="F9271" s="344"/>
      <c r="G9271" s="262">
        <f t="shared" si="167"/>
        <v>58584.866528488899</v>
      </c>
    </row>
    <row r="9272" spans="1:7" x14ac:dyDescent="0.2">
      <c r="A9272" s="120"/>
      <c r="B9272" s="120"/>
      <c r="C9272" s="120"/>
      <c r="D9272" s="120"/>
      <c r="E9272" s="344"/>
      <c r="F9272" s="344"/>
      <c r="G9272" s="262">
        <f t="shared" si="167"/>
        <v>58584.866528488899</v>
      </c>
    </row>
    <row r="9273" spans="1:7" x14ac:dyDescent="0.2">
      <c r="A9273" s="120"/>
      <c r="B9273" s="120"/>
      <c r="C9273" s="120"/>
      <c r="D9273" s="120"/>
      <c r="E9273" s="344"/>
      <c r="F9273" s="344"/>
      <c r="G9273" s="262">
        <f t="shared" si="167"/>
        <v>58584.866528488899</v>
      </c>
    </row>
    <row r="9274" spans="1:7" x14ac:dyDescent="0.2">
      <c r="A9274" s="120"/>
      <c r="B9274" s="120"/>
      <c r="C9274" s="120"/>
      <c r="D9274" s="120"/>
      <c r="E9274" s="344"/>
      <c r="F9274" s="344"/>
      <c r="G9274" s="262">
        <f t="shared" si="167"/>
        <v>58584.866528488899</v>
      </c>
    </row>
    <row r="9275" spans="1:7" x14ac:dyDescent="0.2">
      <c r="A9275" s="120"/>
      <c r="B9275" s="120"/>
      <c r="C9275" s="120"/>
      <c r="D9275" s="120"/>
      <c r="E9275" s="344"/>
      <c r="F9275" s="344"/>
      <c r="G9275" s="262">
        <f t="shared" si="167"/>
        <v>58584.866528488899</v>
      </c>
    </row>
    <row r="9276" spans="1:7" x14ac:dyDescent="0.2">
      <c r="A9276" s="120"/>
      <c r="B9276" s="120"/>
      <c r="C9276" s="120"/>
      <c r="D9276" s="120"/>
      <c r="E9276" s="344"/>
      <c r="F9276" s="344"/>
      <c r="G9276" s="262">
        <f t="shared" si="167"/>
        <v>58584.866528488899</v>
      </c>
    </row>
    <row r="9277" spans="1:7" x14ac:dyDescent="0.2">
      <c r="A9277" s="120"/>
      <c r="B9277" s="120"/>
      <c r="C9277" s="120"/>
      <c r="D9277" s="120"/>
      <c r="E9277" s="344"/>
      <c r="F9277" s="344"/>
      <c r="G9277" s="262">
        <f t="shared" si="167"/>
        <v>58584.866528488899</v>
      </c>
    </row>
    <row r="9278" spans="1:7" x14ac:dyDescent="0.2">
      <c r="A9278" s="120"/>
      <c r="B9278" s="120"/>
      <c r="C9278" s="120"/>
      <c r="D9278" s="120"/>
      <c r="E9278" s="344"/>
      <c r="F9278" s="344"/>
      <c r="G9278" s="262">
        <f t="shared" si="167"/>
        <v>58584.866528488899</v>
      </c>
    </row>
    <row r="9279" spans="1:7" x14ac:dyDescent="0.2">
      <c r="A9279" s="120"/>
      <c r="B9279" s="120"/>
      <c r="C9279" s="120"/>
      <c r="D9279" s="120"/>
      <c r="E9279" s="344"/>
      <c r="F9279" s="344"/>
      <c r="G9279" s="262">
        <f t="shared" si="167"/>
        <v>58584.866528488899</v>
      </c>
    </row>
    <row r="9280" spans="1:7" x14ac:dyDescent="0.2">
      <c r="A9280" s="120"/>
      <c r="B9280" s="120"/>
      <c r="C9280" s="120"/>
      <c r="D9280" s="120"/>
      <c r="E9280" s="344"/>
      <c r="F9280" s="344"/>
      <c r="G9280" s="262">
        <f t="shared" si="167"/>
        <v>58584.866528488899</v>
      </c>
    </row>
    <row r="9281" spans="1:7" x14ac:dyDescent="0.2">
      <c r="A9281" s="120"/>
      <c r="B9281" s="120"/>
      <c r="C9281" s="120"/>
      <c r="D9281" s="120"/>
      <c r="E9281" s="344"/>
      <c r="F9281" s="344"/>
      <c r="G9281" s="262">
        <f t="shared" si="167"/>
        <v>58584.866528488899</v>
      </c>
    </row>
    <row r="9282" spans="1:7" x14ac:dyDescent="0.2">
      <c r="A9282" s="120"/>
      <c r="B9282" s="120"/>
      <c r="C9282" s="120"/>
      <c r="D9282" s="120"/>
      <c r="E9282" s="344"/>
      <c r="F9282" s="344"/>
      <c r="G9282" s="262">
        <f t="shared" si="167"/>
        <v>58584.866528488899</v>
      </c>
    </row>
    <row r="9283" spans="1:7" x14ac:dyDescent="0.2">
      <c r="A9283" s="120"/>
      <c r="B9283" s="120"/>
      <c r="C9283" s="120"/>
      <c r="D9283" s="120"/>
      <c r="E9283" s="344"/>
      <c r="F9283" s="344"/>
      <c r="G9283" s="262">
        <f t="shared" si="167"/>
        <v>58584.866528488899</v>
      </c>
    </row>
    <row r="9284" spans="1:7" x14ac:dyDescent="0.2">
      <c r="A9284" s="120"/>
      <c r="B9284" s="120"/>
      <c r="C9284" s="120"/>
      <c r="D9284" s="120"/>
      <c r="E9284" s="344"/>
      <c r="F9284" s="344"/>
      <c r="G9284" s="262">
        <f t="shared" si="167"/>
        <v>58584.866528488899</v>
      </c>
    </row>
    <row r="9285" spans="1:7" x14ac:dyDescent="0.2">
      <c r="A9285" s="120"/>
      <c r="B9285" s="120"/>
      <c r="C9285" s="120"/>
      <c r="D9285" s="120"/>
      <c r="E9285" s="344"/>
      <c r="F9285" s="344"/>
      <c r="G9285" s="262">
        <f t="shared" si="167"/>
        <v>58584.866528488899</v>
      </c>
    </row>
    <row r="9286" spans="1:7" x14ac:dyDescent="0.2">
      <c r="A9286" s="120"/>
      <c r="B9286" s="120"/>
      <c r="C9286" s="120"/>
      <c r="D9286" s="120"/>
      <c r="E9286" s="344"/>
      <c r="F9286" s="344"/>
      <c r="G9286" s="262">
        <f t="shared" ref="G9286:G9349" si="168">G9285+(D9286+D9285)/2*(E9286-E9285)</f>
        <v>58584.866528488899</v>
      </c>
    </row>
    <row r="9287" spans="1:7" x14ac:dyDescent="0.2">
      <c r="A9287" s="120"/>
      <c r="B9287" s="120"/>
      <c r="C9287" s="120"/>
      <c r="D9287" s="120"/>
      <c r="E9287" s="344"/>
      <c r="F9287" s="344"/>
      <c r="G9287" s="262">
        <f t="shared" si="168"/>
        <v>58584.866528488899</v>
      </c>
    </row>
    <row r="9288" spans="1:7" x14ac:dyDescent="0.2">
      <c r="A9288" s="120"/>
      <c r="B9288" s="120"/>
      <c r="C9288" s="120"/>
      <c r="D9288" s="120"/>
      <c r="E9288" s="344"/>
      <c r="F9288" s="344"/>
      <c r="G9288" s="262">
        <f t="shared" si="168"/>
        <v>58584.866528488899</v>
      </c>
    </row>
    <row r="9289" spans="1:7" x14ac:dyDescent="0.2">
      <c r="A9289" s="120"/>
      <c r="B9289" s="120"/>
      <c r="C9289" s="120"/>
      <c r="D9289" s="120"/>
      <c r="E9289" s="344"/>
      <c r="F9289" s="344"/>
      <c r="G9289" s="262">
        <f t="shared" si="168"/>
        <v>58584.866528488899</v>
      </c>
    </row>
    <row r="9290" spans="1:7" x14ac:dyDescent="0.2">
      <c r="A9290" s="120"/>
      <c r="B9290" s="120"/>
      <c r="C9290" s="120"/>
      <c r="D9290" s="120"/>
      <c r="E9290" s="344"/>
      <c r="F9290" s="344"/>
      <c r="G9290" s="262">
        <f t="shared" si="168"/>
        <v>58584.866528488899</v>
      </c>
    </row>
    <row r="9291" spans="1:7" x14ac:dyDescent="0.2">
      <c r="A9291" s="120"/>
      <c r="B9291" s="120"/>
      <c r="C9291" s="120"/>
      <c r="D9291" s="120"/>
      <c r="E9291" s="344"/>
      <c r="F9291" s="344"/>
      <c r="G9291" s="262">
        <f t="shared" si="168"/>
        <v>58584.866528488899</v>
      </c>
    </row>
    <row r="9292" spans="1:7" x14ac:dyDescent="0.2">
      <c r="A9292" s="120"/>
      <c r="B9292" s="120"/>
      <c r="C9292" s="120"/>
      <c r="D9292" s="120"/>
      <c r="E9292" s="344"/>
      <c r="F9292" s="344"/>
      <c r="G9292" s="262">
        <f t="shared" si="168"/>
        <v>58584.866528488899</v>
      </c>
    </row>
    <row r="9293" spans="1:7" x14ac:dyDescent="0.2">
      <c r="A9293" s="120"/>
      <c r="B9293" s="120"/>
      <c r="C9293" s="120"/>
      <c r="D9293" s="120"/>
      <c r="E9293" s="344"/>
      <c r="F9293" s="344"/>
      <c r="G9293" s="262">
        <f t="shared" si="168"/>
        <v>58584.866528488899</v>
      </c>
    </row>
    <row r="9294" spans="1:7" x14ac:dyDescent="0.2">
      <c r="A9294" s="120"/>
      <c r="B9294" s="120"/>
      <c r="C9294" s="120"/>
      <c r="D9294" s="120"/>
      <c r="E9294" s="344"/>
      <c r="F9294" s="344"/>
      <c r="G9294" s="262">
        <f t="shared" si="168"/>
        <v>58584.866528488899</v>
      </c>
    </row>
    <row r="9295" spans="1:7" x14ac:dyDescent="0.2">
      <c r="A9295" s="120"/>
      <c r="B9295" s="120"/>
      <c r="C9295" s="120"/>
      <c r="D9295" s="120"/>
      <c r="E9295" s="344"/>
      <c r="F9295" s="344"/>
      <c r="G9295" s="262">
        <f t="shared" si="168"/>
        <v>58584.866528488899</v>
      </c>
    </row>
    <row r="9296" spans="1:7" x14ac:dyDescent="0.2">
      <c r="A9296" s="120"/>
      <c r="B9296" s="120"/>
      <c r="C9296" s="120"/>
      <c r="D9296" s="120"/>
      <c r="E9296" s="344"/>
      <c r="F9296" s="344"/>
      <c r="G9296" s="262">
        <f t="shared" si="168"/>
        <v>58584.866528488899</v>
      </c>
    </row>
    <row r="9297" spans="1:7" x14ac:dyDescent="0.2">
      <c r="A9297" s="120"/>
      <c r="B9297" s="120"/>
      <c r="C9297" s="120"/>
      <c r="D9297" s="120"/>
      <c r="E9297" s="344"/>
      <c r="F9297" s="344"/>
      <c r="G9297" s="262">
        <f t="shared" si="168"/>
        <v>58584.866528488899</v>
      </c>
    </row>
    <row r="9298" spans="1:7" x14ac:dyDescent="0.2">
      <c r="A9298" s="120"/>
      <c r="B9298" s="120"/>
      <c r="C9298" s="120"/>
      <c r="D9298" s="120"/>
      <c r="E9298" s="344"/>
      <c r="F9298" s="344"/>
      <c r="G9298" s="262">
        <f t="shared" si="168"/>
        <v>58584.866528488899</v>
      </c>
    </row>
    <row r="9299" spans="1:7" x14ac:dyDescent="0.2">
      <c r="A9299" s="120"/>
      <c r="B9299" s="120"/>
      <c r="C9299" s="120"/>
      <c r="D9299" s="120"/>
      <c r="E9299" s="344"/>
      <c r="F9299" s="344"/>
      <c r="G9299" s="262">
        <f t="shared" si="168"/>
        <v>58584.866528488899</v>
      </c>
    </row>
    <row r="9300" spans="1:7" x14ac:dyDescent="0.2">
      <c r="A9300" s="120"/>
      <c r="B9300" s="120"/>
      <c r="C9300" s="120"/>
      <c r="D9300" s="120"/>
      <c r="E9300" s="344"/>
      <c r="F9300" s="344"/>
      <c r="G9300" s="262">
        <f t="shared" si="168"/>
        <v>58584.866528488899</v>
      </c>
    </row>
    <row r="9301" spans="1:7" x14ac:dyDescent="0.2">
      <c r="A9301" s="120"/>
      <c r="B9301" s="120"/>
      <c r="C9301" s="120"/>
      <c r="D9301" s="120"/>
      <c r="E9301" s="344"/>
      <c r="F9301" s="344"/>
      <c r="G9301" s="262">
        <f t="shared" si="168"/>
        <v>58584.866528488899</v>
      </c>
    </row>
    <row r="9302" spans="1:7" x14ac:dyDescent="0.2">
      <c r="A9302" s="120"/>
      <c r="B9302" s="120"/>
      <c r="C9302" s="120"/>
      <c r="D9302" s="120"/>
      <c r="E9302" s="344"/>
      <c r="F9302" s="344"/>
      <c r="G9302" s="262">
        <f t="shared" si="168"/>
        <v>58584.866528488899</v>
      </c>
    </row>
    <row r="9303" spans="1:7" x14ac:dyDescent="0.2">
      <c r="A9303" s="120"/>
      <c r="B9303" s="120"/>
      <c r="C9303" s="120"/>
      <c r="D9303" s="120"/>
      <c r="E9303" s="344"/>
      <c r="F9303" s="344"/>
      <c r="G9303" s="262">
        <f t="shared" si="168"/>
        <v>58584.866528488899</v>
      </c>
    </row>
    <row r="9304" spans="1:7" x14ac:dyDescent="0.2">
      <c r="A9304" s="120"/>
      <c r="B9304" s="120"/>
      <c r="C9304" s="120"/>
      <c r="D9304" s="120"/>
      <c r="E9304" s="344"/>
      <c r="F9304" s="344"/>
      <c r="G9304" s="262">
        <f t="shared" si="168"/>
        <v>58584.866528488899</v>
      </c>
    </row>
    <row r="9305" spans="1:7" x14ac:dyDescent="0.2">
      <c r="A9305" s="120"/>
      <c r="B9305" s="120"/>
      <c r="C9305" s="120"/>
      <c r="D9305" s="120"/>
      <c r="E9305" s="344"/>
      <c r="F9305" s="344"/>
      <c r="G9305" s="262">
        <f t="shared" si="168"/>
        <v>58584.866528488899</v>
      </c>
    </row>
    <row r="9306" spans="1:7" x14ac:dyDescent="0.2">
      <c r="A9306" s="120"/>
      <c r="B9306" s="120"/>
      <c r="C9306" s="120"/>
      <c r="D9306" s="120"/>
      <c r="E9306" s="344"/>
      <c r="F9306" s="344"/>
      <c r="G9306" s="262">
        <f t="shared" si="168"/>
        <v>58584.866528488899</v>
      </c>
    </row>
    <row r="9307" spans="1:7" x14ac:dyDescent="0.2">
      <c r="A9307" s="120"/>
      <c r="B9307" s="120"/>
      <c r="C9307" s="120"/>
      <c r="D9307" s="120"/>
      <c r="E9307" s="344"/>
      <c r="F9307" s="344"/>
      <c r="G9307" s="262">
        <f t="shared" si="168"/>
        <v>58584.866528488899</v>
      </c>
    </row>
    <row r="9308" spans="1:7" x14ac:dyDescent="0.2">
      <c r="A9308" s="120"/>
      <c r="B9308" s="120"/>
      <c r="C9308" s="120"/>
      <c r="D9308" s="120"/>
      <c r="E9308" s="344"/>
      <c r="F9308" s="344"/>
      <c r="G9308" s="262">
        <f t="shared" si="168"/>
        <v>58584.866528488899</v>
      </c>
    </row>
    <row r="9309" spans="1:7" x14ac:dyDescent="0.2">
      <c r="A9309" s="120"/>
      <c r="B9309" s="120"/>
      <c r="C9309" s="120"/>
      <c r="D9309" s="120"/>
      <c r="E9309" s="344"/>
      <c r="F9309" s="344"/>
      <c r="G9309" s="262">
        <f t="shared" si="168"/>
        <v>58584.866528488899</v>
      </c>
    </row>
    <row r="9310" spans="1:7" x14ac:dyDescent="0.2">
      <c r="A9310" s="120"/>
      <c r="B9310" s="120"/>
      <c r="C9310" s="120"/>
      <c r="D9310" s="120"/>
      <c r="E9310" s="344"/>
      <c r="F9310" s="344"/>
      <c r="G9310" s="262">
        <f t="shared" si="168"/>
        <v>58584.866528488899</v>
      </c>
    </row>
    <row r="9311" spans="1:7" x14ac:dyDescent="0.2">
      <c r="A9311" s="120"/>
      <c r="B9311" s="120"/>
      <c r="C9311" s="120"/>
      <c r="D9311" s="120"/>
      <c r="E9311" s="344"/>
      <c r="F9311" s="344"/>
      <c r="G9311" s="262">
        <f t="shared" si="168"/>
        <v>58584.866528488899</v>
      </c>
    </row>
    <row r="9312" spans="1:7" x14ac:dyDescent="0.2">
      <c r="A9312" s="120"/>
      <c r="B9312" s="120"/>
      <c r="C9312" s="120"/>
      <c r="D9312" s="120"/>
      <c r="E9312" s="344"/>
      <c r="F9312" s="344"/>
      <c r="G9312" s="262">
        <f t="shared" si="168"/>
        <v>58584.866528488899</v>
      </c>
    </row>
    <row r="9313" spans="1:7" x14ac:dyDescent="0.2">
      <c r="A9313" s="120"/>
      <c r="B9313" s="120"/>
      <c r="C9313" s="120"/>
      <c r="D9313" s="120"/>
      <c r="E9313" s="344"/>
      <c r="F9313" s="344"/>
      <c r="G9313" s="262">
        <f t="shared" si="168"/>
        <v>58584.866528488899</v>
      </c>
    </row>
    <row r="9314" spans="1:7" x14ac:dyDescent="0.2">
      <c r="A9314" s="120"/>
      <c r="B9314" s="120"/>
      <c r="C9314" s="120"/>
      <c r="D9314" s="120"/>
      <c r="E9314" s="344"/>
      <c r="F9314" s="344"/>
      <c r="G9314" s="262">
        <f t="shared" si="168"/>
        <v>58584.866528488899</v>
      </c>
    </row>
    <row r="9315" spans="1:7" x14ac:dyDescent="0.2">
      <c r="A9315" s="120"/>
      <c r="B9315" s="120"/>
      <c r="C9315" s="120"/>
      <c r="D9315" s="120"/>
      <c r="E9315" s="344"/>
      <c r="F9315" s="344"/>
      <c r="G9315" s="262">
        <f t="shared" si="168"/>
        <v>58584.866528488899</v>
      </c>
    </row>
    <row r="9316" spans="1:7" x14ac:dyDescent="0.2">
      <c r="A9316" s="120"/>
      <c r="B9316" s="120"/>
      <c r="C9316" s="120"/>
      <c r="D9316" s="120"/>
      <c r="E9316" s="344"/>
      <c r="F9316" s="344"/>
      <c r="G9316" s="262">
        <f t="shared" si="168"/>
        <v>58584.866528488899</v>
      </c>
    </row>
    <row r="9317" spans="1:7" x14ac:dyDescent="0.2">
      <c r="A9317" s="120"/>
      <c r="B9317" s="120"/>
      <c r="C9317" s="120"/>
      <c r="D9317" s="120"/>
      <c r="E9317" s="344"/>
      <c r="F9317" s="344"/>
      <c r="G9317" s="262">
        <f t="shared" si="168"/>
        <v>58584.866528488899</v>
      </c>
    </row>
    <row r="9318" spans="1:7" x14ac:dyDescent="0.2">
      <c r="A9318" s="120"/>
      <c r="B9318" s="120"/>
      <c r="C9318" s="120"/>
      <c r="D9318" s="120"/>
      <c r="E9318" s="344"/>
      <c r="F9318" s="344"/>
      <c r="G9318" s="262">
        <f t="shared" si="168"/>
        <v>58584.866528488899</v>
      </c>
    </row>
    <row r="9319" spans="1:7" x14ac:dyDescent="0.2">
      <c r="A9319" s="120"/>
      <c r="B9319" s="120"/>
      <c r="C9319" s="120"/>
      <c r="D9319" s="120"/>
      <c r="E9319" s="344"/>
      <c r="F9319" s="344"/>
      <c r="G9319" s="262">
        <f t="shared" si="168"/>
        <v>58584.866528488899</v>
      </c>
    </row>
    <row r="9320" spans="1:7" x14ac:dyDescent="0.2">
      <c r="A9320" s="120"/>
      <c r="B9320" s="120"/>
      <c r="C9320" s="120"/>
      <c r="D9320" s="120"/>
      <c r="E9320" s="344"/>
      <c r="F9320" s="344"/>
      <c r="G9320" s="262">
        <f t="shared" si="168"/>
        <v>58584.866528488899</v>
      </c>
    </row>
    <row r="9321" spans="1:7" x14ac:dyDescent="0.2">
      <c r="A9321" s="120"/>
      <c r="B9321" s="120"/>
      <c r="C9321" s="120"/>
      <c r="D9321" s="120"/>
      <c r="E9321" s="344"/>
      <c r="F9321" s="344"/>
      <c r="G9321" s="262">
        <f t="shared" si="168"/>
        <v>58584.866528488899</v>
      </c>
    </row>
    <row r="9322" spans="1:7" x14ac:dyDescent="0.2">
      <c r="A9322" s="120"/>
      <c r="B9322" s="120"/>
      <c r="C9322" s="120"/>
      <c r="D9322" s="120"/>
      <c r="E9322" s="344"/>
      <c r="F9322" s="344"/>
      <c r="G9322" s="262">
        <f t="shared" si="168"/>
        <v>58584.866528488899</v>
      </c>
    </row>
    <row r="9323" spans="1:7" x14ac:dyDescent="0.2">
      <c r="A9323" s="120"/>
      <c r="B9323" s="120"/>
      <c r="C9323" s="120"/>
      <c r="D9323" s="120"/>
      <c r="E9323" s="344"/>
      <c r="F9323" s="344"/>
      <c r="G9323" s="262">
        <f t="shared" si="168"/>
        <v>58584.866528488899</v>
      </c>
    </row>
    <row r="9324" spans="1:7" x14ac:dyDescent="0.2">
      <c r="A9324" s="120"/>
      <c r="B9324" s="120"/>
      <c r="C9324" s="120"/>
      <c r="D9324" s="120"/>
      <c r="E9324" s="344"/>
      <c r="F9324" s="344"/>
      <c r="G9324" s="262">
        <f t="shared" si="168"/>
        <v>58584.866528488899</v>
      </c>
    </row>
    <row r="9325" spans="1:7" x14ac:dyDescent="0.2">
      <c r="A9325" s="120"/>
      <c r="B9325" s="120"/>
      <c r="C9325" s="120"/>
      <c r="D9325" s="120"/>
      <c r="E9325" s="344"/>
      <c r="F9325" s="344"/>
      <c r="G9325" s="262">
        <f t="shared" si="168"/>
        <v>58584.866528488899</v>
      </c>
    </row>
    <row r="9326" spans="1:7" x14ac:dyDescent="0.2">
      <c r="A9326" s="120"/>
      <c r="B9326" s="120"/>
      <c r="C9326" s="120"/>
      <c r="D9326" s="120"/>
      <c r="E9326" s="344"/>
      <c r="F9326" s="344"/>
      <c r="G9326" s="262">
        <f t="shared" si="168"/>
        <v>58584.866528488899</v>
      </c>
    </row>
    <row r="9327" spans="1:7" x14ac:dyDescent="0.2">
      <c r="A9327" s="120"/>
      <c r="B9327" s="120"/>
      <c r="C9327" s="120"/>
      <c r="D9327" s="120"/>
      <c r="E9327" s="344"/>
      <c r="F9327" s="344"/>
      <c r="G9327" s="262">
        <f t="shared" si="168"/>
        <v>58584.866528488899</v>
      </c>
    </row>
    <row r="9328" spans="1:7" x14ac:dyDescent="0.2">
      <c r="A9328" s="120"/>
      <c r="B9328" s="120"/>
      <c r="C9328" s="120"/>
      <c r="D9328" s="120"/>
      <c r="E9328" s="344"/>
      <c r="F9328" s="344"/>
      <c r="G9328" s="262">
        <f t="shared" si="168"/>
        <v>58584.866528488899</v>
      </c>
    </row>
    <row r="9329" spans="1:7" x14ac:dyDescent="0.2">
      <c r="A9329" s="120"/>
      <c r="B9329" s="120"/>
      <c r="C9329" s="120"/>
      <c r="D9329" s="120"/>
      <c r="E9329" s="344"/>
      <c r="F9329" s="344"/>
      <c r="G9329" s="262">
        <f t="shared" si="168"/>
        <v>58584.866528488899</v>
      </c>
    </row>
    <row r="9330" spans="1:7" x14ac:dyDescent="0.2">
      <c r="A9330" s="120"/>
      <c r="B9330" s="120"/>
      <c r="C9330" s="120"/>
      <c r="D9330" s="120"/>
      <c r="E9330" s="344"/>
      <c r="F9330" s="344"/>
      <c r="G9330" s="262">
        <f t="shared" si="168"/>
        <v>58584.866528488899</v>
      </c>
    </row>
    <row r="9331" spans="1:7" x14ac:dyDescent="0.2">
      <c r="A9331" s="120"/>
      <c r="B9331" s="120"/>
      <c r="C9331" s="120"/>
      <c r="D9331" s="120"/>
      <c r="E9331" s="344"/>
      <c r="F9331" s="344"/>
      <c r="G9331" s="262">
        <f t="shared" si="168"/>
        <v>58584.866528488899</v>
      </c>
    </row>
    <row r="9332" spans="1:7" x14ac:dyDescent="0.2">
      <c r="A9332" s="120"/>
      <c r="B9332" s="120"/>
      <c r="C9332" s="120"/>
      <c r="D9332" s="120"/>
      <c r="E9332" s="344"/>
      <c r="F9332" s="344"/>
      <c r="G9332" s="262">
        <f t="shared" si="168"/>
        <v>58584.866528488899</v>
      </c>
    </row>
    <row r="9333" spans="1:7" x14ac:dyDescent="0.2">
      <c r="A9333" s="120"/>
      <c r="B9333" s="120"/>
      <c r="C9333" s="120"/>
      <c r="D9333" s="120"/>
      <c r="E9333" s="344"/>
      <c r="F9333" s="344"/>
      <c r="G9333" s="262">
        <f t="shared" si="168"/>
        <v>58584.866528488899</v>
      </c>
    </row>
    <row r="9334" spans="1:7" x14ac:dyDescent="0.2">
      <c r="A9334" s="120"/>
      <c r="B9334" s="120"/>
      <c r="C9334" s="120"/>
      <c r="D9334" s="120"/>
      <c r="E9334" s="344"/>
      <c r="F9334" s="344"/>
      <c r="G9334" s="262">
        <f t="shared" si="168"/>
        <v>58584.866528488899</v>
      </c>
    </row>
    <row r="9335" spans="1:7" x14ac:dyDescent="0.2">
      <c r="A9335" s="120"/>
      <c r="B9335" s="120"/>
      <c r="C9335" s="120"/>
      <c r="D9335" s="120"/>
      <c r="E9335" s="344"/>
      <c r="F9335" s="344"/>
      <c r="G9335" s="262">
        <f t="shared" si="168"/>
        <v>58584.866528488899</v>
      </c>
    </row>
    <row r="9336" spans="1:7" x14ac:dyDescent="0.2">
      <c r="A9336" s="120"/>
      <c r="B9336" s="120"/>
      <c r="C9336" s="120"/>
      <c r="D9336" s="120"/>
      <c r="E9336" s="344"/>
      <c r="F9336" s="344"/>
      <c r="G9336" s="262">
        <f t="shared" si="168"/>
        <v>58584.866528488899</v>
      </c>
    </row>
    <row r="9337" spans="1:7" x14ac:dyDescent="0.2">
      <c r="A9337" s="120"/>
      <c r="B9337" s="120"/>
      <c r="C9337" s="120"/>
      <c r="D9337" s="120"/>
      <c r="E9337" s="344"/>
      <c r="F9337" s="344"/>
      <c r="G9337" s="262">
        <f t="shared" si="168"/>
        <v>58584.866528488899</v>
      </c>
    </row>
    <row r="9338" spans="1:7" x14ac:dyDescent="0.2">
      <c r="A9338" s="120"/>
      <c r="B9338" s="120"/>
      <c r="C9338" s="120"/>
      <c r="D9338" s="120"/>
      <c r="E9338" s="344"/>
      <c r="F9338" s="344"/>
      <c r="G9338" s="262">
        <f t="shared" si="168"/>
        <v>58584.866528488899</v>
      </c>
    </row>
    <row r="9339" spans="1:7" x14ac:dyDescent="0.2">
      <c r="A9339" s="120"/>
      <c r="B9339" s="120"/>
      <c r="C9339" s="120"/>
      <c r="D9339" s="120"/>
      <c r="E9339" s="344"/>
      <c r="F9339" s="344"/>
      <c r="G9339" s="262">
        <f t="shared" si="168"/>
        <v>58584.866528488899</v>
      </c>
    </row>
    <row r="9340" spans="1:7" x14ac:dyDescent="0.2">
      <c r="A9340" s="120"/>
      <c r="B9340" s="120"/>
      <c r="C9340" s="120"/>
      <c r="D9340" s="120"/>
      <c r="E9340" s="344"/>
      <c r="F9340" s="344"/>
      <c r="G9340" s="262">
        <f t="shared" si="168"/>
        <v>58584.866528488899</v>
      </c>
    </row>
    <row r="9341" spans="1:7" x14ac:dyDescent="0.2">
      <c r="A9341" s="120"/>
      <c r="B9341" s="120"/>
      <c r="C9341" s="120"/>
      <c r="D9341" s="120"/>
      <c r="E9341" s="344"/>
      <c r="F9341" s="344"/>
      <c r="G9341" s="262">
        <f t="shared" si="168"/>
        <v>58584.866528488899</v>
      </c>
    </row>
    <row r="9342" spans="1:7" x14ac:dyDescent="0.2">
      <c r="A9342" s="120"/>
      <c r="B9342" s="120"/>
      <c r="C9342" s="120"/>
      <c r="D9342" s="120"/>
      <c r="E9342" s="344"/>
      <c r="F9342" s="344"/>
      <c r="G9342" s="262">
        <f t="shared" si="168"/>
        <v>58584.866528488899</v>
      </c>
    </row>
    <row r="9343" spans="1:7" x14ac:dyDescent="0.2">
      <c r="A9343" s="120"/>
      <c r="B9343" s="120"/>
      <c r="C9343" s="120"/>
      <c r="D9343" s="120"/>
      <c r="E9343" s="344"/>
      <c r="F9343" s="344"/>
      <c r="G9343" s="262">
        <f t="shared" si="168"/>
        <v>58584.866528488899</v>
      </c>
    </row>
    <row r="9344" spans="1:7" x14ac:dyDescent="0.2">
      <c r="A9344" s="120"/>
      <c r="B9344" s="120"/>
      <c r="C9344" s="120"/>
      <c r="D9344" s="120"/>
      <c r="E9344" s="344"/>
      <c r="F9344" s="344"/>
      <c r="G9344" s="262">
        <f t="shared" si="168"/>
        <v>58584.866528488899</v>
      </c>
    </row>
    <row r="9345" spans="1:7" x14ac:dyDescent="0.2">
      <c r="A9345" s="120"/>
      <c r="B9345" s="120"/>
      <c r="C9345" s="120"/>
      <c r="D9345" s="120"/>
      <c r="E9345" s="344"/>
      <c r="F9345" s="344"/>
      <c r="G9345" s="262">
        <f t="shared" si="168"/>
        <v>58584.866528488899</v>
      </c>
    </row>
    <row r="9346" spans="1:7" x14ac:dyDescent="0.2">
      <c r="A9346" s="120"/>
      <c r="B9346" s="120"/>
      <c r="C9346" s="120"/>
      <c r="D9346" s="120"/>
      <c r="E9346" s="344"/>
      <c r="F9346" s="344"/>
      <c r="G9346" s="262">
        <f t="shared" si="168"/>
        <v>58584.866528488899</v>
      </c>
    </row>
    <row r="9347" spans="1:7" x14ac:dyDescent="0.2">
      <c r="A9347" s="120"/>
      <c r="B9347" s="120"/>
      <c r="C9347" s="120"/>
      <c r="D9347" s="120"/>
      <c r="E9347" s="344"/>
      <c r="F9347" s="344"/>
      <c r="G9347" s="262">
        <f t="shared" si="168"/>
        <v>58584.866528488899</v>
      </c>
    </row>
    <row r="9348" spans="1:7" x14ac:dyDescent="0.2">
      <c r="A9348" s="120"/>
      <c r="B9348" s="120"/>
      <c r="C9348" s="120"/>
      <c r="D9348" s="120"/>
      <c r="E9348" s="344"/>
      <c r="F9348" s="344"/>
      <c r="G9348" s="262">
        <f t="shared" si="168"/>
        <v>58584.866528488899</v>
      </c>
    </row>
    <row r="9349" spans="1:7" x14ac:dyDescent="0.2">
      <c r="A9349" s="120"/>
      <c r="B9349" s="120"/>
      <c r="C9349" s="120"/>
      <c r="D9349" s="120"/>
      <c r="E9349" s="344"/>
      <c r="F9349" s="344"/>
      <c r="G9349" s="262">
        <f t="shared" si="168"/>
        <v>58584.866528488899</v>
      </c>
    </row>
    <row r="9350" spans="1:7" x14ac:dyDescent="0.2">
      <c r="A9350" s="120"/>
      <c r="B9350" s="120"/>
      <c r="C9350" s="120"/>
      <c r="D9350" s="120"/>
      <c r="E9350" s="344"/>
      <c r="F9350" s="344"/>
      <c r="G9350" s="262">
        <f t="shared" ref="G9350:G9413" si="169">G9349+(D9350+D9349)/2*(E9350-E9349)</f>
        <v>58584.866528488899</v>
      </c>
    </row>
    <row r="9351" spans="1:7" x14ac:dyDescent="0.2">
      <c r="A9351" s="120"/>
      <c r="B9351" s="120"/>
      <c r="C9351" s="120"/>
      <c r="D9351" s="120"/>
      <c r="E9351" s="344"/>
      <c r="F9351" s="344"/>
      <c r="G9351" s="262">
        <f t="shared" si="169"/>
        <v>58584.866528488899</v>
      </c>
    </row>
    <row r="9352" spans="1:7" x14ac:dyDescent="0.2">
      <c r="A9352" s="120"/>
      <c r="B9352" s="120"/>
      <c r="C9352" s="120"/>
      <c r="D9352" s="120"/>
      <c r="E9352" s="344"/>
      <c r="F9352" s="344"/>
      <c r="G9352" s="262">
        <f t="shared" si="169"/>
        <v>58584.866528488899</v>
      </c>
    </row>
    <row r="9353" spans="1:7" x14ac:dyDescent="0.2">
      <c r="A9353" s="120"/>
      <c r="B9353" s="120"/>
      <c r="C9353" s="120"/>
      <c r="D9353" s="120"/>
      <c r="E9353" s="344"/>
      <c r="F9353" s="344"/>
      <c r="G9353" s="262">
        <f t="shared" si="169"/>
        <v>58584.866528488899</v>
      </c>
    </row>
    <row r="9354" spans="1:7" x14ac:dyDescent="0.2">
      <c r="A9354" s="120"/>
      <c r="B9354" s="120"/>
      <c r="C9354" s="120"/>
      <c r="D9354" s="120"/>
      <c r="E9354" s="344"/>
      <c r="F9354" s="344"/>
      <c r="G9354" s="262">
        <f t="shared" si="169"/>
        <v>58584.866528488899</v>
      </c>
    </row>
    <row r="9355" spans="1:7" x14ac:dyDescent="0.2">
      <c r="A9355" s="120"/>
      <c r="B9355" s="120"/>
      <c r="C9355" s="120"/>
      <c r="D9355" s="120"/>
      <c r="E9355" s="344"/>
      <c r="F9355" s="344"/>
      <c r="G9355" s="262">
        <f t="shared" si="169"/>
        <v>58584.866528488899</v>
      </c>
    </row>
    <row r="9356" spans="1:7" x14ac:dyDescent="0.2">
      <c r="A9356" s="120"/>
      <c r="B9356" s="120"/>
      <c r="C9356" s="120"/>
      <c r="D9356" s="120"/>
      <c r="E9356" s="344"/>
      <c r="F9356" s="344"/>
      <c r="G9356" s="262">
        <f t="shared" si="169"/>
        <v>58584.866528488899</v>
      </c>
    </row>
    <row r="9357" spans="1:7" x14ac:dyDescent="0.2">
      <c r="A9357" s="120"/>
      <c r="B9357" s="120"/>
      <c r="C9357" s="120"/>
      <c r="D9357" s="120"/>
      <c r="E9357" s="344"/>
      <c r="F9357" s="344"/>
      <c r="G9357" s="262">
        <f t="shared" si="169"/>
        <v>58584.866528488899</v>
      </c>
    </row>
    <row r="9358" spans="1:7" x14ac:dyDescent="0.2">
      <c r="A9358" s="120"/>
      <c r="B9358" s="120"/>
      <c r="C9358" s="120"/>
      <c r="D9358" s="120"/>
      <c r="E9358" s="344"/>
      <c r="F9358" s="344"/>
      <c r="G9358" s="262">
        <f t="shared" si="169"/>
        <v>58584.866528488899</v>
      </c>
    </row>
    <row r="9359" spans="1:7" x14ac:dyDescent="0.2">
      <c r="A9359" s="120"/>
      <c r="B9359" s="120"/>
      <c r="C9359" s="120"/>
      <c r="D9359" s="120"/>
      <c r="E9359" s="344"/>
      <c r="F9359" s="344"/>
      <c r="G9359" s="262">
        <f t="shared" si="169"/>
        <v>58584.866528488899</v>
      </c>
    </row>
    <row r="9360" spans="1:7" x14ac:dyDescent="0.2">
      <c r="A9360" s="120"/>
      <c r="B9360" s="120"/>
      <c r="C9360" s="120"/>
      <c r="D9360" s="120"/>
      <c r="E9360" s="344"/>
      <c r="F9360" s="344"/>
      <c r="G9360" s="262">
        <f t="shared" si="169"/>
        <v>58584.866528488899</v>
      </c>
    </row>
    <row r="9361" spans="1:7" x14ac:dyDescent="0.2">
      <c r="A9361" s="120"/>
      <c r="B9361" s="120"/>
      <c r="C9361" s="120"/>
      <c r="D9361" s="120"/>
      <c r="E9361" s="344"/>
      <c r="F9361" s="344"/>
      <c r="G9361" s="262">
        <f t="shared" si="169"/>
        <v>58584.866528488899</v>
      </c>
    </row>
    <row r="9362" spans="1:7" x14ac:dyDescent="0.2">
      <c r="A9362" s="120"/>
      <c r="B9362" s="120"/>
      <c r="C9362" s="120"/>
      <c r="D9362" s="120"/>
      <c r="E9362" s="344"/>
      <c r="F9362" s="344"/>
      <c r="G9362" s="262">
        <f t="shared" si="169"/>
        <v>58584.866528488899</v>
      </c>
    </row>
    <row r="9363" spans="1:7" x14ac:dyDescent="0.2">
      <c r="A9363" s="120"/>
      <c r="B9363" s="120"/>
      <c r="C9363" s="120"/>
      <c r="D9363" s="120"/>
      <c r="E9363" s="344"/>
      <c r="F9363" s="344"/>
      <c r="G9363" s="262">
        <f t="shared" si="169"/>
        <v>58584.866528488899</v>
      </c>
    </row>
    <row r="9364" spans="1:7" x14ac:dyDescent="0.2">
      <c r="A9364" s="120"/>
      <c r="B9364" s="120"/>
      <c r="C9364" s="120"/>
      <c r="D9364" s="120"/>
      <c r="E9364" s="344"/>
      <c r="F9364" s="344"/>
      <c r="G9364" s="262">
        <f t="shared" si="169"/>
        <v>58584.866528488899</v>
      </c>
    </row>
    <row r="9365" spans="1:7" x14ac:dyDescent="0.2">
      <c r="A9365" s="120"/>
      <c r="B9365" s="120"/>
      <c r="C9365" s="120"/>
      <c r="D9365" s="120"/>
      <c r="E9365" s="344"/>
      <c r="F9365" s="344"/>
      <c r="G9365" s="262">
        <f t="shared" si="169"/>
        <v>58584.866528488899</v>
      </c>
    </row>
    <row r="9366" spans="1:7" x14ac:dyDescent="0.2">
      <c r="A9366" s="120"/>
      <c r="B9366" s="120"/>
      <c r="C9366" s="120"/>
      <c r="D9366" s="120"/>
      <c r="E9366" s="344"/>
      <c r="F9366" s="344"/>
      <c r="G9366" s="262">
        <f t="shared" si="169"/>
        <v>58584.866528488899</v>
      </c>
    </row>
    <row r="9367" spans="1:7" x14ac:dyDescent="0.2">
      <c r="A9367" s="120"/>
      <c r="B9367" s="120"/>
      <c r="C9367" s="120"/>
      <c r="D9367" s="120"/>
      <c r="E9367" s="344"/>
      <c r="F9367" s="344"/>
      <c r="G9367" s="262">
        <f t="shared" si="169"/>
        <v>58584.866528488899</v>
      </c>
    </row>
    <row r="9368" spans="1:7" x14ac:dyDescent="0.2">
      <c r="A9368" s="120"/>
      <c r="B9368" s="120"/>
      <c r="C9368" s="120"/>
      <c r="D9368" s="120"/>
      <c r="E9368" s="344"/>
      <c r="F9368" s="344"/>
      <c r="G9368" s="262">
        <f t="shared" si="169"/>
        <v>58584.866528488899</v>
      </c>
    </row>
    <row r="9369" spans="1:7" x14ac:dyDescent="0.2">
      <c r="A9369" s="120"/>
      <c r="B9369" s="120"/>
      <c r="C9369" s="120"/>
      <c r="D9369" s="120"/>
      <c r="E9369" s="344"/>
      <c r="F9369" s="344"/>
      <c r="G9369" s="262">
        <f t="shared" si="169"/>
        <v>58584.866528488899</v>
      </c>
    </row>
    <row r="9370" spans="1:7" x14ac:dyDescent="0.2">
      <c r="A9370" s="120"/>
      <c r="B9370" s="120"/>
      <c r="C9370" s="120"/>
      <c r="D9370" s="120"/>
      <c r="E9370" s="344"/>
      <c r="F9370" s="344"/>
      <c r="G9370" s="262">
        <f t="shared" si="169"/>
        <v>58584.866528488899</v>
      </c>
    </row>
    <row r="9371" spans="1:7" x14ac:dyDescent="0.2">
      <c r="A9371" s="120"/>
      <c r="B9371" s="120"/>
      <c r="C9371" s="120"/>
      <c r="D9371" s="120"/>
      <c r="E9371" s="344"/>
      <c r="F9371" s="344"/>
      <c r="G9371" s="262">
        <f t="shared" si="169"/>
        <v>58584.866528488899</v>
      </c>
    </row>
    <row r="9372" spans="1:7" x14ac:dyDescent="0.2">
      <c r="A9372" s="120"/>
      <c r="B9372" s="120"/>
      <c r="C9372" s="120"/>
      <c r="D9372" s="120"/>
      <c r="E9372" s="344"/>
      <c r="F9372" s="344"/>
      <c r="G9372" s="262">
        <f t="shared" si="169"/>
        <v>58584.866528488899</v>
      </c>
    </row>
    <row r="9373" spans="1:7" x14ac:dyDescent="0.2">
      <c r="A9373" s="120"/>
      <c r="B9373" s="120"/>
      <c r="C9373" s="120"/>
      <c r="D9373" s="120"/>
      <c r="E9373" s="344"/>
      <c r="F9373" s="344"/>
      <c r="G9373" s="262">
        <f t="shared" si="169"/>
        <v>58584.866528488899</v>
      </c>
    </row>
    <row r="9374" spans="1:7" x14ac:dyDescent="0.2">
      <c r="A9374" s="120"/>
      <c r="B9374" s="120"/>
      <c r="C9374" s="120"/>
      <c r="D9374" s="120"/>
      <c r="E9374" s="344"/>
      <c r="F9374" s="344"/>
      <c r="G9374" s="262">
        <f t="shared" si="169"/>
        <v>58584.866528488899</v>
      </c>
    </row>
    <row r="9375" spans="1:7" x14ac:dyDescent="0.2">
      <c r="A9375" s="120"/>
      <c r="B9375" s="120"/>
      <c r="C9375" s="120"/>
      <c r="D9375" s="120"/>
      <c r="E9375" s="344"/>
      <c r="F9375" s="344"/>
      <c r="G9375" s="262">
        <f t="shared" si="169"/>
        <v>58584.866528488899</v>
      </c>
    </row>
    <row r="9376" spans="1:7" x14ac:dyDescent="0.2">
      <c r="A9376" s="120"/>
      <c r="B9376" s="120"/>
      <c r="C9376" s="120"/>
      <c r="D9376" s="120"/>
      <c r="E9376" s="344"/>
      <c r="F9376" s="344"/>
      <c r="G9376" s="262">
        <f t="shared" si="169"/>
        <v>58584.866528488899</v>
      </c>
    </row>
    <row r="9377" spans="1:7" x14ac:dyDescent="0.2">
      <c r="A9377" s="120"/>
      <c r="B9377" s="120"/>
      <c r="C9377" s="120"/>
      <c r="D9377" s="120"/>
      <c r="E9377" s="344"/>
      <c r="F9377" s="344"/>
      <c r="G9377" s="262">
        <f t="shared" si="169"/>
        <v>58584.866528488899</v>
      </c>
    </row>
    <row r="9378" spans="1:7" x14ac:dyDescent="0.2">
      <c r="A9378" s="120"/>
      <c r="B9378" s="120"/>
      <c r="C9378" s="120"/>
      <c r="D9378" s="120"/>
      <c r="E9378" s="344"/>
      <c r="F9378" s="344"/>
      <c r="G9378" s="262">
        <f t="shared" si="169"/>
        <v>58584.866528488899</v>
      </c>
    </row>
    <row r="9379" spans="1:7" x14ac:dyDescent="0.2">
      <c r="A9379" s="120"/>
      <c r="B9379" s="120"/>
      <c r="C9379" s="120"/>
      <c r="D9379" s="120"/>
      <c r="E9379" s="344"/>
      <c r="F9379" s="344"/>
      <c r="G9379" s="262">
        <f t="shared" si="169"/>
        <v>58584.866528488899</v>
      </c>
    </row>
    <row r="9380" spans="1:7" x14ac:dyDescent="0.2">
      <c r="A9380" s="120"/>
      <c r="B9380" s="120"/>
      <c r="C9380" s="120"/>
      <c r="D9380" s="120"/>
      <c r="E9380" s="344"/>
      <c r="F9380" s="344"/>
      <c r="G9380" s="262">
        <f t="shared" si="169"/>
        <v>58584.866528488899</v>
      </c>
    </row>
    <row r="9381" spans="1:7" x14ac:dyDescent="0.2">
      <c r="A9381" s="120"/>
      <c r="B9381" s="120"/>
      <c r="C9381" s="120"/>
      <c r="D9381" s="120"/>
      <c r="E9381" s="344"/>
      <c r="F9381" s="344"/>
      <c r="G9381" s="262">
        <f t="shared" si="169"/>
        <v>58584.866528488899</v>
      </c>
    </row>
    <row r="9382" spans="1:7" x14ac:dyDescent="0.2">
      <c r="A9382" s="120"/>
      <c r="B9382" s="120"/>
      <c r="C9382" s="120"/>
      <c r="D9382" s="120"/>
      <c r="E9382" s="344"/>
      <c r="F9382" s="344"/>
      <c r="G9382" s="262">
        <f t="shared" si="169"/>
        <v>58584.866528488899</v>
      </c>
    </row>
    <row r="9383" spans="1:7" x14ac:dyDescent="0.2">
      <c r="A9383" s="120"/>
      <c r="B9383" s="120"/>
      <c r="C9383" s="120"/>
      <c r="D9383" s="120"/>
      <c r="E9383" s="344"/>
      <c r="F9383" s="344"/>
      <c r="G9383" s="262">
        <f t="shared" si="169"/>
        <v>58584.866528488899</v>
      </c>
    </row>
    <row r="9384" spans="1:7" x14ac:dyDescent="0.2">
      <c r="A9384" s="120"/>
      <c r="B9384" s="120"/>
      <c r="C9384" s="120"/>
      <c r="D9384" s="120"/>
      <c r="E9384" s="344"/>
      <c r="F9384" s="344"/>
      <c r="G9384" s="262">
        <f t="shared" si="169"/>
        <v>58584.866528488899</v>
      </c>
    </row>
    <row r="9385" spans="1:7" x14ac:dyDescent="0.2">
      <c r="A9385" s="120"/>
      <c r="B9385" s="120"/>
      <c r="C9385" s="120"/>
      <c r="D9385" s="120"/>
      <c r="E9385" s="344"/>
      <c r="F9385" s="344"/>
      <c r="G9385" s="262">
        <f t="shared" si="169"/>
        <v>58584.866528488899</v>
      </c>
    </row>
    <row r="9386" spans="1:7" x14ac:dyDescent="0.2">
      <c r="A9386" s="120"/>
      <c r="B9386" s="120"/>
      <c r="C9386" s="120"/>
      <c r="D9386" s="120"/>
      <c r="E9386" s="344"/>
      <c r="F9386" s="344"/>
      <c r="G9386" s="262">
        <f t="shared" si="169"/>
        <v>58584.866528488899</v>
      </c>
    </row>
    <row r="9387" spans="1:7" x14ac:dyDescent="0.2">
      <c r="A9387" s="120"/>
      <c r="B9387" s="120"/>
      <c r="C9387" s="120"/>
      <c r="D9387" s="120"/>
      <c r="E9387" s="344"/>
      <c r="F9387" s="344"/>
      <c r="G9387" s="262">
        <f t="shared" si="169"/>
        <v>58584.866528488899</v>
      </c>
    </row>
    <row r="9388" spans="1:7" x14ac:dyDescent="0.2">
      <c r="A9388" s="120"/>
      <c r="B9388" s="120"/>
      <c r="C9388" s="120"/>
      <c r="D9388" s="120"/>
      <c r="E9388" s="344"/>
      <c r="F9388" s="344"/>
      <c r="G9388" s="262">
        <f t="shared" si="169"/>
        <v>58584.866528488899</v>
      </c>
    </row>
    <row r="9389" spans="1:7" x14ac:dyDescent="0.2">
      <c r="A9389" s="120"/>
      <c r="B9389" s="120"/>
      <c r="C9389" s="120"/>
      <c r="D9389" s="120"/>
      <c r="E9389" s="344"/>
      <c r="F9389" s="344"/>
      <c r="G9389" s="262">
        <f t="shared" si="169"/>
        <v>58584.866528488899</v>
      </c>
    </row>
    <row r="9390" spans="1:7" x14ac:dyDescent="0.2">
      <c r="A9390" s="120"/>
      <c r="B9390" s="120"/>
      <c r="C9390" s="120"/>
      <c r="D9390" s="120"/>
      <c r="E9390" s="344"/>
      <c r="F9390" s="344"/>
      <c r="G9390" s="262">
        <f t="shared" si="169"/>
        <v>58584.866528488899</v>
      </c>
    </row>
    <row r="9391" spans="1:7" x14ac:dyDescent="0.2">
      <c r="A9391" s="120"/>
      <c r="B9391" s="120"/>
      <c r="C9391" s="120"/>
      <c r="D9391" s="120"/>
      <c r="E9391" s="344"/>
      <c r="F9391" s="344"/>
      <c r="G9391" s="262">
        <f t="shared" si="169"/>
        <v>58584.866528488899</v>
      </c>
    </row>
    <row r="9392" spans="1:7" x14ac:dyDescent="0.2">
      <c r="A9392" s="120"/>
      <c r="B9392" s="120"/>
      <c r="C9392" s="120"/>
      <c r="D9392" s="120"/>
      <c r="E9392" s="344"/>
      <c r="F9392" s="344"/>
      <c r="G9392" s="262">
        <f t="shared" si="169"/>
        <v>58584.866528488899</v>
      </c>
    </row>
    <row r="9393" spans="1:7" x14ac:dyDescent="0.2">
      <c r="A9393" s="120"/>
      <c r="B9393" s="120"/>
      <c r="C9393" s="120"/>
      <c r="D9393" s="120"/>
      <c r="E9393" s="344"/>
      <c r="F9393" s="344"/>
      <c r="G9393" s="262">
        <f t="shared" si="169"/>
        <v>58584.866528488899</v>
      </c>
    </row>
    <row r="9394" spans="1:7" x14ac:dyDescent="0.2">
      <c r="A9394" s="120"/>
      <c r="B9394" s="120"/>
      <c r="C9394" s="120"/>
      <c r="D9394" s="120"/>
      <c r="E9394" s="344"/>
      <c r="F9394" s="344"/>
      <c r="G9394" s="262">
        <f t="shared" si="169"/>
        <v>58584.866528488899</v>
      </c>
    </row>
    <row r="9395" spans="1:7" x14ac:dyDescent="0.2">
      <c r="A9395" s="120"/>
      <c r="B9395" s="120"/>
      <c r="C9395" s="120"/>
      <c r="D9395" s="120"/>
      <c r="E9395" s="344"/>
      <c r="F9395" s="344"/>
      <c r="G9395" s="262">
        <f t="shared" si="169"/>
        <v>58584.866528488899</v>
      </c>
    </row>
    <row r="9396" spans="1:7" x14ac:dyDescent="0.2">
      <c r="A9396" s="120"/>
      <c r="B9396" s="120"/>
      <c r="C9396" s="120"/>
      <c r="D9396" s="120"/>
      <c r="E9396" s="344"/>
      <c r="F9396" s="344"/>
      <c r="G9396" s="262">
        <f t="shared" si="169"/>
        <v>58584.866528488899</v>
      </c>
    </row>
    <row r="9397" spans="1:7" x14ac:dyDescent="0.2">
      <c r="A9397" s="120"/>
      <c r="B9397" s="120"/>
      <c r="C9397" s="120"/>
      <c r="D9397" s="120"/>
      <c r="E9397" s="344"/>
      <c r="F9397" s="344"/>
      <c r="G9397" s="262">
        <f t="shared" si="169"/>
        <v>58584.866528488899</v>
      </c>
    </row>
    <row r="9398" spans="1:7" x14ac:dyDescent="0.2">
      <c r="A9398" s="120"/>
      <c r="B9398" s="120"/>
      <c r="C9398" s="120"/>
      <c r="D9398" s="120"/>
      <c r="E9398" s="344"/>
      <c r="F9398" s="344"/>
      <c r="G9398" s="262">
        <f t="shared" si="169"/>
        <v>58584.866528488899</v>
      </c>
    </row>
    <row r="9399" spans="1:7" x14ac:dyDescent="0.2">
      <c r="A9399" s="120"/>
      <c r="B9399" s="120"/>
      <c r="C9399" s="120"/>
      <c r="D9399" s="120"/>
      <c r="E9399" s="344"/>
      <c r="F9399" s="344"/>
      <c r="G9399" s="262">
        <f t="shared" si="169"/>
        <v>58584.866528488899</v>
      </c>
    </row>
    <row r="9400" spans="1:7" x14ac:dyDescent="0.2">
      <c r="A9400" s="120"/>
      <c r="B9400" s="120"/>
      <c r="C9400" s="120"/>
      <c r="D9400" s="120"/>
      <c r="E9400" s="344"/>
      <c r="F9400" s="344"/>
      <c r="G9400" s="262">
        <f t="shared" si="169"/>
        <v>58584.866528488899</v>
      </c>
    </row>
    <row r="9401" spans="1:7" x14ac:dyDescent="0.2">
      <c r="A9401" s="120"/>
      <c r="B9401" s="120"/>
      <c r="C9401" s="120"/>
      <c r="D9401" s="120"/>
      <c r="E9401" s="344"/>
      <c r="F9401" s="344"/>
      <c r="G9401" s="262">
        <f t="shared" si="169"/>
        <v>58584.866528488899</v>
      </c>
    </row>
    <row r="9402" spans="1:7" x14ac:dyDescent="0.2">
      <c r="A9402" s="120"/>
      <c r="B9402" s="120"/>
      <c r="C9402" s="120"/>
      <c r="D9402" s="120"/>
      <c r="E9402" s="344"/>
      <c r="F9402" s="344"/>
      <c r="G9402" s="262">
        <f t="shared" si="169"/>
        <v>58584.866528488899</v>
      </c>
    </row>
    <row r="9403" spans="1:7" x14ac:dyDescent="0.2">
      <c r="A9403" s="120"/>
      <c r="B9403" s="120"/>
      <c r="C9403" s="120"/>
      <c r="D9403" s="120"/>
      <c r="E9403" s="344"/>
      <c r="F9403" s="344"/>
      <c r="G9403" s="262">
        <f t="shared" si="169"/>
        <v>58584.866528488899</v>
      </c>
    </row>
    <row r="9404" spans="1:7" x14ac:dyDescent="0.2">
      <c r="A9404" s="120"/>
      <c r="B9404" s="120"/>
      <c r="C9404" s="120"/>
      <c r="D9404" s="120"/>
      <c r="E9404" s="344"/>
      <c r="F9404" s="344"/>
      <c r="G9404" s="262">
        <f t="shared" si="169"/>
        <v>58584.866528488899</v>
      </c>
    </row>
    <row r="9405" spans="1:7" x14ac:dyDescent="0.2">
      <c r="A9405" s="120"/>
      <c r="B9405" s="120"/>
      <c r="C9405" s="120"/>
      <c r="D9405" s="120"/>
      <c r="E9405" s="344"/>
      <c r="F9405" s="344"/>
      <c r="G9405" s="262">
        <f t="shared" si="169"/>
        <v>58584.866528488899</v>
      </c>
    </row>
    <row r="9406" spans="1:7" x14ac:dyDescent="0.2">
      <c r="A9406" s="120"/>
      <c r="B9406" s="120"/>
      <c r="C9406" s="120"/>
      <c r="D9406" s="120"/>
      <c r="E9406" s="344"/>
      <c r="F9406" s="344"/>
      <c r="G9406" s="262">
        <f t="shared" si="169"/>
        <v>58584.866528488899</v>
      </c>
    </row>
    <row r="9407" spans="1:7" x14ac:dyDescent="0.2">
      <c r="A9407" s="120"/>
      <c r="B9407" s="120"/>
      <c r="C9407" s="120"/>
      <c r="D9407" s="120"/>
      <c r="E9407" s="344"/>
      <c r="F9407" s="344"/>
      <c r="G9407" s="262">
        <f t="shared" si="169"/>
        <v>58584.866528488899</v>
      </c>
    </row>
    <row r="9408" spans="1:7" x14ac:dyDescent="0.2">
      <c r="A9408" s="120"/>
      <c r="B9408" s="120"/>
      <c r="C9408" s="120"/>
      <c r="D9408" s="120"/>
      <c r="E9408" s="344"/>
      <c r="F9408" s="344"/>
      <c r="G9408" s="262">
        <f t="shared" si="169"/>
        <v>58584.866528488899</v>
      </c>
    </row>
    <row r="9409" spans="1:7" x14ac:dyDescent="0.2">
      <c r="A9409" s="120"/>
      <c r="B9409" s="120"/>
      <c r="C9409" s="120"/>
      <c r="D9409" s="120"/>
      <c r="E9409" s="344"/>
      <c r="F9409" s="344"/>
      <c r="G9409" s="262">
        <f t="shared" si="169"/>
        <v>58584.866528488899</v>
      </c>
    </row>
    <row r="9410" spans="1:7" x14ac:dyDescent="0.2">
      <c r="A9410" s="120"/>
      <c r="B9410" s="120"/>
      <c r="C9410" s="120"/>
      <c r="D9410" s="120"/>
      <c r="E9410" s="344"/>
      <c r="F9410" s="344"/>
      <c r="G9410" s="262">
        <f t="shared" si="169"/>
        <v>58584.866528488899</v>
      </c>
    </row>
    <row r="9411" spans="1:7" x14ac:dyDescent="0.2">
      <c r="A9411" s="120"/>
      <c r="B9411" s="120"/>
      <c r="C9411" s="120"/>
      <c r="D9411" s="120"/>
      <c r="E9411" s="344"/>
      <c r="F9411" s="344"/>
      <c r="G9411" s="262">
        <f t="shared" si="169"/>
        <v>58584.866528488899</v>
      </c>
    </row>
    <row r="9412" spans="1:7" x14ac:dyDescent="0.2">
      <c r="A9412" s="120"/>
      <c r="B9412" s="120"/>
      <c r="C9412" s="120"/>
      <c r="D9412" s="120"/>
      <c r="E9412" s="344"/>
      <c r="F9412" s="344"/>
      <c r="G9412" s="262">
        <f t="shared" si="169"/>
        <v>58584.866528488899</v>
      </c>
    </row>
    <row r="9413" spans="1:7" x14ac:dyDescent="0.2">
      <c r="A9413" s="120"/>
      <c r="B9413" s="120"/>
      <c r="C9413" s="120"/>
      <c r="D9413" s="120"/>
      <c r="E9413" s="344"/>
      <c r="F9413" s="344"/>
      <c r="G9413" s="262">
        <f t="shared" si="169"/>
        <v>58584.866528488899</v>
      </c>
    </row>
    <row r="9414" spans="1:7" x14ac:dyDescent="0.2">
      <c r="A9414" s="120"/>
      <c r="B9414" s="120"/>
      <c r="C9414" s="120"/>
      <c r="D9414" s="120"/>
      <c r="E9414" s="344"/>
      <c r="F9414" s="344"/>
      <c r="G9414" s="262">
        <f t="shared" ref="G9414:G9477" si="170">G9413+(D9414+D9413)/2*(E9414-E9413)</f>
        <v>58584.866528488899</v>
      </c>
    </row>
    <row r="9415" spans="1:7" x14ac:dyDescent="0.2">
      <c r="A9415" s="120"/>
      <c r="B9415" s="120"/>
      <c r="C9415" s="120"/>
      <c r="D9415" s="120"/>
      <c r="E9415" s="344"/>
      <c r="F9415" s="344"/>
      <c r="G9415" s="262">
        <f t="shared" si="170"/>
        <v>58584.866528488899</v>
      </c>
    </row>
    <row r="9416" spans="1:7" x14ac:dyDescent="0.2">
      <c r="A9416" s="120"/>
      <c r="B9416" s="120"/>
      <c r="C9416" s="120"/>
      <c r="D9416" s="120"/>
      <c r="E9416" s="344"/>
      <c r="F9416" s="344"/>
      <c r="G9416" s="262">
        <f t="shared" si="170"/>
        <v>58584.866528488899</v>
      </c>
    </row>
    <row r="9417" spans="1:7" x14ac:dyDescent="0.2">
      <c r="A9417" s="120"/>
      <c r="B9417" s="120"/>
      <c r="C9417" s="120"/>
      <c r="D9417" s="120"/>
      <c r="E9417" s="344"/>
      <c r="F9417" s="344"/>
      <c r="G9417" s="262">
        <f t="shared" si="170"/>
        <v>58584.866528488899</v>
      </c>
    </row>
    <row r="9418" spans="1:7" x14ac:dyDescent="0.2">
      <c r="A9418" s="120"/>
      <c r="B9418" s="120"/>
      <c r="C9418" s="120"/>
      <c r="D9418" s="120"/>
      <c r="E9418" s="344"/>
      <c r="F9418" s="344"/>
      <c r="G9418" s="262">
        <f t="shared" si="170"/>
        <v>58584.866528488899</v>
      </c>
    </row>
    <row r="9419" spans="1:7" x14ac:dyDescent="0.2">
      <c r="A9419" s="120"/>
      <c r="B9419" s="120"/>
      <c r="C9419" s="120"/>
      <c r="D9419" s="120"/>
      <c r="E9419" s="344"/>
      <c r="F9419" s="344"/>
      <c r="G9419" s="262">
        <f t="shared" si="170"/>
        <v>58584.866528488899</v>
      </c>
    </row>
    <row r="9420" spans="1:7" x14ac:dyDescent="0.2">
      <c r="A9420" s="120"/>
      <c r="B9420" s="120"/>
      <c r="C9420" s="120"/>
      <c r="D9420" s="120"/>
      <c r="E9420" s="344"/>
      <c r="F9420" s="344"/>
      <c r="G9420" s="262">
        <f t="shared" si="170"/>
        <v>58584.866528488899</v>
      </c>
    </row>
    <row r="9421" spans="1:7" x14ac:dyDescent="0.2">
      <c r="A9421" s="120"/>
      <c r="B9421" s="120"/>
      <c r="C9421" s="120"/>
      <c r="D9421" s="120"/>
      <c r="E9421" s="344"/>
      <c r="F9421" s="344"/>
      <c r="G9421" s="262">
        <f t="shared" si="170"/>
        <v>58584.866528488899</v>
      </c>
    </row>
    <row r="9422" spans="1:7" x14ac:dyDescent="0.2">
      <c r="A9422" s="120"/>
      <c r="B9422" s="120"/>
      <c r="C9422" s="120"/>
      <c r="D9422" s="120"/>
      <c r="E9422" s="344"/>
      <c r="F9422" s="344"/>
      <c r="G9422" s="262">
        <f t="shared" si="170"/>
        <v>58584.866528488899</v>
      </c>
    </row>
    <row r="9423" spans="1:7" x14ac:dyDescent="0.2">
      <c r="A9423" s="120"/>
      <c r="B9423" s="120"/>
      <c r="C9423" s="120"/>
      <c r="D9423" s="120"/>
      <c r="E9423" s="344"/>
      <c r="F9423" s="344"/>
      <c r="G9423" s="262">
        <f t="shared" si="170"/>
        <v>58584.866528488899</v>
      </c>
    </row>
    <row r="9424" spans="1:7" x14ac:dyDescent="0.2">
      <c r="A9424" s="120"/>
      <c r="B9424" s="120"/>
      <c r="C9424" s="120"/>
      <c r="D9424" s="120"/>
      <c r="E9424" s="344"/>
      <c r="F9424" s="344"/>
      <c r="G9424" s="262">
        <f t="shared" si="170"/>
        <v>58584.866528488899</v>
      </c>
    </row>
    <row r="9425" spans="1:7" x14ac:dyDescent="0.2">
      <c r="A9425" s="120"/>
      <c r="B9425" s="120"/>
      <c r="C9425" s="120"/>
      <c r="D9425" s="120"/>
      <c r="E9425" s="344"/>
      <c r="F9425" s="344"/>
      <c r="G9425" s="262">
        <f t="shared" si="170"/>
        <v>58584.866528488899</v>
      </c>
    </row>
    <row r="9426" spans="1:7" x14ac:dyDescent="0.2">
      <c r="A9426" s="120"/>
      <c r="B9426" s="120"/>
      <c r="C9426" s="120"/>
      <c r="D9426" s="120"/>
      <c r="E9426" s="344"/>
      <c r="F9426" s="344"/>
      <c r="G9426" s="262">
        <f t="shared" si="170"/>
        <v>58584.866528488899</v>
      </c>
    </row>
    <row r="9427" spans="1:7" x14ac:dyDescent="0.2">
      <c r="A9427" s="120"/>
      <c r="B9427" s="120"/>
      <c r="C9427" s="120"/>
      <c r="D9427" s="120"/>
      <c r="E9427" s="344"/>
      <c r="F9427" s="344"/>
      <c r="G9427" s="262">
        <f t="shared" si="170"/>
        <v>58584.866528488899</v>
      </c>
    </row>
    <row r="9428" spans="1:7" x14ac:dyDescent="0.2">
      <c r="A9428" s="120"/>
      <c r="B9428" s="120"/>
      <c r="C9428" s="120"/>
      <c r="D9428" s="120"/>
      <c r="E9428" s="344"/>
      <c r="F9428" s="344"/>
      <c r="G9428" s="262">
        <f t="shared" si="170"/>
        <v>58584.866528488899</v>
      </c>
    </row>
    <row r="9429" spans="1:7" x14ac:dyDescent="0.2">
      <c r="A9429" s="120"/>
      <c r="B9429" s="120"/>
      <c r="C9429" s="120"/>
      <c r="D9429" s="120"/>
      <c r="E9429" s="344"/>
      <c r="F9429" s="344"/>
      <c r="G9429" s="262">
        <f t="shared" si="170"/>
        <v>58584.866528488899</v>
      </c>
    </row>
    <row r="9430" spans="1:7" x14ac:dyDescent="0.2">
      <c r="A9430" s="120"/>
      <c r="B9430" s="120"/>
      <c r="C9430" s="120"/>
      <c r="D9430" s="120"/>
      <c r="E9430" s="344"/>
      <c r="F9430" s="344"/>
      <c r="G9430" s="262">
        <f t="shared" si="170"/>
        <v>58584.866528488899</v>
      </c>
    </row>
    <row r="9431" spans="1:7" x14ac:dyDescent="0.2">
      <c r="A9431" s="120"/>
      <c r="B9431" s="120"/>
      <c r="C9431" s="120"/>
      <c r="D9431" s="120"/>
      <c r="E9431" s="344"/>
      <c r="F9431" s="344"/>
      <c r="G9431" s="262">
        <f t="shared" si="170"/>
        <v>58584.866528488899</v>
      </c>
    </row>
    <row r="9432" spans="1:7" x14ac:dyDescent="0.2">
      <c r="A9432" s="120"/>
      <c r="B9432" s="120"/>
      <c r="C9432" s="120"/>
      <c r="D9432" s="120"/>
      <c r="E9432" s="344"/>
      <c r="F9432" s="344"/>
      <c r="G9432" s="262">
        <f t="shared" si="170"/>
        <v>58584.866528488899</v>
      </c>
    </row>
    <row r="9433" spans="1:7" x14ac:dyDescent="0.2">
      <c r="A9433" s="120"/>
      <c r="B9433" s="120"/>
      <c r="C9433" s="120"/>
      <c r="D9433" s="120"/>
      <c r="E9433" s="344"/>
      <c r="F9433" s="344"/>
      <c r="G9433" s="262">
        <f t="shared" si="170"/>
        <v>58584.866528488899</v>
      </c>
    </row>
    <row r="9434" spans="1:7" x14ac:dyDescent="0.2">
      <c r="A9434" s="120"/>
      <c r="B9434" s="120"/>
      <c r="C9434" s="120"/>
      <c r="D9434" s="120"/>
      <c r="E9434" s="344"/>
      <c r="F9434" s="344"/>
      <c r="G9434" s="262">
        <f t="shared" si="170"/>
        <v>58584.866528488899</v>
      </c>
    </row>
    <row r="9435" spans="1:7" x14ac:dyDescent="0.2">
      <c r="A9435" s="120"/>
      <c r="B9435" s="120"/>
      <c r="C9435" s="120"/>
      <c r="D9435" s="120"/>
      <c r="E9435" s="344"/>
      <c r="F9435" s="344"/>
      <c r="G9435" s="262">
        <f t="shared" si="170"/>
        <v>58584.866528488899</v>
      </c>
    </row>
    <row r="9436" spans="1:7" x14ac:dyDescent="0.2">
      <c r="A9436" s="120"/>
      <c r="B9436" s="120"/>
      <c r="C9436" s="120"/>
      <c r="D9436" s="120"/>
      <c r="E9436" s="344"/>
      <c r="F9436" s="344"/>
      <c r="G9436" s="262">
        <f t="shared" si="170"/>
        <v>58584.866528488899</v>
      </c>
    </row>
    <row r="9437" spans="1:7" x14ac:dyDescent="0.2">
      <c r="A9437" s="120"/>
      <c r="B9437" s="120"/>
      <c r="C9437" s="120"/>
      <c r="D9437" s="120"/>
      <c r="E9437" s="344"/>
      <c r="F9437" s="344"/>
      <c r="G9437" s="262">
        <f t="shared" si="170"/>
        <v>58584.866528488899</v>
      </c>
    </row>
    <row r="9438" spans="1:7" x14ac:dyDescent="0.2">
      <c r="A9438" s="120"/>
      <c r="B9438" s="120"/>
      <c r="C9438" s="120"/>
      <c r="D9438" s="120"/>
      <c r="E9438" s="344"/>
      <c r="F9438" s="344"/>
      <c r="G9438" s="262">
        <f t="shared" si="170"/>
        <v>58584.866528488899</v>
      </c>
    </row>
    <row r="9439" spans="1:7" x14ac:dyDescent="0.2">
      <c r="A9439" s="120"/>
      <c r="B9439" s="120"/>
      <c r="C9439" s="120"/>
      <c r="D9439" s="120"/>
      <c r="E9439" s="344"/>
      <c r="F9439" s="344"/>
      <c r="G9439" s="262">
        <f t="shared" si="170"/>
        <v>58584.866528488899</v>
      </c>
    </row>
    <row r="9440" spans="1:7" x14ac:dyDescent="0.2">
      <c r="A9440" s="120"/>
      <c r="B9440" s="120"/>
      <c r="C9440" s="120"/>
      <c r="D9440" s="120"/>
      <c r="E9440" s="344"/>
      <c r="F9440" s="344"/>
      <c r="G9440" s="262">
        <f t="shared" si="170"/>
        <v>58584.866528488899</v>
      </c>
    </row>
    <row r="9441" spans="1:7" x14ac:dyDescent="0.2">
      <c r="A9441" s="120"/>
      <c r="B9441" s="120"/>
      <c r="C9441" s="120"/>
      <c r="D9441" s="120"/>
      <c r="E9441" s="344"/>
      <c r="F9441" s="344"/>
      <c r="G9441" s="262">
        <f t="shared" si="170"/>
        <v>58584.866528488899</v>
      </c>
    </row>
    <row r="9442" spans="1:7" x14ac:dyDescent="0.2">
      <c r="A9442" s="120"/>
      <c r="B9442" s="120"/>
      <c r="C9442" s="120"/>
      <c r="D9442" s="120"/>
      <c r="E9442" s="344"/>
      <c r="F9442" s="344"/>
      <c r="G9442" s="262">
        <f t="shared" si="170"/>
        <v>58584.866528488899</v>
      </c>
    </row>
    <row r="9443" spans="1:7" x14ac:dyDescent="0.2">
      <c r="A9443" s="120"/>
      <c r="B9443" s="120"/>
      <c r="C9443" s="120"/>
      <c r="D9443" s="120"/>
      <c r="E9443" s="344"/>
      <c r="F9443" s="344"/>
      <c r="G9443" s="262">
        <f t="shared" si="170"/>
        <v>58584.866528488899</v>
      </c>
    </row>
    <row r="9444" spans="1:7" x14ac:dyDescent="0.2">
      <c r="A9444" s="120"/>
      <c r="B9444" s="120"/>
      <c r="C9444" s="120"/>
      <c r="D9444" s="120"/>
      <c r="E9444" s="344"/>
      <c r="F9444" s="344"/>
      <c r="G9444" s="262">
        <f t="shared" si="170"/>
        <v>58584.866528488899</v>
      </c>
    </row>
    <row r="9445" spans="1:7" x14ac:dyDescent="0.2">
      <c r="A9445" s="120"/>
      <c r="B9445" s="120"/>
      <c r="C9445" s="120"/>
      <c r="D9445" s="120"/>
      <c r="E9445" s="344"/>
      <c r="F9445" s="344"/>
      <c r="G9445" s="262">
        <f t="shared" si="170"/>
        <v>58584.866528488899</v>
      </c>
    </row>
    <row r="9446" spans="1:7" x14ac:dyDescent="0.2">
      <c r="A9446" s="120"/>
      <c r="B9446" s="120"/>
      <c r="C9446" s="120"/>
      <c r="D9446" s="120"/>
      <c r="E9446" s="344"/>
      <c r="F9446" s="344"/>
      <c r="G9446" s="262">
        <f t="shared" si="170"/>
        <v>58584.866528488899</v>
      </c>
    </row>
    <row r="9447" spans="1:7" x14ac:dyDescent="0.2">
      <c r="A9447" s="120"/>
      <c r="B9447" s="120"/>
      <c r="C9447" s="120"/>
      <c r="D9447" s="120"/>
      <c r="E9447" s="344"/>
      <c r="F9447" s="344"/>
      <c r="G9447" s="262">
        <f t="shared" si="170"/>
        <v>58584.866528488899</v>
      </c>
    </row>
    <row r="9448" spans="1:7" x14ac:dyDescent="0.2">
      <c r="A9448" s="120"/>
      <c r="B9448" s="120"/>
      <c r="C9448" s="120"/>
      <c r="D9448" s="120"/>
      <c r="E9448" s="344"/>
      <c r="F9448" s="344"/>
      <c r="G9448" s="262">
        <f t="shared" si="170"/>
        <v>58584.866528488899</v>
      </c>
    </row>
    <row r="9449" spans="1:7" x14ac:dyDescent="0.2">
      <c r="A9449" s="120"/>
      <c r="B9449" s="120"/>
      <c r="C9449" s="120"/>
      <c r="D9449" s="120"/>
      <c r="E9449" s="344"/>
      <c r="F9449" s="344"/>
      <c r="G9449" s="262">
        <f t="shared" si="170"/>
        <v>58584.866528488899</v>
      </c>
    </row>
    <row r="9450" spans="1:7" x14ac:dyDescent="0.2">
      <c r="A9450" s="120"/>
      <c r="B9450" s="120"/>
      <c r="C9450" s="120"/>
      <c r="D9450" s="120"/>
      <c r="E9450" s="344"/>
      <c r="F9450" s="344"/>
      <c r="G9450" s="262">
        <f t="shared" si="170"/>
        <v>58584.866528488899</v>
      </c>
    </row>
    <row r="9451" spans="1:7" x14ac:dyDescent="0.2">
      <c r="A9451" s="120"/>
      <c r="B9451" s="120"/>
      <c r="C9451" s="120"/>
      <c r="D9451" s="120"/>
      <c r="E9451" s="344"/>
      <c r="F9451" s="344"/>
      <c r="G9451" s="262">
        <f t="shared" si="170"/>
        <v>58584.866528488899</v>
      </c>
    </row>
    <row r="9452" spans="1:7" x14ac:dyDescent="0.2">
      <c r="A9452" s="120"/>
      <c r="B9452" s="120"/>
      <c r="C9452" s="120"/>
      <c r="D9452" s="120"/>
      <c r="E9452" s="344"/>
      <c r="F9452" s="344"/>
      <c r="G9452" s="262">
        <f t="shared" si="170"/>
        <v>58584.866528488899</v>
      </c>
    </row>
    <row r="9453" spans="1:7" x14ac:dyDescent="0.2">
      <c r="A9453" s="120"/>
      <c r="B9453" s="120"/>
      <c r="C9453" s="120"/>
      <c r="D9453" s="120"/>
      <c r="E9453" s="344"/>
      <c r="F9453" s="344"/>
      <c r="G9453" s="262">
        <f t="shared" si="170"/>
        <v>58584.866528488899</v>
      </c>
    </row>
    <row r="9454" spans="1:7" x14ac:dyDescent="0.2">
      <c r="A9454" s="120"/>
      <c r="B9454" s="120"/>
      <c r="C9454" s="120"/>
      <c r="D9454" s="120"/>
      <c r="E9454" s="344"/>
      <c r="F9454" s="344"/>
      <c r="G9454" s="262">
        <f t="shared" si="170"/>
        <v>58584.866528488899</v>
      </c>
    </row>
    <row r="9455" spans="1:7" x14ac:dyDescent="0.2">
      <c r="A9455" s="120"/>
      <c r="B9455" s="120"/>
      <c r="C9455" s="120"/>
      <c r="D9455" s="120"/>
      <c r="E9455" s="344"/>
      <c r="F9455" s="344"/>
      <c r="G9455" s="262">
        <f t="shared" si="170"/>
        <v>58584.866528488899</v>
      </c>
    </row>
    <row r="9456" spans="1:7" x14ac:dyDescent="0.2">
      <c r="A9456" s="120"/>
      <c r="B9456" s="120"/>
      <c r="C9456" s="120"/>
      <c r="D9456" s="120"/>
      <c r="E9456" s="344"/>
      <c r="F9456" s="344"/>
      <c r="G9456" s="262">
        <f t="shared" si="170"/>
        <v>58584.866528488899</v>
      </c>
    </row>
    <row r="9457" spans="1:7" x14ac:dyDescent="0.2">
      <c r="A9457" s="120"/>
      <c r="B9457" s="120"/>
      <c r="C9457" s="120"/>
      <c r="D9457" s="120"/>
      <c r="E9457" s="344"/>
      <c r="F9457" s="344"/>
      <c r="G9457" s="262">
        <f t="shared" si="170"/>
        <v>58584.866528488899</v>
      </c>
    </row>
    <row r="9458" spans="1:7" x14ac:dyDescent="0.2">
      <c r="A9458" s="120"/>
      <c r="B9458" s="120"/>
      <c r="C9458" s="120"/>
      <c r="D9458" s="120"/>
      <c r="E9458" s="344"/>
      <c r="F9458" s="344"/>
      <c r="G9458" s="262">
        <f t="shared" si="170"/>
        <v>58584.866528488899</v>
      </c>
    </row>
    <row r="9459" spans="1:7" x14ac:dyDescent="0.2">
      <c r="A9459" s="120"/>
      <c r="B9459" s="120"/>
      <c r="C9459" s="120"/>
      <c r="D9459" s="120"/>
      <c r="E9459" s="344"/>
      <c r="F9459" s="344"/>
      <c r="G9459" s="262">
        <f t="shared" si="170"/>
        <v>58584.866528488899</v>
      </c>
    </row>
    <row r="9460" spans="1:7" x14ac:dyDescent="0.2">
      <c r="A9460" s="120"/>
      <c r="B9460" s="120"/>
      <c r="C9460" s="120"/>
      <c r="D9460" s="120"/>
      <c r="E9460" s="344"/>
      <c r="F9460" s="344"/>
      <c r="G9460" s="262">
        <f t="shared" si="170"/>
        <v>58584.866528488899</v>
      </c>
    </row>
    <row r="9461" spans="1:7" x14ac:dyDescent="0.2">
      <c r="A9461" s="120"/>
      <c r="B9461" s="120"/>
      <c r="C9461" s="120"/>
      <c r="D9461" s="120"/>
      <c r="E9461" s="344"/>
      <c r="F9461" s="344"/>
      <c r="G9461" s="262">
        <f t="shared" si="170"/>
        <v>58584.866528488899</v>
      </c>
    </row>
    <row r="9462" spans="1:7" x14ac:dyDescent="0.2">
      <c r="A9462" s="120"/>
      <c r="B9462" s="120"/>
      <c r="C9462" s="120"/>
      <c r="D9462" s="120"/>
      <c r="E9462" s="344"/>
      <c r="F9462" s="344"/>
      <c r="G9462" s="262">
        <f t="shared" si="170"/>
        <v>58584.866528488899</v>
      </c>
    </row>
    <row r="9463" spans="1:7" x14ac:dyDescent="0.2">
      <c r="A9463" s="120"/>
      <c r="B9463" s="120"/>
      <c r="C9463" s="120"/>
      <c r="D9463" s="120"/>
      <c r="E9463" s="344"/>
      <c r="F9463" s="344"/>
      <c r="G9463" s="262">
        <f t="shared" si="170"/>
        <v>58584.866528488899</v>
      </c>
    </row>
    <row r="9464" spans="1:7" x14ac:dyDescent="0.2">
      <c r="A9464" s="120"/>
      <c r="B9464" s="120"/>
      <c r="C9464" s="120"/>
      <c r="D9464" s="120"/>
      <c r="E9464" s="344"/>
      <c r="F9464" s="344"/>
      <c r="G9464" s="262">
        <f t="shared" si="170"/>
        <v>58584.866528488899</v>
      </c>
    </row>
    <row r="9465" spans="1:7" x14ac:dyDescent="0.2">
      <c r="A9465" s="120"/>
      <c r="B9465" s="120"/>
      <c r="C9465" s="120"/>
      <c r="D9465" s="120"/>
      <c r="E9465" s="344"/>
      <c r="F9465" s="344"/>
      <c r="G9465" s="262">
        <f t="shared" si="170"/>
        <v>58584.866528488899</v>
      </c>
    </row>
    <row r="9466" spans="1:7" x14ac:dyDescent="0.2">
      <c r="A9466" s="120"/>
      <c r="B9466" s="120"/>
      <c r="C9466" s="120"/>
      <c r="D9466" s="120"/>
      <c r="E9466" s="344"/>
      <c r="F9466" s="344"/>
      <c r="G9466" s="262">
        <f t="shared" si="170"/>
        <v>58584.866528488899</v>
      </c>
    </row>
    <row r="9467" spans="1:7" x14ac:dyDescent="0.2">
      <c r="A9467" s="120"/>
      <c r="B9467" s="120"/>
      <c r="C9467" s="120"/>
      <c r="D9467" s="120"/>
      <c r="E9467" s="344"/>
      <c r="F9467" s="344"/>
      <c r="G9467" s="262">
        <f t="shared" si="170"/>
        <v>58584.866528488899</v>
      </c>
    </row>
    <row r="9468" spans="1:7" x14ac:dyDescent="0.2">
      <c r="A9468" s="120"/>
      <c r="B9468" s="120"/>
      <c r="C9468" s="120"/>
      <c r="D9468" s="120"/>
      <c r="E9468" s="344"/>
      <c r="F9468" s="344"/>
      <c r="G9468" s="262">
        <f t="shared" si="170"/>
        <v>58584.866528488899</v>
      </c>
    </row>
    <row r="9469" spans="1:7" x14ac:dyDescent="0.2">
      <c r="A9469" s="120"/>
      <c r="B9469" s="120"/>
      <c r="C9469" s="120"/>
      <c r="D9469" s="120"/>
      <c r="E9469" s="344"/>
      <c r="F9469" s="344"/>
      <c r="G9469" s="262">
        <f t="shared" si="170"/>
        <v>58584.866528488899</v>
      </c>
    </row>
    <row r="9470" spans="1:7" x14ac:dyDescent="0.2">
      <c r="A9470" s="120"/>
      <c r="B9470" s="120"/>
      <c r="C9470" s="120"/>
      <c r="D9470" s="120"/>
      <c r="E9470" s="344"/>
      <c r="F9470" s="344"/>
      <c r="G9470" s="262">
        <f t="shared" si="170"/>
        <v>58584.866528488899</v>
      </c>
    </row>
    <row r="9471" spans="1:7" x14ac:dyDescent="0.2">
      <c r="A9471" s="120"/>
      <c r="B9471" s="120"/>
      <c r="C9471" s="120"/>
      <c r="D9471" s="120"/>
      <c r="E9471" s="344"/>
      <c r="F9471" s="344"/>
      <c r="G9471" s="262">
        <f t="shared" si="170"/>
        <v>58584.866528488899</v>
      </c>
    </row>
    <row r="9472" spans="1:7" x14ac:dyDescent="0.2">
      <c r="A9472" s="120"/>
      <c r="B9472" s="120"/>
      <c r="C9472" s="120"/>
      <c r="D9472" s="120"/>
      <c r="E9472" s="344"/>
      <c r="F9472" s="344"/>
      <c r="G9472" s="262">
        <f t="shared" si="170"/>
        <v>58584.866528488899</v>
      </c>
    </row>
    <row r="9473" spans="1:7" x14ac:dyDescent="0.2">
      <c r="A9473" s="120"/>
      <c r="B9473" s="120"/>
      <c r="C9473" s="120"/>
      <c r="D9473" s="120"/>
      <c r="E9473" s="344"/>
      <c r="F9473" s="344"/>
      <c r="G9473" s="262">
        <f t="shared" si="170"/>
        <v>58584.866528488899</v>
      </c>
    </row>
    <row r="9474" spans="1:7" x14ac:dyDescent="0.2">
      <c r="A9474" s="120"/>
      <c r="B9474" s="120"/>
      <c r="C9474" s="120"/>
      <c r="D9474" s="120"/>
      <c r="E9474" s="344"/>
      <c r="F9474" s="344"/>
      <c r="G9474" s="262">
        <f t="shared" si="170"/>
        <v>58584.866528488899</v>
      </c>
    </row>
    <row r="9475" spans="1:7" x14ac:dyDescent="0.2">
      <c r="A9475" s="120"/>
      <c r="B9475" s="120"/>
      <c r="C9475" s="120"/>
      <c r="D9475" s="120"/>
      <c r="E9475" s="344"/>
      <c r="F9475" s="344"/>
      <c r="G9475" s="262">
        <f t="shared" si="170"/>
        <v>58584.866528488899</v>
      </c>
    </row>
    <row r="9476" spans="1:7" x14ac:dyDescent="0.2">
      <c r="A9476" s="120"/>
      <c r="B9476" s="120"/>
      <c r="C9476" s="120"/>
      <c r="D9476" s="120"/>
      <c r="E9476" s="344"/>
      <c r="F9476" s="344"/>
      <c r="G9476" s="262">
        <f t="shared" si="170"/>
        <v>58584.866528488899</v>
      </c>
    </row>
    <row r="9477" spans="1:7" x14ac:dyDescent="0.2">
      <c r="A9477" s="120"/>
      <c r="B9477" s="120"/>
      <c r="C9477" s="120"/>
      <c r="D9477" s="120"/>
      <c r="E9477" s="344"/>
      <c r="F9477" s="344"/>
      <c r="G9477" s="262">
        <f t="shared" si="170"/>
        <v>58584.866528488899</v>
      </c>
    </row>
    <row r="9478" spans="1:7" x14ac:dyDescent="0.2">
      <c r="A9478" s="120"/>
      <c r="B9478" s="120"/>
      <c r="C9478" s="120"/>
      <c r="D9478" s="120"/>
      <c r="E9478" s="344"/>
      <c r="F9478" s="344"/>
      <c r="G9478" s="262">
        <f t="shared" ref="G9478:G9541" si="171">G9477+(D9478+D9477)/2*(E9478-E9477)</f>
        <v>58584.866528488899</v>
      </c>
    </row>
    <row r="9479" spans="1:7" x14ac:dyDescent="0.2">
      <c r="A9479" s="120"/>
      <c r="B9479" s="120"/>
      <c r="C9479" s="120"/>
      <c r="D9479" s="120"/>
      <c r="E9479" s="344"/>
      <c r="F9479" s="344"/>
      <c r="G9479" s="262">
        <f t="shared" si="171"/>
        <v>58584.866528488899</v>
      </c>
    </row>
    <row r="9480" spans="1:7" x14ac:dyDescent="0.2">
      <c r="A9480" s="120"/>
      <c r="B9480" s="120"/>
      <c r="C9480" s="120"/>
      <c r="D9480" s="120"/>
      <c r="E9480" s="344"/>
      <c r="F9480" s="344"/>
      <c r="G9480" s="262">
        <f t="shared" si="171"/>
        <v>58584.866528488899</v>
      </c>
    </row>
    <row r="9481" spans="1:7" x14ac:dyDescent="0.2">
      <c r="A9481" s="120"/>
      <c r="B9481" s="120"/>
      <c r="C9481" s="120"/>
      <c r="D9481" s="120"/>
      <c r="E9481" s="344"/>
      <c r="F9481" s="344"/>
      <c r="G9481" s="262">
        <f t="shared" si="171"/>
        <v>58584.866528488899</v>
      </c>
    </row>
    <row r="9482" spans="1:7" x14ac:dyDescent="0.2">
      <c r="A9482" s="120"/>
      <c r="B9482" s="120"/>
      <c r="C9482" s="120"/>
      <c r="D9482" s="120"/>
      <c r="E9482" s="344"/>
      <c r="F9482" s="344"/>
      <c r="G9482" s="262">
        <f t="shared" si="171"/>
        <v>58584.866528488899</v>
      </c>
    </row>
    <row r="9483" spans="1:7" x14ac:dyDescent="0.2">
      <c r="A9483" s="120"/>
      <c r="B9483" s="120"/>
      <c r="C9483" s="120"/>
      <c r="D9483" s="120"/>
      <c r="E9483" s="344"/>
      <c r="F9483" s="344"/>
      <c r="G9483" s="262">
        <f t="shared" si="171"/>
        <v>58584.866528488899</v>
      </c>
    </row>
    <row r="9484" spans="1:7" x14ac:dyDescent="0.2">
      <c r="A9484" s="120"/>
      <c r="B9484" s="120"/>
      <c r="C9484" s="120"/>
      <c r="D9484" s="120"/>
      <c r="E9484" s="344"/>
      <c r="F9484" s="344"/>
      <c r="G9484" s="262">
        <f t="shared" si="171"/>
        <v>58584.866528488899</v>
      </c>
    </row>
    <row r="9485" spans="1:7" x14ac:dyDescent="0.2">
      <c r="A9485" s="120"/>
      <c r="B9485" s="120"/>
      <c r="C9485" s="120"/>
      <c r="D9485" s="120"/>
      <c r="E9485" s="344"/>
      <c r="F9485" s="344"/>
      <c r="G9485" s="262">
        <f t="shared" si="171"/>
        <v>58584.866528488899</v>
      </c>
    </row>
    <row r="9486" spans="1:7" x14ac:dyDescent="0.2">
      <c r="A9486" s="120"/>
      <c r="B9486" s="120"/>
      <c r="C9486" s="120"/>
      <c r="D9486" s="120"/>
      <c r="E9486" s="344"/>
      <c r="F9486" s="344"/>
      <c r="G9486" s="262">
        <f t="shared" si="171"/>
        <v>58584.866528488899</v>
      </c>
    </row>
    <row r="9487" spans="1:7" x14ac:dyDescent="0.2">
      <c r="A9487" s="120"/>
      <c r="B9487" s="120"/>
      <c r="C9487" s="120"/>
      <c r="D9487" s="120"/>
      <c r="E9487" s="344"/>
      <c r="F9487" s="344"/>
      <c r="G9487" s="262">
        <f t="shared" si="171"/>
        <v>58584.866528488899</v>
      </c>
    </row>
    <row r="9488" spans="1:7" x14ac:dyDescent="0.2">
      <c r="A9488" s="120"/>
      <c r="B9488" s="120"/>
      <c r="C9488" s="120"/>
      <c r="D9488" s="120"/>
      <c r="E9488" s="344"/>
      <c r="F9488" s="344"/>
      <c r="G9488" s="262">
        <f t="shared" si="171"/>
        <v>58584.866528488899</v>
      </c>
    </row>
    <row r="9489" spans="1:7" x14ac:dyDescent="0.2">
      <c r="A9489" s="120"/>
      <c r="B9489" s="120"/>
      <c r="C9489" s="120"/>
      <c r="D9489" s="120"/>
      <c r="E9489" s="344"/>
      <c r="F9489" s="344"/>
      <c r="G9489" s="262">
        <f t="shared" si="171"/>
        <v>58584.866528488899</v>
      </c>
    </row>
    <row r="9490" spans="1:7" x14ac:dyDescent="0.2">
      <c r="A9490" s="120"/>
      <c r="B9490" s="120"/>
      <c r="C9490" s="120"/>
      <c r="D9490" s="120"/>
      <c r="E9490" s="344"/>
      <c r="F9490" s="344"/>
      <c r="G9490" s="262">
        <f t="shared" si="171"/>
        <v>58584.866528488899</v>
      </c>
    </row>
    <row r="9491" spans="1:7" x14ac:dyDescent="0.2">
      <c r="A9491" s="120"/>
      <c r="B9491" s="120"/>
      <c r="C9491" s="120"/>
      <c r="D9491" s="120"/>
      <c r="E9491" s="344"/>
      <c r="F9491" s="344"/>
      <c r="G9491" s="262">
        <f t="shared" si="171"/>
        <v>58584.866528488899</v>
      </c>
    </row>
    <row r="9492" spans="1:7" x14ac:dyDescent="0.2">
      <c r="A9492" s="120"/>
      <c r="B9492" s="120"/>
      <c r="C9492" s="120"/>
      <c r="D9492" s="120"/>
      <c r="E9492" s="344"/>
      <c r="F9492" s="344"/>
      <c r="G9492" s="262">
        <f t="shared" si="171"/>
        <v>58584.866528488899</v>
      </c>
    </row>
    <row r="9493" spans="1:7" x14ac:dyDescent="0.2">
      <c r="A9493" s="120"/>
      <c r="B9493" s="120"/>
      <c r="C9493" s="120"/>
      <c r="D9493" s="120"/>
      <c r="E9493" s="344"/>
      <c r="F9493" s="344"/>
      <c r="G9493" s="262">
        <f t="shared" si="171"/>
        <v>58584.866528488899</v>
      </c>
    </row>
    <row r="9494" spans="1:7" x14ac:dyDescent="0.2">
      <c r="A9494" s="120"/>
      <c r="B9494" s="120"/>
      <c r="C9494" s="120"/>
      <c r="D9494" s="120"/>
      <c r="E9494" s="344"/>
      <c r="F9494" s="344"/>
      <c r="G9494" s="262">
        <f t="shared" si="171"/>
        <v>58584.866528488899</v>
      </c>
    </row>
    <row r="9495" spans="1:7" x14ac:dyDescent="0.2">
      <c r="A9495" s="120"/>
      <c r="B9495" s="120"/>
      <c r="C9495" s="120"/>
      <c r="D9495" s="120"/>
      <c r="E9495" s="344"/>
      <c r="F9495" s="344"/>
      <c r="G9495" s="262">
        <f t="shared" si="171"/>
        <v>58584.866528488899</v>
      </c>
    </row>
    <row r="9496" spans="1:7" x14ac:dyDescent="0.2">
      <c r="A9496" s="120"/>
      <c r="B9496" s="120"/>
      <c r="C9496" s="120"/>
      <c r="D9496" s="120"/>
      <c r="E9496" s="344"/>
      <c r="F9496" s="344"/>
      <c r="G9496" s="262">
        <f t="shared" si="171"/>
        <v>58584.866528488899</v>
      </c>
    </row>
    <row r="9497" spans="1:7" x14ac:dyDescent="0.2">
      <c r="A9497" s="120"/>
      <c r="B9497" s="120"/>
      <c r="C9497" s="120"/>
      <c r="D9497" s="120"/>
      <c r="E9497" s="344"/>
      <c r="F9497" s="344"/>
      <c r="G9497" s="262">
        <f t="shared" si="171"/>
        <v>58584.866528488899</v>
      </c>
    </row>
    <row r="9498" spans="1:7" x14ac:dyDescent="0.2">
      <c r="A9498" s="120"/>
      <c r="B9498" s="120"/>
      <c r="C9498" s="120"/>
      <c r="D9498" s="120"/>
      <c r="E9498" s="344"/>
      <c r="F9498" s="344"/>
      <c r="G9498" s="262">
        <f t="shared" si="171"/>
        <v>58584.866528488899</v>
      </c>
    </row>
    <row r="9499" spans="1:7" x14ac:dyDescent="0.2">
      <c r="A9499" s="120"/>
      <c r="B9499" s="120"/>
      <c r="C9499" s="120"/>
      <c r="D9499" s="120"/>
      <c r="E9499" s="344"/>
      <c r="F9499" s="344"/>
      <c r="G9499" s="262">
        <f t="shared" si="171"/>
        <v>58584.866528488899</v>
      </c>
    </row>
    <row r="9500" spans="1:7" x14ac:dyDescent="0.2">
      <c r="A9500" s="120"/>
      <c r="B9500" s="120"/>
      <c r="C9500" s="120"/>
      <c r="D9500" s="120"/>
      <c r="E9500" s="344"/>
      <c r="F9500" s="344"/>
      <c r="G9500" s="262">
        <f t="shared" si="171"/>
        <v>58584.866528488899</v>
      </c>
    </row>
    <row r="9501" spans="1:7" x14ac:dyDescent="0.2">
      <c r="A9501" s="120"/>
      <c r="B9501" s="120"/>
      <c r="C9501" s="120"/>
      <c r="D9501" s="120"/>
      <c r="E9501" s="344"/>
      <c r="F9501" s="344"/>
      <c r="G9501" s="262">
        <f t="shared" si="171"/>
        <v>58584.866528488899</v>
      </c>
    </row>
    <row r="9502" spans="1:7" x14ac:dyDescent="0.2">
      <c r="A9502" s="120"/>
      <c r="B9502" s="120"/>
      <c r="C9502" s="120"/>
      <c r="D9502" s="120"/>
      <c r="E9502" s="344"/>
      <c r="F9502" s="344"/>
      <c r="G9502" s="262">
        <f t="shared" si="171"/>
        <v>58584.866528488899</v>
      </c>
    </row>
    <row r="9503" spans="1:7" x14ac:dyDescent="0.2">
      <c r="A9503" s="120"/>
      <c r="B9503" s="120"/>
      <c r="C9503" s="120"/>
      <c r="D9503" s="120"/>
      <c r="E9503" s="344"/>
      <c r="F9503" s="344"/>
      <c r="G9503" s="262">
        <f t="shared" si="171"/>
        <v>58584.866528488899</v>
      </c>
    </row>
    <row r="9504" spans="1:7" x14ac:dyDescent="0.2">
      <c r="A9504" s="120"/>
      <c r="B9504" s="120"/>
      <c r="C9504" s="120"/>
      <c r="D9504" s="120"/>
      <c r="E9504" s="344"/>
      <c r="F9504" s="344"/>
      <c r="G9504" s="262">
        <f t="shared" si="171"/>
        <v>58584.866528488899</v>
      </c>
    </row>
    <row r="9505" spans="1:7" x14ac:dyDescent="0.2">
      <c r="A9505" s="120"/>
      <c r="B9505" s="120"/>
      <c r="C9505" s="120"/>
      <c r="D9505" s="120"/>
      <c r="E9505" s="344"/>
      <c r="F9505" s="344"/>
      <c r="G9505" s="262">
        <f t="shared" si="171"/>
        <v>58584.866528488899</v>
      </c>
    </row>
    <row r="9506" spans="1:7" x14ac:dyDescent="0.2">
      <c r="A9506" s="120"/>
      <c r="B9506" s="120"/>
      <c r="C9506" s="120"/>
      <c r="D9506" s="120"/>
      <c r="E9506" s="344"/>
      <c r="F9506" s="344"/>
      <c r="G9506" s="262">
        <f t="shared" si="171"/>
        <v>58584.866528488899</v>
      </c>
    </row>
    <row r="9507" spans="1:7" x14ac:dyDescent="0.2">
      <c r="A9507" s="120"/>
      <c r="B9507" s="120"/>
      <c r="C9507" s="120"/>
      <c r="D9507" s="120"/>
      <c r="E9507" s="344"/>
      <c r="F9507" s="344"/>
      <c r="G9507" s="262">
        <f t="shared" si="171"/>
        <v>58584.866528488899</v>
      </c>
    </row>
    <row r="9508" spans="1:7" x14ac:dyDescent="0.2">
      <c r="A9508" s="120"/>
      <c r="B9508" s="120"/>
      <c r="C9508" s="120"/>
      <c r="D9508" s="120"/>
      <c r="E9508" s="344"/>
      <c r="F9508" s="344"/>
      <c r="G9508" s="262">
        <f t="shared" si="171"/>
        <v>58584.866528488899</v>
      </c>
    </row>
    <row r="9509" spans="1:7" x14ac:dyDescent="0.2">
      <c r="A9509" s="120"/>
      <c r="B9509" s="120"/>
      <c r="C9509" s="120"/>
      <c r="D9509" s="120"/>
      <c r="E9509" s="344"/>
      <c r="F9509" s="344"/>
      <c r="G9509" s="262">
        <f t="shared" si="171"/>
        <v>58584.866528488899</v>
      </c>
    </row>
    <row r="9510" spans="1:7" x14ac:dyDescent="0.2">
      <c r="A9510" s="120"/>
      <c r="B9510" s="120"/>
      <c r="C9510" s="120"/>
      <c r="D9510" s="120"/>
      <c r="E9510" s="344"/>
      <c r="F9510" s="344"/>
      <c r="G9510" s="262">
        <f t="shared" si="171"/>
        <v>58584.866528488899</v>
      </c>
    </row>
    <row r="9511" spans="1:7" x14ac:dyDescent="0.2">
      <c r="A9511" s="120"/>
      <c r="B9511" s="120"/>
      <c r="C9511" s="120"/>
      <c r="D9511" s="120"/>
      <c r="E9511" s="344"/>
      <c r="F9511" s="344"/>
      <c r="G9511" s="262">
        <f t="shared" si="171"/>
        <v>58584.866528488899</v>
      </c>
    </row>
    <row r="9512" spans="1:7" x14ac:dyDescent="0.2">
      <c r="A9512" s="120"/>
      <c r="B9512" s="120"/>
      <c r="C9512" s="120"/>
      <c r="D9512" s="120"/>
      <c r="E9512" s="344"/>
      <c r="F9512" s="344"/>
      <c r="G9512" s="262">
        <f t="shared" si="171"/>
        <v>58584.866528488899</v>
      </c>
    </row>
    <row r="9513" spans="1:7" x14ac:dyDescent="0.2">
      <c r="A9513" s="120"/>
      <c r="B9513" s="120"/>
      <c r="C9513" s="120"/>
      <c r="D9513" s="120"/>
      <c r="E9513" s="344"/>
      <c r="F9513" s="344"/>
      <c r="G9513" s="262">
        <f t="shared" si="171"/>
        <v>58584.866528488899</v>
      </c>
    </row>
    <row r="9514" spans="1:7" x14ac:dyDescent="0.2">
      <c r="A9514" s="120"/>
      <c r="B9514" s="120"/>
      <c r="C9514" s="120"/>
      <c r="D9514" s="120"/>
      <c r="E9514" s="344"/>
      <c r="F9514" s="344"/>
      <c r="G9514" s="262">
        <f t="shared" si="171"/>
        <v>58584.866528488899</v>
      </c>
    </row>
    <row r="9515" spans="1:7" x14ac:dyDescent="0.2">
      <c r="A9515" s="120"/>
      <c r="B9515" s="120"/>
      <c r="C9515" s="120"/>
      <c r="D9515" s="120"/>
      <c r="E9515" s="344"/>
      <c r="F9515" s="344"/>
      <c r="G9515" s="262">
        <f t="shared" si="171"/>
        <v>58584.866528488899</v>
      </c>
    </row>
    <row r="9516" spans="1:7" x14ac:dyDescent="0.2">
      <c r="A9516" s="120"/>
      <c r="B9516" s="120"/>
      <c r="C9516" s="120"/>
      <c r="D9516" s="120"/>
      <c r="E9516" s="344"/>
      <c r="F9516" s="344"/>
      <c r="G9516" s="262">
        <f t="shared" si="171"/>
        <v>58584.866528488899</v>
      </c>
    </row>
    <row r="9517" spans="1:7" x14ac:dyDescent="0.2">
      <c r="A9517" s="120"/>
      <c r="B9517" s="120"/>
      <c r="C9517" s="120"/>
      <c r="D9517" s="120"/>
      <c r="E9517" s="344"/>
      <c r="F9517" s="344"/>
      <c r="G9517" s="262">
        <f t="shared" si="171"/>
        <v>58584.866528488899</v>
      </c>
    </row>
    <row r="9518" spans="1:7" x14ac:dyDescent="0.2">
      <c r="A9518" s="120"/>
      <c r="B9518" s="120"/>
      <c r="C9518" s="120"/>
      <c r="D9518" s="120"/>
      <c r="E9518" s="344"/>
      <c r="F9518" s="344"/>
      <c r="G9518" s="262">
        <f t="shared" si="171"/>
        <v>58584.866528488899</v>
      </c>
    </row>
    <row r="9519" spans="1:7" x14ac:dyDescent="0.2">
      <c r="A9519" s="120"/>
      <c r="B9519" s="120"/>
      <c r="C9519" s="120"/>
      <c r="D9519" s="120"/>
      <c r="E9519" s="344"/>
      <c r="F9519" s="344"/>
      <c r="G9519" s="262">
        <f t="shared" si="171"/>
        <v>58584.866528488899</v>
      </c>
    </row>
    <row r="9520" spans="1:7" x14ac:dyDescent="0.2">
      <c r="A9520" s="120"/>
      <c r="B9520" s="120"/>
      <c r="C9520" s="120"/>
      <c r="D9520" s="120"/>
      <c r="E9520" s="344"/>
      <c r="F9520" s="344"/>
      <c r="G9520" s="262">
        <f t="shared" si="171"/>
        <v>58584.866528488899</v>
      </c>
    </row>
    <row r="9521" spans="1:7" x14ac:dyDescent="0.2">
      <c r="A9521" s="120"/>
      <c r="B9521" s="120"/>
      <c r="C9521" s="120"/>
      <c r="D9521" s="120"/>
      <c r="E9521" s="344"/>
      <c r="F9521" s="344"/>
      <c r="G9521" s="262">
        <f t="shared" si="171"/>
        <v>58584.866528488899</v>
      </c>
    </row>
    <row r="9522" spans="1:7" x14ac:dyDescent="0.2">
      <c r="A9522" s="120"/>
      <c r="B9522" s="120"/>
      <c r="C9522" s="120"/>
      <c r="D9522" s="120"/>
      <c r="E9522" s="344"/>
      <c r="F9522" s="344"/>
      <c r="G9522" s="262">
        <f t="shared" si="171"/>
        <v>58584.866528488899</v>
      </c>
    </row>
    <row r="9523" spans="1:7" x14ac:dyDescent="0.2">
      <c r="A9523" s="120"/>
      <c r="B9523" s="120"/>
      <c r="C9523" s="120"/>
      <c r="D9523" s="120"/>
      <c r="E9523" s="344"/>
      <c r="F9523" s="344"/>
      <c r="G9523" s="262">
        <f t="shared" si="171"/>
        <v>58584.866528488899</v>
      </c>
    </row>
    <row r="9524" spans="1:7" x14ac:dyDescent="0.2">
      <c r="A9524" s="120"/>
      <c r="B9524" s="120"/>
      <c r="C9524" s="120"/>
      <c r="D9524" s="120"/>
      <c r="E9524" s="344"/>
      <c r="F9524" s="344"/>
      <c r="G9524" s="262">
        <f t="shared" si="171"/>
        <v>58584.866528488899</v>
      </c>
    </row>
    <row r="9525" spans="1:7" x14ac:dyDescent="0.2">
      <c r="A9525" s="120"/>
      <c r="B9525" s="120"/>
      <c r="C9525" s="120"/>
      <c r="D9525" s="120"/>
      <c r="E9525" s="344"/>
      <c r="F9525" s="344"/>
      <c r="G9525" s="262">
        <f t="shared" si="171"/>
        <v>58584.866528488899</v>
      </c>
    </row>
    <row r="9526" spans="1:7" x14ac:dyDescent="0.2">
      <c r="A9526" s="120"/>
      <c r="B9526" s="120"/>
      <c r="C9526" s="120"/>
      <c r="D9526" s="120"/>
      <c r="E9526" s="344"/>
      <c r="F9526" s="344"/>
      <c r="G9526" s="262">
        <f t="shared" si="171"/>
        <v>58584.866528488899</v>
      </c>
    </row>
    <row r="9527" spans="1:7" x14ac:dyDescent="0.2">
      <c r="A9527" s="120"/>
      <c r="B9527" s="120"/>
      <c r="C9527" s="120"/>
      <c r="D9527" s="120"/>
      <c r="E9527" s="344"/>
      <c r="F9527" s="344"/>
      <c r="G9527" s="262">
        <f t="shared" si="171"/>
        <v>58584.866528488899</v>
      </c>
    </row>
    <row r="9528" spans="1:7" x14ac:dyDescent="0.2">
      <c r="A9528" s="120"/>
      <c r="B9528" s="120"/>
      <c r="C9528" s="120"/>
      <c r="D9528" s="120"/>
      <c r="E9528" s="344"/>
      <c r="F9528" s="344"/>
      <c r="G9528" s="262">
        <f t="shared" si="171"/>
        <v>58584.866528488899</v>
      </c>
    </row>
    <row r="9529" spans="1:7" x14ac:dyDescent="0.2">
      <c r="A9529" s="120"/>
      <c r="B9529" s="120"/>
      <c r="C9529" s="120"/>
      <c r="D9529" s="120"/>
      <c r="E9529" s="344"/>
      <c r="F9529" s="344"/>
      <c r="G9529" s="262">
        <f t="shared" si="171"/>
        <v>58584.866528488899</v>
      </c>
    </row>
    <row r="9530" spans="1:7" x14ac:dyDescent="0.2">
      <c r="A9530" s="120"/>
      <c r="B9530" s="120"/>
      <c r="C9530" s="120"/>
      <c r="D9530" s="120"/>
      <c r="E9530" s="344"/>
      <c r="F9530" s="344"/>
      <c r="G9530" s="262">
        <f t="shared" si="171"/>
        <v>58584.866528488899</v>
      </c>
    </row>
    <row r="9531" spans="1:7" x14ac:dyDescent="0.2">
      <c r="A9531" s="120"/>
      <c r="B9531" s="120"/>
      <c r="C9531" s="120"/>
      <c r="D9531" s="120"/>
      <c r="E9531" s="344"/>
      <c r="F9531" s="344"/>
      <c r="G9531" s="262">
        <f t="shared" si="171"/>
        <v>58584.866528488899</v>
      </c>
    </row>
    <row r="9532" spans="1:7" x14ac:dyDescent="0.2">
      <c r="A9532" s="120"/>
      <c r="B9532" s="120"/>
      <c r="C9532" s="120"/>
      <c r="D9532" s="120"/>
      <c r="E9532" s="344"/>
      <c r="F9532" s="344"/>
      <c r="G9532" s="262">
        <f t="shared" si="171"/>
        <v>58584.866528488899</v>
      </c>
    </row>
    <row r="9533" spans="1:7" x14ac:dyDescent="0.2">
      <c r="A9533" s="120"/>
      <c r="B9533" s="120"/>
      <c r="C9533" s="120"/>
      <c r="D9533" s="120"/>
      <c r="E9533" s="344"/>
      <c r="F9533" s="344"/>
      <c r="G9533" s="262">
        <f t="shared" si="171"/>
        <v>58584.866528488899</v>
      </c>
    </row>
    <row r="9534" spans="1:7" x14ac:dyDescent="0.2">
      <c r="A9534" s="120"/>
      <c r="B9534" s="120"/>
      <c r="C9534" s="120"/>
      <c r="D9534" s="120"/>
      <c r="E9534" s="344"/>
      <c r="F9534" s="344"/>
      <c r="G9534" s="262">
        <f t="shared" si="171"/>
        <v>58584.866528488899</v>
      </c>
    </row>
    <row r="9535" spans="1:7" x14ac:dyDescent="0.2">
      <c r="A9535" s="120"/>
      <c r="B9535" s="120"/>
      <c r="C9535" s="120"/>
      <c r="D9535" s="120"/>
      <c r="E9535" s="344"/>
      <c r="F9535" s="344"/>
      <c r="G9535" s="262">
        <f t="shared" si="171"/>
        <v>58584.866528488899</v>
      </c>
    </row>
    <row r="9536" spans="1:7" x14ac:dyDescent="0.2">
      <c r="A9536" s="120"/>
      <c r="B9536" s="120"/>
      <c r="C9536" s="120"/>
      <c r="D9536" s="120"/>
      <c r="E9536" s="344"/>
      <c r="F9536" s="344"/>
      <c r="G9536" s="262">
        <f t="shared" si="171"/>
        <v>58584.866528488899</v>
      </c>
    </row>
    <row r="9537" spans="1:7" x14ac:dyDescent="0.2">
      <c r="A9537" s="120"/>
      <c r="B9537" s="120"/>
      <c r="C9537" s="120"/>
      <c r="D9537" s="120"/>
      <c r="E9537" s="344"/>
      <c r="F9537" s="344"/>
      <c r="G9537" s="262">
        <f t="shared" si="171"/>
        <v>58584.866528488899</v>
      </c>
    </row>
    <row r="9538" spans="1:7" x14ac:dyDescent="0.2">
      <c r="A9538" s="120"/>
      <c r="B9538" s="120"/>
      <c r="C9538" s="120"/>
      <c r="D9538" s="120"/>
      <c r="E9538" s="344"/>
      <c r="F9538" s="344"/>
      <c r="G9538" s="262">
        <f t="shared" si="171"/>
        <v>58584.866528488899</v>
      </c>
    </row>
    <row r="9539" spans="1:7" x14ac:dyDescent="0.2">
      <c r="A9539" s="120"/>
      <c r="B9539" s="120"/>
      <c r="C9539" s="120"/>
      <c r="D9539" s="120"/>
      <c r="E9539" s="344"/>
      <c r="F9539" s="344"/>
      <c r="G9539" s="262">
        <f t="shared" si="171"/>
        <v>58584.866528488899</v>
      </c>
    </row>
    <row r="9540" spans="1:7" x14ac:dyDescent="0.2">
      <c r="A9540" s="120"/>
      <c r="B9540" s="120"/>
      <c r="C9540" s="120"/>
      <c r="D9540" s="120"/>
      <c r="E9540" s="344"/>
      <c r="F9540" s="344"/>
      <c r="G9540" s="262">
        <f t="shared" si="171"/>
        <v>58584.866528488899</v>
      </c>
    </row>
    <row r="9541" spans="1:7" x14ac:dyDescent="0.2">
      <c r="A9541" s="120"/>
      <c r="B9541" s="120"/>
      <c r="C9541" s="120"/>
      <c r="D9541" s="120"/>
      <c r="E9541" s="344"/>
      <c r="F9541" s="344"/>
      <c r="G9541" s="262">
        <f t="shared" si="171"/>
        <v>58584.866528488899</v>
      </c>
    </row>
    <row r="9542" spans="1:7" x14ac:dyDescent="0.2">
      <c r="A9542" s="120"/>
      <c r="B9542" s="120"/>
      <c r="C9542" s="120"/>
      <c r="D9542" s="120"/>
      <c r="E9542" s="344"/>
      <c r="F9542" s="344"/>
      <c r="G9542" s="262">
        <f t="shared" ref="G9542:G9605" si="172">G9541+(D9542+D9541)/2*(E9542-E9541)</f>
        <v>58584.866528488899</v>
      </c>
    </row>
    <row r="9543" spans="1:7" x14ac:dyDescent="0.2">
      <c r="A9543" s="120"/>
      <c r="B9543" s="120"/>
      <c r="C9543" s="120"/>
      <c r="D9543" s="120"/>
      <c r="E9543" s="344"/>
      <c r="F9543" s="344"/>
      <c r="G9543" s="262">
        <f t="shared" si="172"/>
        <v>58584.866528488899</v>
      </c>
    </row>
    <row r="9544" spans="1:7" x14ac:dyDescent="0.2">
      <c r="A9544" s="120"/>
      <c r="B9544" s="120"/>
      <c r="C9544" s="120"/>
      <c r="D9544" s="120"/>
      <c r="E9544" s="344"/>
      <c r="F9544" s="344"/>
      <c r="G9544" s="262">
        <f t="shared" si="172"/>
        <v>58584.866528488899</v>
      </c>
    </row>
    <row r="9545" spans="1:7" x14ac:dyDescent="0.2">
      <c r="A9545" s="120"/>
      <c r="B9545" s="120"/>
      <c r="C9545" s="120"/>
      <c r="D9545" s="120"/>
      <c r="E9545" s="344"/>
      <c r="F9545" s="344"/>
      <c r="G9545" s="262">
        <f t="shared" si="172"/>
        <v>58584.866528488899</v>
      </c>
    </row>
    <row r="9546" spans="1:7" x14ac:dyDescent="0.2">
      <c r="A9546" s="120"/>
      <c r="B9546" s="120"/>
      <c r="C9546" s="120"/>
      <c r="D9546" s="120"/>
      <c r="E9546" s="344"/>
      <c r="F9546" s="344"/>
      <c r="G9546" s="262">
        <f t="shared" si="172"/>
        <v>58584.866528488899</v>
      </c>
    </row>
    <row r="9547" spans="1:7" x14ac:dyDescent="0.2">
      <c r="A9547" s="120"/>
      <c r="B9547" s="120"/>
      <c r="C9547" s="120"/>
      <c r="D9547" s="120"/>
      <c r="E9547" s="344"/>
      <c r="F9547" s="344"/>
      <c r="G9547" s="262">
        <f t="shared" si="172"/>
        <v>58584.866528488899</v>
      </c>
    </row>
    <row r="9548" spans="1:7" x14ac:dyDescent="0.2">
      <c r="A9548" s="120"/>
      <c r="B9548" s="120"/>
      <c r="C9548" s="120"/>
      <c r="D9548" s="120"/>
      <c r="E9548" s="344"/>
      <c r="F9548" s="344"/>
      <c r="G9548" s="262">
        <f t="shared" si="172"/>
        <v>58584.866528488899</v>
      </c>
    </row>
    <row r="9549" spans="1:7" x14ac:dyDescent="0.2">
      <c r="A9549" s="120"/>
      <c r="B9549" s="120"/>
      <c r="C9549" s="120"/>
      <c r="D9549" s="120"/>
      <c r="E9549" s="344"/>
      <c r="F9549" s="344"/>
      <c r="G9549" s="262">
        <f t="shared" si="172"/>
        <v>58584.866528488899</v>
      </c>
    </row>
    <row r="9550" spans="1:7" x14ac:dyDescent="0.2">
      <c r="A9550" s="120"/>
      <c r="B9550" s="120"/>
      <c r="C9550" s="120"/>
      <c r="D9550" s="120"/>
      <c r="E9550" s="344"/>
      <c r="F9550" s="344"/>
      <c r="G9550" s="262">
        <f t="shared" si="172"/>
        <v>58584.866528488899</v>
      </c>
    </row>
    <row r="9551" spans="1:7" x14ac:dyDescent="0.2">
      <c r="A9551" s="120"/>
      <c r="B9551" s="120"/>
      <c r="C9551" s="120"/>
      <c r="D9551" s="120"/>
      <c r="E9551" s="344"/>
      <c r="F9551" s="344"/>
      <c r="G9551" s="262">
        <f t="shared" si="172"/>
        <v>58584.866528488899</v>
      </c>
    </row>
    <row r="9552" spans="1:7" x14ac:dyDescent="0.2">
      <c r="A9552" s="120"/>
      <c r="B9552" s="120"/>
      <c r="C9552" s="120"/>
      <c r="D9552" s="120"/>
      <c r="E9552" s="344"/>
      <c r="F9552" s="344"/>
      <c r="G9552" s="262">
        <f t="shared" si="172"/>
        <v>58584.866528488899</v>
      </c>
    </row>
    <row r="9553" spans="1:7" x14ac:dyDescent="0.2">
      <c r="A9553" s="120"/>
      <c r="B9553" s="120"/>
      <c r="C9553" s="120"/>
      <c r="D9553" s="120"/>
      <c r="E9553" s="344"/>
      <c r="F9553" s="344"/>
      <c r="G9553" s="262">
        <f t="shared" si="172"/>
        <v>58584.866528488899</v>
      </c>
    </row>
    <row r="9554" spans="1:7" x14ac:dyDescent="0.2">
      <c r="A9554" s="120"/>
      <c r="B9554" s="120"/>
      <c r="C9554" s="120"/>
      <c r="D9554" s="120"/>
      <c r="E9554" s="344"/>
      <c r="F9554" s="344"/>
      <c r="G9554" s="262">
        <f t="shared" si="172"/>
        <v>58584.866528488899</v>
      </c>
    </row>
    <row r="9555" spans="1:7" x14ac:dyDescent="0.2">
      <c r="A9555" s="120"/>
      <c r="B9555" s="120"/>
      <c r="C9555" s="120"/>
      <c r="D9555" s="120"/>
      <c r="E9555" s="344"/>
      <c r="F9555" s="344"/>
      <c r="G9555" s="262">
        <f t="shared" si="172"/>
        <v>58584.866528488899</v>
      </c>
    </row>
    <row r="9556" spans="1:7" x14ac:dyDescent="0.2">
      <c r="A9556" s="120"/>
      <c r="B9556" s="120"/>
      <c r="C9556" s="120"/>
      <c r="D9556" s="120"/>
      <c r="E9556" s="344"/>
      <c r="F9556" s="344"/>
      <c r="G9556" s="262">
        <f t="shared" si="172"/>
        <v>58584.866528488899</v>
      </c>
    </row>
    <row r="9557" spans="1:7" x14ac:dyDescent="0.2">
      <c r="A9557" s="120"/>
      <c r="B9557" s="120"/>
      <c r="C9557" s="120"/>
      <c r="D9557" s="120"/>
      <c r="E9557" s="344"/>
      <c r="F9557" s="344"/>
      <c r="G9557" s="262">
        <f t="shared" si="172"/>
        <v>58584.866528488899</v>
      </c>
    </row>
    <row r="9558" spans="1:7" x14ac:dyDescent="0.2">
      <c r="A9558" s="120"/>
      <c r="B9558" s="120"/>
      <c r="C9558" s="120"/>
      <c r="D9558" s="120"/>
      <c r="E9558" s="344"/>
      <c r="F9558" s="344"/>
      <c r="G9558" s="262">
        <f t="shared" si="172"/>
        <v>58584.866528488899</v>
      </c>
    </row>
    <row r="9559" spans="1:7" x14ac:dyDescent="0.2">
      <c r="A9559" s="120"/>
      <c r="B9559" s="120"/>
      <c r="C9559" s="120"/>
      <c r="D9559" s="120"/>
      <c r="E9559" s="344"/>
      <c r="F9559" s="344"/>
      <c r="G9559" s="262">
        <f t="shared" si="172"/>
        <v>58584.866528488899</v>
      </c>
    </row>
    <row r="9560" spans="1:7" x14ac:dyDescent="0.2">
      <c r="A9560" s="120"/>
      <c r="B9560" s="120"/>
      <c r="C9560" s="120"/>
      <c r="D9560" s="120"/>
      <c r="E9560" s="344"/>
      <c r="F9560" s="344"/>
      <c r="G9560" s="262">
        <f t="shared" si="172"/>
        <v>58584.866528488899</v>
      </c>
    </row>
    <row r="9561" spans="1:7" x14ac:dyDescent="0.2">
      <c r="A9561" s="120"/>
      <c r="B9561" s="120"/>
      <c r="C9561" s="120"/>
      <c r="D9561" s="120"/>
      <c r="E9561" s="344"/>
      <c r="F9561" s="344"/>
      <c r="G9561" s="262">
        <f t="shared" si="172"/>
        <v>58584.866528488899</v>
      </c>
    </row>
    <row r="9562" spans="1:7" x14ac:dyDescent="0.2">
      <c r="A9562" s="120"/>
      <c r="B9562" s="120"/>
      <c r="C9562" s="120"/>
      <c r="D9562" s="120"/>
      <c r="E9562" s="344"/>
      <c r="F9562" s="344"/>
      <c r="G9562" s="262">
        <f t="shared" si="172"/>
        <v>58584.866528488899</v>
      </c>
    </row>
    <row r="9563" spans="1:7" x14ac:dyDescent="0.2">
      <c r="A9563" s="120"/>
      <c r="B9563" s="120"/>
      <c r="C9563" s="120"/>
      <c r="D9563" s="120"/>
      <c r="E9563" s="344"/>
      <c r="F9563" s="344"/>
      <c r="G9563" s="262">
        <f t="shared" si="172"/>
        <v>58584.866528488899</v>
      </c>
    </row>
    <row r="9564" spans="1:7" x14ac:dyDescent="0.2">
      <c r="A9564" s="120"/>
      <c r="B9564" s="120"/>
      <c r="C9564" s="120"/>
      <c r="D9564" s="120"/>
      <c r="E9564" s="344"/>
      <c r="F9564" s="344"/>
      <c r="G9564" s="262">
        <f t="shared" si="172"/>
        <v>58584.866528488899</v>
      </c>
    </row>
    <row r="9565" spans="1:7" x14ac:dyDescent="0.2">
      <c r="A9565" s="120"/>
      <c r="B9565" s="120"/>
      <c r="C9565" s="120"/>
      <c r="D9565" s="120"/>
      <c r="E9565" s="344"/>
      <c r="F9565" s="344"/>
      <c r="G9565" s="262">
        <f t="shared" si="172"/>
        <v>58584.866528488899</v>
      </c>
    </row>
    <row r="9566" spans="1:7" x14ac:dyDescent="0.2">
      <c r="A9566" s="120"/>
      <c r="B9566" s="120"/>
      <c r="C9566" s="120"/>
      <c r="D9566" s="120"/>
      <c r="E9566" s="344"/>
      <c r="F9566" s="344"/>
      <c r="G9566" s="262">
        <f t="shared" si="172"/>
        <v>58584.866528488899</v>
      </c>
    </row>
    <row r="9567" spans="1:7" x14ac:dyDescent="0.2">
      <c r="A9567" s="120"/>
      <c r="B9567" s="120"/>
      <c r="C9567" s="120"/>
      <c r="D9567" s="120"/>
      <c r="E9567" s="344"/>
      <c r="F9567" s="344"/>
      <c r="G9567" s="262">
        <f t="shared" si="172"/>
        <v>58584.866528488899</v>
      </c>
    </row>
    <row r="9568" spans="1:7" x14ac:dyDescent="0.2">
      <c r="A9568" s="120"/>
      <c r="B9568" s="120"/>
      <c r="C9568" s="120"/>
      <c r="D9568" s="120"/>
      <c r="E9568" s="344"/>
      <c r="F9568" s="344"/>
      <c r="G9568" s="262">
        <f t="shared" si="172"/>
        <v>58584.866528488899</v>
      </c>
    </row>
    <row r="9569" spans="1:7" x14ac:dyDescent="0.2">
      <c r="A9569" s="120"/>
      <c r="B9569" s="120"/>
      <c r="C9569" s="120"/>
      <c r="D9569" s="120"/>
      <c r="E9569" s="344"/>
      <c r="F9569" s="344"/>
      <c r="G9569" s="262">
        <f t="shared" si="172"/>
        <v>58584.866528488899</v>
      </c>
    </row>
    <row r="9570" spans="1:7" x14ac:dyDescent="0.2">
      <c r="A9570" s="120"/>
      <c r="B9570" s="120"/>
      <c r="C9570" s="120"/>
      <c r="D9570" s="120"/>
      <c r="E9570" s="344"/>
      <c r="F9570" s="344"/>
      <c r="G9570" s="262">
        <f t="shared" si="172"/>
        <v>58584.866528488899</v>
      </c>
    </row>
    <row r="9571" spans="1:7" x14ac:dyDescent="0.2">
      <c r="A9571" s="120"/>
      <c r="B9571" s="120"/>
      <c r="C9571" s="120"/>
      <c r="D9571" s="120"/>
      <c r="E9571" s="344"/>
      <c r="F9571" s="344"/>
      <c r="G9571" s="262">
        <f t="shared" si="172"/>
        <v>58584.866528488899</v>
      </c>
    </row>
    <row r="9572" spans="1:7" x14ac:dyDescent="0.2">
      <c r="A9572" s="120"/>
      <c r="B9572" s="120"/>
      <c r="C9572" s="120"/>
      <c r="D9572" s="120"/>
      <c r="E9572" s="344"/>
      <c r="F9572" s="344"/>
      <c r="G9572" s="262">
        <f t="shared" si="172"/>
        <v>58584.866528488899</v>
      </c>
    </row>
    <row r="9573" spans="1:7" x14ac:dyDescent="0.2">
      <c r="A9573" s="120"/>
      <c r="B9573" s="120"/>
      <c r="C9573" s="120"/>
      <c r="D9573" s="120"/>
      <c r="E9573" s="344"/>
      <c r="F9573" s="344"/>
      <c r="G9573" s="262">
        <f t="shared" si="172"/>
        <v>58584.866528488899</v>
      </c>
    </row>
    <row r="9574" spans="1:7" x14ac:dyDescent="0.2">
      <c r="A9574" s="120"/>
      <c r="B9574" s="120"/>
      <c r="C9574" s="120"/>
      <c r="D9574" s="120"/>
      <c r="E9574" s="344"/>
      <c r="F9574" s="344"/>
      <c r="G9574" s="262">
        <f t="shared" si="172"/>
        <v>58584.866528488899</v>
      </c>
    </row>
    <row r="9575" spans="1:7" x14ac:dyDescent="0.2">
      <c r="A9575" s="120"/>
      <c r="B9575" s="120"/>
      <c r="C9575" s="120"/>
      <c r="D9575" s="120"/>
      <c r="E9575" s="344"/>
      <c r="F9575" s="344"/>
      <c r="G9575" s="262">
        <f t="shared" si="172"/>
        <v>58584.866528488899</v>
      </c>
    </row>
    <row r="9576" spans="1:7" x14ac:dyDescent="0.2">
      <c r="A9576" s="120"/>
      <c r="B9576" s="120"/>
      <c r="C9576" s="120"/>
      <c r="D9576" s="120"/>
      <c r="E9576" s="344"/>
      <c r="F9576" s="344"/>
      <c r="G9576" s="262">
        <f t="shared" si="172"/>
        <v>58584.866528488899</v>
      </c>
    </row>
    <row r="9577" spans="1:7" x14ac:dyDescent="0.2">
      <c r="A9577" s="120"/>
      <c r="B9577" s="120"/>
      <c r="C9577" s="120"/>
      <c r="D9577" s="120"/>
      <c r="E9577" s="344"/>
      <c r="F9577" s="344"/>
      <c r="G9577" s="262">
        <f t="shared" si="172"/>
        <v>58584.866528488899</v>
      </c>
    </row>
    <row r="9578" spans="1:7" x14ac:dyDescent="0.2">
      <c r="A9578" s="120"/>
      <c r="B9578" s="120"/>
      <c r="C9578" s="120"/>
      <c r="D9578" s="120"/>
      <c r="E9578" s="344"/>
      <c r="F9578" s="344"/>
      <c r="G9578" s="262">
        <f t="shared" si="172"/>
        <v>58584.866528488899</v>
      </c>
    </row>
    <row r="9579" spans="1:7" x14ac:dyDescent="0.2">
      <c r="A9579" s="120"/>
      <c r="B9579" s="120"/>
      <c r="C9579" s="120"/>
      <c r="D9579" s="120"/>
      <c r="E9579" s="344"/>
      <c r="F9579" s="344"/>
      <c r="G9579" s="262">
        <f t="shared" si="172"/>
        <v>58584.866528488899</v>
      </c>
    </row>
    <row r="9580" spans="1:7" x14ac:dyDescent="0.2">
      <c r="A9580" s="120"/>
      <c r="B9580" s="120"/>
      <c r="C9580" s="120"/>
      <c r="D9580" s="120"/>
      <c r="E9580" s="344"/>
      <c r="F9580" s="344"/>
      <c r="G9580" s="262">
        <f t="shared" si="172"/>
        <v>58584.866528488899</v>
      </c>
    </row>
    <row r="9581" spans="1:7" x14ac:dyDescent="0.2">
      <c r="A9581" s="120"/>
      <c r="B9581" s="120"/>
      <c r="C9581" s="120"/>
      <c r="D9581" s="120"/>
      <c r="E9581" s="344"/>
      <c r="F9581" s="344"/>
      <c r="G9581" s="262">
        <f t="shared" si="172"/>
        <v>58584.866528488899</v>
      </c>
    </row>
    <row r="9582" spans="1:7" x14ac:dyDescent="0.2">
      <c r="A9582" s="120"/>
      <c r="B9582" s="120"/>
      <c r="C9582" s="120"/>
      <c r="D9582" s="120"/>
      <c r="E9582" s="344"/>
      <c r="F9582" s="344"/>
      <c r="G9582" s="262">
        <f t="shared" si="172"/>
        <v>58584.866528488899</v>
      </c>
    </row>
    <row r="9583" spans="1:7" x14ac:dyDescent="0.2">
      <c r="A9583" s="120"/>
      <c r="B9583" s="120"/>
      <c r="C9583" s="120"/>
      <c r="D9583" s="120"/>
      <c r="E9583" s="344"/>
      <c r="F9583" s="344"/>
      <c r="G9583" s="262">
        <f t="shared" si="172"/>
        <v>58584.866528488899</v>
      </c>
    </row>
    <row r="9584" spans="1:7" x14ac:dyDescent="0.2">
      <c r="A9584" s="120"/>
      <c r="B9584" s="120"/>
      <c r="C9584" s="120"/>
      <c r="D9584" s="120"/>
      <c r="E9584" s="344"/>
      <c r="F9584" s="344"/>
      <c r="G9584" s="262">
        <f t="shared" si="172"/>
        <v>58584.866528488899</v>
      </c>
    </row>
    <row r="9585" spans="1:7" x14ac:dyDescent="0.2">
      <c r="A9585" s="120"/>
      <c r="B9585" s="120"/>
      <c r="C9585" s="120"/>
      <c r="D9585" s="120"/>
      <c r="E9585" s="344"/>
      <c r="F9585" s="344"/>
      <c r="G9585" s="262">
        <f t="shared" si="172"/>
        <v>58584.866528488899</v>
      </c>
    </row>
    <row r="9586" spans="1:7" x14ac:dyDescent="0.2">
      <c r="A9586" s="120"/>
      <c r="B9586" s="120"/>
      <c r="C9586" s="120"/>
      <c r="D9586" s="120"/>
      <c r="E9586" s="344"/>
      <c r="F9586" s="344"/>
      <c r="G9586" s="262">
        <f t="shared" si="172"/>
        <v>58584.866528488899</v>
      </c>
    </row>
    <row r="9587" spans="1:7" x14ac:dyDescent="0.2">
      <c r="A9587" s="120"/>
      <c r="B9587" s="120"/>
      <c r="C9587" s="120"/>
      <c r="D9587" s="120"/>
      <c r="E9587" s="344"/>
      <c r="F9587" s="344"/>
      <c r="G9587" s="262">
        <f t="shared" si="172"/>
        <v>58584.866528488899</v>
      </c>
    </row>
    <row r="9588" spans="1:7" x14ac:dyDescent="0.2">
      <c r="A9588" s="120"/>
      <c r="B9588" s="120"/>
      <c r="C9588" s="120"/>
      <c r="D9588" s="120"/>
      <c r="E9588" s="344"/>
      <c r="F9588" s="344"/>
      <c r="G9588" s="262">
        <f t="shared" si="172"/>
        <v>58584.866528488899</v>
      </c>
    </row>
    <row r="9589" spans="1:7" x14ac:dyDescent="0.2">
      <c r="A9589" s="120"/>
      <c r="B9589" s="120"/>
      <c r="C9589" s="120"/>
      <c r="D9589" s="120"/>
      <c r="E9589" s="344"/>
      <c r="F9589" s="344"/>
      <c r="G9589" s="262">
        <f t="shared" si="172"/>
        <v>58584.866528488899</v>
      </c>
    </row>
    <row r="9590" spans="1:7" x14ac:dyDescent="0.2">
      <c r="A9590" s="120"/>
      <c r="B9590" s="120"/>
      <c r="C9590" s="120"/>
      <c r="D9590" s="120"/>
      <c r="E9590" s="344"/>
      <c r="F9590" s="344"/>
      <c r="G9590" s="262">
        <f t="shared" si="172"/>
        <v>58584.866528488899</v>
      </c>
    </row>
    <row r="9591" spans="1:7" x14ac:dyDescent="0.2">
      <c r="A9591" s="120"/>
      <c r="B9591" s="120"/>
      <c r="C9591" s="120"/>
      <c r="D9591" s="120"/>
      <c r="E9591" s="344"/>
      <c r="F9591" s="344"/>
      <c r="G9591" s="262">
        <f t="shared" si="172"/>
        <v>58584.866528488899</v>
      </c>
    </row>
    <row r="9592" spans="1:7" x14ac:dyDescent="0.2">
      <c r="A9592" s="120"/>
      <c r="B9592" s="120"/>
      <c r="C9592" s="120"/>
      <c r="D9592" s="120"/>
      <c r="E9592" s="344"/>
      <c r="F9592" s="344"/>
      <c r="G9592" s="262">
        <f t="shared" si="172"/>
        <v>58584.866528488899</v>
      </c>
    </row>
    <row r="9593" spans="1:7" x14ac:dyDescent="0.2">
      <c r="A9593" s="120"/>
      <c r="B9593" s="120"/>
      <c r="C9593" s="120"/>
      <c r="D9593" s="120"/>
      <c r="E9593" s="344"/>
      <c r="F9593" s="344"/>
      <c r="G9593" s="262">
        <f t="shared" si="172"/>
        <v>58584.866528488899</v>
      </c>
    </row>
    <row r="9594" spans="1:7" x14ac:dyDescent="0.2">
      <c r="A9594" s="120"/>
      <c r="B9594" s="120"/>
      <c r="C9594" s="120"/>
      <c r="D9594" s="120"/>
      <c r="E9594" s="344"/>
      <c r="F9594" s="344"/>
      <c r="G9594" s="262">
        <f t="shared" si="172"/>
        <v>58584.866528488899</v>
      </c>
    </row>
    <row r="9595" spans="1:7" x14ac:dyDescent="0.2">
      <c r="A9595" s="120"/>
      <c r="B9595" s="120"/>
      <c r="C9595" s="120"/>
      <c r="D9595" s="120"/>
      <c r="E9595" s="344"/>
      <c r="F9595" s="344"/>
      <c r="G9595" s="262">
        <f t="shared" si="172"/>
        <v>58584.866528488899</v>
      </c>
    </row>
    <row r="9596" spans="1:7" x14ac:dyDescent="0.2">
      <c r="A9596" s="120"/>
      <c r="B9596" s="120"/>
      <c r="C9596" s="120"/>
      <c r="D9596" s="120"/>
      <c r="E9596" s="344"/>
      <c r="F9596" s="344"/>
      <c r="G9596" s="262">
        <f t="shared" si="172"/>
        <v>58584.866528488899</v>
      </c>
    </row>
    <row r="9597" spans="1:7" x14ac:dyDescent="0.2">
      <c r="A9597" s="120"/>
      <c r="B9597" s="120"/>
      <c r="C9597" s="120"/>
      <c r="D9597" s="120"/>
      <c r="E9597" s="344"/>
      <c r="F9597" s="344"/>
      <c r="G9597" s="262">
        <f t="shared" si="172"/>
        <v>58584.866528488899</v>
      </c>
    </row>
    <row r="9598" spans="1:7" x14ac:dyDescent="0.2">
      <c r="A9598" s="120"/>
      <c r="B9598" s="120"/>
      <c r="C9598" s="120"/>
      <c r="D9598" s="120"/>
      <c r="E9598" s="344"/>
      <c r="F9598" s="344"/>
      <c r="G9598" s="262">
        <f t="shared" si="172"/>
        <v>58584.866528488899</v>
      </c>
    </row>
    <row r="9599" spans="1:7" x14ac:dyDescent="0.2">
      <c r="A9599" s="120"/>
      <c r="B9599" s="120"/>
      <c r="C9599" s="120"/>
      <c r="D9599" s="120"/>
      <c r="E9599" s="344"/>
      <c r="F9599" s="344"/>
      <c r="G9599" s="262">
        <f t="shared" si="172"/>
        <v>58584.866528488899</v>
      </c>
    </row>
    <row r="9600" spans="1:7" x14ac:dyDescent="0.2">
      <c r="A9600" s="120"/>
      <c r="B9600" s="120"/>
      <c r="C9600" s="120"/>
      <c r="D9600" s="120"/>
      <c r="E9600" s="344"/>
      <c r="F9600" s="344"/>
      <c r="G9600" s="262">
        <f t="shared" si="172"/>
        <v>58584.866528488899</v>
      </c>
    </row>
    <row r="9601" spans="1:7" x14ac:dyDescent="0.2">
      <c r="A9601" s="120"/>
      <c r="B9601" s="120"/>
      <c r="C9601" s="120"/>
      <c r="D9601" s="120"/>
      <c r="E9601" s="344"/>
      <c r="F9601" s="344"/>
      <c r="G9601" s="262">
        <f t="shared" si="172"/>
        <v>58584.866528488899</v>
      </c>
    </row>
    <row r="9602" spans="1:7" x14ac:dyDescent="0.2">
      <c r="A9602" s="120"/>
      <c r="B9602" s="120"/>
      <c r="C9602" s="120"/>
      <c r="D9602" s="120"/>
      <c r="E9602" s="344"/>
      <c r="F9602" s="344"/>
      <c r="G9602" s="262">
        <f t="shared" si="172"/>
        <v>58584.866528488899</v>
      </c>
    </row>
    <row r="9603" spans="1:7" x14ac:dyDescent="0.2">
      <c r="A9603" s="120"/>
      <c r="B9603" s="120"/>
      <c r="C9603" s="120"/>
      <c r="D9603" s="120"/>
      <c r="E9603" s="344"/>
      <c r="F9603" s="344"/>
      <c r="G9603" s="262">
        <f t="shared" si="172"/>
        <v>58584.866528488899</v>
      </c>
    </row>
    <row r="9604" spans="1:7" x14ac:dyDescent="0.2">
      <c r="A9604" s="120"/>
      <c r="B9604" s="120"/>
      <c r="C9604" s="120"/>
      <c r="D9604" s="120"/>
      <c r="E9604" s="344"/>
      <c r="F9604" s="344"/>
      <c r="G9604" s="262">
        <f t="shared" si="172"/>
        <v>58584.866528488899</v>
      </c>
    </row>
    <row r="9605" spans="1:7" x14ac:dyDescent="0.2">
      <c r="A9605" s="120"/>
      <c r="B9605" s="120"/>
      <c r="C9605" s="120"/>
      <c r="D9605" s="120"/>
      <c r="E9605" s="344"/>
      <c r="F9605" s="344"/>
      <c r="G9605" s="262">
        <f t="shared" si="172"/>
        <v>58584.866528488899</v>
      </c>
    </row>
    <row r="9606" spans="1:7" x14ac:dyDescent="0.2">
      <c r="A9606" s="120"/>
      <c r="B9606" s="120"/>
      <c r="C9606" s="120"/>
      <c r="D9606" s="120"/>
      <c r="E9606" s="344"/>
      <c r="F9606" s="344"/>
      <c r="G9606" s="262">
        <f t="shared" ref="G9606:G9669" si="173">G9605+(D9606+D9605)/2*(E9606-E9605)</f>
        <v>58584.866528488899</v>
      </c>
    </row>
    <row r="9607" spans="1:7" x14ac:dyDescent="0.2">
      <c r="A9607" s="120"/>
      <c r="B9607" s="120"/>
      <c r="C9607" s="120"/>
      <c r="D9607" s="120"/>
      <c r="E9607" s="344"/>
      <c r="F9607" s="344"/>
      <c r="G9607" s="262">
        <f t="shared" si="173"/>
        <v>58584.866528488899</v>
      </c>
    </row>
    <row r="9608" spans="1:7" x14ac:dyDescent="0.2">
      <c r="A9608" s="120"/>
      <c r="B9608" s="120"/>
      <c r="C9608" s="120"/>
      <c r="D9608" s="120"/>
      <c r="E9608" s="344"/>
      <c r="F9608" s="344"/>
      <c r="G9608" s="262">
        <f t="shared" si="173"/>
        <v>58584.866528488899</v>
      </c>
    </row>
    <row r="9609" spans="1:7" x14ac:dyDescent="0.2">
      <c r="A9609" s="120"/>
      <c r="B9609" s="120"/>
      <c r="C9609" s="120"/>
      <c r="D9609" s="120"/>
      <c r="E9609" s="344"/>
      <c r="F9609" s="344"/>
      <c r="G9609" s="262">
        <f t="shared" si="173"/>
        <v>58584.866528488899</v>
      </c>
    </row>
    <row r="9610" spans="1:7" x14ac:dyDescent="0.2">
      <c r="A9610" s="120"/>
      <c r="B9610" s="120"/>
      <c r="C9610" s="120"/>
      <c r="D9610" s="120"/>
      <c r="E9610" s="344"/>
      <c r="F9610" s="344"/>
      <c r="G9610" s="262">
        <f t="shared" si="173"/>
        <v>58584.866528488899</v>
      </c>
    </row>
    <row r="9611" spans="1:7" x14ac:dyDescent="0.2">
      <c r="A9611" s="120"/>
      <c r="B9611" s="120"/>
      <c r="C9611" s="120"/>
      <c r="D9611" s="120"/>
      <c r="E9611" s="344"/>
      <c r="F9611" s="344"/>
      <c r="G9611" s="262">
        <f t="shared" si="173"/>
        <v>58584.866528488899</v>
      </c>
    </row>
    <row r="9612" spans="1:7" x14ac:dyDescent="0.2">
      <c r="A9612" s="120"/>
      <c r="B9612" s="120"/>
      <c r="C9612" s="120"/>
      <c r="D9612" s="120"/>
      <c r="E9612" s="344"/>
      <c r="F9612" s="344"/>
      <c r="G9612" s="262">
        <f t="shared" si="173"/>
        <v>58584.866528488899</v>
      </c>
    </row>
    <row r="9613" spans="1:7" x14ac:dyDescent="0.2">
      <c r="A9613" s="120"/>
      <c r="B9613" s="120"/>
      <c r="C9613" s="120"/>
      <c r="D9613" s="120"/>
      <c r="E9613" s="344"/>
      <c r="F9613" s="344"/>
      <c r="G9613" s="262">
        <f t="shared" si="173"/>
        <v>58584.866528488899</v>
      </c>
    </row>
    <row r="9614" spans="1:7" x14ac:dyDescent="0.2">
      <c r="A9614" s="120"/>
      <c r="B9614" s="120"/>
      <c r="C9614" s="120"/>
      <c r="D9614" s="120"/>
      <c r="E9614" s="344"/>
      <c r="F9614" s="344"/>
      <c r="G9614" s="262">
        <f t="shared" si="173"/>
        <v>58584.866528488899</v>
      </c>
    </row>
    <row r="9615" spans="1:7" x14ac:dyDescent="0.2">
      <c r="A9615" s="120"/>
      <c r="B9615" s="120"/>
      <c r="C9615" s="120"/>
      <c r="D9615" s="120"/>
      <c r="E9615" s="344"/>
      <c r="F9615" s="344"/>
      <c r="G9615" s="262">
        <f t="shared" si="173"/>
        <v>58584.866528488899</v>
      </c>
    </row>
    <row r="9616" spans="1:7" x14ac:dyDescent="0.2">
      <c r="A9616" s="120"/>
      <c r="B9616" s="120"/>
      <c r="C9616" s="120"/>
      <c r="D9616" s="120"/>
      <c r="E9616" s="344"/>
      <c r="F9616" s="344"/>
      <c r="G9616" s="262">
        <f t="shared" si="173"/>
        <v>58584.866528488899</v>
      </c>
    </row>
    <row r="9617" spans="1:7" x14ac:dyDescent="0.2">
      <c r="A9617" s="120"/>
      <c r="B9617" s="120"/>
      <c r="C9617" s="120"/>
      <c r="D9617" s="120"/>
      <c r="E9617" s="344"/>
      <c r="F9617" s="344"/>
      <c r="G9617" s="262">
        <f t="shared" si="173"/>
        <v>58584.866528488899</v>
      </c>
    </row>
    <row r="9618" spans="1:7" x14ac:dyDescent="0.2">
      <c r="A9618" s="120"/>
      <c r="B9618" s="120"/>
      <c r="C9618" s="120"/>
      <c r="D9618" s="120"/>
      <c r="E9618" s="344"/>
      <c r="F9618" s="344"/>
      <c r="G9618" s="262">
        <f t="shared" si="173"/>
        <v>58584.866528488899</v>
      </c>
    </row>
    <row r="9619" spans="1:7" x14ac:dyDescent="0.2">
      <c r="A9619" s="120"/>
      <c r="B9619" s="120"/>
      <c r="C9619" s="120"/>
      <c r="D9619" s="120"/>
      <c r="E9619" s="344"/>
      <c r="F9619" s="344"/>
      <c r="G9619" s="262">
        <f t="shared" si="173"/>
        <v>58584.866528488899</v>
      </c>
    </row>
    <row r="9620" spans="1:7" x14ac:dyDescent="0.2">
      <c r="A9620" s="120"/>
      <c r="B9620" s="120"/>
      <c r="C9620" s="120"/>
      <c r="D9620" s="120"/>
      <c r="E9620" s="344"/>
      <c r="F9620" s="344"/>
      <c r="G9620" s="262">
        <f t="shared" si="173"/>
        <v>58584.866528488899</v>
      </c>
    </row>
    <row r="9621" spans="1:7" x14ac:dyDescent="0.2">
      <c r="A9621" s="120"/>
      <c r="B9621" s="120"/>
      <c r="C9621" s="120"/>
      <c r="D9621" s="120"/>
      <c r="E9621" s="344"/>
      <c r="F9621" s="344"/>
      <c r="G9621" s="262">
        <f t="shared" si="173"/>
        <v>58584.866528488899</v>
      </c>
    </row>
    <row r="9622" spans="1:7" x14ac:dyDescent="0.2">
      <c r="A9622" s="120"/>
      <c r="B9622" s="120"/>
      <c r="C9622" s="120"/>
      <c r="D9622" s="120"/>
      <c r="E9622" s="344"/>
      <c r="F9622" s="344"/>
      <c r="G9622" s="262">
        <f t="shared" si="173"/>
        <v>58584.866528488899</v>
      </c>
    </row>
    <row r="9623" spans="1:7" x14ac:dyDescent="0.2">
      <c r="A9623" s="120"/>
      <c r="B9623" s="120"/>
      <c r="C9623" s="120"/>
      <c r="D9623" s="120"/>
      <c r="E9623" s="344"/>
      <c r="F9623" s="344"/>
      <c r="G9623" s="262">
        <f t="shared" si="173"/>
        <v>58584.866528488899</v>
      </c>
    </row>
    <row r="9624" spans="1:7" x14ac:dyDescent="0.2">
      <c r="A9624" s="120"/>
      <c r="B9624" s="120"/>
      <c r="C9624" s="120"/>
      <c r="D9624" s="120"/>
      <c r="E9624" s="344"/>
      <c r="F9624" s="344"/>
      <c r="G9624" s="262">
        <f t="shared" si="173"/>
        <v>58584.866528488899</v>
      </c>
    </row>
    <row r="9625" spans="1:7" x14ac:dyDescent="0.2">
      <c r="A9625" s="120"/>
      <c r="B9625" s="120"/>
      <c r="C9625" s="120"/>
      <c r="D9625" s="120"/>
      <c r="E9625" s="344"/>
      <c r="F9625" s="344"/>
      <c r="G9625" s="262">
        <f t="shared" si="173"/>
        <v>58584.866528488899</v>
      </c>
    </row>
    <row r="9626" spans="1:7" x14ac:dyDescent="0.2">
      <c r="A9626" s="120"/>
      <c r="B9626" s="120"/>
      <c r="C9626" s="120"/>
      <c r="D9626" s="120"/>
      <c r="E9626" s="344"/>
      <c r="F9626" s="344"/>
      <c r="G9626" s="262">
        <f t="shared" si="173"/>
        <v>58584.866528488899</v>
      </c>
    </row>
    <row r="9627" spans="1:7" x14ac:dyDescent="0.2">
      <c r="A9627" s="120"/>
      <c r="B9627" s="120"/>
      <c r="C9627" s="120"/>
      <c r="D9627" s="120"/>
      <c r="E9627" s="344"/>
      <c r="F9627" s="344"/>
      <c r="G9627" s="262">
        <f t="shared" si="173"/>
        <v>58584.866528488899</v>
      </c>
    </row>
    <row r="9628" spans="1:7" x14ac:dyDescent="0.2">
      <c r="A9628" s="120"/>
      <c r="B9628" s="120"/>
      <c r="C9628" s="120"/>
      <c r="D9628" s="120"/>
      <c r="E9628" s="344"/>
      <c r="F9628" s="344"/>
      <c r="G9628" s="262">
        <f t="shared" si="173"/>
        <v>58584.866528488899</v>
      </c>
    </row>
    <row r="9629" spans="1:7" x14ac:dyDescent="0.2">
      <c r="A9629" s="120"/>
      <c r="B9629" s="120"/>
      <c r="C9629" s="120"/>
      <c r="D9629" s="120"/>
      <c r="E9629" s="344"/>
      <c r="F9629" s="344"/>
      <c r="G9629" s="262">
        <f t="shared" si="173"/>
        <v>58584.866528488899</v>
      </c>
    </row>
    <row r="9630" spans="1:7" x14ac:dyDescent="0.2">
      <c r="A9630" s="120"/>
      <c r="B9630" s="120"/>
      <c r="C9630" s="120"/>
      <c r="D9630" s="120"/>
      <c r="E9630" s="344"/>
      <c r="F9630" s="344"/>
      <c r="G9630" s="262">
        <f t="shared" si="173"/>
        <v>58584.866528488899</v>
      </c>
    </row>
    <row r="9631" spans="1:7" x14ac:dyDescent="0.2">
      <c r="A9631" s="120"/>
      <c r="B9631" s="120"/>
      <c r="C9631" s="120"/>
      <c r="D9631" s="120"/>
      <c r="E9631" s="344"/>
      <c r="F9631" s="344"/>
      <c r="G9631" s="262">
        <f t="shared" si="173"/>
        <v>58584.866528488899</v>
      </c>
    </row>
    <row r="9632" spans="1:7" x14ac:dyDescent="0.2">
      <c r="A9632" s="120"/>
      <c r="B9632" s="120"/>
      <c r="C9632" s="120"/>
      <c r="D9632" s="120"/>
      <c r="E9632" s="344"/>
      <c r="F9632" s="344"/>
      <c r="G9632" s="262">
        <f t="shared" si="173"/>
        <v>58584.866528488899</v>
      </c>
    </row>
    <row r="9633" spans="1:7" x14ac:dyDescent="0.2">
      <c r="A9633" s="120"/>
      <c r="B9633" s="120"/>
      <c r="C9633" s="120"/>
      <c r="D9633" s="120"/>
      <c r="E9633" s="344"/>
      <c r="F9633" s="344"/>
      <c r="G9633" s="262">
        <f t="shared" si="173"/>
        <v>58584.866528488899</v>
      </c>
    </row>
    <row r="9634" spans="1:7" x14ac:dyDescent="0.2">
      <c r="A9634" s="120"/>
      <c r="B9634" s="120"/>
      <c r="C9634" s="120"/>
      <c r="D9634" s="120"/>
      <c r="E9634" s="344"/>
      <c r="F9634" s="344"/>
      <c r="G9634" s="262">
        <f t="shared" si="173"/>
        <v>58584.866528488899</v>
      </c>
    </row>
    <row r="9635" spans="1:7" x14ac:dyDescent="0.2">
      <c r="A9635" s="120"/>
      <c r="B9635" s="120"/>
      <c r="C9635" s="120"/>
      <c r="D9635" s="120"/>
      <c r="E9635" s="344"/>
      <c r="F9635" s="344"/>
      <c r="G9635" s="262">
        <f t="shared" si="173"/>
        <v>58584.866528488899</v>
      </c>
    </row>
    <row r="9636" spans="1:7" x14ac:dyDescent="0.2">
      <c r="A9636" s="120"/>
      <c r="B9636" s="120"/>
      <c r="C9636" s="120"/>
      <c r="D9636" s="120"/>
      <c r="E9636" s="344"/>
      <c r="F9636" s="344"/>
      <c r="G9636" s="262">
        <f t="shared" si="173"/>
        <v>58584.866528488899</v>
      </c>
    </row>
    <row r="9637" spans="1:7" x14ac:dyDescent="0.2">
      <c r="A9637" s="120"/>
      <c r="B9637" s="120"/>
      <c r="C9637" s="120"/>
      <c r="D9637" s="120"/>
      <c r="E9637" s="344"/>
      <c r="F9637" s="344"/>
      <c r="G9637" s="262">
        <f t="shared" si="173"/>
        <v>58584.866528488899</v>
      </c>
    </row>
    <row r="9638" spans="1:7" x14ac:dyDescent="0.2">
      <c r="A9638" s="120"/>
      <c r="B9638" s="120"/>
      <c r="C9638" s="120"/>
      <c r="D9638" s="120"/>
      <c r="E9638" s="344"/>
      <c r="F9638" s="344"/>
      <c r="G9638" s="262">
        <f t="shared" si="173"/>
        <v>58584.866528488899</v>
      </c>
    </row>
    <row r="9639" spans="1:7" x14ac:dyDescent="0.2">
      <c r="A9639" s="120"/>
      <c r="B9639" s="120"/>
      <c r="C9639" s="120"/>
      <c r="D9639" s="120"/>
      <c r="E9639" s="344"/>
      <c r="F9639" s="344"/>
      <c r="G9639" s="262">
        <f t="shared" si="173"/>
        <v>58584.866528488899</v>
      </c>
    </row>
    <row r="9640" spans="1:7" x14ac:dyDescent="0.2">
      <c r="A9640" s="120"/>
      <c r="B9640" s="120"/>
      <c r="C9640" s="120"/>
      <c r="D9640" s="120"/>
      <c r="E9640" s="344"/>
      <c r="F9640" s="344"/>
      <c r="G9640" s="262">
        <f t="shared" si="173"/>
        <v>58584.866528488899</v>
      </c>
    </row>
    <row r="9641" spans="1:7" x14ac:dyDescent="0.2">
      <c r="A9641" s="120"/>
      <c r="B9641" s="120"/>
      <c r="C9641" s="120"/>
      <c r="D9641" s="120"/>
      <c r="E9641" s="344"/>
      <c r="F9641" s="344"/>
      <c r="G9641" s="262">
        <f t="shared" si="173"/>
        <v>58584.866528488899</v>
      </c>
    </row>
    <row r="9642" spans="1:7" x14ac:dyDescent="0.2">
      <c r="A9642" s="120"/>
      <c r="B9642" s="120"/>
      <c r="C9642" s="120"/>
      <c r="D9642" s="120"/>
      <c r="E9642" s="344"/>
      <c r="F9642" s="344"/>
      <c r="G9642" s="262">
        <f t="shared" si="173"/>
        <v>58584.866528488899</v>
      </c>
    </row>
    <row r="9643" spans="1:7" x14ac:dyDescent="0.2">
      <c r="A9643" s="120"/>
      <c r="B9643" s="120"/>
      <c r="C9643" s="120"/>
      <c r="D9643" s="120"/>
      <c r="E9643" s="344"/>
      <c r="F9643" s="344"/>
      <c r="G9643" s="262">
        <f t="shared" si="173"/>
        <v>58584.866528488899</v>
      </c>
    </row>
    <row r="9644" spans="1:7" x14ac:dyDescent="0.2">
      <c r="A9644" s="120"/>
      <c r="B9644" s="120"/>
      <c r="C9644" s="120"/>
      <c r="D9644" s="120"/>
      <c r="E9644" s="344"/>
      <c r="F9644" s="344"/>
      <c r="G9644" s="262">
        <f t="shared" si="173"/>
        <v>58584.866528488899</v>
      </c>
    </row>
    <row r="9645" spans="1:7" x14ac:dyDescent="0.2">
      <c r="A9645" s="120"/>
      <c r="B9645" s="120"/>
      <c r="C9645" s="120"/>
      <c r="D9645" s="120"/>
      <c r="E9645" s="344"/>
      <c r="F9645" s="344"/>
      <c r="G9645" s="262">
        <f t="shared" si="173"/>
        <v>58584.866528488899</v>
      </c>
    </row>
    <row r="9646" spans="1:7" x14ac:dyDescent="0.2">
      <c r="A9646" s="120"/>
      <c r="B9646" s="120"/>
      <c r="C9646" s="120"/>
      <c r="D9646" s="120"/>
      <c r="E9646" s="344"/>
      <c r="F9646" s="344"/>
      <c r="G9646" s="262">
        <f t="shared" si="173"/>
        <v>58584.866528488899</v>
      </c>
    </row>
    <row r="9647" spans="1:7" x14ac:dyDescent="0.2">
      <c r="A9647" s="120"/>
      <c r="B9647" s="120"/>
      <c r="C9647" s="120"/>
      <c r="D9647" s="120"/>
      <c r="E9647" s="344"/>
      <c r="F9647" s="344"/>
      <c r="G9647" s="262">
        <f t="shared" si="173"/>
        <v>58584.866528488899</v>
      </c>
    </row>
    <row r="9648" spans="1:7" x14ac:dyDescent="0.2">
      <c r="A9648" s="120"/>
      <c r="B9648" s="120"/>
      <c r="C9648" s="120"/>
      <c r="D9648" s="120"/>
      <c r="E9648" s="344"/>
      <c r="F9648" s="344"/>
      <c r="G9648" s="262">
        <f t="shared" si="173"/>
        <v>58584.866528488899</v>
      </c>
    </row>
    <row r="9649" spans="1:7" x14ac:dyDescent="0.2">
      <c r="A9649" s="120"/>
      <c r="B9649" s="120"/>
      <c r="C9649" s="120"/>
      <c r="D9649" s="120"/>
      <c r="E9649" s="344"/>
      <c r="F9649" s="344"/>
      <c r="G9649" s="262">
        <f t="shared" si="173"/>
        <v>58584.866528488899</v>
      </c>
    </row>
    <row r="9650" spans="1:7" x14ac:dyDescent="0.2">
      <c r="A9650" s="120"/>
      <c r="B9650" s="120"/>
      <c r="C9650" s="120"/>
      <c r="D9650" s="120"/>
      <c r="E9650" s="344"/>
      <c r="F9650" s="344"/>
      <c r="G9650" s="262">
        <f t="shared" si="173"/>
        <v>58584.866528488899</v>
      </c>
    </row>
    <row r="9651" spans="1:7" x14ac:dyDescent="0.2">
      <c r="A9651" s="120"/>
      <c r="B9651" s="120"/>
      <c r="C9651" s="120"/>
      <c r="D9651" s="120"/>
      <c r="E9651" s="344"/>
      <c r="F9651" s="344"/>
      <c r="G9651" s="262">
        <f t="shared" si="173"/>
        <v>58584.866528488899</v>
      </c>
    </row>
    <row r="9652" spans="1:7" x14ac:dyDescent="0.2">
      <c r="A9652" s="120"/>
      <c r="B9652" s="120"/>
      <c r="C9652" s="120"/>
      <c r="D9652" s="120"/>
      <c r="E9652" s="344"/>
      <c r="F9652" s="344"/>
      <c r="G9652" s="262">
        <f t="shared" si="173"/>
        <v>58584.866528488899</v>
      </c>
    </row>
    <row r="9653" spans="1:7" x14ac:dyDescent="0.2">
      <c r="A9653" s="120"/>
      <c r="B9653" s="120"/>
      <c r="C9653" s="120"/>
      <c r="D9653" s="120"/>
      <c r="E9653" s="344"/>
      <c r="F9653" s="344"/>
      <c r="G9653" s="262">
        <f t="shared" si="173"/>
        <v>58584.866528488899</v>
      </c>
    </row>
    <row r="9654" spans="1:7" x14ac:dyDescent="0.2">
      <c r="A9654" s="120"/>
      <c r="B9654" s="120"/>
      <c r="C9654" s="120"/>
      <c r="D9654" s="120"/>
      <c r="E9654" s="344"/>
      <c r="F9654" s="344"/>
      <c r="G9654" s="262">
        <f t="shared" si="173"/>
        <v>58584.866528488899</v>
      </c>
    </row>
    <row r="9655" spans="1:7" x14ac:dyDescent="0.2">
      <c r="A9655" s="120"/>
      <c r="B9655" s="120"/>
      <c r="C9655" s="120"/>
      <c r="D9655" s="120"/>
      <c r="E9655" s="344"/>
      <c r="F9655" s="344"/>
      <c r="G9655" s="262">
        <f t="shared" si="173"/>
        <v>58584.866528488899</v>
      </c>
    </row>
    <row r="9656" spans="1:7" x14ac:dyDescent="0.2">
      <c r="A9656" s="120"/>
      <c r="B9656" s="120"/>
      <c r="C9656" s="120"/>
      <c r="D9656" s="120"/>
      <c r="E9656" s="344"/>
      <c r="F9656" s="344"/>
      <c r="G9656" s="262">
        <f t="shared" si="173"/>
        <v>58584.866528488899</v>
      </c>
    </row>
    <row r="9657" spans="1:7" x14ac:dyDescent="0.2">
      <c r="A9657" s="120"/>
      <c r="B9657" s="120"/>
      <c r="C9657" s="120"/>
      <c r="D9657" s="120"/>
      <c r="E9657" s="344"/>
      <c r="F9657" s="344"/>
      <c r="G9657" s="262">
        <f t="shared" si="173"/>
        <v>58584.866528488899</v>
      </c>
    </row>
    <row r="9658" spans="1:7" x14ac:dyDescent="0.2">
      <c r="A9658" s="120"/>
      <c r="B9658" s="120"/>
      <c r="C9658" s="120"/>
      <c r="D9658" s="120"/>
      <c r="E9658" s="344"/>
      <c r="F9658" s="344"/>
      <c r="G9658" s="262">
        <f t="shared" si="173"/>
        <v>58584.866528488899</v>
      </c>
    </row>
    <row r="9659" spans="1:7" x14ac:dyDescent="0.2">
      <c r="A9659" s="120"/>
      <c r="B9659" s="120"/>
      <c r="C9659" s="120"/>
      <c r="D9659" s="120"/>
      <c r="E9659" s="344"/>
      <c r="F9659" s="344"/>
      <c r="G9659" s="262">
        <f t="shared" si="173"/>
        <v>58584.866528488899</v>
      </c>
    </row>
    <row r="9660" spans="1:7" x14ac:dyDescent="0.2">
      <c r="A9660" s="120"/>
      <c r="B9660" s="120"/>
      <c r="C9660" s="120"/>
      <c r="D9660" s="120"/>
      <c r="E9660" s="344"/>
      <c r="F9660" s="344"/>
      <c r="G9660" s="262">
        <f t="shared" si="173"/>
        <v>58584.866528488899</v>
      </c>
    </row>
    <row r="9661" spans="1:7" x14ac:dyDescent="0.2">
      <c r="A9661" s="120"/>
      <c r="B9661" s="120"/>
      <c r="C9661" s="120"/>
      <c r="D9661" s="120"/>
      <c r="E9661" s="344"/>
      <c r="F9661" s="344"/>
      <c r="G9661" s="262">
        <f t="shared" si="173"/>
        <v>58584.866528488899</v>
      </c>
    </row>
    <row r="9662" spans="1:7" x14ac:dyDescent="0.2">
      <c r="A9662" s="120"/>
      <c r="B9662" s="120"/>
      <c r="C9662" s="120"/>
      <c r="D9662" s="120"/>
      <c r="E9662" s="344"/>
      <c r="F9662" s="344"/>
      <c r="G9662" s="262">
        <f t="shared" si="173"/>
        <v>58584.866528488899</v>
      </c>
    </row>
    <row r="9663" spans="1:7" x14ac:dyDescent="0.2">
      <c r="A9663" s="120"/>
      <c r="B9663" s="120"/>
      <c r="C9663" s="120"/>
      <c r="D9663" s="120"/>
      <c r="E9663" s="344"/>
      <c r="F9663" s="344"/>
      <c r="G9663" s="262">
        <f t="shared" si="173"/>
        <v>58584.866528488899</v>
      </c>
    </row>
    <row r="9664" spans="1:7" x14ac:dyDescent="0.2">
      <c r="A9664" s="120"/>
      <c r="B9664" s="120"/>
      <c r="C9664" s="120"/>
      <c r="D9664" s="120"/>
      <c r="E9664" s="344"/>
      <c r="F9664" s="344"/>
      <c r="G9664" s="262">
        <f t="shared" si="173"/>
        <v>58584.866528488899</v>
      </c>
    </row>
    <row r="9665" spans="1:7" x14ac:dyDescent="0.2">
      <c r="A9665" s="120"/>
      <c r="B9665" s="120"/>
      <c r="C9665" s="120"/>
      <c r="D9665" s="120"/>
      <c r="E9665" s="344"/>
      <c r="F9665" s="344"/>
      <c r="G9665" s="262">
        <f t="shared" si="173"/>
        <v>58584.866528488899</v>
      </c>
    </row>
    <row r="9666" spans="1:7" x14ac:dyDescent="0.2">
      <c r="A9666" s="120"/>
      <c r="B9666" s="120"/>
      <c r="C9666" s="120"/>
      <c r="D9666" s="120"/>
      <c r="E9666" s="344"/>
      <c r="F9666" s="344"/>
      <c r="G9666" s="262">
        <f t="shared" si="173"/>
        <v>58584.866528488899</v>
      </c>
    </row>
    <row r="9667" spans="1:7" x14ac:dyDescent="0.2">
      <c r="A9667" s="120"/>
      <c r="B9667" s="120"/>
      <c r="C9667" s="120"/>
      <c r="D9667" s="120"/>
      <c r="E9667" s="344"/>
      <c r="F9667" s="344"/>
      <c r="G9667" s="262">
        <f t="shared" si="173"/>
        <v>58584.866528488899</v>
      </c>
    </row>
    <row r="9668" spans="1:7" x14ac:dyDescent="0.2">
      <c r="A9668" s="120"/>
      <c r="B9668" s="120"/>
      <c r="C9668" s="120"/>
      <c r="D9668" s="120"/>
      <c r="E9668" s="344"/>
      <c r="F9668" s="344"/>
      <c r="G9668" s="262">
        <f t="shared" si="173"/>
        <v>58584.866528488899</v>
      </c>
    </row>
    <row r="9669" spans="1:7" x14ac:dyDescent="0.2">
      <c r="A9669" s="120"/>
      <c r="B9669" s="120"/>
      <c r="C9669" s="120"/>
      <c r="D9669" s="120"/>
      <c r="E9669" s="344"/>
      <c r="F9669" s="344"/>
      <c r="G9669" s="262">
        <f t="shared" si="173"/>
        <v>58584.866528488899</v>
      </c>
    </row>
    <row r="9670" spans="1:7" x14ac:dyDescent="0.2">
      <c r="A9670" s="120"/>
      <c r="B9670" s="120"/>
      <c r="C9670" s="120"/>
      <c r="D9670" s="120"/>
      <c r="E9670" s="344"/>
      <c r="F9670" s="344"/>
      <c r="G9670" s="262">
        <f t="shared" ref="G9670:G9733" si="174">G9669+(D9670+D9669)/2*(E9670-E9669)</f>
        <v>58584.866528488899</v>
      </c>
    </row>
    <row r="9671" spans="1:7" x14ac:dyDescent="0.2">
      <c r="A9671" s="120"/>
      <c r="B9671" s="120"/>
      <c r="C9671" s="120"/>
      <c r="D9671" s="120"/>
      <c r="E9671" s="344"/>
      <c r="F9671" s="344"/>
      <c r="G9671" s="262">
        <f t="shared" si="174"/>
        <v>58584.866528488899</v>
      </c>
    </row>
    <row r="9672" spans="1:7" x14ac:dyDescent="0.2">
      <c r="A9672" s="120"/>
      <c r="B9672" s="120"/>
      <c r="C9672" s="120"/>
      <c r="D9672" s="120"/>
      <c r="E9672" s="344"/>
      <c r="F9672" s="344"/>
      <c r="G9672" s="262">
        <f t="shared" si="174"/>
        <v>58584.866528488899</v>
      </c>
    </row>
    <row r="9673" spans="1:7" x14ac:dyDescent="0.2">
      <c r="A9673" s="120"/>
      <c r="B9673" s="120"/>
      <c r="C9673" s="120"/>
      <c r="D9673" s="120"/>
      <c r="E9673" s="344"/>
      <c r="F9673" s="344"/>
      <c r="G9673" s="262">
        <f t="shared" si="174"/>
        <v>58584.866528488899</v>
      </c>
    </row>
    <row r="9674" spans="1:7" x14ac:dyDescent="0.2">
      <c r="A9674" s="120"/>
      <c r="B9674" s="120"/>
      <c r="C9674" s="120"/>
      <c r="D9674" s="120"/>
      <c r="E9674" s="344"/>
      <c r="F9674" s="344"/>
      <c r="G9674" s="262">
        <f t="shared" si="174"/>
        <v>58584.866528488899</v>
      </c>
    </row>
    <row r="9675" spans="1:7" x14ac:dyDescent="0.2">
      <c r="A9675" s="120"/>
      <c r="B9675" s="120"/>
      <c r="C9675" s="120"/>
      <c r="D9675" s="120"/>
      <c r="E9675" s="344"/>
      <c r="F9675" s="344"/>
      <c r="G9675" s="262">
        <f t="shared" si="174"/>
        <v>58584.866528488899</v>
      </c>
    </row>
    <row r="9676" spans="1:7" x14ac:dyDescent="0.2">
      <c r="A9676" s="120"/>
      <c r="B9676" s="120"/>
      <c r="C9676" s="120"/>
      <c r="D9676" s="120"/>
      <c r="E9676" s="344"/>
      <c r="F9676" s="344"/>
      <c r="G9676" s="262">
        <f t="shared" si="174"/>
        <v>58584.866528488899</v>
      </c>
    </row>
    <row r="9677" spans="1:7" x14ac:dyDescent="0.2">
      <c r="A9677" s="120"/>
      <c r="B9677" s="120"/>
      <c r="C9677" s="120"/>
      <c r="D9677" s="120"/>
      <c r="E9677" s="344"/>
      <c r="F9677" s="344"/>
      <c r="G9677" s="262">
        <f t="shared" si="174"/>
        <v>58584.866528488899</v>
      </c>
    </row>
    <row r="9678" spans="1:7" x14ac:dyDescent="0.2">
      <c r="A9678" s="120"/>
      <c r="B9678" s="120"/>
      <c r="C9678" s="120"/>
      <c r="D9678" s="120"/>
      <c r="E9678" s="344"/>
      <c r="F9678" s="344"/>
      <c r="G9678" s="262">
        <f t="shared" si="174"/>
        <v>58584.866528488899</v>
      </c>
    </row>
    <row r="9679" spans="1:7" x14ac:dyDescent="0.2">
      <c r="A9679" s="120"/>
      <c r="B9679" s="120"/>
      <c r="C9679" s="120"/>
      <c r="D9679" s="120"/>
      <c r="E9679" s="344"/>
      <c r="F9679" s="344"/>
      <c r="G9679" s="262">
        <f t="shared" si="174"/>
        <v>58584.866528488899</v>
      </c>
    </row>
    <row r="9680" spans="1:7" x14ac:dyDescent="0.2">
      <c r="A9680" s="120"/>
      <c r="B9680" s="120"/>
      <c r="C9680" s="120"/>
      <c r="D9680" s="120"/>
      <c r="E9680" s="344"/>
      <c r="F9680" s="344"/>
      <c r="G9680" s="262">
        <f t="shared" si="174"/>
        <v>58584.866528488899</v>
      </c>
    </row>
    <row r="9681" spans="1:7" x14ac:dyDescent="0.2">
      <c r="A9681" s="120"/>
      <c r="B9681" s="120"/>
      <c r="C9681" s="120"/>
      <c r="D9681" s="120"/>
      <c r="E9681" s="344"/>
      <c r="F9681" s="344"/>
      <c r="G9681" s="262">
        <f t="shared" si="174"/>
        <v>58584.866528488899</v>
      </c>
    </row>
    <row r="9682" spans="1:7" x14ac:dyDescent="0.2">
      <c r="A9682" s="120"/>
      <c r="B9682" s="120"/>
      <c r="C9682" s="120"/>
      <c r="D9682" s="120"/>
      <c r="E9682" s="344"/>
      <c r="F9682" s="344"/>
      <c r="G9682" s="262">
        <f t="shared" si="174"/>
        <v>58584.866528488899</v>
      </c>
    </row>
    <row r="9683" spans="1:7" x14ac:dyDescent="0.2">
      <c r="A9683" s="120"/>
      <c r="B9683" s="120"/>
      <c r="C9683" s="120"/>
      <c r="D9683" s="120"/>
      <c r="E9683" s="344"/>
      <c r="F9683" s="344"/>
      <c r="G9683" s="262">
        <f t="shared" si="174"/>
        <v>58584.866528488899</v>
      </c>
    </row>
    <row r="9684" spans="1:7" x14ac:dyDescent="0.2">
      <c r="A9684" s="120"/>
      <c r="B9684" s="120"/>
      <c r="C9684" s="120"/>
      <c r="D9684" s="120"/>
      <c r="E9684" s="344"/>
      <c r="F9684" s="344"/>
      <c r="G9684" s="262">
        <f t="shared" si="174"/>
        <v>58584.866528488899</v>
      </c>
    </row>
    <row r="9685" spans="1:7" x14ac:dyDescent="0.2">
      <c r="A9685" s="120"/>
      <c r="B9685" s="120"/>
      <c r="C9685" s="120"/>
      <c r="D9685" s="120"/>
      <c r="E9685" s="344"/>
      <c r="F9685" s="344"/>
      <c r="G9685" s="262">
        <f t="shared" si="174"/>
        <v>58584.866528488899</v>
      </c>
    </row>
    <row r="9686" spans="1:7" x14ac:dyDescent="0.2">
      <c r="A9686" s="120"/>
      <c r="B9686" s="120"/>
      <c r="C9686" s="120"/>
      <c r="D9686" s="120"/>
      <c r="E9686" s="344"/>
      <c r="F9686" s="344"/>
      <c r="G9686" s="262">
        <f t="shared" si="174"/>
        <v>58584.866528488899</v>
      </c>
    </row>
    <row r="9687" spans="1:7" x14ac:dyDescent="0.2">
      <c r="A9687" s="120"/>
      <c r="B9687" s="120"/>
      <c r="C9687" s="120"/>
      <c r="D9687" s="120"/>
      <c r="E9687" s="344"/>
      <c r="F9687" s="344"/>
      <c r="G9687" s="262">
        <f t="shared" si="174"/>
        <v>58584.866528488899</v>
      </c>
    </row>
    <row r="9688" spans="1:7" x14ac:dyDescent="0.2">
      <c r="A9688" s="120"/>
      <c r="B9688" s="120"/>
      <c r="C9688" s="120"/>
      <c r="D9688" s="120"/>
      <c r="E9688" s="344"/>
      <c r="F9688" s="344"/>
      <c r="G9688" s="262">
        <f t="shared" si="174"/>
        <v>58584.866528488899</v>
      </c>
    </row>
    <row r="9689" spans="1:7" x14ac:dyDescent="0.2">
      <c r="A9689" s="120"/>
      <c r="B9689" s="120"/>
      <c r="C9689" s="120"/>
      <c r="D9689" s="120"/>
      <c r="E9689" s="344"/>
      <c r="F9689" s="344"/>
      <c r="G9689" s="262">
        <f t="shared" si="174"/>
        <v>58584.866528488899</v>
      </c>
    </row>
    <row r="9690" spans="1:7" x14ac:dyDescent="0.2">
      <c r="A9690" s="120"/>
      <c r="B9690" s="120"/>
      <c r="C9690" s="120"/>
      <c r="D9690" s="120"/>
      <c r="E9690" s="344"/>
      <c r="F9690" s="344"/>
      <c r="G9690" s="262">
        <f t="shared" si="174"/>
        <v>58584.866528488899</v>
      </c>
    </row>
    <row r="9691" spans="1:7" x14ac:dyDescent="0.2">
      <c r="A9691" s="120"/>
      <c r="B9691" s="120"/>
      <c r="C9691" s="120"/>
      <c r="D9691" s="120"/>
      <c r="E9691" s="344"/>
      <c r="F9691" s="344"/>
      <c r="G9691" s="262">
        <f t="shared" si="174"/>
        <v>58584.866528488899</v>
      </c>
    </row>
    <row r="9692" spans="1:7" x14ac:dyDescent="0.2">
      <c r="A9692" s="120"/>
      <c r="B9692" s="120"/>
      <c r="C9692" s="120"/>
      <c r="D9692" s="120"/>
      <c r="E9692" s="344"/>
      <c r="F9692" s="344"/>
      <c r="G9692" s="262">
        <f t="shared" si="174"/>
        <v>58584.866528488899</v>
      </c>
    </row>
    <row r="9693" spans="1:7" x14ac:dyDescent="0.2">
      <c r="A9693" s="120"/>
      <c r="B9693" s="120"/>
      <c r="C9693" s="120"/>
      <c r="D9693" s="120"/>
      <c r="E9693" s="344"/>
      <c r="F9693" s="344"/>
      <c r="G9693" s="262">
        <f t="shared" si="174"/>
        <v>58584.866528488899</v>
      </c>
    </row>
    <row r="9694" spans="1:7" x14ac:dyDescent="0.2">
      <c r="A9694" s="120"/>
      <c r="B9694" s="120"/>
      <c r="C9694" s="120"/>
      <c r="D9694" s="120"/>
      <c r="E9694" s="344"/>
      <c r="F9694" s="344"/>
      <c r="G9694" s="262">
        <f t="shared" si="174"/>
        <v>58584.866528488899</v>
      </c>
    </row>
    <row r="9695" spans="1:7" x14ac:dyDescent="0.2">
      <c r="A9695" s="120"/>
      <c r="B9695" s="120"/>
      <c r="C9695" s="120"/>
      <c r="D9695" s="120"/>
      <c r="E9695" s="344"/>
      <c r="F9695" s="344"/>
      <c r="G9695" s="262">
        <f t="shared" si="174"/>
        <v>58584.866528488899</v>
      </c>
    </row>
    <row r="9696" spans="1:7" x14ac:dyDescent="0.2">
      <c r="A9696" s="120"/>
      <c r="B9696" s="120"/>
      <c r="C9696" s="120"/>
      <c r="D9696" s="120"/>
      <c r="E9696" s="344"/>
      <c r="F9696" s="344"/>
      <c r="G9696" s="262">
        <f t="shared" si="174"/>
        <v>58584.866528488899</v>
      </c>
    </row>
    <row r="9697" spans="1:7" x14ac:dyDescent="0.2">
      <c r="A9697" s="120"/>
      <c r="B9697" s="120"/>
      <c r="C9697" s="120"/>
      <c r="D9697" s="120"/>
      <c r="E9697" s="344"/>
      <c r="F9697" s="344"/>
      <c r="G9697" s="262">
        <f t="shared" si="174"/>
        <v>58584.866528488899</v>
      </c>
    </row>
    <row r="9698" spans="1:7" x14ac:dyDescent="0.2">
      <c r="A9698" s="120"/>
      <c r="B9698" s="120"/>
      <c r="C9698" s="120"/>
      <c r="D9698" s="120"/>
      <c r="E9698" s="344"/>
      <c r="F9698" s="344"/>
      <c r="G9698" s="262">
        <f t="shared" si="174"/>
        <v>58584.866528488899</v>
      </c>
    </row>
    <row r="9699" spans="1:7" x14ac:dyDescent="0.2">
      <c r="A9699" s="120"/>
      <c r="B9699" s="120"/>
      <c r="C9699" s="120"/>
      <c r="D9699" s="120"/>
      <c r="E9699" s="344"/>
      <c r="F9699" s="344"/>
      <c r="G9699" s="262">
        <f t="shared" si="174"/>
        <v>58584.866528488899</v>
      </c>
    </row>
    <row r="9700" spans="1:7" x14ac:dyDescent="0.2">
      <c r="A9700" s="120"/>
      <c r="B9700" s="120"/>
      <c r="C9700" s="120"/>
      <c r="D9700" s="120"/>
      <c r="E9700" s="344"/>
      <c r="F9700" s="344"/>
      <c r="G9700" s="262">
        <f t="shared" si="174"/>
        <v>58584.866528488899</v>
      </c>
    </row>
    <row r="9701" spans="1:7" x14ac:dyDescent="0.2">
      <c r="A9701" s="120"/>
      <c r="B9701" s="120"/>
      <c r="C9701" s="120"/>
      <c r="D9701" s="120"/>
      <c r="E9701" s="344"/>
      <c r="F9701" s="344"/>
      <c r="G9701" s="262">
        <f t="shared" si="174"/>
        <v>58584.866528488899</v>
      </c>
    </row>
    <row r="9702" spans="1:7" x14ac:dyDescent="0.2">
      <c r="A9702" s="120"/>
      <c r="B9702" s="120"/>
      <c r="C9702" s="120"/>
      <c r="D9702" s="120"/>
      <c r="E9702" s="344"/>
      <c r="F9702" s="344"/>
      <c r="G9702" s="262">
        <f t="shared" si="174"/>
        <v>58584.866528488899</v>
      </c>
    </row>
    <row r="9703" spans="1:7" x14ac:dyDescent="0.2">
      <c r="A9703" s="120"/>
      <c r="B9703" s="120"/>
      <c r="C9703" s="120"/>
      <c r="D9703" s="120"/>
      <c r="E9703" s="344"/>
      <c r="F9703" s="344"/>
      <c r="G9703" s="262">
        <f t="shared" si="174"/>
        <v>58584.866528488899</v>
      </c>
    </row>
    <row r="9704" spans="1:7" x14ac:dyDescent="0.2">
      <c r="A9704" s="120"/>
      <c r="B9704" s="120"/>
      <c r="C9704" s="120"/>
      <c r="D9704" s="120"/>
      <c r="E9704" s="344"/>
      <c r="F9704" s="344"/>
      <c r="G9704" s="262">
        <f t="shared" si="174"/>
        <v>58584.866528488899</v>
      </c>
    </row>
    <row r="9705" spans="1:7" x14ac:dyDescent="0.2">
      <c r="A9705" s="120"/>
      <c r="B9705" s="120"/>
      <c r="C9705" s="120"/>
      <c r="D9705" s="120"/>
      <c r="E9705" s="344"/>
      <c r="F9705" s="344"/>
      <c r="G9705" s="262">
        <f t="shared" si="174"/>
        <v>58584.866528488899</v>
      </c>
    </row>
    <row r="9706" spans="1:7" x14ac:dyDescent="0.2">
      <c r="A9706" s="120"/>
      <c r="B9706" s="120"/>
      <c r="C9706" s="120"/>
      <c r="D9706" s="120"/>
      <c r="E9706" s="344"/>
      <c r="F9706" s="344"/>
      <c r="G9706" s="262">
        <f t="shared" si="174"/>
        <v>58584.866528488899</v>
      </c>
    </row>
    <row r="9707" spans="1:7" x14ac:dyDescent="0.2">
      <c r="A9707" s="120"/>
      <c r="B9707" s="120"/>
      <c r="C9707" s="120"/>
      <c r="D9707" s="120"/>
      <c r="E9707" s="344"/>
      <c r="F9707" s="344"/>
      <c r="G9707" s="262">
        <f t="shared" si="174"/>
        <v>58584.866528488899</v>
      </c>
    </row>
    <row r="9708" spans="1:7" x14ac:dyDescent="0.2">
      <c r="A9708" s="120"/>
      <c r="B9708" s="120"/>
      <c r="C9708" s="120"/>
      <c r="D9708" s="120"/>
      <c r="E9708" s="344"/>
      <c r="F9708" s="344"/>
      <c r="G9708" s="262">
        <f t="shared" si="174"/>
        <v>58584.866528488899</v>
      </c>
    </row>
    <row r="9709" spans="1:7" x14ac:dyDescent="0.2">
      <c r="A9709" s="120"/>
      <c r="B9709" s="120"/>
      <c r="C9709" s="120"/>
      <c r="D9709" s="120"/>
      <c r="E9709" s="344"/>
      <c r="F9709" s="344"/>
      <c r="G9709" s="262">
        <f t="shared" si="174"/>
        <v>58584.866528488899</v>
      </c>
    </row>
    <row r="9710" spans="1:7" x14ac:dyDescent="0.2">
      <c r="A9710" s="120"/>
      <c r="B9710" s="120"/>
      <c r="C9710" s="120"/>
      <c r="D9710" s="120"/>
      <c r="E9710" s="344"/>
      <c r="F9710" s="344"/>
      <c r="G9710" s="262">
        <f t="shared" si="174"/>
        <v>58584.866528488899</v>
      </c>
    </row>
    <row r="9711" spans="1:7" x14ac:dyDescent="0.2">
      <c r="A9711" s="120"/>
      <c r="B9711" s="120"/>
      <c r="C9711" s="120"/>
      <c r="D9711" s="120"/>
      <c r="E9711" s="344"/>
      <c r="F9711" s="344"/>
      <c r="G9711" s="262">
        <f t="shared" si="174"/>
        <v>58584.866528488899</v>
      </c>
    </row>
    <row r="9712" spans="1:7" x14ac:dyDescent="0.2">
      <c r="A9712" s="120"/>
      <c r="B9712" s="120"/>
      <c r="C9712" s="120"/>
      <c r="D9712" s="120"/>
      <c r="E9712" s="344"/>
      <c r="F9712" s="344"/>
      <c r="G9712" s="262">
        <f t="shared" si="174"/>
        <v>58584.866528488899</v>
      </c>
    </row>
    <row r="9713" spans="1:7" x14ac:dyDescent="0.2">
      <c r="A9713" s="120"/>
      <c r="B9713" s="120"/>
      <c r="C9713" s="120"/>
      <c r="D9713" s="120"/>
      <c r="E9713" s="344"/>
      <c r="F9713" s="344"/>
      <c r="G9713" s="262">
        <f t="shared" si="174"/>
        <v>58584.866528488899</v>
      </c>
    </row>
    <row r="9714" spans="1:7" x14ac:dyDescent="0.2">
      <c r="A9714" s="120"/>
      <c r="B9714" s="120"/>
      <c r="C9714" s="120"/>
      <c r="D9714" s="120"/>
      <c r="E9714" s="344"/>
      <c r="F9714" s="344"/>
      <c r="G9714" s="262">
        <f t="shared" si="174"/>
        <v>58584.866528488899</v>
      </c>
    </row>
    <row r="9715" spans="1:7" x14ac:dyDescent="0.2">
      <c r="A9715" s="120"/>
      <c r="B9715" s="120"/>
      <c r="C9715" s="120"/>
      <c r="D9715" s="120"/>
      <c r="E9715" s="344"/>
      <c r="F9715" s="344"/>
      <c r="G9715" s="262">
        <f t="shared" si="174"/>
        <v>58584.866528488899</v>
      </c>
    </row>
    <row r="9716" spans="1:7" x14ac:dyDescent="0.2">
      <c r="A9716" s="120"/>
      <c r="B9716" s="120"/>
      <c r="C9716" s="120"/>
      <c r="D9716" s="120"/>
      <c r="E9716" s="344"/>
      <c r="F9716" s="344"/>
      <c r="G9716" s="262">
        <f t="shared" si="174"/>
        <v>58584.866528488899</v>
      </c>
    </row>
    <row r="9717" spans="1:7" x14ac:dyDescent="0.2">
      <c r="A9717" s="120"/>
      <c r="B9717" s="120"/>
      <c r="C9717" s="120"/>
      <c r="D9717" s="120"/>
      <c r="E9717" s="344"/>
      <c r="F9717" s="344"/>
      <c r="G9717" s="262">
        <f t="shared" si="174"/>
        <v>58584.866528488899</v>
      </c>
    </row>
    <row r="9718" spans="1:7" x14ac:dyDescent="0.2">
      <c r="A9718" s="120"/>
      <c r="B9718" s="120"/>
      <c r="C9718" s="120"/>
      <c r="D9718" s="120"/>
      <c r="E9718" s="344"/>
      <c r="F9718" s="344"/>
      <c r="G9718" s="262">
        <f t="shared" si="174"/>
        <v>58584.866528488899</v>
      </c>
    </row>
    <row r="9719" spans="1:7" x14ac:dyDescent="0.2">
      <c r="A9719" s="120"/>
      <c r="B9719" s="120"/>
      <c r="C9719" s="120"/>
      <c r="D9719" s="120"/>
      <c r="E9719" s="344"/>
      <c r="F9719" s="344"/>
      <c r="G9719" s="262">
        <f t="shared" si="174"/>
        <v>58584.866528488899</v>
      </c>
    </row>
    <row r="9720" spans="1:7" x14ac:dyDescent="0.2">
      <c r="A9720" s="120"/>
      <c r="B9720" s="120"/>
      <c r="C9720" s="120"/>
      <c r="D9720" s="120"/>
      <c r="E9720" s="344"/>
      <c r="F9720" s="344"/>
      <c r="G9720" s="262">
        <f t="shared" si="174"/>
        <v>58584.866528488899</v>
      </c>
    </row>
    <row r="9721" spans="1:7" x14ac:dyDescent="0.2">
      <c r="A9721" s="120"/>
      <c r="B9721" s="120"/>
      <c r="C9721" s="120"/>
      <c r="D9721" s="120"/>
      <c r="E9721" s="344"/>
      <c r="F9721" s="344"/>
      <c r="G9721" s="262">
        <f t="shared" si="174"/>
        <v>58584.866528488899</v>
      </c>
    </row>
    <row r="9722" spans="1:7" x14ac:dyDescent="0.2">
      <c r="A9722" s="120"/>
      <c r="B9722" s="120"/>
      <c r="C9722" s="120"/>
      <c r="D9722" s="120"/>
      <c r="E9722" s="344"/>
      <c r="F9722" s="344"/>
      <c r="G9722" s="262">
        <f t="shared" si="174"/>
        <v>58584.866528488899</v>
      </c>
    </row>
    <row r="9723" spans="1:7" x14ac:dyDescent="0.2">
      <c r="A9723" s="120"/>
      <c r="B9723" s="120"/>
      <c r="C9723" s="120"/>
      <c r="D9723" s="120"/>
      <c r="E9723" s="344"/>
      <c r="F9723" s="344"/>
      <c r="G9723" s="262">
        <f t="shared" si="174"/>
        <v>58584.866528488899</v>
      </c>
    </row>
    <row r="9724" spans="1:7" x14ac:dyDescent="0.2">
      <c r="A9724" s="120"/>
      <c r="B9724" s="120"/>
      <c r="C9724" s="120"/>
      <c r="D9724" s="120"/>
      <c r="E9724" s="344"/>
      <c r="F9724" s="344"/>
      <c r="G9724" s="262">
        <f t="shared" si="174"/>
        <v>58584.866528488899</v>
      </c>
    </row>
    <row r="9725" spans="1:7" x14ac:dyDescent="0.2">
      <c r="A9725" s="120"/>
      <c r="B9725" s="120"/>
      <c r="C9725" s="120"/>
      <c r="D9725" s="120"/>
      <c r="E9725" s="344"/>
      <c r="F9725" s="344"/>
      <c r="G9725" s="262">
        <f t="shared" si="174"/>
        <v>58584.866528488899</v>
      </c>
    </row>
    <row r="9726" spans="1:7" x14ac:dyDescent="0.2">
      <c r="A9726" s="120"/>
      <c r="B9726" s="120"/>
      <c r="C9726" s="120"/>
      <c r="D9726" s="120"/>
      <c r="E9726" s="344"/>
      <c r="F9726" s="344"/>
      <c r="G9726" s="262">
        <f t="shared" si="174"/>
        <v>58584.866528488899</v>
      </c>
    </row>
    <row r="9727" spans="1:7" x14ac:dyDescent="0.2">
      <c r="A9727" s="120"/>
      <c r="B9727" s="120"/>
      <c r="C9727" s="120"/>
      <c r="D9727" s="120"/>
      <c r="E9727" s="344"/>
      <c r="F9727" s="344"/>
      <c r="G9727" s="262">
        <f t="shared" si="174"/>
        <v>58584.866528488899</v>
      </c>
    </row>
    <row r="9728" spans="1:7" x14ac:dyDescent="0.2">
      <c r="A9728" s="120"/>
      <c r="B9728" s="120"/>
      <c r="C9728" s="120"/>
      <c r="D9728" s="120"/>
      <c r="E9728" s="344"/>
      <c r="F9728" s="344"/>
      <c r="G9728" s="262">
        <f t="shared" si="174"/>
        <v>58584.866528488899</v>
      </c>
    </row>
    <row r="9729" spans="1:7" x14ac:dyDescent="0.2">
      <c r="A9729" s="120"/>
      <c r="B9729" s="120"/>
      <c r="C9729" s="120"/>
      <c r="D9729" s="120"/>
      <c r="E9729" s="344"/>
      <c r="F9729" s="344"/>
      <c r="G9729" s="262">
        <f t="shared" si="174"/>
        <v>58584.866528488899</v>
      </c>
    </row>
    <row r="9730" spans="1:7" x14ac:dyDescent="0.2">
      <c r="A9730" s="120"/>
      <c r="B9730" s="120"/>
      <c r="C9730" s="120"/>
      <c r="D9730" s="120"/>
      <c r="E9730" s="344"/>
      <c r="F9730" s="344"/>
      <c r="G9730" s="262">
        <f t="shared" si="174"/>
        <v>58584.866528488899</v>
      </c>
    </row>
    <row r="9731" spans="1:7" x14ac:dyDescent="0.2">
      <c r="A9731" s="120"/>
      <c r="B9731" s="120"/>
      <c r="C9731" s="120"/>
      <c r="D9731" s="120"/>
      <c r="E9731" s="344"/>
      <c r="F9731" s="344"/>
      <c r="G9731" s="262">
        <f t="shared" si="174"/>
        <v>58584.866528488899</v>
      </c>
    </row>
    <row r="9732" spans="1:7" x14ac:dyDescent="0.2">
      <c r="A9732" s="120"/>
      <c r="B9732" s="120"/>
      <c r="C9732" s="120"/>
      <c r="D9732" s="120"/>
      <c r="E9732" s="344"/>
      <c r="F9732" s="344"/>
      <c r="G9732" s="262">
        <f t="shared" si="174"/>
        <v>58584.866528488899</v>
      </c>
    </row>
    <row r="9733" spans="1:7" x14ac:dyDescent="0.2">
      <c r="A9733" s="120"/>
      <c r="B9733" s="120"/>
      <c r="C9733" s="120"/>
      <c r="D9733" s="120"/>
      <c r="E9733" s="344"/>
      <c r="F9733" s="344"/>
      <c r="G9733" s="262">
        <f t="shared" si="174"/>
        <v>58584.866528488899</v>
      </c>
    </row>
    <row r="9734" spans="1:7" x14ac:dyDescent="0.2">
      <c r="A9734" s="120"/>
      <c r="B9734" s="120"/>
      <c r="C9734" s="120"/>
      <c r="D9734" s="120"/>
      <c r="E9734" s="344"/>
      <c r="F9734" s="344"/>
      <c r="G9734" s="262">
        <f t="shared" ref="G9734:G9797" si="175">G9733+(D9734+D9733)/2*(E9734-E9733)</f>
        <v>58584.866528488899</v>
      </c>
    </row>
    <row r="9735" spans="1:7" x14ac:dyDescent="0.2">
      <c r="A9735" s="120"/>
      <c r="B9735" s="120"/>
      <c r="C9735" s="120"/>
      <c r="D9735" s="120"/>
      <c r="E9735" s="344"/>
      <c r="F9735" s="344"/>
      <c r="G9735" s="262">
        <f t="shared" si="175"/>
        <v>58584.866528488899</v>
      </c>
    </row>
    <row r="9736" spans="1:7" x14ac:dyDescent="0.2">
      <c r="A9736" s="120"/>
      <c r="B9736" s="120"/>
      <c r="C9736" s="120"/>
      <c r="D9736" s="120"/>
      <c r="E9736" s="344"/>
      <c r="F9736" s="344"/>
      <c r="G9736" s="262">
        <f t="shared" si="175"/>
        <v>58584.866528488899</v>
      </c>
    </row>
    <row r="9737" spans="1:7" x14ac:dyDescent="0.2">
      <c r="A9737" s="120"/>
      <c r="B9737" s="120"/>
      <c r="C9737" s="120"/>
      <c r="D9737" s="120"/>
      <c r="E9737" s="344"/>
      <c r="F9737" s="344"/>
      <c r="G9737" s="262">
        <f t="shared" si="175"/>
        <v>58584.866528488899</v>
      </c>
    </row>
    <row r="9738" spans="1:7" x14ac:dyDescent="0.2">
      <c r="A9738" s="120"/>
      <c r="B9738" s="120"/>
      <c r="C9738" s="120"/>
      <c r="D9738" s="120"/>
      <c r="E9738" s="344"/>
      <c r="F9738" s="344"/>
      <c r="G9738" s="262">
        <f t="shared" si="175"/>
        <v>58584.866528488899</v>
      </c>
    </row>
    <row r="9739" spans="1:7" x14ac:dyDescent="0.2">
      <c r="A9739" s="120"/>
      <c r="B9739" s="120"/>
      <c r="C9739" s="120"/>
      <c r="D9739" s="120"/>
      <c r="E9739" s="344"/>
      <c r="F9739" s="344"/>
      <c r="G9739" s="262">
        <f t="shared" si="175"/>
        <v>58584.866528488899</v>
      </c>
    </row>
    <row r="9740" spans="1:7" x14ac:dyDescent="0.2">
      <c r="A9740" s="120"/>
      <c r="B9740" s="120"/>
      <c r="C9740" s="120"/>
      <c r="D9740" s="120"/>
      <c r="E9740" s="344"/>
      <c r="F9740" s="344"/>
      <c r="G9740" s="262">
        <f t="shared" si="175"/>
        <v>58584.866528488899</v>
      </c>
    </row>
    <row r="9741" spans="1:7" x14ac:dyDescent="0.2">
      <c r="A9741" s="120"/>
      <c r="B9741" s="120"/>
      <c r="C9741" s="120"/>
      <c r="D9741" s="120"/>
      <c r="E9741" s="344"/>
      <c r="F9741" s="344"/>
      <c r="G9741" s="262">
        <f t="shared" si="175"/>
        <v>58584.866528488899</v>
      </c>
    </row>
    <row r="9742" spans="1:7" x14ac:dyDescent="0.2">
      <c r="A9742" s="120"/>
      <c r="B9742" s="120"/>
      <c r="C9742" s="120"/>
      <c r="D9742" s="120"/>
      <c r="E9742" s="344"/>
      <c r="F9742" s="344"/>
      <c r="G9742" s="262">
        <f t="shared" si="175"/>
        <v>58584.866528488899</v>
      </c>
    </row>
    <row r="9743" spans="1:7" x14ac:dyDescent="0.2">
      <c r="A9743" s="120"/>
      <c r="B9743" s="120"/>
      <c r="C9743" s="120"/>
      <c r="D9743" s="120"/>
      <c r="E9743" s="344"/>
      <c r="F9743" s="344"/>
      <c r="G9743" s="262">
        <f t="shared" si="175"/>
        <v>58584.866528488899</v>
      </c>
    </row>
    <row r="9744" spans="1:7" x14ac:dyDescent="0.2">
      <c r="A9744" s="120"/>
      <c r="B9744" s="120"/>
      <c r="C9744" s="120"/>
      <c r="D9744" s="120"/>
      <c r="E9744" s="344"/>
      <c r="F9744" s="344"/>
      <c r="G9744" s="262">
        <f t="shared" si="175"/>
        <v>58584.866528488899</v>
      </c>
    </row>
    <row r="9745" spans="1:7" x14ac:dyDescent="0.2">
      <c r="A9745" s="120"/>
      <c r="B9745" s="120"/>
      <c r="C9745" s="120"/>
      <c r="D9745" s="120"/>
      <c r="E9745" s="344"/>
      <c r="F9745" s="344"/>
      <c r="G9745" s="262">
        <f t="shared" si="175"/>
        <v>58584.866528488899</v>
      </c>
    </row>
    <row r="9746" spans="1:7" x14ac:dyDescent="0.2">
      <c r="A9746" s="120"/>
      <c r="B9746" s="120"/>
      <c r="C9746" s="120"/>
      <c r="D9746" s="120"/>
      <c r="E9746" s="344"/>
      <c r="F9746" s="344"/>
      <c r="G9746" s="262">
        <f t="shared" si="175"/>
        <v>58584.866528488899</v>
      </c>
    </row>
    <row r="9747" spans="1:7" x14ac:dyDescent="0.2">
      <c r="A9747" s="120"/>
      <c r="B9747" s="120"/>
      <c r="C9747" s="120"/>
      <c r="D9747" s="120"/>
      <c r="E9747" s="344"/>
      <c r="F9747" s="344"/>
      <c r="G9747" s="262">
        <f t="shared" si="175"/>
        <v>58584.866528488899</v>
      </c>
    </row>
    <row r="9748" spans="1:7" x14ac:dyDescent="0.2">
      <c r="A9748" s="120"/>
      <c r="B9748" s="120"/>
      <c r="C9748" s="120"/>
      <c r="D9748" s="120"/>
      <c r="E9748" s="344"/>
      <c r="F9748" s="344"/>
      <c r="G9748" s="262">
        <f t="shared" si="175"/>
        <v>58584.866528488899</v>
      </c>
    </row>
    <row r="9749" spans="1:7" x14ac:dyDescent="0.2">
      <c r="A9749" s="120"/>
      <c r="B9749" s="120"/>
      <c r="C9749" s="120"/>
      <c r="D9749" s="120"/>
      <c r="E9749" s="344"/>
      <c r="F9749" s="344"/>
      <c r="G9749" s="262">
        <f t="shared" si="175"/>
        <v>58584.866528488899</v>
      </c>
    </row>
    <row r="9750" spans="1:7" x14ac:dyDescent="0.2">
      <c r="A9750" s="120"/>
      <c r="B9750" s="120"/>
      <c r="C9750" s="120"/>
      <c r="D9750" s="120"/>
      <c r="E9750" s="344"/>
      <c r="F9750" s="344"/>
      <c r="G9750" s="262">
        <f t="shared" si="175"/>
        <v>58584.866528488899</v>
      </c>
    </row>
    <row r="9751" spans="1:7" x14ac:dyDescent="0.2">
      <c r="A9751" s="120"/>
      <c r="B9751" s="120"/>
      <c r="C9751" s="120"/>
      <c r="D9751" s="120"/>
      <c r="E9751" s="344"/>
      <c r="F9751" s="344"/>
      <c r="G9751" s="262">
        <f t="shared" si="175"/>
        <v>58584.866528488899</v>
      </c>
    </row>
    <row r="9752" spans="1:7" x14ac:dyDescent="0.2">
      <c r="A9752" s="120"/>
      <c r="B9752" s="120"/>
      <c r="C9752" s="120"/>
      <c r="D9752" s="120"/>
      <c r="E9752" s="344"/>
      <c r="F9752" s="344"/>
      <c r="G9752" s="262">
        <f t="shared" si="175"/>
        <v>58584.866528488899</v>
      </c>
    </row>
    <row r="9753" spans="1:7" x14ac:dyDescent="0.2">
      <c r="A9753" s="120"/>
      <c r="B9753" s="120"/>
      <c r="C9753" s="120"/>
      <c r="D9753" s="120"/>
      <c r="E9753" s="344"/>
      <c r="F9753" s="344"/>
      <c r="G9753" s="262">
        <f t="shared" si="175"/>
        <v>58584.866528488899</v>
      </c>
    </row>
    <row r="9754" spans="1:7" x14ac:dyDescent="0.2">
      <c r="A9754" s="120"/>
      <c r="B9754" s="120"/>
      <c r="C9754" s="120"/>
      <c r="D9754" s="120"/>
      <c r="E9754" s="344"/>
      <c r="F9754" s="344"/>
      <c r="G9754" s="262">
        <f t="shared" si="175"/>
        <v>58584.866528488899</v>
      </c>
    </row>
    <row r="9755" spans="1:7" x14ac:dyDescent="0.2">
      <c r="A9755" s="120"/>
      <c r="B9755" s="120"/>
      <c r="C9755" s="120"/>
      <c r="D9755" s="120"/>
      <c r="E9755" s="344"/>
      <c r="F9755" s="344"/>
      <c r="G9755" s="262">
        <f t="shared" si="175"/>
        <v>58584.866528488899</v>
      </c>
    </row>
    <row r="9756" spans="1:7" x14ac:dyDescent="0.2">
      <c r="A9756" s="120"/>
      <c r="B9756" s="120"/>
      <c r="C9756" s="120"/>
      <c r="D9756" s="120"/>
      <c r="E9756" s="344"/>
      <c r="F9756" s="344"/>
      <c r="G9756" s="262">
        <f t="shared" si="175"/>
        <v>58584.866528488899</v>
      </c>
    </row>
    <row r="9757" spans="1:7" x14ac:dyDescent="0.2">
      <c r="A9757" s="120"/>
      <c r="B9757" s="120"/>
      <c r="C9757" s="120"/>
      <c r="D9757" s="120"/>
      <c r="E9757" s="344"/>
      <c r="F9757" s="344"/>
      <c r="G9757" s="262">
        <f t="shared" si="175"/>
        <v>58584.866528488899</v>
      </c>
    </row>
    <row r="9758" spans="1:7" x14ac:dyDescent="0.2">
      <c r="A9758" s="120"/>
      <c r="B9758" s="120"/>
      <c r="C9758" s="120"/>
      <c r="D9758" s="120"/>
      <c r="E9758" s="344"/>
      <c r="F9758" s="344"/>
      <c r="G9758" s="262">
        <f t="shared" si="175"/>
        <v>58584.866528488899</v>
      </c>
    </row>
    <row r="9759" spans="1:7" x14ac:dyDescent="0.2">
      <c r="A9759" s="120"/>
      <c r="B9759" s="120"/>
      <c r="C9759" s="120"/>
      <c r="D9759" s="120"/>
      <c r="E9759" s="344"/>
      <c r="F9759" s="344"/>
      <c r="G9759" s="262">
        <f t="shared" si="175"/>
        <v>58584.866528488899</v>
      </c>
    </row>
    <row r="9760" spans="1:7" x14ac:dyDescent="0.2">
      <c r="A9760" s="120"/>
      <c r="B9760" s="120"/>
      <c r="C9760" s="120"/>
      <c r="D9760" s="120"/>
      <c r="E9760" s="344"/>
      <c r="F9760" s="344"/>
      <c r="G9760" s="262">
        <f t="shared" si="175"/>
        <v>58584.866528488899</v>
      </c>
    </row>
    <row r="9761" spans="1:7" x14ac:dyDescent="0.2">
      <c r="A9761" s="120"/>
      <c r="B9761" s="120"/>
      <c r="C9761" s="120"/>
      <c r="D9761" s="120"/>
      <c r="E9761" s="344"/>
      <c r="F9761" s="344"/>
      <c r="G9761" s="262">
        <f t="shared" si="175"/>
        <v>58584.866528488899</v>
      </c>
    </row>
    <row r="9762" spans="1:7" x14ac:dyDescent="0.2">
      <c r="A9762" s="120"/>
      <c r="B9762" s="120"/>
      <c r="C9762" s="120"/>
      <c r="D9762" s="120"/>
      <c r="E9762" s="344"/>
      <c r="F9762" s="344"/>
      <c r="G9762" s="262">
        <f t="shared" si="175"/>
        <v>58584.866528488899</v>
      </c>
    </row>
    <row r="9763" spans="1:7" x14ac:dyDescent="0.2">
      <c r="A9763" s="120"/>
      <c r="B9763" s="120"/>
      <c r="C9763" s="120"/>
      <c r="D9763" s="120"/>
      <c r="E9763" s="344"/>
      <c r="F9763" s="344"/>
      <c r="G9763" s="262">
        <f t="shared" si="175"/>
        <v>58584.866528488899</v>
      </c>
    </row>
    <row r="9764" spans="1:7" x14ac:dyDescent="0.2">
      <c r="A9764" s="120"/>
      <c r="B9764" s="120"/>
      <c r="C9764" s="120"/>
      <c r="D9764" s="120"/>
      <c r="E9764" s="344"/>
      <c r="F9764" s="344"/>
      <c r="G9764" s="262">
        <f t="shared" si="175"/>
        <v>58584.866528488899</v>
      </c>
    </row>
    <row r="9765" spans="1:7" x14ac:dyDescent="0.2">
      <c r="A9765" s="120"/>
      <c r="B9765" s="120"/>
      <c r="C9765" s="120"/>
      <c r="D9765" s="120"/>
      <c r="E9765" s="344"/>
      <c r="F9765" s="344"/>
      <c r="G9765" s="262">
        <f t="shared" si="175"/>
        <v>58584.866528488899</v>
      </c>
    </row>
    <row r="9766" spans="1:7" x14ac:dyDescent="0.2">
      <c r="A9766" s="120"/>
      <c r="B9766" s="120"/>
      <c r="C9766" s="120"/>
      <c r="D9766" s="120"/>
      <c r="E9766" s="344"/>
      <c r="F9766" s="344"/>
      <c r="G9766" s="262">
        <f t="shared" si="175"/>
        <v>58584.866528488899</v>
      </c>
    </row>
    <row r="9767" spans="1:7" x14ac:dyDescent="0.2">
      <c r="A9767" s="120"/>
      <c r="B9767" s="120"/>
      <c r="C9767" s="120"/>
      <c r="D9767" s="120"/>
      <c r="E9767" s="344"/>
      <c r="F9767" s="344"/>
      <c r="G9767" s="262">
        <f t="shared" si="175"/>
        <v>58584.866528488899</v>
      </c>
    </row>
    <row r="9768" spans="1:7" x14ac:dyDescent="0.2">
      <c r="A9768" s="120"/>
      <c r="B9768" s="120"/>
      <c r="C9768" s="120"/>
      <c r="D9768" s="120"/>
      <c r="E9768" s="344"/>
      <c r="F9768" s="344"/>
      <c r="G9768" s="262">
        <f t="shared" si="175"/>
        <v>58584.866528488899</v>
      </c>
    </row>
    <row r="9769" spans="1:7" x14ac:dyDescent="0.2">
      <c r="A9769" s="120"/>
      <c r="B9769" s="120"/>
      <c r="C9769" s="120"/>
      <c r="D9769" s="120"/>
      <c r="E9769" s="344"/>
      <c r="F9769" s="344"/>
      <c r="G9769" s="262">
        <f t="shared" si="175"/>
        <v>58584.866528488899</v>
      </c>
    </row>
    <row r="9770" spans="1:7" x14ac:dyDescent="0.2">
      <c r="A9770" s="120"/>
      <c r="B9770" s="120"/>
      <c r="C9770" s="120"/>
      <c r="D9770" s="120"/>
      <c r="E9770" s="344"/>
      <c r="F9770" s="344"/>
      <c r="G9770" s="262">
        <f t="shared" si="175"/>
        <v>58584.866528488899</v>
      </c>
    </row>
    <row r="9771" spans="1:7" x14ac:dyDescent="0.2">
      <c r="A9771" s="120"/>
      <c r="B9771" s="120"/>
      <c r="C9771" s="120"/>
      <c r="D9771" s="120"/>
      <c r="E9771" s="344"/>
      <c r="F9771" s="344"/>
      <c r="G9771" s="262">
        <f t="shared" si="175"/>
        <v>58584.866528488899</v>
      </c>
    </row>
    <row r="9772" spans="1:7" x14ac:dyDescent="0.2">
      <c r="A9772" s="120"/>
      <c r="B9772" s="120"/>
      <c r="C9772" s="120"/>
      <c r="D9772" s="120"/>
      <c r="E9772" s="344"/>
      <c r="F9772" s="344"/>
      <c r="G9772" s="262">
        <f t="shared" si="175"/>
        <v>58584.866528488899</v>
      </c>
    </row>
    <row r="9773" spans="1:7" x14ac:dyDescent="0.2">
      <c r="A9773" s="120"/>
      <c r="B9773" s="120"/>
      <c r="C9773" s="120"/>
      <c r="D9773" s="120"/>
      <c r="E9773" s="344"/>
      <c r="F9773" s="344"/>
      <c r="G9773" s="262">
        <f t="shared" si="175"/>
        <v>58584.866528488899</v>
      </c>
    </row>
    <row r="9774" spans="1:7" x14ac:dyDescent="0.2">
      <c r="A9774" s="120"/>
      <c r="B9774" s="120"/>
      <c r="C9774" s="120"/>
      <c r="D9774" s="120"/>
      <c r="E9774" s="344"/>
      <c r="F9774" s="344"/>
      <c r="G9774" s="262">
        <f t="shared" si="175"/>
        <v>58584.866528488899</v>
      </c>
    </row>
    <row r="9775" spans="1:7" x14ac:dyDescent="0.2">
      <c r="A9775" s="120"/>
      <c r="B9775" s="120"/>
      <c r="C9775" s="120"/>
      <c r="D9775" s="120"/>
      <c r="E9775" s="344"/>
      <c r="F9775" s="344"/>
      <c r="G9775" s="262">
        <f t="shared" si="175"/>
        <v>58584.866528488899</v>
      </c>
    </row>
    <row r="9776" spans="1:7" x14ac:dyDescent="0.2">
      <c r="A9776" s="120"/>
      <c r="B9776" s="120"/>
      <c r="C9776" s="120"/>
      <c r="D9776" s="120"/>
      <c r="E9776" s="344"/>
      <c r="F9776" s="344"/>
      <c r="G9776" s="262">
        <f t="shared" si="175"/>
        <v>58584.866528488899</v>
      </c>
    </row>
    <row r="9777" spans="1:7" x14ac:dyDescent="0.2">
      <c r="A9777" s="120"/>
      <c r="B9777" s="120"/>
      <c r="C9777" s="120"/>
      <c r="D9777" s="120"/>
      <c r="E9777" s="344"/>
      <c r="F9777" s="344"/>
      <c r="G9777" s="262">
        <f t="shared" si="175"/>
        <v>58584.866528488899</v>
      </c>
    </row>
    <row r="9778" spans="1:7" x14ac:dyDescent="0.2">
      <c r="A9778" s="120"/>
      <c r="B9778" s="120"/>
      <c r="C9778" s="120"/>
      <c r="D9778" s="120"/>
      <c r="E9778" s="344"/>
      <c r="F9778" s="344"/>
      <c r="G9778" s="262">
        <f t="shared" si="175"/>
        <v>58584.866528488899</v>
      </c>
    </row>
    <row r="9779" spans="1:7" x14ac:dyDescent="0.2">
      <c r="A9779" s="120"/>
      <c r="B9779" s="120"/>
      <c r="C9779" s="120"/>
      <c r="D9779" s="120"/>
      <c r="E9779" s="344"/>
      <c r="F9779" s="344"/>
      <c r="G9779" s="262">
        <f t="shared" si="175"/>
        <v>58584.866528488899</v>
      </c>
    </row>
    <row r="9780" spans="1:7" x14ac:dyDescent="0.2">
      <c r="A9780" s="120"/>
      <c r="B9780" s="120"/>
      <c r="C9780" s="120"/>
      <c r="D9780" s="120"/>
      <c r="E9780" s="344"/>
      <c r="F9780" s="344"/>
      <c r="G9780" s="262">
        <f t="shared" si="175"/>
        <v>58584.866528488899</v>
      </c>
    </row>
    <row r="9781" spans="1:7" x14ac:dyDescent="0.2">
      <c r="A9781" s="120"/>
      <c r="B9781" s="120"/>
      <c r="C9781" s="120"/>
      <c r="D9781" s="120"/>
      <c r="E9781" s="344"/>
      <c r="F9781" s="344"/>
      <c r="G9781" s="262">
        <f t="shared" si="175"/>
        <v>58584.866528488899</v>
      </c>
    </row>
    <row r="9782" spans="1:7" x14ac:dyDescent="0.2">
      <c r="A9782" s="120"/>
      <c r="B9782" s="120"/>
      <c r="C9782" s="120"/>
      <c r="D9782" s="120"/>
      <c r="E9782" s="344"/>
      <c r="F9782" s="344"/>
      <c r="G9782" s="262">
        <f t="shared" si="175"/>
        <v>58584.866528488899</v>
      </c>
    </row>
    <row r="9783" spans="1:7" x14ac:dyDescent="0.2">
      <c r="A9783" s="120"/>
      <c r="B9783" s="120"/>
      <c r="C9783" s="120"/>
      <c r="D9783" s="120"/>
      <c r="E9783" s="344"/>
      <c r="F9783" s="344"/>
      <c r="G9783" s="262">
        <f t="shared" si="175"/>
        <v>58584.866528488899</v>
      </c>
    </row>
    <row r="9784" spans="1:7" x14ac:dyDescent="0.2">
      <c r="A9784" s="120"/>
      <c r="B9784" s="120"/>
      <c r="C9784" s="120"/>
      <c r="D9784" s="120"/>
      <c r="E9784" s="344"/>
      <c r="F9784" s="344"/>
      <c r="G9784" s="262">
        <f t="shared" si="175"/>
        <v>58584.866528488899</v>
      </c>
    </row>
    <row r="9785" spans="1:7" x14ac:dyDescent="0.2">
      <c r="A9785" s="120"/>
      <c r="B9785" s="120"/>
      <c r="C9785" s="120"/>
      <c r="D9785" s="120"/>
      <c r="E9785" s="344"/>
      <c r="F9785" s="344"/>
      <c r="G9785" s="262">
        <f t="shared" si="175"/>
        <v>58584.866528488899</v>
      </c>
    </row>
    <row r="9786" spans="1:7" x14ac:dyDescent="0.2">
      <c r="A9786" s="120"/>
      <c r="B9786" s="120"/>
      <c r="C9786" s="120"/>
      <c r="D9786" s="120"/>
      <c r="E9786" s="344"/>
      <c r="F9786" s="344"/>
      <c r="G9786" s="262">
        <f t="shared" si="175"/>
        <v>58584.866528488899</v>
      </c>
    </row>
    <row r="9787" spans="1:7" x14ac:dyDescent="0.2">
      <c r="A9787" s="120"/>
      <c r="B9787" s="120"/>
      <c r="C9787" s="120"/>
      <c r="D9787" s="120"/>
      <c r="E9787" s="344"/>
      <c r="F9787" s="344"/>
      <c r="G9787" s="262">
        <f t="shared" si="175"/>
        <v>58584.866528488899</v>
      </c>
    </row>
    <row r="9788" spans="1:7" x14ac:dyDescent="0.2">
      <c r="A9788" s="120"/>
      <c r="B9788" s="120"/>
      <c r="C9788" s="120"/>
      <c r="D9788" s="120"/>
      <c r="E9788" s="344"/>
      <c r="F9788" s="344"/>
      <c r="G9788" s="262">
        <f t="shared" si="175"/>
        <v>58584.866528488899</v>
      </c>
    </row>
    <row r="9789" spans="1:7" x14ac:dyDescent="0.2">
      <c r="A9789" s="120"/>
      <c r="B9789" s="120"/>
      <c r="C9789" s="120"/>
      <c r="D9789" s="120"/>
      <c r="E9789" s="344"/>
      <c r="F9789" s="344"/>
      <c r="G9789" s="262">
        <f t="shared" si="175"/>
        <v>58584.866528488899</v>
      </c>
    </row>
    <row r="9790" spans="1:7" x14ac:dyDescent="0.2">
      <c r="A9790" s="120"/>
      <c r="B9790" s="120"/>
      <c r="C9790" s="120"/>
      <c r="D9790" s="120"/>
      <c r="E9790" s="344"/>
      <c r="F9790" s="344"/>
      <c r="G9790" s="262">
        <f t="shared" si="175"/>
        <v>58584.866528488899</v>
      </c>
    </row>
    <row r="9791" spans="1:7" x14ac:dyDescent="0.2">
      <c r="A9791" s="120"/>
      <c r="B9791" s="120"/>
      <c r="C9791" s="120"/>
      <c r="D9791" s="120"/>
      <c r="E9791" s="344"/>
      <c r="F9791" s="344"/>
      <c r="G9791" s="262">
        <f t="shared" si="175"/>
        <v>58584.866528488899</v>
      </c>
    </row>
    <row r="9792" spans="1:7" x14ac:dyDescent="0.2">
      <c r="A9792" s="120"/>
      <c r="B9792" s="120"/>
      <c r="C9792" s="120"/>
      <c r="D9792" s="120"/>
      <c r="E9792" s="344"/>
      <c r="F9792" s="344"/>
      <c r="G9792" s="262">
        <f t="shared" si="175"/>
        <v>58584.866528488899</v>
      </c>
    </row>
    <row r="9793" spans="1:7" x14ac:dyDescent="0.2">
      <c r="A9793" s="120"/>
      <c r="B9793" s="120"/>
      <c r="C9793" s="120"/>
      <c r="D9793" s="120"/>
      <c r="E9793" s="344"/>
      <c r="F9793" s="344"/>
      <c r="G9793" s="262">
        <f t="shared" si="175"/>
        <v>58584.866528488899</v>
      </c>
    </row>
    <row r="9794" spans="1:7" x14ac:dyDescent="0.2">
      <c r="A9794" s="120"/>
      <c r="B9794" s="120"/>
      <c r="C9794" s="120"/>
      <c r="D9794" s="120"/>
      <c r="E9794" s="344"/>
      <c r="F9794" s="344"/>
      <c r="G9794" s="262">
        <f t="shared" si="175"/>
        <v>58584.866528488899</v>
      </c>
    </row>
    <row r="9795" spans="1:7" x14ac:dyDescent="0.2">
      <c r="A9795" s="120"/>
      <c r="B9795" s="120"/>
      <c r="C9795" s="120"/>
      <c r="D9795" s="120"/>
      <c r="E9795" s="344"/>
      <c r="F9795" s="344"/>
      <c r="G9795" s="262">
        <f t="shared" si="175"/>
        <v>58584.866528488899</v>
      </c>
    </row>
    <row r="9796" spans="1:7" x14ac:dyDescent="0.2">
      <c r="A9796" s="120"/>
      <c r="B9796" s="120"/>
      <c r="C9796" s="120"/>
      <c r="D9796" s="120"/>
      <c r="E9796" s="344"/>
      <c r="F9796" s="344"/>
      <c r="G9796" s="262">
        <f t="shared" si="175"/>
        <v>58584.866528488899</v>
      </c>
    </row>
    <row r="9797" spans="1:7" x14ac:dyDescent="0.2">
      <c r="A9797" s="120"/>
      <c r="B9797" s="120"/>
      <c r="C9797" s="120"/>
      <c r="D9797" s="120"/>
      <c r="E9797" s="344"/>
      <c r="F9797" s="344"/>
      <c r="G9797" s="262">
        <f t="shared" si="175"/>
        <v>58584.866528488899</v>
      </c>
    </row>
    <row r="9798" spans="1:7" x14ac:dyDescent="0.2">
      <c r="A9798" s="120"/>
      <c r="B9798" s="120"/>
      <c r="C9798" s="120"/>
      <c r="D9798" s="120"/>
      <c r="E9798" s="344"/>
      <c r="F9798" s="344"/>
      <c r="G9798" s="262">
        <f t="shared" ref="G9798:G9861" si="176">G9797+(D9798+D9797)/2*(E9798-E9797)</f>
        <v>58584.866528488899</v>
      </c>
    </row>
    <row r="9799" spans="1:7" x14ac:dyDescent="0.2">
      <c r="A9799" s="120"/>
      <c r="B9799" s="120"/>
      <c r="C9799" s="120"/>
      <c r="D9799" s="120"/>
      <c r="E9799" s="344"/>
      <c r="F9799" s="344"/>
      <c r="G9799" s="262">
        <f t="shared" si="176"/>
        <v>58584.866528488899</v>
      </c>
    </row>
    <row r="9800" spans="1:7" x14ac:dyDescent="0.2">
      <c r="A9800" s="120"/>
      <c r="B9800" s="120"/>
      <c r="C9800" s="120"/>
      <c r="D9800" s="120"/>
      <c r="E9800" s="344"/>
      <c r="F9800" s="344"/>
      <c r="G9800" s="262">
        <f t="shared" si="176"/>
        <v>58584.866528488899</v>
      </c>
    </row>
    <row r="9801" spans="1:7" x14ac:dyDescent="0.2">
      <c r="A9801" s="120"/>
      <c r="B9801" s="120"/>
      <c r="C9801" s="120"/>
      <c r="D9801" s="120"/>
      <c r="E9801" s="344"/>
      <c r="F9801" s="344"/>
      <c r="G9801" s="262">
        <f t="shared" si="176"/>
        <v>58584.866528488899</v>
      </c>
    </row>
    <row r="9802" spans="1:7" x14ac:dyDescent="0.2">
      <c r="A9802" s="120"/>
      <c r="B9802" s="120"/>
      <c r="C9802" s="120"/>
      <c r="D9802" s="120"/>
      <c r="E9802" s="344"/>
      <c r="F9802" s="344"/>
      <c r="G9802" s="262">
        <f t="shared" si="176"/>
        <v>58584.866528488899</v>
      </c>
    </row>
    <row r="9803" spans="1:7" x14ac:dyDescent="0.2">
      <c r="A9803" s="120"/>
      <c r="B9803" s="120"/>
      <c r="C9803" s="120"/>
      <c r="D9803" s="120"/>
      <c r="E9803" s="344"/>
      <c r="F9803" s="344"/>
      <c r="G9803" s="262">
        <f t="shared" si="176"/>
        <v>58584.866528488899</v>
      </c>
    </row>
    <row r="9804" spans="1:7" x14ac:dyDescent="0.2">
      <c r="A9804" s="120"/>
      <c r="B9804" s="120"/>
      <c r="C9804" s="120"/>
      <c r="D9804" s="120"/>
      <c r="E9804" s="344"/>
      <c r="F9804" s="344"/>
      <c r="G9804" s="262">
        <f t="shared" si="176"/>
        <v>58584.866528488899</v>
      </c>
    </row>
    <row r="9805" spans="1:7" x14ac:dyDescent="0.2">
      <c r="A9805" s="120"/>
      <c r="B9805" s="120"/>
      <c r="C9805" s="120"/>
      <c r="D9805" s="120"/>
      <c r="E9805" s="344"/>
      <c r="F9805" s="344"/>
      <c r="G9805" s="262">
        <f t="shared" si="176"/>
        <v>58584.866528488899</v>
      </c>
    </row>
    <row r="9806" spans="1:7" x14ac:dyDescent="0.2">
      <c r="A9806" s="120"/>
      <c r="B9806" s="120"/>
      <c r="C9806" s="120"/>
      <c r="D9806" s="120"/>
      <c r="E9806" s="344"/>
      <c r="F9806" s="344"/>
      <c r="G9806" s="262">
        <f t="shared" si="176"/>
        <v>58584.866528488899</v>
      </c>
    </row>
    <row r="9807" spans="1:7" x14ac:dyDescent="0.2">
      <c r="A9807" s="120"/>
      <c r="B9807" s="120"/>
      <c r="C9807" s="120"/>
      <c r="D9807" s="120"/>
      <c r="E9807" s="344"/>
      <c r="F9807" s="344"/>
      <c r="G9807" s="262">
        <f t="shared" si="176"/>
        <v>58584.866528488899</v>
      </c>
    </row>
    <row r="9808" spans="1:7" x14ac:dyDescent="0.2">
      <c r="A9808" s="120"/>
      <c r="B9808" s="120"/>
      <c r="C9808" s="120"/>
      <c r="D9808" s="120"/>
      <c r="E9808" s="344"/>
      <c r="F9808" s="344"/>
      <c r="G9808" s="262">
        <f t="shared" si="176"/>
        <v>58584.866528488899</v>
      </c>
    </row>
    <row r="9809" spans="1:7" x14ac:dyDescent="0.2">
      <c r="A9809" s="120"/>
      <c r="B9809" s="120"/>
      <c r="C9809" s="120"/>
      <c r="D9809" s="120"/>
      <c r="E9809" s="344"/>
      <c r="F9809" s="344"/>
      <c r="G9809" s="262">
        <f t="shared" si="176"/>
        <v>58584.866528488899</v>
      </c>
    </row>
    <row r="9810" spans="1:7" x14ac:dyDescent="0.2">
      <c r="A9810" s="120"/>
      <c r="B9810" s="120"/>
      <c r="C9810" s="120"/>
      <c r="D9810" s="120"/>
      <c r="E9810" s="344"/>
      <c r="F9810" s="344"/>
      <c r="G9810" s="262">
        <f t="shared" si="176"/>
        <v>58584.866528488899</v>
      </c>
    </row>
    <row r="9811" spans="1:7" x14ac:dyDescent="0.2">
      <c r="A9811" s="120"/>
      <c r="B9811" s="120"/>
      <c r="C9811" s="120"/>
      <c r="D9811" s="120"/>
      <c r="E9811" s="344"/>
      <c r="F9811" s="344"/>
      <c r="G9811" s="262">
        <f t="shared" si="176"/>
        <v>58584.866528488899</v>
      </c>
    </row>
    <row r="9812" spans="1:7" x14ac:dyDescent="0.2">
      <c r="A9812" s="120"/>
      <c r="B9812" s="120"/>
      <c r="C9812" s="120"/>
      <c r="D9812" s="120"/>
      <c r="E9812" s="344"/>
      <c r="F9812" s="344"/>
      <c r="G9812" s="262">
        <f t="shared" si="176"/>
        <v>58584.866528488899</v>
      </c>
    </row>
    <row r="9813" spans="1:7" x14ac:dyDescent="0.2">
      <c r="A9813" s="120"/>
      <c r="B9813" s="120"/>
      <c r="C9813" s="120"/>
      <c r="D9813" s="120"/>
      <c r="E9813" s="344"/>
      <c r="F9813" s="344"/>
      <c r="G9813" s="262">
        <f t="shared" si="176"/>
        <v>58584.866528488899</v>
      </c>
    </row>
    <row r="9814" spans="1:7" x14ac:dyDescent="0.2">
      <c r="A9814" s="120"/>
      <c r="B9814" s="120"/>
      <c r="C9814" s="120"/>
      <c r="D9814" s="120"/>
      <c r="E9814" s="344"/>
      <c r="F9814" s="344"/>
      <c r="G9814" s="262">
        <f t="shared" si="176"/>
        <v>58584.866528488899</v>
      </c>
    </row>
    <row r="9815" spans="1:7" x14ac:dyDescent="0.2">
      <c r="A9815" s="120"/>
      <c r="B9815" s="120"/>
      <c r="C9815" s="120"/>
      <c r="D9815" s="120"/>
      <c r="E9815" s="344"/>
      <c r="F9815" s="344"/>
      <c r="G9815" s="262">
        <f t="shared" si="176"/>
        <v>58584.866528488899</v>
      </c>
    </row>
    <row r="9816" spans="1:7" x14ac:dyDescent="0.2">
      <c r="A9816" s="120"/>
      <c r="B9816" s="120"/>
      <c r="C9816" s="120"/>
      <c r="D9816" s="120"/>
      <c r="E9816" s="344"/>
      <c r="F9816" s="344"/>
      <c r="G9816" s="262">
        <f t="shared" si="176"/>
        <v>58584.866528488899</v>
      </c>
    </row>
    <row r="9817" spans="1:7" x14ac:dyDescent="0.2">
      <c r="A9817" s="120"/>
      <c r="B9817" s="120"/>
      <c r="C9817" s="120"/>
      <c r="D9817" s="120"/>
      <c r="E9817" s="344"/>
      <c r="F9817" s="344"/>
      <c r="G9817" s="262">
        <f t="shared" si="176"/>
        <v>58584.866528488899</v>
      </c>
    </row>
    <row r="9818" spans="1:7" x14ac:dyDescent="0.2">
      <c r="A9818" s="120"/>
      <c r="B9818" s="120"/>
      <c r="C9818" s="120"/>
      <c r="D9818" s="120"/>
      <c r="E9818" s="344"/>
      <c r="F9818" s="344"/>
      <c r="G9818" s="262">
        <f t="shared" si="176"/>
        <v>58584.866528488899</v>
      </c>
    </row>
    <row r="9819" spans="1:7" x14ac:dyDescent="0.2">
      <c r="A9819" s="120"/>
      <c r="B9819" s="120"/>
      <c r="C9819" s="120"/>
      <c r="D9819" s="120"/>
      <c r="E9819" s="344"/>
      <c r="F9819" s="344"/>
      <c r="G9819" s="262">
        <f t="shared" si="176"/>
        <v>58584.866528488899</v>
      </c>
    </row>
    <row r="9820" spans="1:7" x14ac:dyDescent="0.2">
      <c r="A9820" s="120"/>
      <c r="B9820" s="120"/>
      <c r="C9820" s="120"/>
      <c r="D9820" s="120"/>
      <c r="E9820" s="344"/>
      <c r="F9820" s="344"/>
      <c r="G9820" s="262">
        <f t="shared" si="176"/>
        <v>58584.866528488899</v>
      </c>
    </row>
    <row r="9821" spans="1:7" x14ac:dyDescent="0.2">
      <c r="A9821" s="120"/>
      <c r="B9821" s="120"/>
      <c r="C9821" s="120"/>
      <c r="D9821" s="120"/>
      <c r="E9821" s="344"/>
      <c r="F9821" s="344"/>
      <c r="G9821" s="262">
        <f t="shared" si="176"/>
        <v>58584.866528488899</v>
      </c>
    </row>
    <row r="9822" spans="1:7" x14ac:dyDescent="0.2">
      <c r="A9822" s="120"/>
      <c r="B9822" s="120"/>
      <c r="C9822" s="120"/>
      <c r="D9822" s="120"/>
      <c r="E9822" s="344"/>
      <c r="F9822" s="344"/>
      <c r="G9822" s="262">
        <f t="shared" si="176"/>
        <v>58584.866528488899</v>
      </c>
    </row>
    <row r="9823" spans="1:7" x14ac:dyDescent="0.2">
      <c r="A9823" s="120"/>
      <c r="B9823" s="120"/>
      <c r="C9823" s="120"/>
      <c r="D9823" s="120"/>
      <c r="E9823" s="344"/>
      <c r="F9823" s="344"/>
      <c r="G9823" s="262">
        <f t="shared" si="176"/>
        <v>58584.866528488899</v>
      </c>
    </row>
    <row r="9824" spans="1:7" x14ac:dyDescent="0.2">
      <c r="A9824" s="120"/>
      <c r="B9824" s="120"/>
      <c r="C9824" s="120"/>
      <c r="D9824" s="120"/>
      <c r="E9824" s="344"/>
      <c r="F9824" s="344"/>
      <c r="G9824" s="262">
        <f t="shared" si="176"/>
        <v>58584.866528488899</v>
      </c>
    </row>
    <row r="9825" spans="1:7" x14ac:dyDescent="0.2">
      <c r="A9825" s="120"/>
      <c r="B9825" s="120"/>
      <c r="C9825" s="120"/>
      <c r="D9825" s="120"/>
      <c r="E9825" s="344"/>
      <c r="F9825" s="344"/>
      <c r="G9825" s="262">
        <f t="shared" si="176"/>
        <v>58584.866528488899</v>
      </c>
    </row>
    <row r="9826" spans="1:7" x14ac:dyDescent="0.2">
      <c r="A9826" s="120"/>
      <c r="B9826" s="120"/>
      <c r="C9826" s="120"/>
      <c r="D9826" s="120"/>
      <c r="E9826" s="344"/>
      <c r="F9826" s="344"/>
      <c r="G9826" s="262">
        <f t="shared" si="176"/>
        <v>58584.866528488899</v>
      </c>
    </row>
    <row r="9827" spans="1:7" x14ac:dyDescent="0.2">
      <c r="A9827" s="120"/>
      <c r="B9827" s="120"/>
      <c r="C9827" s="120"/>
      <c r="D9827" s="120"/>
      <c r="E9827" s="344"/>
      <c r="F9827" s="344"/>
      <c r="G9827" s="262">
        <f t="shared" si="176"/>
        <v>58584.866528488899</v>
      </c>
    </row>
    <row r="9828" spans="1:7" x14ac:dyDescent="0.2">
      <c r="A9828" s="120"/>
      <c r="B9828" s="120"/>
      <c r="C9828" s="120"/>
      <c r="D9828" s="120"/>
      <c r="E9828" s="344"/>
      <c r="F9828" s="344"/>
      <c r="G9828" s="262">
        <f t="shared" si="176"/>
        <v>58584.866528488899</v>
      </c>
    </row>
    <row r="9829" spans="1:7" x14ac:dyDescent="0.2">
      <c r="A9829" s="120"/>
      <c r="B9829" s="120"/>
      <c r="C9829" s="120"/>
      <c r="D9829" s="120"/>
      <c r="E9829" s="344"/>
      <c r="F9829" s="344"/>
      <c r="G9829" s="262">
        <f t="shared" si="176"/>
        <v>58584.866528488899</v>
      </c>
    </row>
    <row r="9830" spans="1:7" x14ac:dyDescent="0.2">
      <c r="A9830" s="120"/>
      <c r="B9830" s="120"/>
      <c r="C9830" s="120"/>
      <c r="D9830" s="120"/>
      <c r="E9830" s="344"/>
      <c r="F9830" s="344"/>
      <c r="G9830" s="262">
        <f t="shared" si="176"/>
        <v>58584.866528488899</v>
      </c>
    </row>
    <row r="9831" spans="1:7" x14ac:dyDescent="0.2">
      <c r="A9831" s="120"/>
      <c r="B9831" s="120"/>
      <c r="C9831" s="120"/>
      <c r="D9831" s="120"/>
      <c r="E9831" s="344"/>
      <c r="F9831" s="344"/>
      <c r="G9831" s="262">
        <f t="shared" si="176"/>
        <v>58584.866528488899</v>
      </c>
    </row>
    <row r="9832" spans="1:7" x14ac:dyDescent="0.2">
      <c r="A9832" s="120"/>
      <c r="B9832" s="120"/>
      <c r="C9832" s="120"/>
      <c r="D9832" s="120"/>
      <c r="E9832" s="344"/>
      <c r="F9832" s="344"/>
      <c r="G9832" s="262">
        <f t="shared" si="176"/>
        <v>58584.866528488899</v>
      </c>
    </row>
    <row r="9833" spans="1:7" x14ac:dyDescent="0.2">
      <c r="A9833" s="120"/>
      <c r="B9833" s="120"/>
      <c r="C9833" s="120"/>
      <c r="D9833" s="120"/>
      <c r="E9833" s="344"/>
      <c r="F9833" s="344"/>
      <c r="G9833" s="262">
        <f t="shared" si="176"/>
        <v>58584.866528488899</v>
      </c>
    </row>
    <row r="9834" spans="1:7" x14ac:dyDescent="0.2">
      <c r="A9834" s="120"/>
      <c r="B9834" s="120"/>
      <c r="C9834" s="120"/>
      <c r="D9834" s="120"/>
      <c r="E9834" s="344"/>
      <c r="F9834" s="344"/>
      <c r="G9834" s="262">
        <f t="shared" si="176"/>
        <v>58584.866528488899</v>
      </c>
    </row>
    <row r="9835" spans="1:7" x14ac:dyDescent="0.2">
      <c r="A9835" s="120"/>
      <c r="B9835" s="120"/>
      <c r="C9835" s="120"/>
      <c r="D9835" s="120"/>
      <c r="E9835" s="344"/>
      <c r="F9835" s="344"/>
      <c r="G9835" s="262">
        <f t="shared" si="176"/>
        <v>58584.866528488899</v>
      </c>
    </row>
    <row r="9836" spans="1:7" x14ac:dyDescent="0.2">
      <c r="A9836" s="120"/>
      <c r="B9836" s="120"/>
      <c r="C9836" s="120"/>
      <c r="D9836" s="120"/>
      <c r="E9836" s="344"/>
      <c r="F9836" s="344"/>
      <c r="G9836" s="262">
        <f t="shared" si="176"/>
        <v>58584.866528488899</v>
      </c>
    </row>
    <row r="9837" spans="1:7" x14ac:dyDescent="0.2">
      <c r="A9837" s="120"/>
      <c r="B9837" s="120"/>
      <c r="C9837" s="120"/>
      <c r="D9837" s="120"/>
      <c r="E9837" s="344"/>
      <c r="F9837" s="344"/>
      <c r="G9837" s="262">
        <f t="shared" si="176"/>
        <v>58584.866528488899</v>
      </c>
    </row>
    <row r="9838" spans="1:7" x14ac:dyDescent="0.2">
      <c r="A9838" s="120"/>
      <c r="B9838" s="120"/>
      <c r="C9838" s="120"/>
      <c r="D9838" s="120"/>
      <c r="E9838" s="344"/>
      <c r="F9838" s="344"/>
      <c r="G9838" s="262">
        <f t="shared" si="176"/>
        <v>58584.866528488899</v>
      </c>
    </row>
    <row r="9839" spans="1:7" x14ac:dyDescent="0.2">
      <c r="A9839" s="120"/>
      <c r="B9839" s="120"/>
      <c r="C9839" s="120"/>
      <c r="D9839" s="120"/>
      <c r="E9839" s="344"/>
      <c r="F9839" s="344"/>
      <c r="G9839" s="262">
        <f t="shared" si="176"/>
        <v>58584.866528488899</v>
      </c>
    </row>
    <row r="9840" spans="1:7" x14ac:dyDescent="0.2">
      <c r="A9840" s="120"/>
      <c r="B9840" s="120"/>
      <c r="C9840" s="120"/>
      <c r="D9840" s="120"/>
      <c r="E9840" s="344"/>
      <c r="F9840" s="344"/>
      <c r="G9840" s="262">
        <f t="shared" si="176"/>
        <v>58584.866528488899</v>
      </c>
    </row>
    <row r="9841" spans="1:7" x14ac:dyDescent="0.2">
      <c r="A9841" s="120"/>
      <c r="B9841" s="120"/>
      <c r="C9841" s="120"/>
      <c r="D9841" s="120"/>
      <c r="E9841" s="344"/>
      <c r="F9841" s="344"/>
      <c r="G9841" s="262">
        <f t="shared" si="176"/>
        <v>58584.866528488899</v>
      </c>
    </row>
    <row r="9842" spans="1:7" x14ac:dyDescent="0.2">
      <c r="A9842" s="120"/>
      <c r="B9842" s="120"/>
      <c r="C9842" s="120"/>
      <c r="D9842" s="120"/>
      <c r="E9842" s="344"/>
      <c r="F9842" s="344"/>
      <c r="G9842" s="262">
        <f t="shared" si="176"/>
        <v>58584.866528488899</v>
      </c>
    </row>
    <row r="9843" spans="1:7" x14ac:dyDescent="0.2">
      <c r="A9843" s="120"/>
      <c r="B9843" s="120"/>
      <c r="C9843" s="120"/>
      <c r="D9843" s="120"/>
      <c r="E9843" s="344"/>
      <c r="F9843" s="344"/>
      <c r="G9843" s="262">
        <f t="shared" si="176"/>
        <v>58584.866528488899</v>
      </c>
    </row>
    <row r="9844" spans="1:7" x14ac:dyDescent="0.2">
      <c r="A9844" s="120"/>
      <c r="B9844" s="120"/>
      <c r="C9844" s="120"/>
      <c r="D9844" s="120"/>
      <c r="E9844" s="344"/>
      <c r="F9844" s="344"/>
      <c r="G9844" s="262">
        <f t="shared" si="176"/>
        <v>58584.866528488899</v>
      </c>
    </row>
    <row r="9845" spans="1:7" x14ac:dyDescent="0.2">
      <c r="A9845" s="120"/>
      <c r="B9845" s="120"/>
      <c r="C9845" s="120"/>
      <c r="D9845" s="120"/>
      <c r="E9845" s="344"/>
      <c r="F9845" s="344"/>
      <c r="G9845" s="262">
        <f t="shared" si="176"/>
        <v>58584.866528488899</v>
      </c>
    </row>
    <row r="9846" spans="1:7" x14ac:dyDescent="0.2">
      <c r="A9846" s="120"/>
      <c r="B9846" s="120"/>
      <c r="C9846" s="120"/>
      <c r="D9846" s="120"/>
      <c r="E9846" s="344"/>
      <c r="F9846" s="344"/>
      <c r="G9846" s="262">
        <f t="shared" si="176"/>
        <v>58584.866528488899</v>
      </c>
    </row>
    <row r="9847" spans="1:7" x14ac:dyDescent="0.2">
      <c r="A9847" s="120"/>
      <c r="B9847" s="120"/>
      <c r="C9847" s="120"/>
      <c r="D9847" s="120"/>
      <c r="E9847" s="344"/>
      <c r="F9847" s="344"/>
      <c r="G9847" s="262">
        <f t="shared" si="176"/>
        <v>58584.866528488899</v>
      </c>
    </row>
    <row r="9848" spans="1:7" x14ac:dyDescent="0.2">
      <c r="A9848" s="120"/>
      <c r="B9848" s="120"/>
      <c r="C9848" s="120"/>
      <c r="D9848" s="120"/>
      <c r="E9848" s="344"/>
      <c r="F9848" s="344"/>
      <c r="G9848" s="262">
        <f t="shared" si="176"/>
        <v>58584.866528488899</v>
      </c>
    </row>
    <row r="9849" spans="1:7" x14ac:dyDescent="0.2">
      <c r="A9849" s="120"/>
      <c r="B9849" s="120"/>
      <c r="C9849" s="120"/>
      <c r="D9849" s="120"/>
      <c r="E9849" s="344"/>
      <c r="F9849" s="344"/>
      <c r="G9849" s="262">
        <f t="shared" si="176"/>
        <v>58584.866528488899</v>
      </c>
    </row>
    <row r="9850" spans="1:7" x14ac:dyDescent="0.2">
      <c r="A9850" s="120"/>
      <c r="B9850" s="120"/>
      <c r="C9850" s="120"/>
      <c r="D9850" s="120"/>
      <c r="E9850" s="344"/>
      <c r="F9850" s="344"/>
      <c r="G9850" s="262">
        <f t="shared" si="176"/>
        <v>58584.866528488899</v>
      </c>
    </row>
    <row r="9851" spans="1:7" x14ac:dyDescent="0.2">
      <c r="A9851" s="120"/>
      <c r="B9851" s="120"/>
      <c r="C9851" s="120"/>
      <c r="D9851" s="120"/>
      <c r="E9851" s="344"/>
      <c r="F9851" s="344"/>
      <c r="G9851" s="262">
        <f t="shared" si="176"/>
        <v>58584.866528488899</v>
      </c>
    </row>
    <row r="9852" spans="1:7" x14ac:dyDescent="0.2">
      <c r="A9852" s="120"/>
      <c r="B9852" s="120"/>
      <c r="C9852" s="120"/>
      <c r="D9852" s="120"/>
      <c r="E9852" s="344"/>
      <c r="F9852" s="344"/>
      <c r="G9852" s="262">
        <f t="shared" si="176"/>
        <v>58584.866528488899</v>
      </c>
    </row>
    <row r="9853" spans="1:7" x14ac:dyDescent="0.2">
      <c r="A9853" s="120"/>
      <c r="B9853" s="120"/>
      <c r="C9853" s="120"/>
      <c r="D9853" s="120"/>
      <c r="E9853" s="344"/>
      <c r="F9853" s="344"/>
      <c r="G9853" s="262">
        <f t="shared" si="176"/>
        <v>58584.866528488899</v>
      </c>
    </row>
    <row r="9854" spans="1:7" x14ac:dyDescent="0.2">
      <c r="A9854" s="120"/>
      <c r="B9854" s="120"/>
      <c r="C9854" s="120"/>
      <c r="D9854" s="120"/>
      <c r="E9854" s="344"/>
      <c r="F9854" s="344"/>
      <c r="G9854" s="262">
        <f t="shared" si="176"/>
        <v>58584.866528488899</v>
      </c>
    </row>
    <row r="9855" spans="1:7" x14ac:dyDescent="0.2">
      <c r="A9855" s="120"/>
      <c r="B9855" s="120"/>
      <c r="C9855" s="120"/>
      <c r="D9855" s="120"/>
      <c r="E9855" s="344"/>
      <c r="F9855" s="344"/>
      <c r="G9855" s="262">
        <f t="shared" si="176"/>
        <v>58584.866528488899</v>
      </c>
    </row>
    <row r="9856" spans="1:7" x14ac:dyDescent="0.2">
      <c r="A9856" s="120"/>
      <c r="B9856" s="120"/>
      <c r="C9856" s="120"/>
      <c r="D9856" s="120"/>
      <c r="E9856" s="344"/>
      <c r="F9856" s="344"/>
      <c r="G9856" s="262">
        <f t="shared" si="176"/>
        <v>58584.866528488899</v>
      </c>
    </row>
    <row r="9857" spans="1:7" x14ac:dyDescent="0.2">
      <c r="A9857" s="120"/>
      <c r="B9857" s="120"/>
      <c r="C9857" s="120"/>
      <c r="D9857" s="120"/>
      <c r="E9857" s="344"/>
      <c r="F9857" s="344"/>
      <c r="G9857" s="262">
        <f t="shared" si="176"/>
        <v>58584.866528488899</v>
      </c>
    </row>
    <row r="9858" spans="1:7" x14ac:dyDescent="0.2">
      <c r="A9858" s="120"/>
      <c r="B9858" s="120"/>
      <c r="C9858" s="120"/>
      <c r="D9858" s="120"/>
      <c r="E9858" s="344"/>
      <c r="F9858" s="344"/>
      <c r="G9858" s="262">
        <f t="shared" si="176"/>
        <v>58584.866528488899</v>
      </c>
    </row>
    <row r="9859" spans="1:7" x14ac:dyDescent="0.2">
      <c r="A9859" s="120"/>
      <c r="B9859" s="120"/>
      <c r="C9859" s="120"/>
      <c r="D9859" s="120"/>
      <c r="E9859" s="344"/>
      <c r="F9859" s="344"/>
      <c r="G9859" s="262">
        <f t="shared" si="176"/>
        <v>58584.866528488899</v>
      </c>
    </row>
    <row r="9860" spans="1:7" x14ac:dyDescent="0.2">
      <c r="A9860" s="120"/>
      <c r="B9860" s="120"/>
      <c r="C9860" s="120"/>
      <c r="D9860" s="120"/>
      <c r="E9860" s="344"/>
      <c r="F9860" s="344"/>
      <c r="G9860" s="262">
        <f t="shared" si="176"/>
        <v>58584.866528488899</v>
      </c>
    </row>
    <row r="9861" spans="1:7" x14ac:dyDescent="0.2">
      <c r="A9861" s="120"/>
      <c r="B9861" s="120"/>
      <c r="C9861" s="120"/>
      <c r="D9861" s="120"/>
      <c r="E9861" s="344"/>
      <c r="F9861" s="344"/>
      <c r="G9861" s="262">
        <f t="shared" si="176"/>
        <v>58584.866528488899</v>
      </c>
    </row>
    <row r="9862" spans="1:7" x14ac:dyDescent="0.2">
      <c r="A9862" s="120"/>
      <c r="B9862" s="120"/>
      <c r="C9862" s="120"/>
      <c r="D9862" s="120"/>
      <c r="E9862" s="344"/>
      <c r="F9862" s="344"/>
      <c r="G9862" s="262">
        <f t="shared" ref="G9862:G9925" si="177">G9861+(D9862+D9861)/2*(E9862-E9861)</f>
        <v>58584.866528488899</v>
      </c>
    </row>
    <row r="9863" spans="1:7" x14ac:dyDescent="0.2">
      <c r="A9863" s="120"/>
      <c r="B9863" s="120"/>
      <c r="C9863" s="120"/>
      <c r="D9863" s="120"/>
      <c r="E9863" s="344"/>
      <c r="F9863" s="344"/>
      <c r="G9863" s="262">
        <f t="shared" si="177"/>
        <v>58584.866528488899</v>
      </c>
    </row>
    <row r="9864" spans="1:7" x14ac:dyDescent="0.2">
      <c r="A9864" s="120"/>
      <c r="B9864" s="120"/>
      <c r="C9864" s="120"/>
      <c r="D9864" s="120"/>
      <c r="E9864" s="344"/>
      <c r="F9864" s="344"/>
      <c r="G9864" s="262">
        <f t="shared" si="177"/>
        <v>58584.866528488899</v>
      </c>
    </row>
    <row r="9865" spans="1:7" x14ac:dyDescent="0.2">
      <c r="A9865" s="120"/>
      <c r="B9865" s="120"/>
      <c r="C9865" s="120"/>
      <c r="D9865" s="120"/>
      <c r="E9865" s="344"/>
      <c r="F9865" s="344"/>
      <c r="G9865" s="262">
        <f t="shared" si="177"/>
        <v>58584.866528488899</v>
      </c>
    </row>
    <row r="9866" spans="1:7" x14ac:dyDescent="0.2">
      <c r="A9866" s="120"/>
      <c r="B9866" s="120"/>
      <c r="C9866" s="120"/>
      <c r="D9866" s="120"/>
      <c r="E9866" s="344"/>
      <c r="F9866" s="344"/>
      <c r="G9866" s="262">
        <f t="shared" si="177"/>
        <v>58584.866528488899</v>
      </c>
    </row>
    <row r="9867" spans="1:7" x14ac:dyDescent="0.2">
      <c r="A9867" s="120"/>
      <c r="B9867" s="120"/>
      <c r="C9867" s="120"/>
      <c r="D9867" s="120"/>
      <c r="E9867" s="344"/>
      <c r="F9867" s="344"/>
      <c r="G9867" s="262">
        <f t="shared" si="177"/>
        <v>58584.866528488899</v>
      </c>
    </row>
    <row r="9868" spans="1:7" x14ac:dyDescent="0.2">
      <c r="A9868" s="120"/>
      <c r="B9868" s="120"/>
      <c r="C9868" s="120"/>
      <c r="D9868" s="120"/>
      <c r="E9868" s="344"/>
      <c r="F9868" s="344"/>
      <c r="G9868" s="262">
        <f t="shared" si="177"/>
        <v>58584.866528488899</v>
      </c>
    </row>
    <row r="9869" spans="1:7" x14ac:dyDescent="0.2">
      <c r="A9869" s="120"/>
      <c r="B9869" s="120"/>
      <c r="C9869" s="120"/>
      <c r="D9869" s="120"/>
      <c r="E9869" s="344"/>
      <c r="F9869" s="344"/>
      <c r="G9869" s="262">
        <f t="shared" si="177"/>
        <v>58584.866528488899</v>
      </c>
    </row>
    <row r="9870" spans="1:7" x14ac:dyDescent="0.2">
      <c r="A9870" s="120"/>
      <c r="B9870" s="120"/>
      <c r="C9870" s="120"/>
      <c r="D9870" s="120"/>
      <c r="E9870" s="344"/>
      <c r="F9870" s="344"/>
      <c r="G9870" s="262">
        <f t="shared" si="177"/>
        <v>58584.866528488899</v>
      </c>
    </row>
    <row r="9871" spans="1:7" x14ac:dyDescent="0.2">
      <c r="A9871" s="120"/>
      <c r="B9871" s="120"/>
      <c r="C9871" s="120"/>
      <c r="D9871" s="120"/>
      <c r="E9871" s="344"/>
      <c r="F9871" s="344"/>
      <c r="G9871" s="262">
        <f t="shared" si="177"/>
        <v>58584.866528488899</v>
      </c>
    </row>
    <row r="9872" spans="1:7" x14ac:dyDescent="0.2">
      <c r="A9872" s="120"/>
      <c r="B9872" s="120"/>
      <c r="C9872" s="120"/>
      <c r="D9872" s="120"/>
      <c r="E9872" s="344"/>
      <c r="F9872" s="344"/>
      <c r="G9872" s="262">
        <f t="shared" si="177"/>
        <v>58584.866528488899</v>
      </c>
    </row>
    <row r="9873" spans="1:7" x14ac:dyDescent="0.2">
      <c r="A9873" s="120"/>
      <c r="B9873" s="120"/>
      <c r="C9873" s="120"/>
      <c r="D9873" s="120"/>
      <c r="E9873" s="344"/>
      <c r="F9873" s="344"/>
      <c r="G9873" s="262">
        <f t="shared" si="177"/>
        <v>58584.866528488899</v>
      </c>
    </row>
    <row r="9874" spans="1:7" x14ac:dyDescent="0.2">
      <c r="A9874" s="120"/>
      <c r="B9874" s="120"/>
      <c r="C9874" s="120"/>
      <c r="D9874" s="120"/>
      <c r="E9874" s="344"/>
      <c r="F9874" s="344"/>
      <c r="G9874" s="262">
        <f t="shared" si="177"/>
        <v>58584.866528488899</v>
      </c>
    </row>
    <row r="9875" spans="1:7" x14ac:dyDescent="0.2">
      <c r="A9875" s="120"/>
      <c r="B9875" s="120"/>
      <c r="C9875" s="120"/>
      <c r="D9875" s="120"/>
      <c r="E9875" s="344"/>
      <c r="F9875" s="344"/>
      <c r="G9875" s="262">
        <f t="shared" si="177"/>
        <v>58584.866528488899</v>
      </c>
    </row>
    <row r="9876" spans="1:7" x14ac:dyDescent="0.2">
      <c r="A9876" s="120"/>
      <c r="B9876" s="120"/>
      <c r="C9876" s="120"/>
      <c r="D9876" s="120"/>
      <c r="E9876" s="344"/>
      <c r="F9876" s="344"/>
      <c r="G9876" s="262">
        <f t="shared" si="177"/>
        <v>58584.866528488899</v>
      </c>
    </row>
    <row r="9877" spans="1:7" x14ac:dyDescent="0.2">
      <c r="A9877" s="120"/>
      <c r="B9877" s="120"/>
      <c r="C9877" s="120"/>
      <c r="D9877" s="120"/>
      <c r="E9877" s="344"/>
      <c r="F9877" s="344"/>
      <c r="G9877" s="262">
        <f t="shared" si="177"/>
        <v>58584.866528488899</v>
      </c>
    </row>
    <row r="9878" spans="1:7" x14ac:dyDescent="0.2">
      <c r="A9878" s="120"/>
      <c r="B9878" s="120"/>
      <c r="C9878" s="120"/>
      <c r="D9878" s="120"/>
      <c r="E9878" s="344"/>
      <c r="F9878" s="344"/>
      <c r="G9878" s="262">
        <f t="shared" si="177"/>
        <v>58584.866528488899</v>
      </c>
    </row>
    <row r="9879" spans="1:7" x14ac:dyDescent="0.2">
      <c r="A9879" s="120"/>
      <c r="B9879" s="120"/>
      <c r="C9879" s="120"/>
      <c r="D9879" s="120"/>
      <c r="E9879" s="344"/>
      <c r="F9879" s="344"/>
      <c r="G9879" s="262">
        <f t="shared" si="177"/>
        <v>58584.866528488899</v>
      </c>
    </row>
    <row r="9880" spans="1:7" x14ac:dyDescent="0.2">
      <c r="A9880" s="120"/>
      <c r="B9880" s="120"/>
      <c r="C9880" s="120"/>
      <c r="D9880" s="120"/>
      <c r="E9880" s="344"/>
      <c r="F9880" s="344"/>
      <c r="G9880" s="262">
        <f t="shared" si="177"/>
        <v>58584.866528488899</v>
      </c>
    </row>
    <row r="9881" spans="1:7" x14ac:dyDescent="0.2">
      <c r="A9881" s="120"/>
      <c r="B9881" s="120"/>
      <c r="C9881" s="120"/>
      <c r="D9881" s="120"/>
      <c r="E9881" s="344"/>
      <c r="F9881" s="344"/>
      <c r="G9881" s="262">
        <f t="shared" si="177"/>
        <v>58584.866528488899</v>
      </c>
    </row>
    <row r="9882" spans="1:7" x14ac:dyDescent="0.2">
      <c r="A9882" s="120"/>
      <c r="B9882" s="120"/>
      <c r="C9882" s="120"/>
      <c r="D9882" s="120"/>
      <c r="E9882" s="344"/>
      <c r="F9882" s="344"/>
      <c r="G9882" s="262">
        <f t="shared" si="177"/>
        <v>58584.866528488899</v>
      </c>
    </row>
    <row r="9883" spans="1:7" x14ac:dyDescent="0.2">
      <c r="A9883" s="120"/>
      <c r="B9883" s="120"/>
      <c r="C9883" s="120"/>
      <c r="D9883" s="120"/>
      <c r="E9883" s="344"/>
      <c r="F9883" s="344"/>
      <c r="G9883" s="262">
        <f t="shared" si="177"/>
        <v>58584.866528488899</v>
      </c>
    </row>
    <row r="9884" spans="1:7" x14ac:dyDescent="0.2">
      <c r="A9884" s="120"/>
      <c r="B9884" s="120"/>
      <c r="C9884" s="120"/>
      <c r="D9884" s="120"/>
      <c r="E9884" s="344"/>
      <c r="F9884" s="344"/>
      <c r="G9884" s="262">
        <f t="shared" si="177"/>
        <v>58584.866528488899</v>
      </c>
    </row>
    <row r="9885" spans="1:7" x14ac:dyDescent="0.2">
      <c r="A9885" s="120"/>
      <c r="B9885" s="120"/>
      <c r="C9885" s="120"/>
      <c r="D9885" s="120"/>
      <c r="E9885" s="344"/>
      <c r="F9885" s="344"/>
      <c r="G9885" s="262">
        <f t="shared" si="177"/>
        <v>58584.866528488899</v>
      </c>
    </row>
    <row r="9886" spans="1:7" x14ac:dyDescent="0.2">
      <c r="A9886" s="120"/>
      <c r="B9886" s="120"/>
      <c r="C9886" s="120"/>
      <c r="D9886" s="120"/>
      <c r="E9886" s="344"/>
      <c r="F9886" s="344"/>
      <c r="G9886" s="262">
        <f t="shared" si="177"/>
        <v>58584.866528488899</v>
      </c>
    </row>
    <row r="9887" spans="1:7" x14ac:dyDescent="0.2">
      <c r="A9887" s="120"/>
      <c r="B9887" s="120"/>
      <c r="C9887" s="120"/>
      <c r="D9887" s="120"/>
      <c r="E9887" s="344"/>
      <c r="F9887" s="344"/>
      <c r="G9887" s="262">
        <f t="shared" si="177"/>
        <v>58584.866528488899</v>
      </c>
    </row>
    <row r="9888" spans="1:7" x14ac:dyDescent="0.2">
      <c r="A9888" s="120"/>
      <c r="B9888" s="120"/>
      <c r="C9888" s="120"/>
      <c r="D9888" s="120"/>
      <c r="E9888" s="344"/>
      <c r="F9888" s="344"/>
      <c r="G9888" s="262">
        <f t="shared" si="177"/>
        <v>58584.866528488899</v>
      </c>
    </row>
    <row r="9889" spans="1:7" x14ac:dyDescent="0.2">
      <c r="A9889" s="120"/>
      <c r="B9889" s="120"/>
      <c r="C9889" s="120"/>
      <c r="D9889" s="120"/>
      <c r="E9889" s="344"/>
      <c r="F9889" s="344"/>
      <c r="G9889" s="262">
        <f t="shared" si="177"/>
        <v>58584.866528488899</v>
      </c>
    </row>
    <row r="9890" spans="1:7" x14ac:dyDescent="0.2">
      <c r="A9890" s="120"/>
      <c r="B9890" s="120"/>
      <c r="C9890" s="120"/>
      <c r="D9890" s="120"/>
      <c r="E9890" s="344"/>
      <c r="F9890" s="344"/>
      <c r="G9890" s="262">
        <f t="shared" si="177"/>
        <v>58584.866528488899</v>
      </c>
    </row>
    <row r="9891" spans="1:7" x14ac:dyDescent="0.2">
      <c r="A9891" s="120"/>
      <c r="B9891" s="120"/>
      <c r="C9891" s="120"/>
      <c r="D9891" s="120"/>
      <c r="E9891" s="344"/>
      <c r="F9891" s="344"/>
      <c r="G9891" s="262">
        <f t="shared" si="177"/>
        <v>58584.866528488899</v>
      </c>
    </row>
    <row r="9892" spans="1:7" x14ac:dyDescent="0.2">
      <c r="A9892" s="120"/>
      <c r="B9892" s="120"/>
      <c r="C9892" s="120"/>
      <c r="D9892" s="120"/>
      <c r="E9892" s="344"/>
      <c r="F9892" s="344"/>
      <c r="G9892" s="262">
        <f t="shared" si="177"/>
        <v>58584.866528488899</v>
      </c>
    </row>
    <row r="9893" spans="1:7" x14ac:dyDescent="0.2">
      <c r="A9893" s="120"/>
      <c r="B9893" s="120"/>
      <c r="C9893" s="120"/>
      <c r="D9893" s="120"/>
      <c r="E9893" s="344"/>
      <c r="F9893" s="344"/>
      <c r="G9893" s="262">
        <f t="shared" si="177"/>
        <v>58584.866528488899</v>
      </c>
    </row>
    <row r="9894" spans="1:7" x14ac:dyDescent="0.2">
      <c r="A9894" s="120"/>
      <c r="B9894" s="120"/>
      <c r="C9894" s="120"/>
      <c r="D9894" s="120"/>
      <c r="E9894" s="344"/>
      <c r="F9894" s="344"/>
      <c r="G9894" s="262">
        <f t="shared" si="177"/>
        <v>58584.866528488899</v>
      </c>
    </row>
    <row r="9895" spans="1:7" x14ac:dyDescent="0.2">
      <c r="A9895" s="120"/>
      <c r="B9895" s="120"/>
      <c r="C9895" s="120"/>
      <c r="D9895" s="120"/>
      <c r="E9895" s="344"/>
      <c r="F9895" s="344"/>
      <c r="G9895" s="262">
        <f t="shared" si="177"/>
        <v>58584.866528488899</v>
      </c>
    </row>
    <row r="9896" spans="1:7" x14ac:dyDescent="0.2">
      <c r="A9896" s="120"/>
      <c r="B9896" s="120"/>
      <c r="C9896" s="120"/>
      <c r="D9896" s="120"/>
      <c r="E9896" s="344"/>
      <c r="F9896" s="344"/>
      <c r="G9896" s="262">
        <f t="shared" si="177"/>
        <v>58584.866528488899</v>
      </c>
    </row>
    <row r="9897" spans="1:7" x14ac:dyDescent="0.2">
      <c r="A9897" s="120"/>
      <c r="B9897" s="120"/>
      <c r="C9897" s="120"/>
      <c r="D9897" s="120"/>
      <c r="E9897" s="344"/>
      <c r="F9897" s="344"/>
      <c r="G9897" s="262">
        <f t="shared" si="177"/>
        <v>58584.866528488899</v>
      </c>
    </row>
    <row r="9898" spans="1:7" x14ac:dyDescent="0.2">
      <c r="A9898" s="120"/>
      <c r="B9898" s="120"/>
      <c r="C9898" s="120"/>
      <c r="D9898" s="120"/>
      <c r="E9898" s="344"/>
      <c r="F9898" s="344"/>
      <c r="G9898" s="262">
        <f t="shared" si="177"/>
        <v>58584.866528488899</v>
      </c>
    </row>
    <row r="9899" spans="1:7" x14ac:dyDescent="0.2">
      <c r="A9899" s="120"/>
      <c r="B9899" s="120"/>
      <c r="C9899" s="120"/>
      <c r="D9899" s="120"/>
      <c r="E9899" s="344"/>
      <c r="F9899" s="344"/>
      <c r="G9899" s="262">
        <f t="shared" si="177"/>
        <v>58584.866528488899</v>
      </c>
    </row>
    <row r="9900" spans="1:7" x14ac:dyDescent="0.2">
      <c r="A9900" s="120"/>
      <c r="B9900" s="120"/>
      <c r="C9900" s="120"/>
      <c r="D9900" s="120"/>
      <c r="E9900" s="344"/>
      <c r="F9900" s="344"/>
      <c r="G9900" s="262">
        <f t="shared" si="177"/>
        <v>58584.866528488899</v>
      </c>
    </row>
    <row r="9901" spans="1:7" x14ac:dyDescent="0.2">
      <c r="A9901" s="120"/>
      <c r="B9901" s="120"/>
      <c r="C9901" s="120"/>
      <c r="D9901" s="120"/>
      <c r="E9901" s="344"/>
      <c r="F9901" s="344"/>
      <c r="G9901" s="262">
        <f t="shared" si="177"/>
        <v>58584.866528488899</v>
      </c>
    </row>
    <row r="9902" spans="1:7" x14ac:dyDescent="0.2">
      <c r="A9902" s="120"/>
      <c r="B9902" s="120"/>
      <c r="C9902" s="120"/>
      <c r="D9902" s="120"/>
      <c r="E9902" s="344"/>
      <c r="F9902" s="344"/>
      <c r="G9902" s="262">
        <f t="shared" si="177"/>
        <v>58584.866528488899</v>
      </c>
    </row>
    <row r="9903" spans="1:7" x14ac:dyDescent="0.2">
      <c r="A9903" s="120"/>
      <c r="B9903" s="120"/>
      <c r="C9903" s="120"/>
      <c r="D9903" s="120"/>
      <c r="E9903" s="344"/>
      <c r="F9903" s="344"/>
      <c r="G9903" s="262">
        <f t="shared" si="177"/>
        <v>58584.866528488899</v>
      </c>
    </row>
    <row r="9904" spans="1:7" x14ac:dyDescent="0.2">
      <c r="A9904" s="120"/>
      <c r="B9904" s="120"/>
      <c r="C9904" s="120"/>
      <c r="D9904" s="120"/>
      <c r="E9904" s="344"/>
      <c r="F9904" s="344"/>
      <c r="G9904" s="262">
        <f t="shared" si="177"/>
        <v>58584.866528488899</v>
      </c>
    </row>
    <row r="9905" spans="1:7" x14ac:dyDescent="0.2">
      <c r="A9905" s="120"/>
      <c r="B9905" s="120"/>
      <c r="C9905" s="120"/>
      <c r="D9905" s="120"/>
      <c r="E9905" s="344"/>
      <c r="F9905" s="344"/>
      <c r="G9905" s="262">
        <f t="shared" si="177"/>
        <v>58584.866528488899</v>
      </c>
    </row>
    <row r="9906" spans="1:7" x14ac:dyDescent="0.2">
      <c r="A9906" s="120"/>
      <c r="B9906" s="120"/>
      <c r="C9906" s="120"/>
      <c r="D9906" s="120"/>
      <c r="E9906" s="344"/>
      <c r="F9906" s="344"/>
      <c r="G9906" s="262">
        <f t="shared" si="177"/>
        <v>58584.866528488899</v>
      </c>
    </row>
    <row r="9907" spans="1:7" x14ac:dyDescent="0.2">
      <c r="A9907" s="120"/>
      <c r="B9907" s="120"/>
      <c r="C9907" s="120"/>
      <c r="D9907" s="120"/>
      <c r="E9907" s="344"/>
      <c r="F9907" s="344"/>
      <c r="G9907" s="262">
        <f t="shared" si="177"/>
        <v>58584.866528488899</v>
      </c>
    </row>
    <row r="9908" spans="1:7" x14ac:dyDescent="0.2">
      <c r="A9908" s="120"/>
      <c r="B9908" s="120"/>
      <c r="C9908" s="120"/>
      <c r="D9908" s="120"/>
      <c r="E9908" s="344"/>
      <c r="F9908" s="344"/>
      <c r="G9908" s="262">
        <f t="shared" si="177"/>
        <v>58584.866528488899</v>
      </c>
    </row>
    <row r="9909" spans="1:7" x14ac:dyDescent="0.2">
      <c r="A9909" s="120"/>
      <c r="B9909" s="120"/>
      <c r="C9909" s="120"/>
      <c r="D9909" s="120"/>
      <c r="E9909" s="344"/>
      <c r="F9909" s="344"/>
      <c r="G9909" s="262">
        <f t="shared" si="177"/>
        <v>58584.866528488899</v>
      </c>
    </row>
    <row r="9910" spans="1:7" x14ac:dyDescent="0.2">
      <c r="A9910" s="120"/>
      <c r="B9910" s="120"/>
      <c r="C9910" s="120"/>
      <c r="D9910" s="120"/>
      <c r="E9910" s="344"/>
      <c r="F9910" s="344"/>
      <c r="G9910" s="262">
        <f t="shared" si="177"/>
        <v>58584.866528488899</v>
      </c>
    </row>
    <row r="9911" spans="1:7" x14ac:dyDescent="0.2">
      <c r="A9911" s="120"/>
      <c r="B9911" s="120"/>
      <c r="C9911" s="120"/>
      <c r="D9911" s="120"/>
      <c r="E9911" s="344"/>
      <c r="F9911" s="344"/>
      <c r="G9911" s="262">
        <f t="shared" si="177"/>
        <v>58584.866528488899</v>
      </c>
    </row>
    <row r="9912" spans="1:7" x14ac:dyDescent="0.2">
      <c r="A9912" s="120"/>
      <c r="B9912" s="120"/>
      <c r="C9912" s="120"/>
      <c r="D9912" s="120"/>
      <c r="E9912" s="344"/>
      <c r="F9912" s="344"/>
      <c r="G9912" s="262">
        <f t="shared" si="177"/>
        <v>58584.866528488899</v>
      </c>
    </row>
    <row r="9913" spans="1:7" x14ac:dyDescent="0.2">
      <c r="A9913" s="120"/>
      <c r="B9913" s="120"/>
      <c r="C9913" s="120"/>
      <c r="D9913" s="120"/>
      <c r="E9913" s="344"/>
      <c r="F9913" s="344"/>
      <c r="G9913" s="262">
        <f t="shared" si="177"/>
        <v>58584.866528488899</v>
      </c>
    </row>
    <row r="9914" spans="1:7" x14ac:dyDescent="0.2">
      <c r="A9914" s="120"/>
      <c r="B9914" s="120"/>
      <c r="C9914" s="120"/>
      <c r="D9914" s="120"/>
      <c r="E9914" s="344"/>
      <c r="F9914" s="344"/>
      <c r="G9914" s="262">
        <f t="shared" si="177"/>
        <v>58584.866528488899</v>
      </c>
    </row>
    <row r="9915" spans="1:7" x14ac:dyDescent="0.2">
      <c r="A9915" s="120"/>
      <c r="B9915" s="120"/>
      <c r="C9915" s="120"/>
      <c r="D9915" s="120"/>
      <c r="E9915" s="344"/>
      <c r="F9915" s="344"/>
      <c r="G9915" s="262">
        <f t="shared" si="177"/>
        <v>58584.866528488899</v>
      </c>
    </row>
    <row r="9916" spans="1:7" x14ac:dyDescent="0.2">
      <c r="A9916" s="120"/>
      <c r="B9916" s="120"/>
      <c r="C9916" s="120"/>
      <c r="D9916" s="120"/>
      <c r="E9916" s="344"/>
      <c r="F9916" s="344"/>
      <c r="G9916" s="262">
        <f t="shared" si="177"/>
        <v>58584.866528488899</v>
      </c>
    </row>
    <row r="9917" spans="1:7" x14ac:dyDescent="0.2">
      <c r="A9917" s="120"/>
      <c r="B9917" s="120"/>
      <c r="C9917" s="120"/>
      <c r="D9917" s="120"/>
      <c r="E9917" s="344"/>
      <c r="F9917" s="344"/>
      <c r="G9917" s="262">
        <f t="shared" si="177"/>
        <v>58584.866528488899</v>
      </c>
    </row>
    <row r="9918" spans="1:7" x14ac:dyDescent="0.2">
      <c r="A9918" s="120"/>
      <c r="B9918" s="120"/>
      <c r="C9918" s="120"/>
      <c r="D9918" s="120"/>
      <c r="E9918" s="344"/>
      <c r="F9918" s="344"/>
      <c r="G9918" s="262">
        <f t="shared" si="177"/>
        <v>58584.866528488899</v>
      </c>
    </row>
    <row r="9919" spans="1:7" x14ac:dyDescent="0.2">
      <c r="A9919" s="120"/>
      <c r="B9919" s="120"/>
      <c r="C9919" s="120"/>
      <c r="D9919" s="120"/>
      <c r="E9919" s="344"/>
      <c r="F9919" s="344"/>
      <c r="G9919" s="262">
        <f t="shared" si="177"/>
        <v>58584.866528488899</v>
      </c>
    </row>
    <row r="9920" spans="1:7" x14ac:dyDescent="0.2">
      <c r="A9920" s="120"/>
      <c r="B9920" s="120"/>
      <c r="C9920" s="120"/>
      <c r="D9920" s="120"/>
      <c r="E9920" s="344"/>
      <c r="F9920" s="344"/>
      <c r="G9920" s="262">
        <f t="shared" si="177"/>
        <v>58584.866528488899</v>
      </c>
    </row>
    <row r="9921" spans="1:7" x14ac:dyDescent="0.2">
      <c r="A9921" s="120"/>
      <c r="B9921" s="120"/>
      <c r="C9921" s="120"/>
      <c r="D9921" s="120"/>
      <c r="E9921" s="344"/>
      <c r="F9921" s="344"/>
      <c r="G9921" s="262">
        <f t="shared" si="177"/>
        <v>58584.866528488899</v>
      </c>
    </row>
    <row r="9922" spans="1:7" x14ac:dyDescent="0.2">
      <c r="A9922" s="120"/>
      <c r="B9922" s="120"/>
      <c r="C9922" s="120"/>
      <c r="D9922" s="120"/>
      <c r="E9922" s="344"/>
      <c r="F9922" s="344"/>
      <c r="G9922" s="262">
        <f t="shared" si="177"/>
        <v>58584.866528488899</v>
      </c>
    </row>
    <row r="9923" spans="1:7" x14ac:dyDescent="0.2">
      <c r="A9923" s="120"/>
      <c r="B9923" s="120"/>
      <c r="C9923" s="120"/>
      <c r="D9923" s="120"/>
      <c r="E9923" s="344"/>
      <c r="F9923" s="344"/>
      <c r="G9923" s="262">
        <f t="shared" si="177"/>
        <v>58584.866528488899</v>
      </c>
    </row>
    <row r="9924" spans="1:7" x14ac:dyDescent="0.2">
      <c r="A9924" s="120"/>
      <c r="B9924" s="120"/>
      <c r="C9924" s="120"/>
      <c r="D9924" s="120"/>
      <c r="E9924" s="344"/>
      <c r="F9924" s="344"/>
      <c r="G9924" s="262">
        <f t="shared" si="177"/>
        <v>58584.866528488899</v>
      </c>
    </row>
    <row r="9925" spans="1:7" x14ac:dyDescent="0.2">
      <c r="A9925" s="120"/>
      <c r="B9925" s="120"/>
      <c r="C9925" s="120"/>
      <c r="D9925" s="120"/>
      <c r="E9925" s="344"/>
      <c r="F9925" s="344"/>
      <c r="G9925" s="262">
        <f t="shared" si="177"/>
        <v>58584.866528488899</v>
      </c>
    </row>
    <row r="9926" spans="1:7" x14ac:dyDescent="0.2">
      <c r="A9926" s="120"/>
      <c r="B9926" s="120"/>
      <c r="C9926" s="120"/>
      <c r="D9926" s="120"/>
      <c r="E9926" s="344"/>
      <c r="F9926" s="344"/>
      <c r="G9926" s="262">
        <f t="shared" ref="G9926:G9989" si="178">G9925+(D9926+D9925)/2*(E9926-E9925)</f>
        <v>58584.866528488899</v>
      </c>
    </row>
    <row r="9927" spans="1:7" x14ac:dyDescent="0.2">
      <c r="A9927" s="120"/>
      <c r="B9927" s="120"/>
      <c r="C9927" s="120"/>
      <c r="D9927" s="120"/>
      <c r="E9927" s="344"/>
      <c r="F9927" s="344"/>
      <c r="G9927" s="262">
        <f t="shared" si="178"/>
        <v>58584.866528488899</v>
      </c>
    </row>
    <row r="9928" spans="1:7" x14ac:dyDescent="0.2">
      <c r="A9928" s="120"/>
      <c r="B9928" s="120"/>
      <c r="C9928" s="120"/>
      <c r="D9928" s="120"/>
      <c r="E9928" s="344"/>
      <c r="F9928" s="344"/>
      <c r="G9928" s="262">
        <f t="shared" si="178"/>
        <v>58584.866528488899</v>
      </c>
    </row>
    <row r="9929" spans="1:7" x14ac:dyDescent="0.2">
      <c r="A9929" s="120"/>
      <c r="B9929" s="120"/>
      <c r="C9929" s="120"/>
      <c r="D9929" s="120"/>
      <c r="E9929" s="344"/>
      <c r="F9929" s="344"/>
      <c r="G9929" s="262">
        <f t="shared" si="178"/>
        <v>58584.866528488899</v>
      </c>
    </row>
    <row r="9930" spans="1:7" x14ac:dyDescent="0.2">
      <c r="A9930" s="120"/>
      <c r="B9930" s="120"/>
      <c r="C9930" s="120"/>
      <c r="D9930" s="120"/>
      <c r="E9930" s="344"/>
      <c r="F9930" s="344"/>
      <c r="G9930" s="262">
        <f t="shared" si="178"/>
        <v>58584.866528488899</v>
      </c>
    </row>
    <row r="9931" spans="1:7" x14ac:dyDescent="0.2">
      <c r="A9931" s="120"/>
      <c r="B9931" s="120"/>
      <c r="C9931" s="120"/>
      <c r="D9931" s="120"/>
      <c r="E9931" s="344"/>
      <c r="F9931" s="344"/>
      <c r="G9931" s="262">
        <f t="shared" si="178"/>
        <v>58584.866528488899</v>
      </c>
    </row>
    <row r="9932" spans="1:7" x14ac:dyDescent="0.2">
      <c r="A9932" s="120"/>
      <c r="B9932" s="120"/>
      <c r="C9932" s="120"/>
      <c r="D9932" s="120"/>
      <c r="E9932" s="344"/>
      <c r="F9932" s="344"/>
      <c r="G9932" s="262">
        <f t="shared" si="178"/>
        <v>58584.866528488899</v>
      </c>
    </row>
    <row r="9933" spans="1:7" x14ac:dyDescent="0.2">
      <c r="A9933" s="120"/>
      <c r="B9933" s="120"/>
      <c r="C9933" s="120"/>
      <c r="D9933" s="120"/>
      <c r="E9933" s="344"/>
      <c r="F9933" s="344"/>
      <c r="G9933" s="262">
        <f t="shared" si="178"/>
        <v>58584.866528488899</v>
      </c>
    </row>
    <row r="9934" spans="1:7" x14ac:dyDescent="0.2">
      <c r="A9934" s="120"/>
      <c r="B9934" s="120"/>
      <c r="C9934" s="120"/>
      <c r="D9934" s="120"/>
      <c r="E9934" s="344"/>
      <c r="F9934" s="344"/>
      <c r="G9934" s="262">
        <f t="shared" si="178"/>
        <v>58584.866528488899</v>
      </c>
    </row>
    <row r="9935" spans="1:7" x14ac:dyDescent="0.2">
      <c r="A9935" s="120"/>
      <c r="B9935" s="120"/>
      <c r="C9935" s="120"/>
      <c r="D9935" s="120"/>
      <c r="E9935" s="344"/>
      <c r="F9935" s="344"/>
      <c r="G9935" s="262">
        <f t="shared" si="178"/>
        <v>58584.866528488899</v>
      </c>
    </row>
    <row r="9936" spans="1:7" x14ac:dyDescent="0.2">
      <c r="A9936" s="120"/>
      <c r="B9936" s="120"/>
      <c r="C9936" s="120"/>
      <c r="D9936" s="120"/>
      <c r="E9936" s="344"/>
      <c r="F9936" s="344"/>
      <c r="G9936" s="262">
        <f t="shared" si="178"/>
        <v>58584.866528488899</v>
      </c>
    </row>
    <row r="9937" spans="1:7" x14ac:dyDescent="0.2">
      <c r="A9937" s="120"/>
      <c r="B9937" s="120"/>
      <c r="C9937" s="120"/>
      <c r="D9937" s="120"/>
      <c r="E9937" s="344"/>
      <c r="F9937" s="344"/>
      <c r="G9937" s="262">
        <f t="shared" si="178"/>
        <v>58584.866528488899</v>
      </c>
    </row>
    <row r="9938" spans="1:7" x14ac:dyDescent="0.2">
      <c r="A9938" s="120"/>
      <c r="B9938" s="120"/>
      <c r="C9938" s="120"/>
      <c r="D9938" s="120"/>
      <c r="E9938" s="344"/>
      <c r="F9938" s="344"/>
      <c r="G9938" s="262">
        <f t="shared" si="178"/>
        <v>58584.866528488899</v>
      </c>
    </row>
    <row r="9939" spans="1:7" x14ac:dyDescent="0.2">
      <c r="A9939" s="120"/>
      <c r="B9939" s="120"/>
      <c r="C9939" s="120"/>
      <c r="D9939" s="120"/>
      <c r="E9939" s="344"/>
      <c r="F9939" s="344"/>
      <c r="G9939" s="262">
        <f t="shared" si="178"/>
        <v>58584.866528488899</v>
      </c>
    </row>
    <row r="9940" spans="1:7" x14ac:dyDescent="0.2">
      <c r="A9940" s="120"/>
      <c r="B9940" s="120"/>
      <c r="C9940" s="120"/>
      <c r="D9940" s="120"/>
      <c r="E9940" s="344"/>
      <c r="F9940" s="344"/>
      <c r="G9940" s="262">
        <f t="shared" si="178"/>
        <v>58584.866528488899</v>
      </c>
    </row>
    <row r="9941" spans="1:7" x14ac:dyDescent="0.2">
      <c r="A9941" s="120"/>
      <c r="B9941" s="120"/>
      <c r="C9941" s="120"/>
      <c r="D9941" s="120"/>
      <c r="E9941" s="344"/>
      <c r="F9941" s="344"/>
      <c r="G9941" s="262">
        <f t="shared" si="178"/>
        <v>58584.866528488899</v>
      </c>
    </row>
    <row r="9942" spans="1:7" x14ac:dyDescent="0.2">
      <c r="A9942" s="120"/>
      <c r="B9942" s="120"/>
      <c r="C9942" s="120"/>
      <c r="D9942" s="120"/>
      <c r="E9942" s="344"/>
      <c r="F9942" s="344"/>
      <c r="G9942" s="262">
        <f t="shared" si="178"/>
        <v>58584.866528488899</v>
      </c>
    </row>
    <row r="9943" spans="1:7" x14ac:dyDescent="0.2">
      <c r="A9943" s="120"/>
      <c r="B9943" s="120"/>
      <c r="C9943" s="120"/>
      <c r="D9943" s="120"/>
      <c r="E9943" s="344"/>
      <c r="F9943" s="344"/>
      <c r="G9943" s="262">
        <f t="shared" si="178"/>
        <v>58584.866528488899</v>
      </c>
    </row>
    <row r="9944" spans="1:7" x14ac:dyDescent="0.2">
      <c r="A9944" s="120"/>
      <c r="B9944" s="120"/>
      <c r="C9944" s="120"/>
      <c r="D9944" s="120"/>
      <c r="E9944" s="344"/>
      <c r="F9944" s="344"/>
      <c r="G9944" s="262">
        <f t="shared" si="178"/>
        <v>58584.866528488899</v>
      </c>
    </row>
    <row r="9945" spans="1:7" x14ac:dyDescent="0.2">
      <c r="A9945" s="120"/>
      <c r="B9945" s="120"/>
      <c r="C9945" s="120"/>
      <c r="D9945" s="120"/>
      <c r="E9945" s="344"/>
      <c r="F9945" s="344"/>
      <c r="G9945" s="262">
        <f t="shared" si="178"/>
        <v>58584.866528488899</v>
      </c>
    </row>
    <row r="9946" spans="1:7" x14ac:dyDescent="0.2">
      <c r="A9946" s="120"/>
      <c r="B9946" s="120"/>
      <c r="C9946" s="120"/>
      <c r="D9946" s="120"/>
      <c r="E9946" s="344"/>
      <c r="F9946" s="344"/>
      <c r="G9946" s="262">
        <f t="shared" si="178"/>
        <v>58584.866528488899</v>
      </c>
    </row>
    <row r="9947" spans="1:7" x14ac:dyDescent="0.2">
      <c r="A9947" s="120"/>
      <c r="B9947" s="120"/>
      <c r="C9947" s="120"/>
      <c r="D9947" s="120"/>
      <c r="E9947" s="344"/>
      <c r="F9947" s="344"/>
      <c r="G9947" s="262">
        <f t="shared" si="178"/>
        <v>58584.866528488899</v>
      </c>
    </row>
    <row r="9948" spans="1:7" x14ac:dyDescent="0.2">
      <c r="A9948" s="120"/>
      <c r="B9948" s="120"/>
      <c r="C9948" s="120"/>
      <c r="D9948" s="120"/>
      <c r="E9948" s="344"/>
      <c r="F9948" s="344"/>
      <c r="G9948" s="262">
        <f t="shared" si="178"/>
        <v>58584.866528488899</v>
      </c>
    </row>
    <row r="9949" spans="1:7" x14ac:dyDescent="0.2">
      <c r="A9949" s="120"/>
      <c r="B9949" s="120"/>
      <c r="C9949" s="120"/>
      <c r="D9949" s="120"/>
      <c r="E9949" s="344"/>
      <c r="F9949" s="344"/>
      <c r="G9949" s="262">
        <f t="shared" si="178"/>
        <v>58584.866528488899</v>
      </c>
    </row>
    <row r="9950" spans="1:7" x14ac:dyDescent="0.2">
      <c r="A9950" s="120"/>
      <c r="B9950" s="120"/>
      <c r="C9950" s="120"/>
      <c r="D9950" s="120"/>
      <c r="E9950" s="344"/>
      <c r="F9950" s="344"/>
      <c r="G9950" s="262">
        <f t="shared" si="178"/>
        <v>58584.866528488899</v>
      </c>
    </row>
    <row r="9951" spans="1:7" x14ac:dyDescent="0.2">
      <c r="A9951" s="120"/>
      <c r="B9951" s="120"/>
      <c r="C9951" s="120"/>
      <c r="D9951" s="120"/>
      <c r="E9951" s="344"/>
      <c r="F9951" s="344"/>
      <c r="G9951" s="262">
        <f t="shared" si="178"/>
        <v>58584.866528488899</v>
      </c>
    </row>
    <row r="9952" spans="1:7" x14ac:dyDescent="0.2">
      <c r="A9952" s="120"/>
      <c r="B9952" s="120"/>
      <c r="C9952" s="120"/>
      <c r="D9952" s="120"/>
      <c r="E9952" s="344"/>
      <c r="F9952" s="344"/>
      <c r="G9952" s="262">
        <f t="shared" si="178"/>
        <v>58584.866528488899</v>
      </c>
    </row>
    <row r="9953" spans="1:7" x14ac:dyDescent="0.2">
      <c r="A9953" s="120"/>
      <c r="B9953" s="120"/>
      <c r="C9953" s="120"/>
      <c r="D9953" s="120"/>
      <c r="E9953" s="344"/>
      <c r="F9953" s="344"/>
      <c r="G9953" s="262">
        <f t="shared" si="178"/>
        <v>58584.866528488899</v>
      </c>
    </row>
    <row r="9954" spans="1:7" x14ac:dyDescent="0.2">
      <c r="A9954" s="120"/>
      <c r="B9954" s="120"/>
      <c r="C9954" s="120"/>
      <c r="D9954" s="120"/>
      <c r="E9954" s="344"/>
      <c r="F9954" s="344"/>
      <c r="G9954" s="262">
        <f t="shared" si="178"/>
        <v>58584.866528488899</v>
      </c>
    </row>
    <row r="9955" spans="1:7" x14ac:dyDescent="0.2">
      <c r="A9955" s="120"/>
      <c r="B9955" s="120"/>
      <c r="C9955" s="120"/>
      <c r="D9955" s="120"/>
      <c r="E9955" s="344"/>
      <c r="F9955" s="344"/>
      <c r="G9955" s="262">
        <f t="shared" si="178"/>
        <v>58584.866528488899</v>
      </c>
    </row>
    <row r="9956" spans="1:7" x14ac:dyDescent="0.2">
      <c r="A9956" s="120"/>
      <c r="B9956" s="120"/>
      <c r="C9956" s="120"/>
      <c r="D9956" s="120"/>
      <c r="E9956" s="344"/>
      <c r="F9956" s="344"/>
      <c r="G9956" s="262">
        <f t="shared" si="178"/>
        <v>58584.866528488899</v>
      </c>
    </row>
    <row r="9957" spans="1:7" x14ac:dyDescent="0.2">
      <c r="A9957" s="120"/>
      <c r="B9957" s="120"/>
      <c r="C9957" s="120"/>
      <c r="D9957" s="120"/>
      <c r="E9957" s="344"/>
      <c r="F9957" s="344"/>
      <c r="G9957" s="262">
        <f t="shared" si="178"/>
        <v>58584.866528488899</v>
      </c>
    </row>
    <row r="9958" spans="1:7" x14ac:dyDescent="0.2">
      <c r="A9958" s="120"/>
      <c r="B9958" s="120"/>
      <c r="C9958" s="120"/>
      <c r="D9958" s="120"/>
      <c r="E9958" s="344"/>
      <c r="F9958" s="344"/>
      <c r="G9958" s="262">
        <f t="shared" si="178"/>
        <v>58584.866528488899</v>
      </c>
    </row>
    <row r="9959" spans="1:7" x14ac:dyDescent="0.2">
      <c r="A9959" s="120"/>
      <c r="B9959" s="120"/>
      <c r="C9959" s="120"/>
      <c r="D9959" s="120"/>
      <c r="E9959" s="344"/>
      <c r="F9959" s="344"/>
      <c r="G9959" s="262">
        <f t="shared" si="178"/>
        <v>58584.866528488899</v>
      </c>
    </row>
    <row r="9960" spans="1:7" x14ac:dyDescent="0.2">
      <c r="A9960" s="120"/>
      <c r="B9960" s="120"/>
      <c r="C9960" s="120"/>
      <c r="D9960" s="120"/>
      <c r="E9960" s="344"/>
      <c r="F9960" s="344"/>
      <c r="G9960" s="262">
        <f t="shared" si="178"/>
        <v>58584.866528488899</v>
      </c>
    </row>
    <row r="9961" spans="1:7" x14ac:dyDescent="0.2">
      <c r="A9961" s="120"/>
      <c r="B9961" s="120"/>
      <c r="C9961" s="120"/>
      <c r="D9961" s="120"/>
      <c r="E9961" s="344"/>
      <c r="F9961" s="344"/>
      <c r="G9961" s="262">
        <f t="shared" si="178"/>
        <v>58584.866528488899</v>
      </c>
    </row>
    <row r="9962" spans="1:7" x14ac:dyDescent="0.2">
      <c r="A9962" s="120"/>
      <c r="B9962" s="120"/>
      <c r="C9962" s="120"/>
      <c r="D9962" s="120"/>
      <c r="E9962" s="344"/>
      <c r="F9962" s="344"/>
      <c r="G9962" s="262">
        <f t="shared" si="178"/>
        <v>58584.866528488899</v>
      </c>
    </row>
    <row r="9963" spans="1:7" x14ac:dyDescent="0.2">
      <c r="A9963" s="120"/>
      <c r="B9963" s="120"/>
      <c r="C9963" s="120"/>
      <c r="D9963" s="120"/>
      <c r="E9963" s="344"/>
      <c r="F9963" s="344"/>
      <c r="G9963" s="262">
        <f t="shared" si="178"/>
        <v>58584.866528488899</v>
      </c>
    </row>
    <row r="9964" spans="1:7" x14ac:dyDescent="0.2">
      <c r="A9964" s="120"/>
      <c r="B9964" s="120"/>
      <c r="C9964" s="120"/>
      <c r="D9964" s="120"/>
      <c r="E9964" s="344"/>
      <c r="F9964" s="344"/>
      <c r="G9964" s="262">
        <f t="shared" si="178"/>
        <v>58584.866528488899</v>
      </c>
    </row>
    <row r="9965" spans="1:7" x14ac:dyDescent="0.2">
      <c r="A9965" s="120"/>
      <c r="B9965" s="120"/>
      <c r="C9965" s="120"/>
      <c r="D9965" s="120"/>
      <c r="E9965" s="344"/>
      <c r="F9965" s="344"/>
      <c r="G9965" s="262">
        <f t="shared" si="178"/>
        <v>58584.866528488899</v>
      </c>
    </row>
    <row r="9966" spans="1:7" x14ac:dyDescent="0.2">
      <c r="A9966" s="120"/>
      <c r="B9966" s="120"/>
      <c r="C9966" s="120"/>
      <c r="D9966" s="120"/>
      <c r="E9966" s="344"/>
      <c r="F9966" s="344"/>
      <c r="G9966" s="262">
        <f t="shared" si="178"/>
        <v>58584.866528488899</v>
      </c>
    </row>
    <row r="9967" spans="1:7" x14ac:dyDescent="0.2">
      <c r="A9967" s="120"/>
      <c r="B9967" s="120"/>
      <c r="C9967" s="120"/>
      <c r="D9967" s="120"/>
      <c r="E9967" s="344"/>
      <c r="F9967" s="344"/>
      <c r="G9967" s="262">
        <f t="shared" si="178"/>
        <v>58584.866528488899</v>
      </c>
    </row>
    <row r="9968" spans="1:7" x14ac:dyDescent="0.2">
      <c r="A9968" s="120"/>
      <c r="B9968" s="120"/>
      <c r="C9968" s="120"/>
      <c r="D9968" s="120"/>
      <c r="E9968" s="344"/>
      <c r="F9968" s="344"/>
      <c r="G9968" s="262">
        <f t="shared" si="178"/>
        <v>58584.866528488899</v>
      </c>
    </row>
    <row r="9969" spans="1:7" x14ac:dyDescent="0.2">
      <c r="A9969" s="120"/>
      <c r="B9969" s="120"/>
      <c r="C9969" s="120"/>
      <c r="D9969" s="120"/>
      <c r="E9969" s="344"/>
      <c r="F9969" s="344"/>
      <c r="G9969" s="262">
        <f t="shared" si="178"/>
        <v>58584.866528488899</v>
      </c>
    </row>
    <row r="9970" spans="1:7" x14ac:dyDescent="0.2">
      <c r="A9970" s="120"/>
      <c r="B9970" s="120"/>
      <c r="C9970" s="120"/>
      <c r="D9970" s="120"/>
      <c r="E9970" s="344"/>
      <c r="F9970" s="344"/>
      <c r="G9970" s="262">
        <f t="shared" si="178"/>
        <v>58584.866528488899</v>
      </c>
    </row>
    <row r="9971" spans="1:7" x14ac:dyDescent="0.2">
      <c r="A9971" s="120"/>
      <c r="B9971" s="120"/>
      <c r="C9971" s="120"/>
      <c r="D9971" s="120"/>
      <c r="E9971" s="344"/>
      <c r="F9971" s="344"/>
      <c r="G9971" s="262">
        <f t="shared" si="178"/>
        <v>58584.866528488899</v>
      </c>
    </row>
    <row r="9972" spans="1:7" x14ac:dyDescent="0.2">
      <c r="A9972" s="120"/>
      <c r="B9972" s="120"/>
      <c r="C9972" s="120"/>
      <c r="D9972" s="120"/>
      <c r="E9972" s="344"/>
      <c r="F9972" s="344"/>
      <c r="G9972" s="262">
        <f t="shared" si="178"/>
        <v>58584.866528488899</v>
      </c>
    </row>
    <row r="9973" spans="1:7" x14ac:dyDescent="0.2">
      <c r="A9973" s="120"/>
      <c r="B9973" s="120"/>
      <c r="C9973" s="120"/>
      <c r="D9973" s="120"/>
      <c r="E9973" s="344"/>
      <c r="F9973" s="344"/>
      <c r="G9973" s="262">
        <f t="shared" si="178"/>
        <v>58584.866528488899</v>
      </c>
    </row>
    <row r="9974" spans="1:7" x14ac:dyDescent="0.2">
      <c r="A9974" s="120"/>
      <c r="B9974" s="120"/>
      <c r="C9974" s="120"/>
      <c r="D9974" s="120"/>
      <c r="E9974" s="344"/>
      <c r="F9974" s="344"/>
      <c r="G9974" s="262">
        <f t="shared" si="178"/>
        <v>58584.866528488899</v>
      </c>
    </row>
    <row r="9975" spans="1:7" x14ac:dyDescent="0.2">
      <c r="A9975" s="120"/>
      <c r="B9975" s="120"/>
      <c r="C9975" s="120"/>
      <c r="D9975" s="120"/>
      <c r="E9975" s="344"/>
      <c r="F9975" s="344"/>
      <c r="G9975" s="262">
        <f t="shared" si="178"/>
        <v>58584.866528488899</v>
      </c>
    </row>
    <row r="9976" spans="1:7" x14ac:dyDescent="0.2">
      <c r="A9976" s="120"/>
      <c r="B9976" s="120"/>
      <c r="C9976" s="120"/>
      <c r="D9976" s="120"/>
      <c r="E9976" s="344"/>
      <c r="F9976" s="344"/>
      <c r="G9976" s="262">
        <f t="shared" si="178"/>
        <v>58584.866528488899</v>
      </c>
    </row>
    <row r="9977" spans="1:7" x14ac:dyDescent="0.2">
      <c r="A9977" s="120"/>
      <c r="B9977" s="120"/>
      <c r="C9977" s="120"/>
      <c r="D9977" s="120"/>
      <c r="E9977" s="344"/>
      <c r="F9977" s="344"/>
      <c r="G9977" s="262">
        <f t="shared" si="178"/>
        <v>58584.866528488899</v>
      </c>
    </row>
    <row r="9978" spans="1:7" x14ac:dyDescent="0.2">
      <c r="A9978" s="120"/>
      <c r="B9978" s="120"/>
      <c r="C9978" s="120"/>
      <c r="D9978" s="120"/>
      <c r="E9978" s="344"/>
      <c r="F9978" s="344"/>
      <c r="G9978" s="262">
        <f t="shared" si="178"/>
        <v>58584.866528488899</v>
      </c>
    </row>
    <row r="9979" spans="1:7" x14ac:dyDescent="0.2">
      <c r="A9979" s="120"/>
      <c r="B9979" s="120"/>
      <c r="C9979" s="120"/>
      <c r="D9979" s="120"/>
      <c r="E9979" s="344"/>
      <c r="F9979" s="344"/>
      <c r="G9979" s="262">
        <f t="shared" si="178"/>
        <v>58584.866528488899</v>
      </c>
    </row>
    <row r="9980" spans="1:7" x14ac:dyDescent="0.2">
      <c r="A9980" s="120"/>
      <c r="B9980" s="120"/>
      <c r="C9980" s="120"/>
      <c r="D9980" s="120"/>
      <c r="E9980" s="344"/>
      <c r="F9980" s="344"/>
      <c r="G9980" s="262">
        <f t="shared" si="178"/>
        <v>58584.866528488899</v>
      </c>
    </row>
    <row r="9981" spans="1:7" x14ac:dyDescent="0.2">
      <c r="A9981" s="120"/>
      <c r="B9981" s="120"/>
      <c r="C9981" s="120"/>
      <c r="D9981" s="120"/>
      <c r="E9981" s="344"/>
      <c r="F9981" s="344"/>
      <c r="G9981" s="262">
        <f t="shared" si="178"/>
        <v>58584.866528488899</v>
      </c>
    </row>
    <row r="9982" spans="1:7" x14ac:dyDescent="0.2">
      <c r="A9982" s="120"/>
      <c r="B9982" s="120"/>
      <c r="C9982" s="120"/>
      <c r="D9982" s="120"/>
      <c r="E9982" s="344"/>
      <c r="F9982" s="344"/>
      <c r="G9982" s="262">
        <f t="shared" si="178"/>
        <v>58584.866528488899</v>
      </c>
    </row>
    <row r="9983" spans="1:7" x14ac:dyDescent="0.2">
      <c r="A9983" s="120"/>
      <c r="B9983" s="120"/>
      <c r="C9983" s="120"/>
      <c r="D9983" s="120"/>
      <c r="E9983" s="344"/>
      <c r="F9983" s="344"/>
      <c r="G9983" s="262">
        <f t="shared" si="178"/>
        <v>58584.866528488899</v>
      </c>
    </row>
    <row r="9984" spans="1:7" x14ac:dyDescent="0.2">
      <c r="A9984" s="120"/>
      <c r="B9984" s="120"/>
      <c r="C9984" s="120"/>
      <c r="D9984" s="120"/>
      <c r="E9984" s="344"/>
      <c r="F9984" s="344"/>
      <c r="G9984" s="262">
        <f t="shared" si="178"/>
        <v>58584.866528488899</v>
      </c>
    </row>
    <row r="9985" spans="1:7" x14ac:dyDescent="0.2">
      <c r="A9985" s="120"/>
      <c r="B9985" s="120"/>
      <c r="C9985" s="120"/>
      <c r="D9985" s="120"/>
      <c r="E9985" s="344"/>
      <c r="F9985" s="344"/>
      <c r="G9985" s="262">
        <f t="shared" si="178"/>
        <v>58584.866528488899</v>
      </c>
    </row>
    <row r="9986" spans="1:7" x14ac:dyDescent="0.2">
      <c r="A9986" s="120"/>
      <c r="B9986" s="120"/>
      <c r="C9986" s="120"/>
      <c r="D9986" s="120"/>
      <c r="E9986" s="344"/>
      <c r="F9986" s="344"/>
      <c r="G9986" s="262">
        <f t="shared" si="178"/>
        <v>58584.866528488899</v>
      </c>
    </row>
    <row r="9987" spans="1:7" x14ac:dyDescent="0.2">
      <c r="A9987" s="120"/>
      <c r="B9987" s="120"/>
      <c r="C9987" s="120"/>
      <c r="D9987" s="120"/>
      <c r="E9987" s="344"/>
      <c r="F9987" s="344"/>
      <c r="G9987" s="262">
        <f t="shared" si="178"/>
        <v>58584.866528488899</v>
      </c>
    </row>
    <row r="9988" spans="1:7" x14ac:dyDescent="0.2">
      <c r="A9988" s="120"/>
      <c r="B9988" s="120"/>
      <c r="C9988" s="120"/>
      <c r="D9988" s="120"/>
      <c r="E9988" s="344"/>
      <c r="F9988" s="344"/>
      <c r="G9988" s="262">
        <f t="shared" si="178"/>
        <v>58584.866528488899</v>
      </c>
    </row>
    <row r="9989" spans="1:7" x14ac:dyDescent="0.2">
      <c r="A9989" s="120"/>
      <c r="B9989" s="120"/>
      <c r="C9989" s="120"/>
      <c r="D9989" s="120"/>
      <c r="E9989" s="344"/>
      <c r="F9989" s="344"/>
      <c r="G9989" s="262">
        <f t="shared" si="178"/>
        <v>58584.866528488899</v>
      </c>
    </row>
    <row r="9990" spans="1:7" x14ac:dyDescent="0.2">
      <c r="A9990" s="120"/>
      <c r="B9990" s="120"/>
      <c r="C9990" s="120"/>
      <c r="D9990" s="120"/>
      <c r="E9990" s="344"/>
      <c r="F9990" s="344"/>
      <c r="G9990" s="262">
        <f t="shared" ref="G9990:G10053" si="179">G9989+(D9990+D9989)/2*(E9990-E9989)</f>
        <v>58584.866528488899</v>
      </c>
    </row>
    <row r="9991" spans="1:7" x14ac:dyDescent="0.2">
      <c r="A9991" s="120"/>
      <c r="B9991" s="120"/>
      <c r="C9991" s="120"/>
      <c r="D9991" s="120"/>
      <c r="E9991" s="344"/>
      <c r="F9991" s="344"/>
      <c r="G9991" s="262">
        <f t="shared" si="179"/>
        <v>58584.866528488899</v>
      </c>
    </row>
    <row r="9992" spans="1:7" x14ac:dyDescent="0.2">
      <c r="A9992" s="120"/>
      <c r="B9992" s="120"/>
      <c r="C9992" s="120"/>
      <c r="D9992" s="120"/>
      <c r="E9992" s="344"/>
      <c r="F9992" s="344"/>
      <c r="G9992" s="262">
        <f t="shared" si="179"/>
        <v>58584.866528488899</v>
      </c>
    </row>
    <row r="9993" spans="1:7" x14ac:dyDescent="0.2">
      <c r="A9993" s="120"/>
      <c r="B9993" s="120"/>
      <c r="C9993" s="120"/>
      <c r="D9993" s="120"/>
      <c r="E9993" s="344"/>
      <c r="F9993" s="344"/>
      <c r="G9993" s="262">
        <f t="shared" si="179"/>
        <v>58584.866528488899</v>
      </c>
    </row>
    <row r="9994" spans="1:7" x14ac:dyDescent="0.2">
      <c r="A9994" s="120"/>
      <c r="B9994" s="120"/>
      <c r="C9994" s="120"/>
      <c r="D9994" s="120"/>
      <c r="E9994" s="344"/>
      <c r="F9994" s="344"/>
      <c r="G9994" s="262">
        <f t="shared" si="179"/>
        <v>58584.866528488899</v>
      </c>
    </row>
    <row r="9995" spans="1:7" x14ac:dyDescent="0.2">
      <c r="A9995" s="120"/>
      <c r="B9995" s="120"/>
      <c r="C9995" s="120"/>
      <c r="D9995" s="120"/>
      <c r="E9995" s="344"/>
      <c r="F9995" s="344"/>
      <c r="G9995" s="262">
        <f t="shared" si="179"/>
        <v>58584.866528488899</v>
      </c>
    </row>
    <row r="9996" spans="1:7" x14ac:dyDescent="0.2">
      <c r="A9996" s="120"/>
      <c r="B9996" s="120"/>
      <c r="C9996" s="120"/>
      <c r="D9996" s="120"/>
      <c r="E9996" s="344"/>
      <c r="F9996" s="344"/>
      <c r="G9996" s="262">
        <f t="shared" si="179"/>
        <v>58584.866528488899</v>
      </c>
    </row>
    <row r="9997" spans="1:7" x14ac:dyDescent="0.2">
      <c r="A9997" s="120"/>
      <c r="B9997" s="120"/>
      <c r="C9997" s="120"/>
      <c r="D9997" s="120"/>
      <c r="E9997" s="344"/>
      <c r="F9997" s="344"/>
      <c r="G9997" s="262">
        <f t="shared" si="179"/>
        <v>58584.866528488899</v>
      </c>
    </row>
    <row r="9998" spans="1:7" x14ac:dyDescent="0.2">
      <c r="A9998" s="120"/>
      <c r="B9998" s="120"/>
      <c r="C9998" s="120"/>
      <c r="D9998" s="120"/>
      <c r="E9998" s="344"/>
      <c r="F9998" s="344"/>
      <c r="G9998" s="262">
        <f t="shared" si="179"/>
        <v>58584.866528488899</v>
      </c>
    </row>
    <row r="9999" spans="1:7" x14ac:dyDescent="0.2">
      <c r="A9999" s="120"/>
      <c r="B9999" s="120"/>
      <c r="C9999" s="120"/>
      <c r="D9999" s="120"/>
      <c r="E9999" s="344"/>
      <c r="F9999" s="344"/>
      <c r="G9999" s="262">
        <f t="shared" si="179"/>
        <v>58584.866528488899</v>
      </c>
    </row>
    <row r="10000" spans="1:7" x14ac:dyDescent="0.2">
      <c r="A10000" s="120"/>
      <c r="B10000" s="120"/>
      <c r="C10000" s="120"/>
      <c r="D10000" s="120"/>
      <c r="E10000" s="344"/>
      <c r="F10000" s="344"/>
      <c r="G10000" s="262">
        <f t="shared" si="179"/>
        <v>58584.866528488899</v>
      </c>
    </row>
    <row r="10001" spans="1:7" x14ac:dyDescent="0.2">
      <c r="A10001" s="120"/>
      <c r="B10001" s="120"/>
      <c r="C10001" s="120"/>
      <c r="D10001" s="120"/>
      <c r="E10001" s="344"/>
      <c r="F10001" s="344"/>
      <c r="G10001" s="262">
        <f t="shared" si="179"/>
        <v>58584.866528488899</v>
      </c>
    </row>
    <row r="10002" spans="1:7" x14ac:dyDescent="0.2">
      <c r="A10002" s="120"/>
      <c r="B10002" s="120"/>
      <c r="C10002" s="120"/>
      <c r="D10002" s="120"/>
      <c r="E10002" s="344"/>
      <c r="F10002" s="344"/>
      <c r="G10002" s="262">
        <f t="shared" si="179"/>
        <v>58584.866528488899</v>
      </c>
    </row>
    <row r="10003" spans="1:7" x14ac:dyDescent="0.2">
      <c r="A10003" s="120"/>
      <c r="B10003" s="120"/>
      <c r="C10003" s="120"/>
      <c r="D10003" s="120"/>
      <c r="E10003" s="344"/>
      <c r="F10003" s="344"/>
      <c r="G10003" s="262">
        <f t="shared" si="179"/>
        <v>58584.866528488899</v>
      </c>
    </row>
    <row r="10004" spans="1:7" x14ac:dyDescent="0.2">
      <c r="A10004" s="120"/>
      <c r="B10004" s="120"/>
      <c r="C10004" s="120"/>
      <c r="D10004" s="120"/>
      <c r="E10004" s="344"/>
      <c r="F10004" s="344"/>
      <c r="G10004" s="262">
        <f t="shared" si="179"/>
        <v>58584.866528488899</v>
      </c>
    </row>
    <row r="10005" spans="1:7" x14ac:dyDescent="0.2">
      <c r="A10005" s="120"/>
      <c r="B10005" s="120"/>
      <c r="C10005" s="120"/>
      <c r="D10005" s="120"/>
      <c r="E10005" s="344"/>
      <c r="F10005" s="344"/>
      <c r="G10005" s="262">
        <f t="shared" si="179"/>
        <v>58584.866528488899</v>
      </c>
    </row>
    <row r="10006" spans="1:7" x14ac:dyDescent="0.2">
      <c r="A10006" s="120"/>
      <c r="B10006" s="120"/>
      <c r="C10006" s="120"/>
      <c r="D10006" s="120"/>
      <c r="E10006" s="344"/>
      <c r="F10006" s="344"/>
      <c r="G10006" s="262">
        <f t="shared" si="179"/>
        <v>58584.866528488899</v>
      </c>
    </row>
    <row r="10007" spans="1:7" x14ac:dyDescent="0.2">
      <c r="A10007" s="120"/>
      <c r="B10007" s="120"/>
      <c r="C10007" s="120"/>
      <c r="D10007" s="120"/>
      <c r="E10007" s="344"/>
      <c r="F10007" s="344"/>
      <c r="G10007" s="262">
        <f t="shared" si="179"/>
        <v>58584.866528488899</v>
      </c>
    </row>
    <row r="10008" spans="1:7" x14ac:dyDescent="0.2">
      <c r="A10008" s="120"/>
      <c r="B10008" s="120"/>
      <c r="C10008" s="120"/>
      <c r="D10008" s="120"/>
      <c r="E10008" s="344"/>
      <c r="F10008" s="344"/>
      <c r="G10008" s="262">
        <f t="shared" si="179"/>
        <v>58584.866528488899</v>
      </c>
    </row>
    <row r="10009" spans="1:7" x14ac:dyDescent="0.2">
      <c r="A10009" s="120"/>
      <c r="B10009" s="120"/>
      <c r="C10009" s="120"/>
      <c r="D10009" s="120"/>
      <c r="E10009" s="344"/>
      <c r="F10009" s="344"/>
      <c r="G10009" s="262">
        <f t="shared" si="179"/>
        <v>58584.866528488899</v>
      </c>
    </row>
    <row r="10010" spans="1:7" x14ac:dyDescent="0.2">
      <c r="A10010" s="120"/>
      <c r="B10010" s="120"/>
      <c r="C10010" s="120"/>
      <c r="D10010" s="120"/>
      <c r="E10010" s="344"/>
      <c r="F10010" s="344"/>
      <c r="G10010" s="262">
        <f t="shared" si="179"/>
        <v>58584.866528488899</v>
      </c>
    </row>
    <row r="10011" spans="1:7" x14ac:dyDescent="0.2">
      <c r="A10011" s="120"/>
      <c r="B10011" s="120"/>
      <c r="C10011" s="120"/>
      <c r="D10011" s="120"/>
      <c r="E10011" s="344"/>
      <c r="F10011" s="344"/>
      <c r="G10011" s="262">
        <f t="shared" si="179"/>
        <v>58584.866528488899</v>
      </c>
    </row>
    <row r="10012" spans="1:7" x14ac:dyDescent="0.2">
      <c r="A10012" s="120"/>
      <c r="B10012" s="120"/>
      <c r="C10012" s="120"/>
      <c r="D10012" s="120"/>
      <c r="E10012" s="344"/>
      <c r="F10012" s="344"/>
      <c r="G10012" s="262">
        <f t="shared" si="179"/>
        <v>58584.866528488899</v>
      </c>
    </row>
    <row r="10013" spans="1:7" x14ac:dyDescent="0.2">
      <c r="A10013" s="120"/>
      <c r="B10013" s="120"/>
      <c r="C10013" s="120"/>
      <c r="D10013" s="120"/>
      <c r="E10013" s="344"/>
      <c r="F10013" s="344"/>
      <c r="G10013" s="262">
        <f t="shared" si="179"/>
        <v>58584.866528488899</v>
      </c>
    </row>
    <row r="10014" spans="1:7" x14ac:dyDescent="0.2">
      <c r="A10014" s="120"/>
      <c r="B10014" s="120"/>
      <c r="C10014" s="120"/>
      <c r="D10014" s="120"/>
      <c r="E10014" s="344"/>
      <c r="F10014" s="344"/>
      <c r="G10014" s="262">
        <f t="shared" si="179"/>
        <v>58584.866528488899</v>
      </c>
    </row>
    <row r="10015" spans="1:7" x14ac:dyDescent="0.2">
      <c r="A10015" s="120"/>
      <c r="B10015" s="120"/>
      <c r="C10015" s="120"/>
      <c r="D10015" s="120"/>
      <c r="E10015" s="344"/>
      <c r="F10015" s="344"/>
      <c r="G10015" s="262">
        <f t="shared" si="179"/>
        <v>58584.866528488899</v>
      </c>
    </row>
    <row r="10016" spans="1:7" x14ac:dyDescent="0.2">
      <c r="A10016" s="120"/>
      <c r="B10016" s="120"/>
      <c r="C10016" s="120"/>
      <c r="D10016" s="120"/>
      <c r="E10016" s="344"/>
      <c r="F10016" s="344"/>
      <c r="G10016" s="262">
        <f t="shared" si="179"/>
        <v>58584.866528488899</v>
      </c>
    </row>
    <row r="10017" spans="1:7" x14ac:dyDescent="0.2">
      <c r="A10017" s="120"/>
      <c r="B10017" s="120"/>
      <c r="C10017" s="120"/>
      <c r="D10017" s="120"/>
      <c r="E10017" s="344"/>
      <c r="F10017" s="344"/>
      <c r="G10017" s="262">
        <f t="shared" si="179"/>
        <v>58584.866528488899</v>
      </c>
    </row>
    <row r="10018" spans="1:7" x14ac:dyDescent="0.2">
      <c r="A10018" s="120"/>
      <c r="B10018" s="120"/>
      <c r="C10018" s="120"/>
      <c r="D10018" s="120"/>
      <c r="E10018" s="344"/>
      <c r="F10018" s="344"/>
      <c r="G10018" s="262">
        <f t="shared" si="179"/>
        <v>58584.866528488899</v>
      </c>
    </row>
    <row r="10019" spans="1:7" x14ac:dyDescent="0.2">
      <c r="A10019" s="120"/>
      <c r="B10019" s="120"/>
      <c r="C10019" s="120"/>
      <c r="D10019" s="120"/>
      <c r="E10019" s="344"/>
      <c r="F10019" s="344"/>
      <c r="G10019" s="262">
        <f t="shared" si="179"/>
        <v>58584.866528488899</v>
      </c>
    </row>
    <row r="10020" spans="1:7" x14ac:dyDescent="0.2">
      <c r="A10020" s="120"/>
      <c r="B10020" s="120"/>
      <c r="C10020" s="120"/>
      <c r="D10020" s="120"/>
      <c r="E10020" s="344"/>
      <c r="F10020" s="344"/>
      <c r="G10020" s="262">
        <f t="shared" si="179"/>
        <v>58584.866528488899</v>
      </c>
    </row>
    <row r="10021" spans="1:7" x14ac:dyDescent="0.2">
      <c r="A10021" s="120"/>
      <c r="B10021" s="120"/>
      <c r="C10021" s="120"/>
      <c r="D10021" s="120"/>
      <c r="E10021" s="344"/>
      <c r="F10021" s="344"/>
      <c r="G10021" s="262">
        <f t="shared" si="179"/>
        <v>58584.866528488899</v>
      </c>
    </row>
    <row r="10022" spans="1:7" x14ac:dyDescent="0.2">
      <c r="A10022" s="120"/>
      <c r="B10022" s="120"/>
      <c r="C10022" s="120"/>
      <c r="D10022" s="120"/>
      <c r="E10022" s="344"/>
      <c r="F10022" s="344"/>
      <c r="G10022" s="262">
        <f t="shared" si="179"/>
        <v>58584.866528488899</v>
      </c>
    </row>
    <row r="10023" spans="1:7" x14ac:dyDescent="0.2">
      <c r="A10023" s="120"/>
      <c r="B10023" s="120"/>
      <c r="C10023" s="120"/>
      <c r="D10023" s="120"/>
      <c r="E10023" s="344"/>
      <c r="F10023" s="344"/>
      <c r="G10023" s="262">
        <f t="shared" si="179"/>
        <v>58584.866528488899</v>
      </c>
    </row>
    <row r="10024" spans="1:7" x14ac:dyDescent="0.2">
      <c r="A10024" s="120"/>
      <c r="B10024" s="120"/>
      <c r="C10024" s="120"/>
      <c r="D10024" s="120"/>
      <c r="E10024" s="344"/>
      <c r="F10024" s="344"/>
      <c r="G10024" s="262">
        <f t="shared" si="179"/>
        <v>58584.866528488899</v>
      </c>
    </row>
    <row r="10025" spans="1:7" x14ac:dyDescent="0.2">
      <c r="A10025" s="120"/>
      <c r="B10025" s="120"/>
      <c r="C10025" s="120"/>
      <c r="D10025" s="120"/>
      <c r="E10025" s="344"/>
      <c r="F10025" s="344"/>
      <c r="G10025" s="262">
        <f t="shared" si="179"/>
        <v>58584.866528488899</v>
      </c>
    </row>
    <row r="10026" spans="1:7" x14ac:dyDescent="0.2">
      <c r="A10026" s="120"/>
      <c r="B10026" s="120"/>
      <c r="C10026" s="120"/>
      <c r="D10026" s="120"/>
      <c r="E10026" s="344"/>
      <c r="F10026" s="344"/>
      <c r="G10026" s="262">
        <f t="shared" si="179"/>
        <v>58584.866528488899</v>
      </c>
    </row>
    <row r="10027" spans="1:7" x14ac:dyDescent="0.2">
      <c r="A10027" s="120"/>
      <c r="B10027" s="120"/>
      <c r="C10027" s="120"/>
      <c r="D10027" s="120"/>
      <c r="E10027" s="344"/>
      <c r="F10027" s="344"/>
      <c r="G10027" s="262">
        <f t="shared" si="179"/>
        <v>58584.866528488899</v>
      </c>
    </row>
    <row r="10028" spans="1:7" x14ac:dyDescent="0.2">
      <c r="A10028" s="120"/>
      <c r="B10028" s="120"/>
      <c r="C10028" s="120"/>
      <c r="D10028" s="120"/>
      <c r="E10028" s="344"/>
      <c r="F10028" s="344"/>
      <c r="G10028" s="262">
        <f t="shared" si="179"/>
        <v>58584.866528488899</v>
      </c>
    </row>
    <row r="10029" spans="1:7" x14ac:dyDescent="0.2">
      <c r="A10029" s="120"/>
      <c r="B10029" s="120"/>
      <c r="C10029" s="120"/>
      <c r="D10029" s="120"/>
      <c r="E10029" s="344"/>
      <c r="F10029" s="344"/>
      <c r="G10029" s="262">
        <f t="shared" si="179"/>
        <v>58584.866528488899</v>
      </c>
    </row>
    <row r="10030" spans="1:7" x14ac:dyDescent="0.2">
      <c r="A10030" s="120"/>
      <c r="B10030" s="120"/>
      <c r="C10030" s="120"/>
      <c r="D10030" s="120"/>
      <c r="E10030" s="344"/>
      <c r="F10030" s="344"/>
      <c r="G10030" s="262">
        <f t="shared" si="179"/>
        <v>58584.866528488899</v>
      </c>
    </row>
    <row r="10031" spans="1:7" x14ac:dyDescent="0.2">
      <c r="A10031" s="120"/>
      <c r="B10031" s="120"/>
      <c r="C10031" s="120"/>
      <c r="D10031" s="120"/>
      <c r="E10031" s="344"/>
      <c r="F10031" s="344"/>
      <c r="G10031" s="262">
        <f t="shared" si="179"/>
        <v>58584.866528488899</v>
      </c>
    </row>
    <row r="10032" spans="1:7" x14ac:dyDescent="0.2">
      <c r="A10032" s="120"/>
      <c r="B10032" s="120"/>
      <c r="C10032" s="120"/>
      <c r="D10032" s="120"/>
      <c r="E10032" s="344"/>
      <c r="F10032" s="344"/>
      <c r="G10032" s="262">
        <f t="shared" si="179"/>
        <v>58584.866528488899</v>
      </c>
    </row>
    <row r="10033" spans="1:7" x14ac:dyDescent="0.2">
      <c r="A10033" s="120"/>
      <c r="B10033" s="120"/>
      <c r="C10033" s="120"/>
      <c r="D10033" s="120"/>
      <c r="E10033" s="344"/>
      <c r="F10033" s="344"/>
      <c r="G10033" s="262">
        <f t="shared" si="179"/>
        <v>58584.866528488899</v>
      </c>
    </row>
    <row r="10034" spans="1:7" x14ac:dyDescent="0.2">
      <c r="A10034" s="120"/>
      <c r="B10034" s="120"/>
      <c r="C10034" s="120"/>
      <c r="D10034" s="120"/>
      <c r="E10034" s="344"/>
      <c r="F10034" s="344"/>
      <c r="G10034" s="262">
        <f t="shared" si="179"/>
        <v>58584.866528488899</v>
      </c>
    </row>
    <row r="10035" spans="1:7" x14ac:dyDescent="0.2">
      <c r="A10035" s="120"/>
      <c r="B10035" s="120"/>
      <c r="C10035" s="120"/>
      <c r="D10035" s="120"/>
      <c r="E10035" s="344"/>
      <c r="F10035" s="344"/>
      <c r="G10035" s="262">
        <f t="shared" si="179"/>
        <v>58584.866528488899</v>
      </c>
    </row>
    <row r="10036" spans="1:7" x14ac:dyDescent="0.2">
      <c r="A10036" s="120"/>
      <c r="B10036" s="120"/>
      <c r="C10036" s="120"/>
      <c r="D10036" s="120"/>
      <c r="E10036" s="344"/>
      <c r="F10036" s="344"/>
      <c r="G10036" s="262">
        <f t="shared" si="179"/>
        <v>58584.866528488899</v>
      </c>
    </row>
    <row r="10037" spans="1:7" x14ac:dyDescent="0.2">
      <c r="A10037" s="120"/>
      <c r="B10037" s="120"/>
      <c r="C10037" s="120"/>
      <c r="D10037" s="120"/>
      <c r="E10037" s="344"/>
      <c r="F10037" s="344"/>
      <c r="G10037" s="262">
        <f t="shared" si="179"/>
        <v>58584.866528488899</v>
      </c>
    </row>
    <row r="10038" spans="1:7" x14ac:dyDescent="0.2">
      <c r="A10038" s="120"/>
      <c r="B10038" s="120"/>
      <c r="C10038" s="120"/>
      <c r="D10038" s="120"/>
      <c r="E10038" s="344"/>
      <c r="F10038" s="344"/>
      <c r="G10038" s="262">
        <f t="shared" si="179"/>
        <v>58584.866528488899</v>
      </c>
    </row>
    <row r="10039" spans="1:7" x14ac:dyDescent="0.2">
      <c r="A10039" s="120"/>
      <c r="B10039" s="120"/>
      <c r="C10039" s="120"/>
      <c r="D10039" s="120"/>
      <c r="E10039" s="344"/>
      <c r="F10039" s="344"/>
      <c r="G10039" s="262">
        <f t="shared" si="179"/>
        <v>58584.866528488899</v>
      </c>
    </row>
    <row r="10040" spans="1:7" x14ac:dyDescent="0.2">
      <c r="A10040" s="120"/>
      <c r="B10040" s="120"/>
      <c r="C10040" s="120"/>
      <c r="D10040" s="120"/>
      <c r="E10040" s="344"/>
      <c r="F10040" s="344"/>
      <c r="G10040" s="262">
        <f t="shared" si="179"/>
        <v>58584.866528488899</v>
      </c>
    </row>
    <row r="10041" spans="1:7" x14ac:dyDescent="0.2">
      <c r="A10041" s="120"/>
      <c r="B10041" s="120"/>
      <c r="C10041" s="120"/>
      <c r="D10041" s="120"/>
      <c r="E10041" s="344"/>
      <c r="F10041" s="344"/>
      <c r="G10041" s="262">
        <f t="shared" si="179"/>
        <v>58584.866528488899</v>
      </c>
    </row>
    <row r="10042" spans="1:7" x14ac:dyDescent="0.2">
      <c r="A10042" s="120"/>
      <c r="B10042" s="120"/>
      <c r="C10042" s="120"/>
      <c r="D10042" s="120"/>
      <c r="E10042" s="344"/>
      <c r="F10042" s="344"/>
      <c r="G10042" s="262">
        <f t="shared" si="179"/>
        <v>58584.866528488899</v>
      </c>
    </row>
    <row r="10043" spans="1:7" x14ac:dyDescent="0.2">
      <c r="A10043" s="120"/>
      <c r="B10043" s="120"/>
      <c r="C10043" s="120"/>
      <c r="D10043" s="120"/>
      <c r="E10043" s="344"/>
      <c r="F10043" s="344"/>
      <c r="G10043" s="262">
        <f t="shared" si="179"/>
        <v>58584.866528488899</v>
      </c>
    </row>
    <row r="10044" spans="1:7" x14ac:dyDescent="0.2">
      <c r="A10044" s="120"/>
      <c r="B10044" s="120"/>
      <c r="C10044" s="120"/>
      <c r="D10044" s="120"/>
      <c r="E10044" s="344"/>
      <c r="F10044" s="344"/>
      <c r="G10044" s="262">
        <f t="shared" si="179"/>
        <v>58584.866528488899</v>
      </c>
    </row>
    <row r="10045" spans="1:7" x14ac:dyDescent="0.2">
      <c r="A10045" s="120"/>
      <c r="B10045" s="120"/>
      <c r="C10045" s="120"/>
      <c r="D10045" s="120"/>
      <c r="E10045" s="344"/>
      <c r="F10045" s="344"/>
      <c r="G10045" s="262">
        <f t="shared" si="179"/>
        <v>58584.866528488899</v>
      </c>
    </row>
    <row r="10046" spans="1:7" x14ac:dyDescent="0.2">
      <c r="A10046" s="120"/>
      <c r="B10046" s="120"/>
      <c r="C10046" s="120"/>
      <c r="D10046" s="120"/>
      <c r="E10046" s="344"/>
      <c r="F10046" s="344"/>
      <c r="G10046" s="262">
        <f t="shared" si="179"/>
        <v>58584.866528488899</v>
      </c>
    </row>
    <row r="10047" spans="1:7" x14ac:dyDescent="0.2">
      <c r="A10047" s="120"/>
      <c r="B10047" s="120"/>
      <c r="C10047" s="120"/>
      <c r="D10047" s="120"/>
      <c r="E10047" s="344"/>
      <c r="F10047" s="344"/>
      <c r="G10047" s="262">
        <f t="shared" si="179"/>
        <v>58584.866528488899</v>
      </c>
    </row>
    <row r="10048" spans="1:7" x14ac:dyDescent="0.2">
      <c r="A10048" s="120"/>
      <c r="B10048" s="120"/>
      <c r="C10048" s="120"/>
      <c r="D10048" s="120"/>
      <c r="E10048" s="344"/>
      <c r="F10048" s="344"/>
      <c r="G10048" s="262">
        <f t="shared" si="179"/>
        <v>58584.866528488899</v>
      </c>
    </row>
    <row r="10049" spans="1:7" x14ac:dyDescent="0.2">
      <c r="A10049" s="120"/>
      <c r="B10049" s="120"/>
      <c r="C10049" s="120"/>
      <c r="D10049" s="120"/>
      <c r="E10049" s="344"/>
      <c r="F10049" s="344"/>
      <c r="G10049" s="262">
        <f t="shared" si="179"/>
        <v>58584.866528488899</v>
      </c>
    </row>
    <row r="10050" spans="1:7" x14ac:dyDescent="0.2">
      <c r="A10050" s="120"/>
      <c r="B10050" s="120"/>
      <c r="C10050" s="120"/>
      <c r="D10050" s="120"/>
      <c r="E10050" s="344"/>
      <c r="F10050" s="344"/>
      <c r="G10050" s="262">
        <f t="shared" si="179"/>
        <v>58584.866528488899</v>
      </c>
    </row>
    <row r="10051" spans="1:7" x14ac:dyDescent="0.2">
      <c r="A10051" s="120"/>
      <c r="B10051" s="120"/>
      <c r="C10051" s="120"/>
      <c r="D10051" s="120"/>
      <c r="E10051" s="344"/>
      <c r="F10051" s="344"/>
      <c r="G10051" s="262">
        <f t="shared" si="179"/>
        <v>58584.866528488899</v>
      </c>
    </row>
    <row r="10052" spans="1:7" x14ac:dyDescent="0.2">
      <c r="A10052" s="120"/>
      <c r="B10052" s="120"/>
      <c r="C10052" s="120"/>
      <c r="D10052" s="120"/>
      <c r="E10052" s="344"/>
      <c r="F10052" s="344"/>
      <c r="G10052" s="262">
        <f t="shared" si="179"/>
        <v>58584.866528488899</v>
      </c>
    </row>
    <row r="10053" spans="1:7" x14ac:dyDescent="0.2">
      <c r="A10053" s="120"/>
      <c r="B10053" s="120"/>
      <c r="C10053" s="120"/>
      <c r="D10053" s="120"/>
      <c r="E10053" s="344"/>
      <c r="F10053" s="344"/>
      <c r="G10053" s="262">
        <f t="shared" si="179"/>
        <v>58584.866528488899</v>
      </c>
    </row>
    <row r="10054" spans="1:7" x14ac:dyDescent="0.2">
      <c r="A10054" s="120"/>
      <c r="B10054" s="120"/>
      <c r="C10054" s="120"/>
      <c r="D10054" s="120"/>
      <c r="E10054" s="344"/>
      <c r="F10054" s="344"/>
      <c r="G10054" s="262">
        <f t="shared" ref="G10054:G10117" si="180">G10053+(D10054+D10053)/2*(E10054-E10053)</f>
        <v>58584.866528488899</v>
      </c>
    </row>
    <row r="10055" spans="1:7" x14ac:dyDescent="0.2">
      <c r="A10055" s="120"/>
      <c r="B10055" s="120"/>
      <c r="C10055" s="120"/>
      <c r="D10055" s="120"/>
      <c r="E10055" s="344"/>
      <c r="F10055" s="344"/>
      <c r="G10055" s="262">
        <f t="shared" si="180"/>
        <v>58584.866528488899</v>
      </c>
    </row>
    <row r="10056" spans="1:7" x14ac:dyDescent="0.2">
      <c r="A10056" s="120"/>
      <c r="B10056" s="120"/>
      <c r="C10056" s="120"/>
      <c r="D10056" s="120"/>
      <c r="E10056" s="344"/>
      <c r="F10056" s="344"/>
      <c r="G10056" s="262">
        <f t="shared" si="180"/>
        <v>58584.866528488899</v>
      </c>
    </row>
    <row r="10057" spans="1:7" x14ac:dyDescent="0.2">
      <c r="A10057" s="120"/>
      <c r="B10057" s="120"/>
      <c r="C10057" s="120"/>
      <c r="D10057" s="120"/>
      <c r="E10057" s="344"/>
      <c r="F10057" s="344"/>
      <c r="G10057" s="262">
        <f t="shared" si="180"/>
        <v>58584.866528488899</v>
      </c>
    </row>
    <row r="10058" spans="1:7" x14ac:dyDescent="0.2">
      <c r="A10058" s="120"/>
      <c r="B10058" s="120"/>
      <c r="C10058" s="120"/>
      <c r="D10058" s="120"/>
      <c r="E10058" s="344"/>
      <c r="F10058" s="344"/>
      <c r="G10058" s="262">
        <f t="shared" si="180"/>
        <v>58584.866528488899</v>
      </c>
    </row>
    <row r="10059" spans="1:7" x14ac:dyDescent="0.2">
      <c r="A10059" s="120"/>
      <c r="B10059" s="120"/>
      <c r="C10059" s="120"/>
      <c r="D10059" s="120"/>
      <c r="E10059" s="344"/>
      <c r="F10059" s="344"/>
      <c r="G10059" s="262">
        <f t="shared" si="180"/>
        <v>58584.866528488899</v>
      </c>
    </row>
    <row r="10060" spans="1:7" x14ac:dyDescent="0.2">
      <c r="A10060" s="120"/>
      <c r="B10060" s="120"/>
      <c r="C10060" s="120"/>
      <c r="D10060" s="120"/>
      <c r="E10060" s="344"/>
      <c r="F10060" s="344"/>
      <c r="G10060" s="262">
        <f t="shared" si="180"/>
        <v>58584.866528488899</v>
      </c>
    </row>
    <row r="10061" spans="1:7" x14ac:dyDescent="0.2">
      <c r="A10061" s="120"/>
      <c r="B10061" s="120"/>
      <c r="C10061" s="120"/>
      <c r="D10061" s="120"/>
      <c r="E10061" s="344"/>
      <c r="F10061" s="344"/>
      <c r="G10061" s="262">
        <f t="shared" si="180"/>
        <v>58584.866528488899</v>
      </c>
    </row>
    <row r="10062" spans="1:7" x14ac:dyDescent="0.2">
      <c r="A10062" s="120"/>
      <c r="B10062" s="120"/>
      <c r="C10062" s="120"/>
      <c r="D10062" s="120"/>
      <c r="E10062" s="344"/>
      <c r="F10062" s="344"/>
      <c r="G10062" s="262">
        <f t="shared" si="180"/>
        <v>58584.866528488899</v>
      </c>
    </row>
    <row r="10063" spans="1:7" x14ac:dyDescent="0.2">
      <c r="A10063" s="120"/>
      <c r="B10063" s="120"/>
      <c r="C10063" s="120"/>
      <c r="D10063" s="120"/>
      <c r="E10063" s="344"/>
      <c r="F10063" s="344"/>
      <c r="G10063" s="262">
        <f t="shared" si="180"/>
        <v>58584.866528488899</v>
      </c>
    </row>
    <row r="10064" spans="1:7" x14ac:dyDescent="0.2">
      <c r="A10064" s="120"/>
      <c r="B10064" s="120"/>
      <c r="C10064" s="120"/>
      <c r="D10064" s="120"/>
      <c r="E10064" s="344"/>
      <c r="F10064" s="344"/>
      <c r="G10064" s="262">
        <f t="shared" si="180"/>
        <v>58584.866528488899</v>
      </c>
    </row>
    <row r="10065" spans="1:7" x14ac:dyDescent="0.2">
      <c r="A10065" s="120"/>
      <c r="B10065" s="120"/>
      <c r="C10065" s="120"/>
      <c r="D10065" s="120"/>
      <c r="E10065" s="344"/>
      <c r="F10065" s="344"/>
      <c r="G10065" s="262">
        <f t="shared" si="180"/>
        <v>58584.866528488899</v>
      </c>
    </row>
    <row r="10066" spans="1:7" x14ac:dyDescent="0.2">
      <c r="A10066" s="120"/>
      <c r="B10066" s="120"/>
      <c r="C10066" s="120"/>
      <c r="D10066" s="120"/>
      <c r="E10066" s="344"/>
      <c r="F10066" s="344"/>
      <c r="G10066" s="262">
        <f t="shared" si="180"/>
        <v>58584.866528488899</v>
      </c>
    </row>
    <row r="10067" spans="1:7" x14ac:dyDescent="0.2">
      <c r="A10067" s="120"/>
      <c r="B10067" s="120"/>
      <c r="C10067" s="120"/>
      <c r="D10067" s="120"/>
      <c r="E10067" s="344"/>
      <c r="F10067" s="344"/>
      <c r="G10067" s="262">
        <f t="shared" si="180"/>
        <v>58584.866528488899</v>
      </c>
    </row>
    <row r="10068" spans="1:7" x14ac:dyDescent="0.2">
      <c r="A10068" s="120"/>
      <c r="B10068" s="120"/>
      <c r="C10068" s="120"/>
      <c r="D10068" s="120"/>
      <c r="E10068" s="344"/>
      <c r="F10068" s="344"/>
      <c r="G10068" s="262">
        <f t="shared" si="180"/>
        <v>58584.866528488899</v>
      </c>
    </row>
    <row r="10069" spans="1:7" x14ac:dyDescent="0.2">
      <c r="A10069" s="120"/>
      <c r="B10069" s="120"/>
      <c r="C10069" s="120"/>
      <c r="D10069" s="120"/>
      <c r="E10069" s="344"/>
      <c r="F10069" s="344"/>
      <c r="G10069" s="262">
        <f t="shared" si="180"/>
        <v>58584.866528488899</v>
      </c>
    </row>
    <row r="10070" spans="1:7" x14ac:dyDescent="0.2">
      <c r="A10070" s="120"/>
      <c r="B10070" s="120"/>
      <c r="C10070" s="120"/>
      <c r="D10070" s="120"/>
      <c r="E10070" s="344"/>
      <c r="F10070" s="344"/>
      <c r="G10070" s="262">
        <f t="shared" si="180"/>
        <v>58584.866528488899</v>
      </c>
    </row>
    <row r="10071" spans="1:7" x14ac:dyDescent="0.2">
      <c r="A10071" s="120"/>
      <c r="B10071" s="120"/>
      <c r="C10071" s="120"/>
      <c r="D10071" s="120"/>
      <c r="E10071" s="344"/>
      <c r="F10071" s="344"/>
      <c r="G10071" s="262">
        <f t="shared" si="180"/>
        <v>58584.866528488899</v>
      </c>
    </row>
    <row r="10072" spans="1:7" x14ac:dyDescent="0.2">
      <c r="A10072" s="120"/>
      <c r="B10072" s="120"/>
      <c r="C10072" s="120"/>
      <c r="D10072" s="120"/>
      <c r="E10072" s="344"/>
      <c r="F10072" s="344"/>
      <c r="G10072" s="262">
        <f t="shared" si="180"/>
        <v>58584.866528488899</v>
      </c>
    </row>
    <row r="10073" spans="1:7" x14ac:dyDescent="0.2">
      <c r="A10073" s="120"/>
      <c r="B10073" s="120"/>
      <c r="C10073" s="120"/>
      <c r="D10073" s="120"/>
      <c r="E10073" s="344"/>
      <c r="F10073" s="344"/>
      <c r="G10073" s="262">
        <f t="shared" si="180"/>
        <v>58584.866528488899</v>
      </c>
    </row>
    <row r="10074" spans="1:7" x14ac:dyDescent="0.2">
      <c r="A10074" s="120"/>
      <c r="B10074" s="120"/>
      <c r="C10074" s="120"/>
      <c r="D10074" s="120"/>
      <c r="E10074" s="344"/>
      <c r="F10074" s="344"/>
      <c r="G10074" s="262">
        <f t="shared" si="180"/>
        <v>58584.866528488899</v>
      </c>
    </row>
    <row r="10075" spans="1:7" x14ac:dyDescent="0.2">
      <c r="A10075" s="120"/>
      <c r="B10075" s="120"/>
      <c r="C10075" s="120"/>
      <c r="D10075" s="120"/>
      <c r="E10075" s="344"/>
      <c r="F10075" s="344"/>
      <c r="G10075" s="262">
        <f t="shared" si="180"/>
        <v>58584.866528488899</v>
      </c>
    </row>
    <row r="10076" spans="1:7" x14ac:dyDescent="0.2">
      <c r="A10076" s="120"/>
      <c r="B10076" s="120"/>
      <c r="C10076" s="120"/>
      <c r="D10076" s="120"/>
      <c r="E10076" s="344"/>
      <c r="F10076" s="344"/>
      <c r="G10076" s="262">
        <f t="shared" si="180"/>
        <v>58584.866528488899</v>
      </c>
    </row>
    <row r="10077" spans="1:7" x14ac:dyDescent="0.2">
      <c r="A10077" s="120"/>
      <c r="B10077" s="120"/>
      <c r="C10077" s="120"/>
      <c r="D10077" s="120"/>
      <c r="E10077" s="344"/>
      <c r="F10077" s="344"/>
      <c r="G10077" s="262">
        <f t="shared" si="180"/>
        <v>58584.866528488899</v>
      </c>
    </row>
    <row r="10078" spans="1:7" x14ac:dyDescent="0.2">
      <c r="A10078" s="120"/>
      <c r="B10078" s="120"/>
      <c r="C10078" s="120"/>
      <c r="D10078" s="120"/>
      <c r="E10078" s="344"/>
      <c r="F10078" s="344"/>
      <c r="G10078" s="262">
        <f t="shared" si="180"/>
        <v>58584.866528488899</v>
      </c>
    </row>
    <row r="10079" spans="1:7" x14ac:dyDescent="0.2">
      <c r="A10079" s="120"/>
      <c r="B10079" s="120"/>
      <c r="C10079" s="120"/>
      <c r="D10079" s="120"/>
      <c r="E10079" s="344"/>
      <c r="F10079" s="344"/>
      <c r="G10079" s="262">
        <f t="shared" si="180"/>
        <v>58584.866528488899</v>
      </c>
    </row>
    <row r="10080" spans="1:7" x14ac:dyDescent="0.2">
      <c r="A10080" s="120"/>
      <c r="B10080" s="120"/>
      <c r="C10080" s="120"/>
      <c r="D10080" s="120"/>
      <c r="E10080" s="344"/>
      <c r="F10080" s="344"/>
      <c r="G10080" s="262">
        <f t="shared" si="180"/>
        <v>58584.866528488899</v>
      </c>
    </row>
    <row r="10081" spans="1:7" x14ac:dyDescent="0.2">
      <c r="A10081" s="120"/>
      <c r="B10081" s="120"/>
      <c r="C10081" s="120"/>
      <c r="D10081" s="120"/>
      <c r="E10081" s="344"/>
      <c r="F10081" s="344"/>
      <c r="G10081" s="262">
        <f t="shared" si="180"/>
        <v>58584.866528488899</v>
      </c>
    </row>
    <row r="10082" spans="1:7" x14ac:dyDescent="0.2">
      <c r="A10082" s="120"/>
      <c r="B10082" s="120"/>
      <c r="C10082" s="120"/>
      <c r="D10082" s="120"/>
      <c r="E10082" s="344"/>
      <c r="F10082" s="344"/>
      <c r="G10082" s="262">
        <f t="shared" si="180"/>
        <v>58584.866528488899</v>
      </c>
    </row>
    <row r="10083" spans="1:7" x14ac:dyDescent="0.2">
      <c r="A10083" s="120"/>
      <c r="B10083" s="120"/>
      <c r="C10083" s="120"/>
      <c r="D10083" s="120"/>
      <c r="E10083" s="344"/>
      <c r="F10083" s="344"/>
      <c r="G10083" s="262">
        <f t="shared" si="180"/>
        <v>58584.866528488899</v>
      </c>
    </row>
    <row r="10084" spans="1:7" x14ac:dyDescent="0.2">
      <c r="A10084" s="120"/>
      <c r="B10084" s="120"/>
      <c r="C10084" s="120"/>
      <c r="D10084" s="120"/>
      <c r="E10084" s="344"/>
      <c r="F10084" s="344"/>
      <c r="G10084" s="262">
        <f t="shared" si="180"/>
        <v>58584.866528488899</v>
      </c>
    </row>
    <row r="10085" spans="1:7" x14ac:dyDescent="0.2">
      <c r="A10085" s="120"/>
      <c r="B10085" s="120"/>
      <c r="C10085" s="120"/>
      <c r="D10085" s="120"/>
      <c r="E10085" s="344"/>
      <c r="F10085" s="344"/>
      <c r="G10085" s="262">
        <f t="shared" si="180"/>
        <v>58584.866528488899</v>
      </c>
    </row>
    <row r="10086" spans="1:7" x14ac:dyDescent="0.2">
      <c r="A10086" s="120"/>
      <c r="B10086" s="120"/>
      <c r="C10086" s="120"/>
      <c r="D10086" s="120"/>
      <c r="E10086" s="344"/>
      <c r="F10086" s="344"/>
      <c r="G10086" s="262">
        <f t="shared" si="180"/>
        <v>58584.866528488899</v>
      </c>
    </row>
    <row r="10087" spans="1:7" x14ac:dyDescent="0.2">
      <c r="A10087" s="120"/>
      <c r="B10087" s="120"/>
      <c r="C10087" s="120"/>
      <c r="D10087" s="120"/>
      <c r="E10087" s="344"/>
      <c r="F10087" s="344"/>
      <c r="G10087" s="262">
        <f t="shared" si="180"/>
        <v>58584.866528488899</v>
      </c>
    </row>
    <row r="10088" spans="1:7" x14ac:dyDescent="0.2">
      <c r="A10088" s="120"/>
      <c r="B10088" s="120"/>
      <c r="C10088" s="120"/>
      <c r="D10088" s="120"/>
      <c r="E10088" s="344"/>
      <c r="F10088" s="344"/>
      <c r="G10088" s="262">
        <f t="shared" si="180"/>
        <v>58584.866528488899</v>
      </c>
    </row>
    <row r="10089" spans="1:7" x14ac:dyDescent="0.2">
      <c r="A10089" s="120"/>
      <c r="B10089" s="120"/>
      <c r="C10089" s="120"/>
      <c r="D10089" s="120"/>
      <c r="E10089" s="344"/>
      <c r="F10089" s="344"/>
      <c r="G10089" s="262">
        <f t="shared" si="180"/>
        <v>58584.866528488899</v>
      </c>
    </row>
    <row r="10090" spans="1:7" x14ac:dyDescent="0.2">
      <c r="A10090" s="120"/>
      <c r="B10090" s="120"/>
      <c r="C10090" s="120"/>
      <c r="D10090" s="120"/>
      <c r="E10090" s="344"/>
      <c r="F10090" s="344"/>
      <c r="G10090" s="262">
        <f t="shared" si="180"/>
        <v>58584.866528488899</v>
      </c>
    </row>
    <row r="10091" spans="1:7" x14ac:dyDescent="0.2">
      <c r="A10091" s="120"/>
      <c r="B10091" s="120"/>
      <c r="C10091" s="120"/>
      <c r="D10091" s="120"/>
      <c r="E10091" s="344"/>
      <c r="F10091" s="344"/>
      <c r="G10091" s="262">
        <f t="shared" si="180"/>
        <v>58584.866528488899</v>
      </c>
    </row>
    <row r="10092" spans="1:7" x14ac:dyDescent="0.2">
      <c r="A10092" s="120"/>
      <c r="B10092" s="120"/>
      <c r="C10092" s="120"/>
      <c r="D10092" s="120"/>
      <c r="E10092" s="344"/>
      <c r="F10092" s="344"/>
      <c r="G10092" s="262">
        <f t="shared" si="180"/>
        <v>58584.866528488899</v>
      </c>
    </row>
    <row r="10093" spans="1:7" x14ac:dyDescent="0.2">
      <c r="A10093" s="120"/>
      <c r="B10093" s="120"/>
      <c r="C10093" s="120"/>
      <c r="D10093" s="120"/>
      <c r="E10093" s="344"/>
      <c r="F10093" s="344"/>
      <c r="G10093" s="262">
        <f t="shared" si="180"/>
        <v>58584.866528488899</v>
      </c>
    </row>
    <row r="10094" spans="1:7" x14ac:dyDescent="0.2">
      <c r="A10094" s="120"/>
      <c r="B10094" s="120"/>
      <c r="C10094" s="120"/>
      <c r="D10094" s="120"/>
      <c r="E10094" s="344"/>
      <c r="F10094" s="344"/>
      <c r="G10094" s="262">
        <f t="shared" si="180"/>
        <v>58584.866528488899</v>
      </c>
    </row>
    <row r="10095" spans="1:7" x14ac:dyDescent="0.2">
      <c r="A10095" s="120"/>
      <c r="B10095" s="120"/>
      <c r="C10095" s="120"/>
      <c r="D10095" s="120"/>
      <c r="E10095" s="344"/>
      <c r="F10095" s="344"/>
      <c r="G10095" s="262">
        <f t="shared" si="180"/>
        <v>58584.866528488899</v>
      </c>
    </row>
    <row r="10096" spans="1:7" x14ac:dyDescent="0.2">
      <c r="A10096" s="120"/>
      <c r="B10096" s="120"/>
      <c r="C10096" s="120"/>
      <c r="D10096" s="120"/>
      <c r="E10096" s="344"/>
      <c r="F10096" s="344"/>
      <c r="G10096" s="262">
        <f t="shared" si="180"/>
        <v>58584.866528488899</v>
      </c>
    </row>
    <row r="10097" spans="1:7" x14ac:dyDescent="0.2">
      <c r="A10097" s="120"/>
      <c r="B10097" s="120"/>
      <c r="C10097" s="120"/>
      <c r="D10097" s="120"/>
      <c r="E10097" s="344"/>
      <c r="F10097" s="344"/>
      <c r="G10097" s="262">
        <f t="shared" si="180"/>
        <v>58584.866528488899</v>
      </c>
    </row>
    <row r="10098" spans="1:7" x14ac:dyDescent="0.2">
      <c r="A10098" s="120"/>
      <c r="B10098" s="120"/>
      <c r="C10098" s="120"/>
      <c r="D10098" s="120"/>
      <c r="E10098" s="344"/>
      <c r="F10098" s="344"/>
      <c r="G10098" s="262">
        <f t="shared" si="180"/>
        <v>58584.866528488899</v>
      </c>
    </row>
    <row r="10099" spans="1:7" x14ac:dyDescent="0.2">
      <c r="A10099" s="120"/>
      <c r="B10099" s="120"/>
      <c r="C10099" s="120"/>
      <c r="D10099" s="120"/>
      <c r="E10099" s="344"/>
      <c r="F10099" s="344"/>
      <c r="G10099" s="262">
        <f t="shared" si="180"/>
        <v>58584.866528488899</v>
      </c>
    </row>
    <row r="10100" spans="1:7" x14ac:dyDescent="0.2">
      <c r="A10100" s="120"/>
      <c r="B10100" s="120"/>
      <c r="C10100" s="120"/>
      <c r="D10100" s="120"/>
      <c r="E10100" s="344"/>
      <c r="F10100" s="344"/>
      <c r="G10100" s="262">
        <f t="shared" si="180"/>
        <v>58584.866528488899</v>
      </c>
    </row>
    <row r="10101" spans="1:7" x14ac:dyDescent="0.2">
      <c r="A10101" s="120"/>
      <c r="B10101" s="120"/>
      <c r="C10101" s="120"/>
      <c r="D10101" s="120"/>
      <c r="E10101" s="344"/>
      <c r="F10101" s="344"/>
      <c r="G10101" s="262">
        <f>G10100+(D10101+D10100)/2*(E10101-E10100)</f>
        <v>58584.866528488899</v>
      </c>
    </row>
    <row r="10102" spans="1:7" x14ac:dyDescent="0.2">
      <c r="A10102" s="120"/>
      <c r="B10102" s="120"/>
      <c r="C10102" s="120"/>
      <c r="D10102" s="120"/>
      <c r="E10102" s="344"/>
      <c r="F10102" s="344"/>
      <c r="G10102" s="262">
        <f t="shared" si="180"/>
        <v>58584.866528488899</v>
      </c>
    </row>
    <row r="10103" spans="1:7" x14ac:dyDescent="0.2">
      <c r="A10103" s="120"/>
      <c r="B10103" s="120"/>
      <c r="C10103" s="120"/>
      <c r="D10103" s="120"/>
      <c r="E10103" s="344"/>
      <c r="F10103" s="344"/>
      <c r="G10103" s="262">
        <f t="shared" si="180"/>
        <v>58584.866528488899</v>
      </c>
    </row>
    <row r="10104" spans="1:7" x14ac:dyDescent="0.2">
      <c r="A10104" s="120"/>
      <c r="B10104" s="120"/>
      <c r="C10104" s="120"/>
      <c r="D10104" s="120"/>
      <c r="E10104" s="344"/>
      <c r="F10104" s="344"/>
      <c r="G10104" s="262">
        <f t="shared" si="180"/>
        <v>58584.866528488899</v>
      </c>
    </row>
    <row r="10105" spans="1:7" x14ac:dyDescent="0.2">
      <c r="A10105" s="120"/>
      <c r="B10105" s="120"/>
      <c r="C10105" s="120"/>
      <c r="D10105" s="120"/>
      <c r="E10105" s="344"/>
      <c r="F10105" s="344"/>
      <c r="G10105" s="262">
        <f t="shared" si="180"/>
        <v>58584.866528488899</v>
      </c>
    </row>
    <row r="10106" spans="1:7" x14ac:dyDescent="0.2">
      <c r="A10106" s="120"/>
      <c r="B10106" s="120"/>
      <c r="C10106" s="120"/>
      <c r="D10106" s="120"/>
      <c r="E10106" s="344"/>
      <c r="F10106" s="344"/>
      <c r="G10106" s="262">
        <f t="shared" si="180"/>
        <v>58584.866528488899</v>
      </c>
    </row>
    <row r="10107" spans="1:7" x14ac:dyDescent="0.2">
      <c r="A10107" s="120"/>
      <c r="B10107" s="120"/>
      <c r="C10107" s="120"/>
      <c r="D10107" s="120"/>
      <c r="E10107" s="344"/>
      <c r="F10107" s="344"/>
      <c r="G10107" s="262">
        <f t="shared" si="180"/>
        <v>58584.866528488899</v>
      </c>
    </row>
    <row r="10108" spans="1:7" x14ac:dyDescent="0.2">
      <c r="A10108" s="120"/>
      <c r="B10108" s="120"/>
      <c r="C10108" s="120"/>
      <c r="D10108" s="120"/>
      <c r="E10108" s="344"/>
      <c r="F10108" s="344"/>
      <c r="G10108" s="262">
        <f t="shared" si="180"/>
        <v>58584.866528488899</v>
      </c>
    </row>
    <row r="10109" spans="1:7" x14ac:dyDescent="0.2">
      <c r="A10109" s="120"/>
      <c r="B10109" s="120"/>
      <c r="C10109" s="120"/>
      <c r="D10109" s="120"/>
      <c r="E10109" s="344"/>
      <c r="F10109" s="344"/>
      <c r="G10109" s="262">
        <f t="shared" si="180"/>
        <v>58584.866528488899</v>
      </c>
    </row>
    <row r="10110" spans="1:7" x14ac:dyDescent="0.2">
      <c r="A10110" s="120"/>
      <c r="B10110" s="120"/>
      <c r="C10110" s="120"/>
      <c r="D10110" s="120"/>
      <c r="E10110" s="344"/>
      <c r="F10110" s="344"/>
      <c r="G10110" s="262">
        <f t="shared" si="180"/>
        <v>58584.866528488899</v>
      </c>
    </row>
    <row r="10111" spans="1:7" x14ac:dyDescent="0.2">
      <c r="A10111" s="120"/>
      <c r="B10111" s="120"/>
      <c r="C10111" s="120"/>
      <c r="D10111" s="120"/>
      <c r="E10111" s="344"/>
      <c r="F10111" s="344"/>
      <c r="G10111" s="262">
        <f t="shared" si="180"/>
        <v>58584.866528488899</v>
      </c>
    </row>
    <row r="10112" spans="1:7" x14ac:dyDescent="0.2">
      <c r="A10112" s="120"/>
      <c r="B10112" s="120"/>
      <c r="C10112" s="120"/>
      <c r="D10112" s="120"/>
      <c r="E10112" s="344"/>
      <c r="F10112" s="344"/>
      <c r="G10112" s="262">
        <f t="shared" si="180"/>
        <v>58584.866528488899</v>
      </c>
    </row>
    <row r="10113" spans="1:7" x14ac:dyDescent="0.2">
      <c r="A10113" s="120"/>
      <c r="B10113" s="120"/>
      <c r="C10113" s="120"/>
      <c r="D10113" s="120"/>
      <c r="E10113" s="344"/>
      <c r="F10113" s="344"/>
      <c r="G10113" s="262">
        <f t="shared" si="180"/>
        <v>58584.866528488899</v>
      </c>
    </row>
    <row r="10114" spans="1:7" x14ac:dyDescent="0.2">
      <c r="A10114" s="120"/>
      <c r="B10114" s="120"/>
      <c r="C10114" s="120"/>
      <c r="D10114" s="120"/>
      <c r="E10114" s="344"/>
      <c r="F10114" s="344"/>
      <c r="G10114" s="262">
        <f t="shared" si="180"/>
        <v>58584.866528488899</v>
      </c>
    </row>
    <row r="10115" spans="1:7" x14ac:dyDescent="0.2">
      <c r="A10115" s="120"/>
      <c r="B10115" s="120"/>
      <c r="C10115" s="120"/>
      <c r="D10115" s="120"/>
      <c r="E10115" s="344"/>
      <c r="F10115" s="344"/>
      <c r="G10115" s="262">
        <f t="shared" si="180"/>
        <v>58584.866528488899</v>
      </c>
    </row>
    <row r="10116" spans="1:7" x14ac:dyDescent="0.2">
      <c r="A10116" s="120"/>
      <c r="B10116" s="120"/>
      <c r="C10116" s="120"/>
      <c r="D10116" s="120"/>
      <c r="E10116" s="344"/>
      <c r="F10116" s="344"/>
      <c r="G10116" s="262">
        <f t="shared" si="180"/>
        <v>58584.866528488899</v>
      </c>
    </row>
    <row r="10117" spans="1:7" x14ac:dyDescent="0.2">
      <c r="A10117" s="120"/>
      <c r="B10117" s="120"/>
      <c r="C10117" s="120"/>
      <c r="D10117" s="120"/>
      <c r="E10117" s="344"/>
      <c r="F10117" s="344"/>
      <c r="G10117" s="262">
        <f t="shared" si="180"/>
        <v>58584.866528488899</v>
      </c>
    </row>
    <row r="10118" spans="1:7" x14ac:dyDescent="0.2">
      <c r="A10118" s="120"/>
      <c r="B10118" s="120"/>
      <c r="C10118" s="120"/>
      <c r="D10118" s="120"/>
      <c r="E10118" s="344"/>
      <c r="F10118" s="344"/>
      <c r="G10118" s="262">
        <f t="shared" ref="G10118:G10181" si="181">G10117+(D10118+D10117)/2*(E10118-E10117)</f>
        <v>58584.866528488899</v>
      </c>
    </row>
    <row r="10119" spans="1:7" x14ac:dyDescent="0.2">
      <c r="A10119" s="120"/>
      <c r="B10119" s="120"/>
      <c r="C10119" s="120"/>
      <c r="D10119" s="120"/>
      <c r="E10119" s="344"/>
      <c r="F10119" s="344"/>
      <c r="G10119" s="262">
        <f t="shared" si="181"/>
        <v>58584.866528488899</v>
      </c>
    </row>
    <row r="10120" spans="1:7" x14ac:dyDescent="0.2">
      <c r="A10120" s="120"/>
      <c r="B10120" s="120"/>
      <c r="C10120" s="120"/>
      <c r="D10120" s="120"/>
      <c r="E10120" s="344"/>
      <c r="F10120" s="344"/>
      <c r="G10120" s="262">
        <f t="shared" si="181"/>
        <v>58584.866528488899</v>
      </c>
    </row>
    <row r="10121" spans="1:7" x14ac:dyDescent="0.2">
      <c r="A10121" s="120"/>
      <c r="B10121" s="120"/>
      <c r="C10121" s="120"/>
      <c r="D10121" s="120"/>
      <c r="E10121" s="344"/>
      <c r="F10121" s="344"/>
      <c r="G10121" s="262">
        <f t="shared" si="181"/>
        <v>58584.866528488899</v>
      </c>
    </row>
    <row r="10122" spans="1:7" x14ac:dyDescent="0.2">
      <c r="A10122" s="120"/>
      <c r="B10122" s="120"/>
      <c r="C10122" s="120"/>
      <c r="D10122" s="120"/>
      <c r="E10122" s="344"/>
      <c r="F10122" s="344"/>
      <c r="G10122" s="262">
        <f t="shared" si="181"/>
        <v>58584.866528488899</v>
      </c>
    </row>
    <row r="10123" spans="1:7" x14ac:dyDescent="0.2">
      <c r="A10123" s="120"/>
      <c r="B10123" s="120"/>
      <c r="C10123" s="120"/>
      <c r="D10123" s="120"/>
      <c r="E10123" s="344"/>
      <c r="F10123" s="344"/>
      <c r="G10123" s="262">
        <f t="shared" si="181"/>
        <v>58584.866528488899</v>
      </c>
    </row>
    <row r="10124" spans="1:7" x14ac:dyDescent="0.2">
      <c r="A10124" s="120"/>
      <c r="B10124" s="120"/>
      <c r="C10124" s="120"/>
      <c r="D10124" s="120"/>
      <c r="E10124" s="344"/>
      <c r="F10124" s="344"/>
      <c r="G10124" s="262">
        <f t="shared" si="181"/>
        <v>58584.866528488899</v>
      </c>
    </row>
    <row r="10125" spans="1:7" x14ac:dyDescent="0.2">
      <c r="A10125" s="120"/>
      <c r="B10125" s="120"/>
      <c r="C10125" s="120"/>
      <c r="D10125" s="120"/>
      <c r="E10125" s="344"/>
      <c r="F10125" s="344"/>
      <c r="G10125" s="262">
        <f t="shared" si="181"/>
        <v>58584.866528488899</v>
      </c>
    </row>
    <row r="10126" spans="1:7" x14ac:dyDescent="0.2">
      <c r="A10126" s="120"/>
      <c r="B10126" s="120"/>
      <c r="C10126" s="120"/>
      <c r="D10126" s="120"/>
      <c r="E10126" s="344"/>
      <c r="F10126" s="344"/>
      <c r="G10126" s="262">
        <f t="shared" si="181"/>
        <v>58584.866528488899</v>
      </c>
    </row>
    <row r="10127" spans="1:7" x14ac:dyDescent="0.2">
      <c r="A10127" s="120"/>
      <c r="B10127" s="120"/>
      <c r="C10127" s="120"/>
      <c r="D10127" s="120"/>
      <c r="E10127" s="344"/>
      <c r="F10127" s="344"/>
      <c r="G10127" s="262">
        <f t="shared" si="181"/>
        <v>58584.866528488899</v>
      </c>
    </row>
    <row r="10128" spans="1:7" x14ac:dyDescent="0.2">
      <c r="A10128" s="120"/>
      <c r="B10128" s="120"/>
      <c r="C10128" s="120"/>
      <c r="D10128" s="120"/>
      <c r="E10128" s="344"/>
      <c r="F10128" s="344"/>
      <c r="G10128" s="262">
        <f t="shared" si="181"/>
        <v>58584.866528488899</v>
      </c>
    </row>
    <row r="10129" spans="1:7" x14ac:dyDescent="0.2">
      <c r="A10129" s="120"/>
      <c r="B10129" s="120"/>
      <c r="C10129" s="120"/>
      <c r="D10129" s="120"/>
      <c r="E10129" s="344"/>
      <c r="F10129" s="344"/>
      <c r="G10129" s="262">
        <f t="shared" si="181"/>
        <v>58584.866528488899</v>
      </c>
    </row>
    <row r="10130" spans="1:7" x14ac:dyDescent="0.2">
      <c r="A10130" s="120"/>
      <c r="B10130" s="120"/>
      <c r="C10130" s="120"/>
      <c r="D10130" s="120"/>
      <c r="E10130" s="344"/>
      <c r="F10130" s="344"/>
      <c r="G10130" s="262">
        <f t="shared" si="181"/>
        <v>58584.866528488899</v>
      </c>
    </row>
    <row r="10131" spans="1:7" x14ac:dyDescent="0.2">
      <c r="A10131" s="120"/>
      <c r="B10131" s="120"/>
      <c r="C10131" s="120"/>
      <c r="D10131" s="120"/>
      <c r="E10131" s="344"/>
      <c r="F10131" s="344"/>
      <c r="G10131" s="262">
        <f t="shared" si="181"/>
        <v>58584.866528488899</v>
      </c>
    </row>
    <row r="10132" spans="1:7" x14ac:dyDescent="0.2">
      <c r="A10132" s="120"/>
      <c r="B10132" s="120"/>
      <c r="C10132" s="120"/>
      <c r="D10132" s="120"/>
      <c r="E10132" s="344"/>
      <c r="F10132" s="344"/>
      <c r="G10132" s="262">
        <f t="shared" si="181"/>
        <v>58584.866528488899</v>
      </c>
    </row>
    <row r="10133" spans="1:7" x14ac:dyDescent="0.2">
      <c r="A10133" s="120"/>
      <c r="B10133" s="120"/>
      <c r="C10133" s="120"/>
      <c r="D10133" s="120"/>
      <c r="E10133" s="344"/>
      <c r="F10133" s="344"/>
      <c r="G10133" s="262">
        <f t="shared" si="181"/>
        <v>58584.866528488899</v>
      </c>
    </row>
    <row r="10134" spans="1:7" x14ac:dyDescent="0.2">
      <c r="A10134" s="120"/>
      <c r="B10134" s="120"/>
      <c r="C10134" s="120"/>
      <c r="D10134" s="120"/>
      <c r="E10134" s="344"/>
      <c r="F10134" s="344"/>
      <c r="G10134" s="262">
        <f t="shared" si="181"/>
        <v>58584.866528488899</v>
      </c>
    </row>
    <row r="10135" spans="1:7" x14ac:dyDescent="0.2">
      <c r="A10135" s="120"/>
      <c r="B10135" s="120"/>
      <c r="C10135" s="120"/>
      <c r="D10135" s="120"/>
      <c r="E10135" s="344"/>
      <c r="F10135" s="344"/>
      <c r="G10135" s="262">
        <f t="shared" si="181"/>
        <v>58584.866528488899</v>
      </c>
    </row>
    <row r="10136" spans="1:7" x14ac:dyDescent="0.2">
      <c r="A10136" s="120"/>
      <c r="B10136" s="120"/>
      <c r="C10136" s="120"/>
      <c r="D10136" s="120"/>
      <c r="E10136" s="344"/>
      <c r="F10136" s="344"/>
      <c r="G10136" s="262">
        <f t="shared" si="181"/>
        <v>58584.866528488899</v>
      </c>
    </row>
    <row r="10137" spans="1:7" x14ac:dyDescent="0.2">
      <c r="A10137" s="120"/>
      <c r="B10137" s="120"/>
      <c r="C10137" s="120"/>
      <c r="D10137" s="120"/>
      <c r="E10137" s="344"/>
      <c r="F10137" s="344"/>
      <c r="G10137" s="262">
        <f t="shared" si="181"/>
        <v>58584.866528488899</v>
      </c>
    </row>
    <row r="10138" spans="1:7" x14ac:dyDescent="0.2">
      <c r="A10138" s="120"/>
      <c r="B10138" s="120"/>
      <c r="C10138" s="120"/>
      <c r="D10138" s="120"/>
      <c r="E10138" s="344"/>
      <c r="F10138" s="344"/>
      <c r="G10138" s="262">
        <f t="shared" si="181"/>
        <v>58584.866528488899</v>
      </c>
    </row>
    <row r="10139" spans="1:7" x14ac:dyDescent="0.2">
      <c r="A10139" s="120"/>
      <c r="B10139" s="120"/>
      <c r="C10139" s="120"/>
      <c r="D10139" s="120"/>
      <c r="E10139" s="344"/>
      <c r="F10139" s="344"/>
      <c r="G10139" s="262">
        <f t="shared" si="181"/>
        <v>58584.866528488899</v>
      </c>
    </row>
    <row r="10140" spans="1:7" x14ac:dyDescent="0.2">
      <c r="A10140" s="120"/>
      <c r="B10140" s="120"/>
      <c r="C10140" s="120"/>
      <c r="D10140" s="120"/>
      <c r="E10140" s="344"/>
      <c r="F10140" s="344"/>
      <c r="G10140" s="262">
        <f t="shared" si="181"/>
        <v>58584.866528488899</v>
      </c>
    </row>
    <row r="10141" spans="1:7" x14ac:dyDescent="0.2">
      <c r="A10141" s="120"/>
      <c r="B10141" s="120"/>
      <c r="C10141" s="120"/>
      <c r="D10141" s="120"/>
      <c r="E10141" s="344"/>
      <c r="F10141" s="344"/>
      <c r="G10141" s="262">
        <f t="shared" si="181"/>
        <v>58584.866528488899</v>
      </c>
    </row>
    <row r="10142" spans="1:7" x14ac:dyDescent="0.2">
      <c r="A10142" s="120"/>
      <c r="B10142" s="120"/>
      <c r="C10142" s="120"/>
      <c r="D10142" s="120"/>
      <c r="E10142" s="344"/>
      <c r="F10142" s="344"/>
      <c r="G10142" s="262">
        <f t="shared" si="181"/>
        <v>58584.866528488899</v>
      </c>
    </row>
    <row r="10143" spans="1:7" x14ac:dyDescent="0.2">
      <c r="A10143" s="120"/>
      <c r="B10143" s="120"/>
      <c r="C10143" s="120"/>
      <c r="D10143" s="120"/>
      <c r="E10143" s="344"/>
      <c r="F10143" s="344"/>
      <c r="G10143" s="262">
        <f t="shared" si="181"/>
        <v>58584.866528488899</v>
      </c>
    </row>
    <row r="10144" spans="1:7" x14ac:dyDescent="0.2">
      <c r="A10144" s="120"/>
      <c r="B10144" s="120"/>
      <c r="C10144" s="120"/>
      <c r="D10144" s="120"/>
      <c r="E10144" s="344"/>
      <c r="F10144" s="344"/>
      <c r="G10144" s="262">
        <f t="shared" si="181"/>
        <v>58584.866528488899</v>
      </c>
    </row>
    <row r="10145" spans="1:7" x14ac:dyDescent="0.2">
      <c r="A10145" s="120"/>
      <c r="B10145" s="120"/>
      <c r="C10145" s="120"/>
      <c r="D10145" s="120"/>
      <c r="E10145" s="344"/>
      <c r="F10145" s="344"/>
      <c r="G10145" s="262">
        <f t="shared" si="181"/>
        <v>58584.866528488899</v>
      </c>
    </row>
    <row r="10146" spans="1:7" x14ac:dyDescent="0.2">
      <c r="A10146" s="120"/>
      <c r="B10146" s="120"/>
      <c r="C10146" s="120"/>
      <c r="D10146" s="120"/>
      <c r="E10146" s="344"/>
      <c r="F10146" s="344"/>
      <c r="G10146" s="262">
        <f t="shared" si="181"/>
        <v>58584.866528488899</v>
      </c>
    </row>
    <row r="10147" spans="1:7" x14ac:dyDescent="0.2">
      <c r="A10147" s="120"/>
      <c r="B10147" s="120"/>
      <c r="C10147" s="120"/>
      <c r="D10147" s="120"/>
      <c r="E10147" s="344"/>
      <c r="F10147" s="344"/>
      <c r="G10147" s="262">
        <f t="shared" si="181"/>
        <v>58584.866528488899</v>
      </c>
    </row>
    <row r="10148" spans="1:7" x14ac:dyDescent="0.2">
      <c r="A10148" s="120"/>
      <c r="B10148" s="120"/>
      <c r="C10148" s="120"/>
      <c r="D10148" s="120"/>
      <c r="E10148" s="344"/>
      <c r="F10148" s="344"/>
      <c r="G10148" s="262">
        <f t="shared" si="181"/>
        <v>58584.866528488899</v>
      </c>
    </row>
    <row r="10149" spans="1:7" x14ac:dyDescent="0.2">
      <c r="A10149" s="120"/>
      <c r="B10149" s="120"/>
      <c r="C10149" s="120"/>
      <c r="D10149" s="120"/>
      <c r="E10149" s="344"/>
      <c r="F10149" s="344"/>
      <c r="G10149" s="262">
        <f t="shared" si="181"/>
        <v>58584.866528488899</v>
      </c>
    </row>
    <row r="10150" spans="1:7" x14ac:dyDescent="0.2">
      <c r="A10150" s="120"/>
      <c r="B10150" s="120"/>
      <c r="C10150" s="120"/>
      <c r="D10150" s="120"/>
      <c r="E10150" s="344"/>
      <c r="F10150" s="344"/>
      <c r="G10150" s="262">
        <f t="shared" si="181"/>
        <v>58584.866528488899</v>
      </c>
    </row>
    <row r="10151" spans="1:7" x14ac:dyDescent="0.2">
      <c r="A10151" s="120"/>
      <c r="B10151" s="120"/>
      <c r="C10151" s="120"/>
      <c r="D10151" s="120"/>
      <c r="E10151" s="344"/>
      <c r="F10151" s="344"/>
      <c r="G10151" s="262">
        <f t="shared" si="181"/>
        <v>58584.866528488899</v>
      </c>
    </row>
    <row r="10152" spans="1:7" x14ac:dyDescent="0.2">
      <c r="A10152" s="120"/>
      <c r="B10152" s="120"/>
      <c r="C10152" s="120"/>
      <c r="D10152" s="120"/>
      <c r="E10152" s="344"/>
      <c r="F10152" s="344"/>
      <c r="G10152" s="262">
        <f t="shared" si="181"/>
        <v>58584.866528488899</v>
      </c>
    </row>
    <row r="10153" spans="1:7" x14ac:dyDescent="0.2">
      <c r="A10153" s="120"/>
      <c r="B10153" s="120"/>
      <c r="C10153" s="120"/>
      <c r="D10153" s="120"/>
      <c r="E10153" s="344"/>
      <c r="F10153" s="344"/>
      <c r="G10153" s="262">
        <f t="shared" si="181"/>
        <v>58584.866528488899</v>
      </c>
    </row>
    <row r="10154" spans="1:7" x14ac:dyDescent="0.2">
      <c r="A10154" s="120"/>
      <c r="B10154" s="120"/>
      <c r="C10154" s="120"/>
      <c r="D10154" s="120"/>
      <c r="E10154" s="344"/>
      <c r="F10154" s="344"/>
      <c r="G10154" s="262">
        <f t="shared" si="181"/>
        <v>58584.866528488899</v>
      </c>
    </row>
    <row r="10155" spans="1:7" x14ac:dyDescent="0.2">
      <c r="A10155" s="120"/>
      <c r="B10155" s="120"/>
      <c r="C10155" s="120"/>
      <c r="D10155" s="120"/>
      <c r="E10155" s="344"/>
      <c r="F10155" s="344"/>
      <c r="G10155" s="262">
        <f t="shared" si="181"/>
        <v>58584.866528488899</v>
      </c>
    </row>
    <row r="10156" spans="1:7" x14ac:dyDescent="0.2">
      <c r="A10156" s="120"/>
      <c r="B10156" s="120"/>
      <c r="C10156" s="120"/>
      <c r="D10156" s="120"/>
      <c r="E10156" s="344"/>
      <c r="F10156" s="344"/>
      <c r="G10156" s="262">
        <f t="shared" si="181"/>
        <v>58584.866528488899</v>
      </c>
    </row>
    <row r="10157" spans="1:7" x14ac:dyDescent="0.2">
      <c r="A10157" s="120"/>
      <c r="B10157" s="120"/>
      <c r="C10157" s="120"/>
      <c r="D10157" s="120"/>
      <c r="E10157" s="344"/>
      <c r="F10157" s="344"/>
      <c r="G10157" s="262">
        <f t="shared" si="181"/>
        <v>58584.866528488899</v>
      </c>
    </row>
    <row r="10158" spans="1:7" x14ac:dyDescent="0.2">
      <c r="A10158" s="120"/>
      <c r="B10158" s="120"/>
      <c r="C10158" s="120"/>
      <c r="D10158" s="120"/>
      <c r="E10158" s="344"/>
      <c r="F10158" s="344"/>
      <c r="G10158" s="262">
        <f t="shared" si="181"/>
        <v>58584.866528488899</v>
      </c>
    </row>
    <row r="10159" spans="1:7" x14ac:dyDescent="0.2">
      <c r="A10159" s="120"/>
      <c r="B10159" s="120"/>
      <c r="C10159" s="120"/>
      <c r="D10159" s="120"/>
      <c r="E10159" s="344"/>
      <c r="F10159" s="344"/>
      <c r="G10159" s="262">
        <f t="shared" si="181"/>
        <v>58584.866528488899</v>
      </c>
    </row>
    <row r="10160" spans="1:7" x14ac:dyDescent="0.2">
      <c r="A10160" s="120"/>
      <c r="B10160" s="120"/>
      <c r="C10160" s="120"/>
      <c r="D10160" s="120"/>
      <c r="E10160" s="344"/>
      <c r="F10160" s="344"/>
      <c r="G10160" s="262">
        <f t="shared" si="181"/>
        <v>58584.866528488899</v>
      </c>
    </row>
    <row r="10161" spans="1:7" x14ac:dyDescent="0.2">
      <c r="A10161" s="120"/>
      <c r="B10161" s="120"/>
      <c r="C10161" s="120"/>
      <c r="D10161" s="120"/>
      <c r="E10161" s="344"/>
      <c r="F10161" s="344"/>
      <c r="G10161" s="262">
        <f t="shared" si="181"/>
        <v>58584.866528488899</v>
      </c>
    </row>
    <row r="10162" spans="1:7" x14ac:dyDescent="0.2">
      <c r="A10162" s="120"/>
      <c r="B10162" s="120"/>
      <c r="C10162" s="120"/>
      <c r="D10162" s="120"/>
      <c r="E10162" s="344"/>
      <c r="F10162" s="344"/>
      <c r="G10162" s="262">
        <f t="shared" si="181"/>
        <v>58584.866528488899</v>
      </c>
    </row>
    <row r="10163" spans="1:7" x14ac:dyDescent="0.2">
      <c r="A10163" s="120"/>
      <c r="B10163" s="120"/>
      <c r="C10163" s="120"/>
      <c r="D10163" s="120"/>
      <c r="E10163" s="344"/>
      <c r="F10163" s="344"/>
      <c r="G10163" s="262">
        <f t="shared" si="181"/>
        <v>58584.866528488899</v>
      </c>
    </row>
    <row r="10164" spans="1:7" x14ac:dyDescent="0.2">
      <c r="A10164" s="120"/>
      <c r="B10164" s="120"/>
      <c r="C10164" s="120"/>
      <c r="D10164" s="120"/>
      <c r="E10164" s="344"/>
      <c r="F10164" s="344"/>
      <c r="G10164" s="262">
        <f t="shared" si="181"/>
        <v>58584.866528488899</v>
      </c>
    </row>
    <row r="10165" spans="1:7" x14ac:dyDescent="0.2">
      <c r="A10165" s="120"/>
      <c r="B10165" s="120"/>
      <c r="C10165" s="120"/>
      <c r="D10165" s="120"/>
      <c r="E10165" s="344"/>
      <c r="F10165" s="344"/>
      <c r="G10165" s="262">
        <f t="shared" si="181"/>
        <v>58584.866528488899</v>
      </c>
    </row>
    <row r="10166" spans="1:7" x14ac:dyDescent="0.2">
      <c r="A10166" s="120"/>
      <c r="B10166" s="120"/>
      <c r="C10166" s="120"/>
      <c r="D10166" s="120"/>
      <c r="E10166" s="344"/>
      <c r="F10166" s="344"/>
      <c r="G10166" s="262">
        <f t="shared" si="181"/>
        <v>58584.866528488899</v>
      </c>
    </row>
    <row r="10167" spans="1:7" x14ac:dyDescent="0.2">
      <c r="A10167" s="120"/>
      <c r="B10167" s="120"/>
      <c r="C10167" s="120"/>
      <c r="D10167" s="120"/>
      <c r="E10167" s="344"/>
      <c r="F10167" s="344"/>
      <c r="G10167" s="262">
        <f t="shared" si="181"/>
        <v>58584.866528488899</v>
      </c>
    </row>
    <row r="10168" spans="1:7" x14ac:dyDescent="0.2">
      <c r="A10168" s="120"/>
      <c r="B10168" s="120"/>
      <c r="C10168" s="120"/>
      <c r="D10168" s="120"/>
      <c r="E10168" s="344"/>
      <c r="F10168" s="344"/>
      <c r="G10168" s="262">
        <f t="shared" si="181"/>
        <v>58584.866528488899</v>
      </c>
    </row>
    <row r="10169" spans="1:7" x14ac:dyDescent="0.2">
      <c r="A10169" s="120"/>
      <c r="B10169" s="120"/>
      <c r="C10169" s="120"/>
      <c r="D10169" s="120"/>
      <c r="E10169" s="344"/>
      <c r="F10169" s="344"/>
      <c r="G10169" s="262">
        <f t="shared" si="181"/>
        <v>58584.866528488899</v>
      </c>
    </row>
    <row r="10170" spans="1:7" x14ac:dyDescent="0.2">
      <c r="A10170" s="120"/>
      <c r="B10170" s="120"/>
      <c r="C10170" s="120"/>
      <c r="D10170" s="120"/>
      <c r="E10170" s="344"/>
      <c r="F10170" s="344"/>
      <c r="G10170" s="262">
        <f t="shared" si="181"/>
        <v>58584.866528488899</v>
      </c>
    </row>
    <row r="10171" spans="1:7" x14ac:dyDescent="0.2">
      <c r="A10171" s="120"/>
      <c r="B10171" s="120"/>
      <c r="C10171" s="120"/>
      <c r="D10171" s="120"/>
      <c r="E10171" s="344"/>
      <c r="F10171" s="344"/>
      <c r="G10171" s="262">
        <f t="shared" si="181"/>
        <v>58584.866528488899</v>
      </c>
    </row>
    <row r="10172" spans="1:7" x14ac:dyDescent="0.2">
      <c r="A10172" s="120"/>
      <c r="B10172" s="120"/>
      <c r="C10172" s="120"/>
      <c r="D10172" s="120"/>
      <c r="E10172" s="344"/>
      <c r="F10172" s="344"/>
      <c r="G10172" s="262">
        <f t="shared" si="181"/>
        <v>58584.866528488899</v>
      </c>
    </row>
    <row r="10173" spans="1:7" x14ac:dyDescent="0.2">
      <c r="A10173" s="120"/>
      <c r="B10173" s="120"/>
      <c r="C10173" s="120"/>
      <c r="D10173" s="120"/>
      <c r="E10173" s="344"/>
      <c r="F10173" s="344"/>
      <c r="G10173" s="262">
        <f t="shared" si="181"/>
        <v>58584.866528488899</v>
      </c>
    </row>
    <row r="10174" spans="1:7" x14ac:dyDescent="0.2">
      <c r="A10174" s="120"/>
      <c r="B10174" s="120"/>
      <c r="C10174" s="120"/>
      <c r="D10174" s="120"/>
      <c r="E10174" s="344"/>
      <c r="F10174" s="344"/>
      <c r="G10174" s="262">
        <f t="shared" si="181"/>
        <v>58584.866528488899</v>
      </c>
    </row>
    <row r="10175" spans="1:7" x14ac:dyDescent="0.2">
      <c r="A10175" s="120"/>
      <c r="B10175" s="120"/>
      <c r="C10175" s="120"/>
      <c r="D10175" s="120"/>
      <c r="E10175" s="344"/>
      <c r="F10175" s="344"/>
      <c r="G10175" s="262">
        <f t="shared" si="181"/>
        <v>58584.866528488899</v>
      </c>
    </row>
    <row r="10176" spans="1:7" x14ac:dyDescent="0.2">
      <c r="A10176" s="120"/>
      <c r="B10176" s="120"/>
      <c r="C10176" s="120"/>
      <c r="D10176" s="120"/>
      <c r="E10176" s="344"/>
      <c r="F10176" s="344"/>
      <c r="G10176" s="262">
        <f t="shared" si="181"/>
        <v>58584.866528488899</v>
      </c>
    </row>
    <row r="10177" spans="1:7" x14ac:dyDescent="0.2">
      <c r="A10177" s="120"/>
      <c r="B10177" s="120"/>
      <c r="C10177" s="120"/>
      <c r="D10177" s="120"/>
      <c r="E10177" s="344"/>
      <c r="F10177" s="344"/>
      <c r="G10177" s="262">
        <f t="shared" si="181"/>
        <v>58584.866528488899</v>
      </c>
    </row>
    <row r="10178" spans="1:7" x14ac:dyDescent="0.2">
      <c r="A10178" s="120"/>
      <c r="B10178" s="120"/>
      <c r="C10178" s="120"/>
      <c r="D10178" s="120"/>
      <c r="E10178" s="344"/>
      <c r="F10178" s="344"/>
      <c r="G10178" s="262">
        <f t="shared" si="181"/>
        <v>58584.866528488899</v>
      </c>
    </row>
    <row r="10179" spans="1:7" x14ac:dyDescent="0.2">
      <c r="A10179" s="120"/>
      <c r="B10179" s="120"/>
      <c r="C10179" s="120"/>
      <c r="D10179" s="120"/>
      <c r="E10179" s="344"/>
      <c r="F10179" s="344"/>
      <c r="G10179" s="262">
        <f t="shared" si="181"/>
        <v>58584.866528488899</v>
      </c>
    </row>
    <row r="10180" spans="1:7" x14ac:dyDescent="0.2">
      <c r="A10180" s="120"/>
      <c r="B10180" s="120"/>
      <c r="C10180" s="120"/>
      <c r="D10180" s="120"/>
      <c r="E10180" s="344"/>
      <c r="F10180" s="344"/>
      <c r="G10180" s="262">
        <f t="shared" si="181"/>
        <v>58584.866528488899</v>
      </c>
    </row>
    <row r="10181" spans="1:7" x14ac:dyDescent="0.2">
      <c r="A10181" s="120"/>
      <c r="B10181" s="120"/>
      <c r="C10181" s="120"/>
      <c r="D10181" s="120"/>
      <c r="E10181" s="344"/>
      <c r="F10181" s="344"/>
      <c r="G10181" s="262">
        <f t="shared" si="181"/>
        <v>58584.866528488899</v>
      </c>
    </row>
    <row r="10182" spans="1:7" x14ac:dyDescent="0.2">
      <c r="A10182" s="120"/>
      <c r="B10182" s="120"/>
      <c r="C10182" s="120"/>
      <c r="D10182" s="120"/>
      <c r="E10182" s="344"/>
      <c r="F10182" s="344"/>
      <c r="G10182" s="262">
        <f t="shared" ref="G10182:G10245" si="182">G10181+(D10182+D10181)/2*(E10182-E10181)</f>
        <v>58584.866528488899</v>
      </c>
    </row>
    <row r="10183" spans="1:7" x14ac:dyDescent="0.2">
      <c r="A10183" s="120"/>
      <c r="B10183" s="120"/>
      <c r="C10183" s="120"/>
      <c r="D10183" s="120"/>
      <c r="E10183" s="344"/>
      <c r="F10183" s="344"/>
      <c r="G10183" s="262">
        <f t="shared" si="182"/>
        <v>58584.866528488899</v>
      </c>
    </row>
    <row r="10184" spans="1:7" x14ac:dyDescent="0.2">
      <c r="A10184" s="120"/>
      <c r="B10184" s="120"/>
      <c r="C10184" s="120"/>
      <c r="D10184" s="120"/>
      <c r="E10184" s="344"/>
      <c r="F10184" s="344"/>
      <c r="G10184" s="262">
        <f t="shared" si="182"/>
        <v>58584.866528488899</v>
      </c>
    </row>
    <row r="10185" spans="1:7" x14ac:dyDescent="0.2">
      <c r="A10185" s="120"/>
      <c r="B10185" s="120"/>
      <c r="C10185" s="120"/>
      <c r="D10185" s="120"/>
      <c r="E10185" s="344"/>
      <c r="F10185" s="344"/>
      <c r="G10185" s="262">
        <f t="shared" si="182"/>
        <v>58584.866528488899</v>
      </c>
    </row>
    <row r="10186" spans="1:7" x14ac:dyDescent="0.2">
      <c r="A10186" s="120"/>
      <c r="B10186" s="120"/>
      <c r="C10186" s="120"/>
      <c r="D10186" s="120"/>
      <c r="E10186" s="344"/>
      <c r="F10186" s="344"/>
      <c r="G10186" s="262">
        <f t="shared" si="182"/>
        <v>58584.866528488899</v>
      </c>
    </row>
    <row r="10187" spans="1:7" x14ac:dyDescent="0.2">
      <c r="A10187" s="120"/>
      <c r="B10187" s="120"/>
      <c r="C10187" s="120"/>
      <c r="D10187" s="120"/>
      <c r="E10187" s="344"/>
      <c r="F10187" s="344"/>
      <c r="G10187" s="262">
        <f t="shared" si="182"/>
        <v>58584.866528488899</v>
      </c>
    </row>
    <row r="10188" spans="1:7" x14ac:dyDescent="0.2">
      <c r="A10188" s="120"/>
      <c r="B10188" s="120"/>
      <c r="C10188" s="120"/>
      <c r="D10188" s="120"/>
      <c r="E10188" s="344"/>
      <c r="F10188" s="344"/>
      <c r="G10188" s="262">
        <f t="shared" si="182"/>
        <v>58584.866528488899</v>
      </c>
    </row>
    <row r="10189" spans="1:7" x14ac:dyDescent="0.2">
      <c r="A10189" s="120"/>
      <c r="B10189" s="120"/>
      <c r="C10189" s="120"/>
      <c r="D10189" s="120"/>
      <c r="E10189" s="344"/>
      <c r="F10189" s="344"/>
      <c r="G10189" s="262">
        <f t="shared" si="182"/>
        <v>58584.866528488899</v>
      </c>
    </row>
    <row r="10190" spans="1:7" x14ac:dyDescent="0.2">
      <c r="A10190" s="120"/>
      <c r="B10190" s="120"/>
      <c r="C10190" s="120"/>
      <c r="D10190" s="120"/>
      <c r="E10190" s="344"/>
      <c r="F10190" s="344"/>
      <c r="G10190" s="262">
        <f t="shared" si="182"/>
        <v>58584.866528488899</v>
      </c>
    </row>
    <row r="10191" spans="1:7" x14ac:dyDescent="0.2">
      <c r="A10191" s="120"/>
      <c r="B10191" s="120"/>
      <c r="C10191" s="120"/>
      <c r="D10191" s="120"/>
      <c r="E10191" s="344"/>
      <c r="F10191" s="344"/>
      <c r="G10191" s="262">
        <f t="shared" si="182"/>
        <v>58584.866528488899</v>
      </c>
    </row>
    <row r="10192" spans="1:7" x14ac:dyDescent="0.2">
      <c r="A10192" s="120"/>
      <c r="B10192" s="120"/>
      <c r="C10192" s="120"/>
      <c r="D10192" s="120"/>
      <c r="E10192" s="344"/>
      <c r="F10192" s="344"/>
      <c r="G10192" s="262">
        <f t="shared" si="182"/>
        <v>58584.866528488899</v>
      </c>
    </row>
    <row r="10193" spans="1:7" x14ac:dyDescent="0.2">
      <c r="A10193" s="120"/>
      <c r="B10193" s="120"/>
      <c r="C10193" s="120"/>
      <c r="D10193" s="120"/>
      <c r="E10193" s="344"/>
      <c r="F10193" s="344"/>
      <c r="G10193" s="262">
        <f t="shared" si="182"/>
        <v>58584.866528488899</v>
      </c>
    </row>
    <row r="10194" spans="1:7" x14ac:dyDescent="0.2">
      <c r="A10194" s="120"/>
      <c r="B10194" s="120"/>
      <c r="C10194" s="120"/>
      <c r="D10194" s="120"/>
      <c r="E10194" s="344"/>
      <c r="F10194" s="344"/>
      <c r="G10194" s="262">
        <f t="shared" si="182"/>
        <v>58584.866528488899</v>
      </c>
    </row>
    <row r="10195" spans="1:7" x14ac:dyDescent="0.2">
      <c r="A10195" s="120"/>
      <c r="B10195" s="120"/>
      <c r="C10195" s="120"/>
      <c r="D10195" s="120"/>
      <c r="E10195" s="344"/>
      <c r="F10195" s="344"/>
      <c r="G10195" s="262">
        <f t="shared" si="182"/>
        <v>58584.866528488899</v>
      </c>
    </row>
    <row r="10196" spans="1:7" x14ac:dyDescent="0.2">
      <c r="A10196" s="120"/>
      <c r="B10196" s="120"/>
      <c r="C10196" s="120"/>
      <c r="D10196" s="120"/>
      <c r="E10196" s="344"/>
      <c r="F10196" s="344"/>
      <c r="G10196" s="262">
        <f t="shared" si="182"/>
        <v>58584.866528488899</v>
      </c>
    </row>
    <row r="10197" spans="1:7" x14ac:dyDescent="0.2">
      <c r="A10197" s="120"/>
      <c r="B10197" s="120"/>
      <c r="C10197" s="120"/>
      <c r="D10197" s="120"/>
      <c r="E10197" s="344"/>
      <c r="F10197" s="344"/>
      <c r="G10197" s="262">
        <f t="shared" si="182"/>
        <v>58584.866528488899</v>
      </c>
    </row>
    <row r="10198" spans="1:7" x14ac:dyDescent="0.2">
      <c r="A10198" s="120"/>
      <c r="B10198" s="120"/>
      <c r="C10198" s="120"/>
      <c r="D10198" s="120"/>
      <c r="E10198" s="344"/>
      <c r="F10198" s="344"/>
      <c r="G10198" s="262">
        <f t="shared" si="182"/>
        <v>58584.866528488899</v>
      </c>
    </row>
    <row r="10199" spans="1:7" x14ac:dyDescent="0.2">
      <c r="A10199" s="120"/>
      <c r="B10199" s="120"/>
      <c r="C10199" s="120"/>
      <c r="D10199" s="120"/>
      <c r="E10199" s="344"/>
      <c r="F10199" s="344"/>
      <c r="G10199" s="262">
        <f t="shared" si="182"/>
        <v>58584.866528488899</v>
      </c>
    </row>
    <row r="10200" spans="1:7" x14ac:dyDescent="0.2">
      <c r="A10200" s="120"/>
      <c r="B10200" s="120"/>
      <c r="C10200" s="120"/>
      <c r="D10200" s="120"/>
      <c r="E10200" s="344"/>
      <c r="F10200" s="344"/>
      <c r="G10200" s="262">
        <f t="shared" si="182"/>
        <v>58584.866528488899</v>
      </c>
    </row>
    <row r="10201" spans="1:7" x14ac:dyDescent="0.2">
      <c r="A10201" s="120"/>
      <c r="B10201" s="120"/>
      <c r="C10201" s="120"/>
      <c r="D10201" s="120"/>
      <c r="E10201" s="344"/>
      <c r="F10201" s="344"/>
      <c r="G10201" s="262">
        <f t="shared" si="182"/>
        <v>58584.866528488899</v>
      </c>
    </row>
    <row r="10202" spans="1:7" x14ac:dyDescent="0.2">
      <c r="A10202" s="120"/>
      <c r="B10202" s="120"/>
      <c r="C10202" s="120"/>
      <c r="D10202" s="120"/>
      <c r="E10202" s="344"/>
      <c r="F10202" s="344"/>
      <c r="G10202" s="262">
        <f t="shared" si="182"/>
        <v>58584.866528488899</v>
      </c>
    </row>
    <row r="10203" spans="1:7" x14ac:dyDescent="0.2">
      <c r="A10203" s="120"/>
      <c r="B10203" s="120"/>
      <c r="C10203" s="120"/>
      <c r="D10203" s="120"/>
      <c r="E10203" s="344"/>
      <c r="F10203" s="344"/>
      <c r="G10203" s="262">
        <f t="shared" si="182"/>
        <v>58584.866528488899</v>
      </c>
    </row>
    <row r="10204" spans="1:7" x14ac:dyDescent="0.2">
      <c r="A10204" s="120"/>
      <c r="B10204" s="120"/>
      <c r="C10204" s="120"/>
      <c r="D10204" s="120"/>
      <c r="E10204" s="344"/>
      <c r="F10204" s="344"/>
      <c r="G10204" s="262">
        <f t="shared" si="182"/>
        <v>58584.866528488899</v>
      </c>
    </row>
    <row r="10205" spans="1:7" x14ac:dyDescent="0.2">
      <c r="A10205" s="120"/>
      <c r="B10205" s="120"/>
      <c r="C10205" s="120"/>
      <c r="D10205" s="120"/>
      <c r="E10205" s="344"/>
      <c r="F10205" s="344"/>
      <c r="G10205" s="262">
        <f t="shared" si="182"/>
        <v>58584.866528488899</v>
      </c>
    </row>
    <row r="10206" spans="1:7" x14ac:dyDescent="0.2">
      <c r="A10206" s="120"/>
      <c r="B10206" s="120"/>
      <c r="C10206" s="120"/>
      <c r="D10206" s="120"/>
      <c r="E10206" s="344"/>
      <c r="F10206" s="344"/>
      <c r="G10206" s="262">
        <f t="shared" si="182"/>
        <v>58584.866528488899</v>
      </c>
    </row>
    <row r="10207" spans="1:7" x14ac:dyDescent="0.2">
      <c r="A10207" s="120"/>
      <c r="B10207" s="120"/>
      <c r="C10207" s="120"/>
      <c r="D10207" s="120"/>
      <c r="E10207" s="344"/>
      <c r="F10207" s="344"/>
      <c r="G10207" s="262">
        <f t="shared" si="182"/>
        <v>58584.866528488899</v>
      </c>
    </row>
    <row r="10208" spans="1:7" x14ac:dyDescent="0.2">
      <c r="A10208" s="120"/>
      <c r="B10208" s="120"/>
      <c r="C10208" s="120"/>
      <c r="D10208" s="120"/>
      <c r="E10208" s="344"/>
      <c r="F10208" s="344"/>
      <c r="G10208" s="262">
        <f t="shared" si="182"/>
        <v>58584.866528488899</v>
      </c>
    </row>
    <row r="10209" spans="1:7" x14ac:dyDescent="0.2">
      <c r="A10209" s="120"/>
      <c r="B10209" s="120"/>
      <c r="C10209" s="120"/>
      <c r="D10209" s="120"/>
      <c r="E10209" s="344"/>
      <c r="F10209" s="344"/>
      <c r="G10209" s="262">
        <f t="shared" si="182"/>
        <v>58584.866528488899</v>
      </c>
    </row>
    <row r="10210" spans="1:7" x14ac:dyDescent="0.2">
      <c r="A10210" s="120"/>
      <c r="B10210" s="120"/>
      <c r="C10210" s="120"/>
      <c r="D10210" s="120"/>
      <c r="E10210" s="344"/>
      <c r="F10210" s="344"/>
      <c r="G10210" s="262">
        <f t="shared" si="182"/>
        <v>58584.866528488899</v>
      </c>
    </row>
    <row r="10211" spans="1:7" x14ac:dyDescent="0.2">
      <c r="A10211" s="120"/>
      <c r="B10211" s="120"/>
      <c r="C10211" s="120"/>
      <c r="D10211" s="120"/>
      <c r="E10211" s="344"/>
      <c r="F10211" s="344"/>
      <c r="G10211" s="262">
        <f t="shared" si="182"/>
        <v>58584.866528488899</v>
      </c>
    </row>
    <row r="10212" spans="1:7" x14ac:dyDescent="0.2">
      <c r="A10212" s="120"/>
      <c r="B10212" s="120"/>
      <c r="C10212" s="120"/>
      <c r="D10212" s="120"/>
      <c r="E10212" s="344"/>
      <c r="F10212" s="344"/>
      <c r="G10212" s="262">
        <f t="shared" si="182"/>
        <v>58584.866528488899</v>
      </c>
    </row>
    <row r="10213" spans="1:7" x14ac:dyDescent="0.2">
      <c r="A10213" s="120"/>
      <c r="B10213" s="120"/>
      <c r="C10213" s="120"/>
      <c r="D10213" s="120"/>
      <c r="E10213" s="344"/>
      <c r="F10213" s="344"/>
      <c r="G10213" s="262">
        <f t="shared" si="182"/>
        <v>58584.866528488899</v>
      </c>
    </row>
    <row r="10214" spans="1:7" x14ac:dyDescent="0.2">
      <c r="A10214" s="120"/>
      <c r="B10214" s="120"/>
      <c r="C10214" s="120"/>
      <c r="D10214" s="120"/>
      <c r="E10214" s="344"/>
      <c r="F10214" s="344"/>
      <c r="G10214" s="262">
        <f t="shared" si="182"/>
        <v>58584.866528488899</v>
      </c>
    </row>
    <row r="10215" spans="1:7" x14ac:dyDescent="0.2">
      <c r="A10215" s="120"/>
      <c r="B10215" s="120"/>
      <c r="C10215" s="120"/>
      <c r="D10215" s="120"/>
      <c r="E10215" s="344"/>
      <c r="F10215" s="344"/>
      <c r="G10215" s="262">
        <f t="shared" si="182"/>
        <v>58584.866528488899</v>
      </c>
    </row>
    <row r="10216" spans="1:7" x14ac:dyDescent="0.2">
      <c r="A10216" s="120"/>
      <c r="B10216" s="120"/>
      <c r="C10216" s="120"/>
      <c r="D10216" s="120"/>
      <c r="E10216" s="344"/>
      <c r="F10216" s="344"/>
      <c r="G10216" s="262">
        <f t="shared" si="182"/>
        <v>58584.866528488899</v>
      </c>
    </row>
    <row r="10217" spans="1:7" x14ac:dyDescent="0.2">
      <c r="A10217" s="120"/>
      <c r="B10217" s="120"/>
      <c r="C10217" s="120"/>
      <c r="D10217" s="120"/>
      <c r="E10217" s="344"/>
      <c r="F10217" s="344"/>
      <c r="G10217" s="262">
        <f t="shared" si="182"/>
        <v>58584.866528488899</v>
      </c>
    </row>
    <row r="10218" spans="1:7" x14ac:dyDescent="0.2">
      <c r="A10218" s="120"/>
      <c r="B10218" s="120"/>
      <c r="C10218" s="120"/>
      <c r="D10218" s="120"/>
      <c r="E10218" s="344"/>
      <c r="F10218" s="344"/>
      <c r="G10218" s="262">
        <f t="shared" si="182"/>
        <v>58584.866528488899</v>
      </c>
    </row>
    <row r="10219" spans="1:7" x14ac:dyDescent="0.2">
      <c r="A10219" s="120"/>
      <c r="B10219" s="120"/>
      <c r="C10219" s="120"/>
      <c r="D10219" s="120"/>
      <c r="E10219" s="344"/>
      <c r="F10219" s="344"/>
      <c r="G10219" s="262">
        <f t="shared" si="182"/>
        <v>58584.866528488899</v>
      </c>
    </row>
    <row r="10220" spans="1:7" x14ac:dyDescent="0.2">
      <c r="A10220" s="120"/>
      <c r="B10220" s="120"/>
      <c r="C10220" s="120"/>
      <c r="D10220" s="120"/>
      <c r="E10220" s="344"/>
      <c r="F10220" s="344"/>
      <c r="G10220" s="262">
        <f t="shared" si="182"/>
        <v>58584.866528488899</v>
      </c>
    </row>
    <row r="10221" spans="1:7" x14ac:dyDescent="0.2">
      <c r="A10221" s="120"/>
      <c r="B10221" s="120"/>
      <c r="C10221" s="120"/>
      <c r="D10221" s="120"/>
      <c r="E10221" s="344"/>
      <c r="F10221" s="344"/>
      <c r="G10221" s="262">
        <f t="shared" si="182"/>
        <v>58584.866528488899</v>
      </c>
    </row>
    <row r="10222" spans="1:7" x14ac:dyDescent="0.2">
      <c r="A10222" s="120"/>
      <c r="B10222" s="120"/>
      <c r="C10222" s="120"/>
      <c r="D10222" s="120"/>
      <c r="E10222" s="344"/>
      <c r="F10222" s="344"/>
      <c r="G10222" s="262">
        <f t="shared" si="182"/>
        <v>58584.866528488899</v>
      </c>
    </row>
    <row r="10223" spans="1:7" x14ac:dyDescent="0.2">
      <c r="A10223" s="120"/>
      <c r="B10223" s="120"/>
      <c r="C10223" s="120"/>
      <c r="D10223" s="120"/>
      <c r="E10223" s="344"/>
      <c r="F10223" s="344"/>
      <c r="G10223" s="262">
        <f t="shared" si="182"/>
        <v>58584.866528488899</v>
      </c>
    </row>
    <row r="10224" spans="1:7" x14ac:dyDescent="0.2">
      <c r="A10224" s="120"/>
      <c r="B10224" s="120"/>
      <c r="C10224" s="120"/>
      <c r="D10224" s="120"/>
      <c r="E10224" s="344"/>
      <c r="F10224" s="344"/>
      <c r="G10224" s="262">
        <f t="shared" si="182"/>
        <v>58584.866528488899</v>
      </c>
    </row>
    <row r="10225" spans="1:7" x14ac:dyDescent="0.2">
      <c r="A10225" s="120"/>
      <c r="B10225" s="120"/>
      <c r="C10225" s="120"/>
      <c r="D10225" s="120"/>
      <c r="E10225" s="344"/>
      <c r="F10225" s="344"/>
      <c r="G10225" s="262">
        <f t="shared" si="182"/>
        <v>58584.866528488899</v>
      </c>
    </row>
    <row r="10226" spans="1:7" x14ac:dyDescent="0.2">
      <c r="A10226" s="120"/>
      <c r="B10226" s="120"/>
      <c r="C10226" s="120"/>
      <c r="D10226" s="120"/>
      <c r="E10226" s="344"/>
      <c r="F10226" s="344"/>
      <c r="G10226" s="262">
        <f t="shared" si="182"/>
        <v>58584.866528488899</v>
      </c>
    </row>
    <row r="10227" spans="1:7" x14ac:dyDescent="0.2">
      <c r="A10227" s="120"/>
      <c r="B10227" s="120"/>
      <c r="C10227" s="120"/>
      <c r="D10227" s="120"/>
      <c r="E10227" s="344"/>
      <c r="F10227" s="344"/>
      <c r="G10227" s="262">
        <f t="shared" si="182"/>
        <v>58584.866528488899</v>
      </c>
    </row>
    <row r="10228" spans="1:7" x14ac:dyDescent="0.2">
      <c r="A10228" s="120"/>
      <c r="B10228" s="120"/>
      <c r="C10228" s="120"/>
      <c r="D10228" s="120"/>
      <c r="E10228" s="344"/>
      <c r="F10228" s="344"/>
      <c r="G10228" s="262">
        <f t="shared" si="182"/>
        <v>58584.866528488899</v>
      </c>
    </row>
    <row r="10229" spans="1:7" x14ac:dyDescent="0.2">
      <c r="A10229" s="120"/>
      <c r="B10229" s="120"/>
      <c r="C10229" s="120"/>
      <c r="D10229" s="120"/>
      <c r="E10229" s="344"/>
      <c r="F10229" s="344"/>
      <c r="G10229" s="262">
        <f t="shared" si="182"/>
        <v>58584.866528488899</v>
      </c>
    </row>
    <row r="10230" spans="1:7" x14ac:dyDescent="0.2">
      <c r="A10230" s="120"/>
      <c r="B10230" s="120"/>
      <c r="C10230" s="120"/>
      <c r="D10230" s="120"/>
      <c r="E10230" s="344"/>
      <c r="F10230" s="344"/>
      <c r="G10230" s="262">
        <f t="shared" si="182"/>
        <v>58584.866528488899</v>
      </c>
    </row>
    <row r="10231" spans="1:7" x14ac:dyDescent="0.2">
      <c r="A10231" s="120"/>
      <c r="B10231" s="120"/>
      <c r="C10231" s="120"/>
      <c r="D10231" s="120"/>
      <c r="E10231" s="344"/>
      <c r="F10231" s="344"/>
      <c r="G10231" s="262">
        <f t="shared" si="182"/>
        <v>58584.866528488899</v>
      </c>
    </row>
    <row r="10232" spans="1:7" x14ac:dyDescent="0.2">
      <c r="A10232" s="120"/>
      <c r="B10232" s="120"/>
      <c r="C10232" s="120"/>
      <c r="D10232" s="120"/>
      <c r="E10232" s="344"/>
      <c r="F10232" s="344"/>
      <c r="G10232" s="262">
        <f t="shared" si="182"/>
        <v>58584.866528488899</v>
      </c>
    </row>
    <row r="10233" spans="1:7" x14ac:dyDescent="0.2">
      <c r="A10233" s="120"/>
      <c r="B10233" s="120"/>
      <c r="C10233" s="120"/>
      <c r="D10233" s="120"/>
      <c r="E10233" s="344"/>
      <c r="F10233" s="344"/>
      <c r="G10233" s="262">
        <f t="shared" si="182"/>
        <v>58584.866528488899</v>
      </c>
    </row>
    <row r="10234" spans="1:7" x14ac:dyDescent="0.2">
      <c r="A10234" s="120"/>
      <c r="B10234" s="120"/>
      <c r="C10234" s="120"/>
      <c r="D10234" s="120"/>
      <c r="E10234" s="344"/>
      <c r="F10234" s="344"/>
      <c r="G10234" s="262">
        <f t="shared" si="182"/>
        <v>58584.866528488899</v>
      </c>
    </row>
    <row r="10235" spans="1:7" x14ac:dyDescent="0.2">
      <c r="A10235" s="120"/>
      <c r="B10235" s="120"/>
      <c r="C10235" s="120"/>
      <c r="D10235" s="120"/>
      <c r="E10235" s="344"/>
      <c r="F10235" s="344"/>
      <c r="G10235" s="262">
        <f t="shared" si="182"/>
        <v>58584.866528488899</v>
      </c>
    </row>
    <row r="10236" spans="1:7" x14ac:dyDescent="0.2">
      <c r="A10236" s="120"/>
      <c r="B10236" s="120"/>
      <c r="C10236" s="120"/>
      <c r="D10236" s="120"/>
      <c r="E10236" s="344"/>
      <c r="F10236" s="344"/>
      <c r="G10236" s="262">
        <f t="shared" si="182"/>
        <v>58584.866528488899</v>
      </c>
    </row>
    <row r="10237" spans="1:7" x14ac:dyDescent="0.2">
      <c r="A10237" s="120"/>
      <c r="B10237" s="120"/>
      <c r="C10237" s="120"/>
      <c r="D10237" s="120"/>
      <c r="E10237" s="344"/>
      <c r="F10237" s="344"/>
      <c r="G10237" s="262">
        <f t="shared" si="182"/>
        <v>58584.866528488899</v>
      </c>
    </row>
    <row r="10238" spans="1:7" x14ac:dyDescent="0.2">
      <c r="A10238" s="120"/>
      <c r="B10238" s="120"/>
      <c r="C10238" s="120"/>
      <c r="D10238" s="120"/>
      <c r="E10238" s="344"/>
      <c r="F10238" s="344"/>
      <c r="G10238" s="262">
        <f t="shared" si="182"/>
        <v>58584.866528488899</v>
      </c>
    </row>
    <row r="10239" spans="1:7" x14ac:dyDescent="0.2">
      <c r="A10239" s="120"/>
      <c r="B10239" s="120"/>
      <c r="C10239" s="120"/>
      <c r="D10239" s="120"/>
      <c r="E10239" s="344"/>
      <c r="F10239" s="344"/>
      <c r="G10239" s="262">
        <f t="shared" si="182"/>
        <v>58584.866528488899</v>
      </c>
    </row>
    <row r="10240" spans="1:7" x14ac:dyDescent="0.2">
      <c r="A10240" s="120"/>
      <c r="B10240" s="120"/>
      <c r="C10240" s="120"/>
      <c r="D10240" s="120"/>
      <c r="E10240" s="344"/>
      <c r="F10240" s="344"/>
      <c r="G10240" s="262">
        <f t="shared" si="182"/>
        <v>58584.866528488899</v>
      </c>
    </row>
    <row r="10241" spans="1:7" x14ac:dyDescent="0.2">
      <c r="A10241" s="120"/>
      <c r="B10241" s="120"/>
      <c r="C10241" s="120"/>
      <c r="D10241" s="120"/>
      <c r="E10241" s="344"/>
      <c r="F10241" s="344"/>
      <c r="G10241" s="262">
        <f t="shared" si="182"/>
        <v>58584.866528488899</v>
      </c>
    </row>
    <row r="10242" spans="1:7" x14ac:dyDescent="0.2">
      <c r="A10242" s="120"/>
      <c r="B10242" s="120"/>
      <c r="C10242" s="120"/>
      <c r="D10242" s="120"/>
      <c r="E10242" s="344"/>
      <c r="F10242" s="344"/>
      <c r="G10242" s="262">
        <f t="shared" si="182"/>
        <v>58584.866528488899</v>
      </c>
    </row>
    <row r="10243" spans="1:7" x14ac:dyDescent="0.2">
      <c r="A10243" s="120"/>
      <c r="B10243" s="120"/>
      <c r="C10243" s="120"/>
      <c r="D10243" s="120"/>
      <c r="E10243" s="344"/>
      <c r="F10243" s="344"/>
      <c r="G10243" s="262">
        <f t="shared" si="182"/>
        <v>58584.866528488899</v>
      </c>
    </row>
    <row r="10244" spans="1:7" x14ac:dyDescent="0.2">
      <c r="A10244" s="120"/>
      <c r="B10244" s="120"/>
      <c r="C10244" s="120"/>
      <c r="D10244" s="120"/>
      <c r="E10244" s="344"/>
      <c r="F10244" s="344"/>
      <c r="G10244" s="262">
        <f t="shared" si="182"/>
        <v>58584.866528488899</v>
      </c>
    </row>
    <row r="10245" spans="1:7" x14ac:dyDescent="0.2">
      <c r="A10245" s="120"/>
      <c r="B10245" s="120"/>
      <c r="C10245" s="120"/>
      <c r="D10245" s="120"/>
      <c r="E10245" s="344"/>
      <c r="F10245" s="344"/>
      <c r="G10245" s="262">
        <f t="shared" si="182"/>
        <v>58584.866528488899</v>
      </c>
    </row>
    <row r="10246" spans="1:7" x14ac:dyDescent="0.2">
      <c r="A10246" s="120"/>
      <c r="B10246" s="120"/>
      <c r="C10246" s="120"/>
      <c r="D10246" s="120"/>
      <c r="E10246" s="344"/>
      <c r="F10246" s="344"/>
      <c r="G10246" s="262">
        <f t="shared" ref="G10246:G10309" si="183">G10245+(D10246+D10245)/2*(E10246-E10245)</f>
        <v>58584.866528488899</v>
      </c>
    </row>
    <row r="10247" spans="1:7" x14ac:dyDescent="0.2">
      <c r="A10247" s="120"/>
      <c r="B10247" s="120"/>
      <c r="C10247" s="120"/>
      <c r="D10247" s="120"/>
      <c r="E10247" s="344"/>
      <c r="F10247" s="344"/>
      <c r="G10247" s="262">
        <f t="shared" si="183"/>
        <v>58584.866528488899</v>
      </c>
    </row>
    <row r="10248" spans="1:7" x14ac:dyDescent="0.2">
      <c r="A10248" s="120"/>
      <c r="B10248" s="120"/>
      <c r="C10248" s="120"/>
      <c r="D10248" s="120"/>
      <c r="E10248" s="344"/>
      <c r="F10248" s="344"/>
      <c r="G10248" s="262">
        <f t="shared" si="183"/>
        <v>58584.866528488899</v>
      </c>
    </row>
    <row r="10249" spans="1:7" x14ac:dyDescent="0.2">
      <c r="A10249" s="120"/>
      <c r="B10249" s="120"/>
      <c r="C10249" s="120"/>
      <c r="D10249" s="120"/>
      <c r="E10249" s="344"/>
      <c r="F10249" s="344"/>
      <c r="G10249" s="262">
        <f t="shared" si="183"/>
        <v>58584.866528488899</v>
      </c>
    </row>
    <row r="10250" spans="1:7" x14ac:dyDescent="0.2">
      <c r="A10250" s="120"/>
      <c r="B10250" s="120"/>
      <c r="C10250" s="120"/>
      <c r="D10250" s="120"/>
      <c r="E10250" s="344"/>
      <c r="F10250" s="344"/>
      <c r="G10250" s="262">
        <f t="shared" si="183"/>
        <v>58584.866528488899</v>
      </c>
    </row>
    <row r="10251" spans="1:7" x14ac:dyDescent="0.2">
      <c r="A10251" s="120"/>
      <c r="B10251" s="120"/>
      <c r="C10251" s="120"/>
      <c r="D10251" s="120"/>
      <c r="E10251" s="344"/>
      <c r="F10251" s="344"/>
      <c r="G10251" s="262">
        <f t="shared" si="183"/>
        <v>58584.866528488899</v>
      </c>
    </row>
    <row r="10252" spans="1:7" x14ac:dyDescent="0.2">
      <c r="A10252" s="120"/>
      <c r="B10252" s="120"/>
      <c r="C10252" s="120"/>
      <c r="D10252" s="120"/>
      <c r="E10252" s="344"/>
      <c r="F10252" s="344"/>
      <c r="G10252" s="262">
        <f t="shared" si="183"/>
        <v>58584.866528488899</v>
      </c>
    </row>
    <row r="10253" spans="1:7" x14ac:dyDescent="0.2">
      <c r="A10253" s="120"/>
      <c r="B10253" s="120"/>
      <c r="C10253" s="120"/>
      <c r="D10253" s="120"/>
      <c r="E10253" s="344"/>
      <c r="F10253" s="344"/>
      <c r="G10253" s="262">
        <f t="shared" si="183"/>
        <v>58584.866528488899</v>
      </c>
    </row>
    <row r="10254" spans="1:7" x14ac:dyDescent="0.2">
      <c r="A10254" s="120"/>
      <c r="B10254" s="120"/>
      <c r="C10254" s="120"/>
      <c r="D10254" s="120"/>
      <c r="E10254" s="344"/>
      <c r="F10254" s="344"/>
      <c r="G10254" s="262">
        <f t="shared" si="183"/>
        <v>58584.866528488899</v>
      </c>
    </row>
    <row r="10255" spans="1:7" x14ac:dyDescent="0.2">
      <c r="A10255" s="120"/>
      <c r="B10255" s="120"/>
      <c r="C10255" s="120"/>
      <c r="D10255" s="120"/>
      <c r="E10255" s="344"/>
      <c r="F10255" s="344"/>
      <c r="G10255" s="262">
        <f t="shared" si="183"/>
        <v>58584.866528488899</v>
      </c>
    </row>
    <row r="10256" spans="1:7" x14ac:dyDescent="0.2">
      <c r="A10256" s="120"/>
      <c r="B10256" s="120"/>
      <c r="C10256" s="120"/>
      <c r="D10256" s="120"/>
      <c r="E10256" s="344"/>
      <c r="F10256" s="344"/>
      <c r="G10256" s="262">
        <f t="shared" si="183"/>
        <v>58584.866528488899</v>
      </c>
    </row>
    <row r="10257" spans="1:7" x14ac:dyDescent="0.2">
      <c r="A10257" s="120"/>
      <c r="B10257" s="120"/>
      <c r="C10257" s="120"/>
      <c r="D10257" s="120"/>
      <c r="E10257" s="344"/>
      <c r="F10257" s="344"/>
      <c r="G10257" s="262">
        <f t="shared" si="183"/>
        <v>58584.866528488899</v>
      </c>
    </row>
    <row r="10258" spans="1:7" x14ac:dyDescent="0.2">
      <c r="A10258" s="120"/>
      <c r="B10258" s="120"/>
      <c r="C10258" s="120"/>
      <c r="D10258" s="120"/>
      <c r="E10258" s="344"/>
      <c r="F10258" s="344"/>
      <c r="G10258" s="262">
        <f t="shared" si="183"/>
        <v>58584.866528488899</v>
      </c>
    </row>
    <row r="10259" spans="1:7" x14ac:dyDescent="0.2">
      <c r="A10259" s="120"/>
      <c r="B10259" s="120"/>
      <c r="C10259" s="120"/>
      <c r="D10259" s="120"/>
      <c r="E10259" s="344"/>
      <c r="F10259" s="344"/>
      <c r="G10259" s="262">
        <f t="shared" si="183"/>
        <v>58584.866528488899</v>
      </c>
    </row>
    <row r="10260" spans="1:7" x14ac:dyDescent="0.2">
      <c r="A10260" s="120"/>
      <c r="B10260" s="120"/>
      <c r="C10260" s="120"/>
      <c r="D10260" s="120"/>
      <c r="E10260" s="344"/>
      <c r="F10260" s="344"/>
      <c r="G10260" s="262">
        <f t="shared" si="183"/>
        <v>58584.866528488899</v>
      </c>
    </row>
    <row r="10261" spans="1:7" x14ac:dyDescent="0.2">
      <c r="A10261" s="120"/>
      <c r="B10261" s="120"/>
      <c r="C10261" s="120"/>
      <c r="D10261" s="120"/>
      <c r="E10261" s="344"/>
      <c r="F10261" s="344"/>
      <c r="G10261" s="262">
        <f t="shared" si="183"/>
        <v>58584.866528488899</v>
      </c>
    </row>
    <row r="10262" spans="1:7" x14ac:dyDescent="0.2">
      <c r="A10262" s="120"/>
      <c r="B10262" s="120"/>
      <c r="C10262" s="120"/>
      <c r="D10262" s="120"/>
      <c r="E10262" s="344"/>
      <c r="F10262" s="344"/>
      <c r="G10262" s="262">
        <f t="shared" si="183"/>
        <v>58584.866528488899</v>
      </c>
    </row>
    <row r="10263" spans="1:7" x14ac:dyDescent="0.2">
      <c r="A10263" s="120"/>
      <c r="B10263" s="120"/>
      <c r="C10263" s="120"/>
      <c r="D10263" s="120"/>
      <c r="E10263" s="344"/>
      <c r="F10263" s="344"/>
      <c r="G10263" s="262">
        <f t="shared" si="183"/>
        <v>58584.866528488899</v>
      </c>
    </row>
    <row r="10264" spans="1:7" x14ac:dyDescent="0.2">
      <c r="A10264" s="120"/>
      <c r="B10264" s="120"/>
      <c r="C10264" s="120"/>
      <c r="D10264" s="120"/>
      <c r="E10264" s="344"/>
      <c r="F10264" s="344"/>
      <c r="G10264" s="262">
        <f t="shared" si="183"/>
        <v>58584.866528488899</v>
      </c>
    </row>
    <row r="10265" spans="1:7" x14ac:dyDescent="0.2">
      <c r="A10265" s="120"/>
      <c r="B10265" s="120"/>
      <c r="C10265" s="120"/>
      <c r="D10265" s="120"/>
      <c r="E10265" s="344"/>
      <c r="F10265" s="344"/>
      <c r="G10265" s="262">
        <f t="shared" si="183"/>
        <v>58584.866528488899</v>
      </c>
    </row>
    <row r="10266" spans="1:7" x14ac:dyDescent="0.2">
      <c r="A10266" s="120"/>
      <c r="B10266" s="120"/>
      <c r="C10266" s="120"/>
      <c r="D10266" s="120"/>
      <c r="E10266" s="344"/>
      <c r="F10266" s="344"/>
      <c r="G10266" s="262">
        <f t="shared" si="183"/>
        <v>58584.866528488899</v>
      </c>
    </row>
    <row r="10267" spans="1:7" x14ac:dyDescent="0.2">
      <c r="A10267" s="120"/>
      <c r="B10267" s="120"/>
      <c r="C10267" s="120"/>
      <c r="D10267" s="120"/>
      <c r="E10267" s="344"/>
      <c r="F10267" s="344"/>
      <c r="G10267" s="262">
        <f t="shared" si="183"/>
        <v>58584.866528488899</v>
      </c>
    </row>
    <row r="10268" spans="1:7" x14ac:dyDescent="0.2">
      <c r="A10268" s="120"/>
      <c r="B10268" s="120"/>
      <c r="C10268" s="120"/>
      <c r="D10268" s="120"/>
      <c r="E10268" s="344"/>
      <c r="F10268" s="344"/>
      <c r="G10268" s="262">
        <f t="shared" si="183"/>
        <v>58584.866528488899</v>
      </c>
    </row>
    <row r="10269" spans="1:7" x14ac:dyDescent="0.2">
      <c r="A10269" s="120"/>
      <c r="B10269" s="120"/>
      <c r="C10269" s="120"/>
      <c r="D10269" s="120"/>
      <c r="E10269" s="344"/>
      <c r="F10269" s="344"/>
      <c r="G10269" s="262">
        <f t="shared" si="183"/>
        <v>58584.866528488899</v>
      </c>
    </row>
    <row r="10270" spans="1:7" x14ac:dyDescent="0.2">
      <c r="A10270" s="120"/>
      <c r="B10270" s="120"/>
      <c r="C10270" s="120"/>
      <c r="D10270" s="120"/>
      <c r="E10270" s="344"/>
      <c r="F10270" s="344"/>
      <c r="G10270" s="262">
        <f t="shared" si="183"/>
        <v>58584.866528488899</v>
      </c>
    </row>
    <row r="10271" spans="1:7" x14ac:dyDescent="0.2">
      <c r="A10271" s="120"/>
      <c r="B10271" s="120"/>
      <c r="C10271" s="120"/>
      <c r="D10271" s="120"/>
      <c r="E10271" s="344"/>
      <c r="F10271" s="344"/>
      <c r="G10271" s="262">
        <f t="shared" si="183"/>
        <v>58584.866528488899</v>
      </c>
    </row>
    <row r="10272" spans="1:7" x14ac:dyDescent="0.2">
      <c r="A10272" s="120"/>
      <c r="B10272" s="120"/>
      <c r="C10272" s="120"/>
      <c r="D10272" s="120"/>
      <c r="E10272" s="344"/>
      <c r="F10272" s="344"/>
      <c r="G10272" s="262">
        <f t="shared" si="183"/>
        <v>58584.866528488899</v>
      </c>
    </row>
    <row r="10273" spans="1:7" x14ac:dyDescent="0.2">
      <c r="A10273" s="120"/>
      <c r="B10273" s="120"/>
      <c r="C10273" s="120"/>
      <c r="D10273" s="120"/>
      <c r="E10273" s="344"/>
      <c r="F10273" s="344"/>
      <c r="G10273" s="262">
        <f t="shared" si="183"/>
        <v>58584.866528488899</v>
      </c>
    </row>
    <row r="10274" spans="1:7" x14ac:dyDescent="0.2">
      <c r="A10274" s="120"/>
      <c r="B10274" s="120"/>
      <c r="C10274" s="120"/>
      <c r="D10274" s="120"/>
      <c r="E10274" s="344"/>
      <c r="F10274" s="344"/>
      <c r="G10274" s="262">
        <f t="shared" si="183"/>
        <v>58584.866528488899</v>
      </c>
    </row>
    <row r="10275" spans="1:7" x14ac:dyDescent="0.2">
      <c r="A10275" s="120"/>
      <c r="B10275" s="120"/>
      <c r="C10275" s="120"/>
      <c r="D10275" s="120"/>
      <c r="E10275" s="344"/>
      <c r="F10275" s="344"/>
      <c r="G10275" s="262">
        <f t="shared" si="183"/>
        <v>58584.866528488899</v>
      </c>
    </row>
    <row r="10276" spans="1:7" x14ac:dyDescent="0.2">
      <c r="A10276" s="120"/>
      <c r="B10276" s="120"/>
      <c r="C10276" s="120"/>
      <c r="D10276" s="120"/>
      <c r="E10276" s="344"/>
      <c r="F10276" s="344"/>
      <c r="G10276" s="262">
        <f t="shared" si="183"/>
        <v>58584.866528488899</v>
      </c>
    </row>
    <row r="10277" spans="1:7" x14ac:dyDescent="0.2">
      <c r="A10277" s="120"/>
      <c r="B10277" s="120"/>
      <c r="C10277" s="120"/>
      <c r="D10277" s="120"/>
      <c r="E10277" s="344"/>
      <c r="F10277" s="344"/>
      <c r="G10277" s="262">
        <f t="shared" si="183"/>
        <v>58584.866528488899</v>
      </c>
    </row>
    <row r="10278" spans="1:7" x14ac:dyDescent="0.2">
      <c r="A10278" s="120"/>
      <c r="B10278" s="120"/>
      <c r="C10278" s="120"/>
      <c r="D10278" s="120"/>
      <c r="E10278" s="344"/>
      <c r="F10278" s="344"/>
      <c r="G10278" s="262">
        <f t="shared" si="183"/>
        <v>58584.866528488899</v>
      </c>
    </row>
    <row r="10279" spans="1:7" x14ac:dyDescent="0.2">
      <c r="A10279" s="120"/>
      <c r="B10279" s="120"/>
      <c r="C10279" s="120"/>
      <c r="D10279" s="120"/>
      <c r="E10279" s="344"/>
      <c r="F10279" s="344"/>
      <c r="G10279" s="262">
        <f t="shared" si="183"/>
        <v>58584.866528488899</v>
      </c>
    </row>
    <row r="10280" spans="1:7" x14ac:dyDescent="0.2">
      <c r="A10280" s="120"/>
      <c r="B10280" s="120"/>
      <c r="C10280" s="120"/>
      <c r="D10280" s="120"/>
      <c r="E10280" s="344"/>
      <c r="F10280" s="344"/>
      <c r="G10280" s="262">
        <f t="shared" si="183"/>
        <v>58584.866528488899</v>
      </c>
    </row>
    <row r="10281" spans="1:7" x14ac:dyDescent="0.2">
      <c r="A10281" s="120"/>
      <c r="B10281" s="120"/>
      <c r="C10281" s="120"/>
      <c r="D10281" s="120"/>
      <c r="E10281" s="344"/>
      <c r="F10281" s="344"/>
      <c r="G10281" s="262">
        <f t="shared" si="183"/>
        <v>58584.866528488899</v>
      </c>
    </row>
    <row r="10282" spans="1:7" x14ac:dyDescent="0.2">
      <c r="A10282" s="120"/>
      <c r="B10282" s="120"/>
      <c r="C10282" s="120"/>
      <c r="D10282" s="120"/>
      <c r="E10282" s="344"/>
      <c r="F10282" s="344"/>
      <c r="G10282" s="262">
        <f t="shared" si="183"/>
        <v>58584.866528488899</v>
      </c>
    </row>
    <row r="10283" spans="1:7" x14ac:dyDescent="0.2">
      <c r="A10283" s="120"/>
      <c r="B10283" s="120"/>
      <c r="C10283" s="120"/>
      <c r="D10283" s="120"/>
      <c r="E10283" s="344"/>
      <c r="F10283" s="344"/>
      <c r="G10283" s="262">
        <f t="shared" si="183"/>
        <v>58584.866528488899</v>
      </c>
    </row>
    <row r="10284" spans="1:7" x14ac:dyDescent="0.2">
      <c r="A10284" s="120"/>
      <c r="B10284" s="120"/>
      <c r="C10284" s="120"/>
      <c r="D10284" s="120"/>
      <c r="E10284" s="344"/>
      <c r="F10284" s="344"/>
      <c r="G10284" s="262">
        <f t="shared" si="183"/>
        <v>58584.866528488899</v>
      </c>
    </row>
    <row r="10285" spans="1:7" x14ac:dyDescent="0.2">
      <c r="A10285" s="120"/>
      <c r="B10285" s="120"/>
      <c r="C10285" s="120"/>
      <c r="D10285" s="120"/>
      <c r="E10285" s="344"/>
      <c r="F10285" s="344"/>
      <c r="G10285" s="262">
        <f t="shared" si="183"/>
        <v>58584.866528488899</v>
      </c>
    </row>
    <row r="10286" spans="1:7" x14ac:dyDescent="0.2">
      <c r="A10286" s="120"/>
      <c r="B10286" s="120"/>
      <c r="C10286" s="120"/>
      <c r="D10286" s="120"/>
      <c r="E10286" s="344"/>
      <c r="F10286" s="344"/>
      <c r="G10286" s="262">
        <f t="shared" si="183"/>
        <v>58584.866528488899</v>
      </c>
    </row>
    <row r="10287" spans="1:7" x14ac:dyDescent="0.2">
      <c r="A10287" s="120"/>
      <c r="B10287" s="120"/>
      <c r="C10287" s="120"/>
      <c r="D10287" s="120"/>
      <c r="E10287" s="344"/>
      <c r="F10287" s="344"/>
      <c r="G10287" s="262">
        <f t="shared" si="183"/>
        <v>58584.866528488899</v>
      </c>
    </row>
    <row r="10288" spans="1:7" x14ac:dyDescent="0.2">
      <c r="A10288" s="120"/>
      <c r="B10288" s="120"/>
      <c r="C10288" s="120"/>
      <c r="D10288" s="120"/>
      <c r="E10288" s="344"/>
      <c r="F10288" s="344"/>
      <c r="G10288" s="262">
        <f t="shared" si="183"/>
        <v>58584.866528488899</v>
      </c>
    </row>
    <row r="10289" spans="1:7" x14ac:dyDescent="0.2">
      <c r="A10289" s="120"/>
      <c r="B10289" s="120"/>
      <c r="C10289" s="120"/>
      <c r="D10289" s="120"/>
      <c r="E10289" s="344"/>
      <c r="F10289" s="344"/>
      <c r="G10289" s="262">
        <f t="shared" si="183"/>
        <v>58584.866528488899</v>
      </c>
    </row>
    <row r="10290" spans="1:7" x14ac:dyDescent="0.2">
      <c r="A10290" s="120"/>
      <c r="B10290" s="120"/>
      <c r="C10290" s="120"/>
      <c r="D10290" s="120"/>
      <c r="E10290" s="344"/>
      <c r="F10290" s="344"/>
      <c r="G10290" s="262">
        <f t="shared" si="183"/>
        <v>58584.866528488899</v>
      </c>
    </row>
    <row r="10291" spans="1:7" x14ac:dyDescent="0.2">
      <c r="A10291" s="120"/>
      <c r="B10291" s="120"/>
      <c r="C10291" s="120"/>
      <c r="D10291" s="120"/>
      <c r="E10291" s="344"/>
      <c r="F10291" s="344"/>
      <c r="G10291" s="262">
        <f t="shared" si="183"/>
        <v>58584.866528488899</v>
      </c>
    </row>
    <row r="10292" spans="1:7" x14ac:dyDescent="0.2">
      <c r="A10292" s="120"/>
      <c r="B10292" s="120"/>
      <c r="C10292" s="120"/>
      <c r="D10292" s="120"/>
      <c r="E10292" s="344"/>
      <c r="F10292" s="344"/>
      <c r="G10292" s="262">
        <f t="shared" si="183"/>
        <v>58584.866528488899</v>
      </c>
    </row>
    <row r="10293" spans="1:7" x14ac:dyDescent="0.2">
      <c r="A10293" s="120"/>
      <c r="B10293" s="120"/>
      <c r="C10293" s="120"/>
      <c r="D10293" s="120"/>
      <c r="E10293" s="344"/>
      <c r="F10293" s="344"/>
      <c r="G10293" s="262">
        <f t="shared" si="183"/>
        <v>58584.866528488899</v>
      </c>
    </row>
    <row r="10294" spans="1:7" x14ac:dyDescent="0.2">
      <c r="A10294" s="120"/>
      <c r="B10294" s="120"/>
      <c r="C10294" s="120"/>
      <c r="D10294" s="120"/>
      <c r="E10294" s="344"/>
      <c r="F10294" s="344"/>
      <c r="G10294" s="262">
        <f t="shared" si="183"/>
        <v>58584.866528488899</v>
      </c>
    </row>
    <row r="10295" spans="1:7" x14ac:dyDescent="0.2">
      <c r="A10295" s="120"/>
      <c r="B10295" s="120"/>
      <c r="C10295" s="120"/>
      <c r="D10295" s="120"/>
      <c r="E10295" s="344"/>
      <c r="F10295" s="344"/>
      <c r="G10295" s="262">
        <f t="shared" si="183"/>
        <v>58584.866528488899</v>
      </c>
    </row>
    <row r="10296" spans="1:7" x14ac:dyDescent="0.2">
      <c r="A10296" s="120"/>
      <c r="B10296" s="120"/>
      <c r="C10296" s="120"/>
      <c r="D10296" s="120"/>
      <c r="E10296" s="344"/>
      <c r="F10296" s="344"/>
      <c r="G10296" s="262">
        <f t="shared" si="183"/>
        <v>58584.866528488899</v>
      </c>
    </row>
    <row r="10297" spans="1:7" x14ac:dyDescent="0.2">
      <c r="A10297" s="120"/>
      <c r="B10297" s="120"/>
      <c r="C10297" s="120"/>
      <c r="D10297" s="120"/>
      <c r="E10297" s="344"/>
      <c r="F10297" s="344"/>
      <c r="G10297" s="262">
        <f t="shared" si="183"/>
        <v>58584.866528488899</v>
      </c>
    </row>
    <row r="10298" spans="1:7" x14ac:dyDescent="0.2">
      <c r="A10298" s="120"/>
      <c r="B10298" s="120"/>
      <c r="C10298" s="120"/>
      <c r="D10298" s="120"/>
      <c r="E10298" s="344"/>
      <c r="F10298" s="344"/>
      <c r="G10298" s="262">
        <f t="shared" si="183"/>
        <v>58584.866528488899</v>
      </c>
    </row>
    <row r="10299" spans="1:7" x14ac:dyDescent="0.2">
      <c r="A10299" s="120"/>
      <c r="B10299" s="120"/>
      <c r="C10299" s="120"/>
      <c r="D10299" s="120"/>
      <c r="E10299" s="344"/>
      <c r="F10299" s="344"/>
      <c r="G10299" s="262">
        <f t="shared" si="183"/>
        <v>58584.866528488899</v>
      </c>
    </row>
    <row r="10300" spans="1:7" x14ac:dyDescent="0.2">
      <c r="A10300" s="120"/>
      <c r="B10300" s="120"/>
      <c r="C10300" s="120"/>
      <c r="D10300" s="120"/>
      <c r="E10300" s="344"/>
      <c r="F10300" s="344"/>
      <c r="G10300" s="262">
        <f t="shared" si="183"/>
        <v>58584.866528488899</v>
      </c>
    </row>
    <row r="10301" spans="1:7" x14ac:dyDescent="0.2">
      <c r="A10301" s="120"/>
      <c r="B10301" s="120"/>
      <c r="C10301" s="120"/>
      <c r="D10301" s="120"/>
      <c r="E10301" s="344"/>
      <c r="F10301" s="344"/>
      <c r="G10301" s="262">
        <f t="shared" si="183"/>
        <v>58584.866528488899</v>
      </c>
    </row>
    <row r="10302" spans="1:7" x14ac:dyDescent="0.2">
      <c r="A10302" s="120"/>
      <c r="B10302" s="120"/>
      <c r="C10302" s="120"/>
      <c r="D10302" s="120"/>
      <c r="E10302" s="344"/>
      <c r="F10302" s="344"/>
      <c r="G10302" s="262">
        <f t="shared" si="183"/>
        <v>58584.866528488899</v>
      </c>
    </row>
    <row r="10303" spans="1:7" x14ac:dyDescent="0.2">
      <c r="A10303" s="120"/>
      <c r="B10303" s="120"/>
      <c r="C10303" s="120"/>
      <c r="D10303" s="120"/>
      <c r="E10303" s="344"/>
      <c r="F10303" s="344"/>
      <c r="G10303" s="262">
        <f t="shared" si="183"/>
        <v>58584.866528488899</v>
      </c>
    </row>
    <row r="10304" spans="1:7" x14ac:dyDescent="0.2">
      <c r="A10304" s="120"/>
      <c r="B10304" s="120"/>
      <c r="C10304" s="120"/>
      <c r="D10304" s="120"/>
      <c r="E10304" s="344"/>
      <c r="F10304" s="344"/>
      <c r="G10304" s="262">
        <f t="shared" si="183"/>
        <v>58584.866528488899</v>
      </c>
    </row>
    <row r="10305" spans="1:7" x14ac:dyDescent="0.2">
      <c r="A10305" s="120"/>
      <c r="B10305" s="120"/>
      <c r="C10305" s="120"/>
      <c r="D10305" s="120"/>
      <c r="E10305" s="344"/>
      <c r="F10305" s="344"/>
      <c r="G10305" s="262">
        <f t="shared" si="183"/>
        <v>58584.866528488899</v>
      </c>
    </row>
    <row r="10306" spans="1:7" x14ac:dyDescent="0.2">
      <c r="A10306" s="120"/>
      <c r="B10306" s="120"/>
      <c r="C10306" s="120"/>
      <c r="D10306" s="120"/>
      <c r="E10306" s="344"/>
      <c r="F10306" s="344"/>
      <c r="G10306" s="262">
        <f t="shared" si="183"/>
        <v>58584.866528488899</v>
      </c>
    </row>
    <row r="10307" spans="1:7" x14ac:dyDescent="0.2">
      <c r="A10307" s="120"/>
      <c r="B10307" s="120"/>
      <c r="C10307" s="120"/>
      <c r="D10307" s="120"/>
      <c r="E10307" s="344"/>
      <c r="F10307" s="344"/>
      <c r="G10307" s="262">
        <f t="shared" si="183"/>
        <v>58584.866528488899</v>
      </c>
    </row>
    <row r="10308" spans="1:7" x14ac:dyDescent="0.2">
      <c r="A10308" s="120"/>
      <c r="B10308" s="120"/>
      <c r="C10308" s="120"/>
      <c r="D10308" s="120"/>
      <c r="E10308" s="344"/>
      <c r="F10308" s="344"/>
      <c r="G10308" s="262">
        <f t="shared" si="183"/>
        <v>58584.866528488899</v>
      </c>
    </row>
    <row r="10309" spans="1:7" x14ac:dyDescent="0.2">
      <c r="A10309" s="120"/>
      <c r="B10309" s="120"/>
      <c r="C10309" s="120"/>
      <c r="D10309" s="120"/>
      <c r="E10309" s="344"/>
      <c r="F10309" s="344"/>
      <c r="G10309" s="262">
        <f t="shared" si="183"/>
        <v>58584.866528488899</v>
      </c>
    </row>
    <row r="10310" spans="1:7" x14ac:dyDescent="0.2">
      <c r="A10310" s="120"/>
      <c r="B10310" s="120"/>
      <c r="C10310" s="120"/>
      <c r="D10310" s="120"/>
      <c r="E10310" s="344"/>
      <c r="F10310" s="344"/>
      <c r="G10310" s="262">
        <f t="shared" ref="G10310:G10373" si="184">G10309+(D10310+D10309)/2*(E10310-E10309)</f>
        <v>58584.866528488899</v>
      </c>
    </row>
    <row r="10311" spans="1:7" x14ac:dyDescent="0.2">
      <c r="A10311" s="120"/>
      <c r="B10311" s="120"/>
      <c r="C10311" s="120"/>
      <c r="D10311" s="120"/>
      <c r="E10311" s="344"/>
      <c r="F10311" s="344"/>
      <c r="G10311" s="262">
        <f t="shared" si="184"/>
        <v>58584.866528488899</v>
      </c>
    </row>
    <row r="10312" spans="1:7" x14ac:dyDescent="0.2">
      <c r="A10312" s="120"/>
      <c r="B10312" s="120"/>
      <c r="C10312" s="120"/>
      <c r="D10312" s="120"/>
      <c r="E10312" s="344"/>
      <c r="F10312" s="344"/>
      <c r="G10312" s="262">
        <f t="shared" si="184"/>
        <v>58584.866528488899</v>
      </c>
    </row>
    <row r="10313" spans="1:7" x14ac:dyDescent="0.2">
      <c r="A10313" s="120"/>
      <c r="B10313" s="120"/>
      <c r="C10313" s="120"/>
      <c r="D10313" s="120"/>
      <c r="E10313" s="344"/>
      <c r="F10313" s="344"/>
      <c r="G10313" s="262">
        <f t="shared" si="184"/>
        <v>58584.866528488899</v>
      </c>
    </row>
    <row r="10314" spans="1:7" x14ac:dyDescent="0.2">
      <c r="A10314" s="120"/>
      <c r="B10314" s="120"/>
      <c r="C10314" s="120"/>
      <c r="D10314" s="120"/>
      <c r="E10314" s="344"/>
      <c r="F10314" s="344"/>
      <c r="G10314" s="262">
        <f t="shared" si="184"/>
        <v>58584.866528488899</v>
      </c>
    </row>
    <row r="10315" spans="1:7" x14ac:dyDescent="0.2">
      <c r="A10315" s="120"/>
      <c r="B10315" s="120"/>
      <c r="C10315" s="120"/>
      <c r="D10315" s="120"/>
      <c r="E10315" s="344"/>
      <c r="F10315" s="344"/>
      <c r="G10315" s="262">
        <f t="shared" si="184"/>
        <v>58584.866528488899</v>
      </c>
    </row>
    <row r="10316" spans="1:7" x14ac:dyDescent="0.2">
      <c r="A10316" s="120"/>
      <c r="B10316" s="120"/>
      <c r="C10316" s="120"/>
      <c r="D10316" s="120"/>
      <c r="E10316" s="344"/>
      <c r="F10316" s="344"/>
      <c r="G10316" s="262">
        <f t="shared" si="184"/>
        <v>58584.866528488899</v>
      </c>
    </row>
    <row r="10317" spans="1:7" x14ac:dyDescent="0.2">
      <c r="A10317" s="120"/>
      <c r="B10317" s="120"/>
      <c r="C10317" s="120"/>
      <c r="D10317" s="120"/>
      <c r="E10317" s="344"/>
      <c r="F10317" s="344"/>
      <c r="G10317" s="262">
        <f t="shared" si="184"/>
        <v>58584.866528488899</v>
      </c>
    </row>
    <row r="10318" spans="1:7" x14ac:dyDescent="0.2">
      <c r="A10318" s="120"/>
      <c r="B10318" s="120"/>
      <c r="C10318" s="120"/>
      <c r="D10318" s="120"/>
      <c r="E10318" s="344"/>
      <c r="F10318" s="344"/>
      <c r="G10318" s="262">
        <f t="shared" si="184"/>
        <v>58584.866528488899</v>
      </c>
    </row>
    <row r="10319" spans="1:7" x14ac:dyDescent="0.2">
      <c r="A10319" s="120"/>
      <c r="B10319" s="120"/>
      <c r="C10319" s="120"/>
      <c r="D10319" s="120"/>
      <c r="E10319" s="344"/>
      <c r="F10319" s="344"/>
      <c r="G10319" s="262">
        <f t="shared" si="184"/>
        <v>58584.866528488899</v>
      </c>
    </row>
    <row r="10320" spans="1:7" x14ac:dyDescent="0.2">
      <c r="A10320" s="120"/>
      <c r="B10320" s="120"/>
      <c r="C10320" s="120"/>
      <c r="D10320" s="120"/>
      <c r="E10320" s="344"/>
      <c r="F10320" s="344"/>
      <c r="G10320" s="262">
        <f t="shared" si="184"/>
        <v>58584.866528488899</v>
      </c>
    </row>
    <row r="10321" spans="1:7" x14ac:dyDescent="0.2">
      <c r="A10321" s="120"/>
      <c r="B10321" s="120"/>
      <c r="C10321" s="120"/>
      <c r="D10321" s="120"/>
      <c r="E10321" s="344"/>
      <c r="F10321" s="344"/>
      <c r="G10321" s="262">
        <f t="shared" si="184"/>
        <v>58584.866528488899</v>
      </c>
    </row>
    <row r="10322" spans="1:7" x14ac:dyDescent="0.2">
      <c r="A10322" s="120"/>
      <c r="B10322" s="120"/>
      <c r="C10322" s="120"/>
      <c r="D10322" s="120"/>
      <c r="E10322" s="344"/>
      <c r="F10322" s="344"/>
      <c r="G10322" s="262">
        <f t="shared" si="184"/>
        <v>58584.866528488899</v>
      </c>
    </row>
    <row r="10323" spans="1:7" x14ac:dyDescent="0.2">
      <c r="A10323" s="120"/>
      <c r="B10323" s="120"/>
      <c r="C10323" s="120"/>
      <c r="D10323" s="120"/>
      <c r="E10323" s="344"/>
      <c r="F10323" s="344"/>
      <c r="G10323" s="262">
        <f t="shared" si="184"/>
        <v>58584.866528488899</v>
      </c>
    </row>
    <row r="10324" spans="1:7" x14ac:dyDescent="0.2">
      <c r="A10324" s="120"/>
      <c r="B10324" s="120"/>
      <c r="C10324" s="120"/>
      <c r="D10324" s="120"/>
      <c r="E10324" s="344"/>
      <c r="F10324" s="344"/>
      <c r="G10324" s="262">
        <f t="shared" si="184"/>
        <v>58584.866528488899</v>
      </c>
    </row>
    <row r="10325" spans="1:7" x14ac:dyDescent="0.2">
      <c r="A10325" s="120"/>
      <c r="B10325" s="120"/>
      <c r="C10325" s="120"/>
      <c r="D10325" s="120"/>
      <c r="E10325" s="344"/>
      <c r="F10325" s="344"/>
      <c r="G10325" s="262">
        <f t="shared" si="184"/>
        <v>58584.866528488899</v>
      </c>
    </row>
    <row r="10326" spans="1:7" x14ac:dyDescent="0.2">
      <c r="A10326" s="120"/>
      <c r="B10326" s="120"/>
      <c r="C10326" s="120"/>
      <c r="D10326" s="120"/>
      <c r="E10326" s="344"/>
      <c r="F10326" s="344"/>
      <c r="G10326" s="262">
        <f t="shared" si="184"/>
        <v>58584.866528488899</v>
      </c>
    </row>
    <row r="10327" spans="1:7" x14ac:dyDescent="0.2">
      <c r="A10327" s="120"/>
      <c r="B10327" s="120"/>
      <c r="C10327" s="120"/>
      <c r="D10327" s="120"/>
      <c r="E10327" s="344"/>
      <c r="F10327" s="344"/>
      <c r="G10327" s="262">
        <f t="shared" si="184"/>
        <v>58584.866528488899</v>
      </c>
    </row>
    <row r="10328" spans="1:7" x14ac:dyDescent="0.2">
      <c r="A10328" s="120"/>
      <c r="B10328" s="120"/>
      <c r="C10328" s="120"/>
      <c r="D10328" s="120"/>
      <c r="E10328" s="344"/>
      <c r="F10328" s="344"/>
      <c r="G10328" s="262">
        <f t="shared" si="184"/>
        <v>58584.866528488899</v>
      </c>
    </row>
    <row r="10329" spans="1:7" x14ac:dyDescent="0.2">
      <c r="A10329" s="120"/>
      <c r="B10329" s="120"/>
      <c r="C10329" s="120"/>
      <c r="D10329" s="120"/>
      <c r="E10329" s="344"/>
      <c r="F10329" s="344"/>
      <c r="G10329" s="262">
        <f t="shared" si="184"/>
        <v>58584.866528488899</v>
      </c>
    </row>
    <row r="10330" spans="1:7" x14ac:dyDescent="0.2">
      <c r="A10330" s="120"/>
      <c r="B10330" s="120"/>
      <c r="C10330" s="120"/>
      <c r="D10330" s="120"/>
      <c r="E10330" s="344"/>
      <c r="F10330" s="344"/>
      <c r="G10330" s="262">
        <f t="shared" si="184"/>
        <v>58584.866528488899</v>
      </c>
    </row>
    <row r="10331" spans="1:7" x14ac:dyDescent="0.2">
      <c r="A10331" s="120"/>
      <c r="B10331" s="120"/>
      <c r="C10331" s="120"/>
      <c r="D10331" s="120"/>
      <c r="E10331" s="344"/>
      <c r="F10331" s="344"/>
      <c r="G10331" s="262">
        <f t="shared" si="184"/>
        <v>58584.866528488899</v>
      </c>
    </row>
    <row r="10332" spans="1:7" x14ac:dyDescent="0.2">
      <c r="A10332" s="120"/>
      <c r="B10332" s="120"/>
      <c r="C10332" s="120"/>
      <c r="D10332" s="120"/>
      <c r="E10332" s="344"/>
      <c r="F10332" s="344"/>
      <c r="G10332" s="262">
        <f t="shared" si="184"/>
        <v>58584.866528488899</v>
      </c>
    </row>
    <row r="10333" spans="1:7" x14ac:dyDescent="0.2">
      <c r="A10333" s="120"/>
      <c r="B10333" s="120"/>
      <c r="C10333" s="120"/>
      <c r="D10333" s="120"/>
      <c r="E10333" s="344"/>
      <c r="F10333" s="344"/>
      <c r="G10333" s="262">
        <f t="shared" si="184"/>
        <v>58584.866528488899</v>
      </c>
    </row>
    <row r="10334" spans="1:7" x14ac:dyDescent="0.2">
      <c r="A10334" s="120"/>
      <c r="B10334" s="120"/>
      <c r="C10334" s="120"/>
      <c r="D10334" s="120"/>
      <c r="E10334" s="344"/>
      <c r="F10334" s="344"/>
      <c r="G10334" s="262">
        <f t="shared" si="184"/>
        <v>58584.866528488899</v>
      </c>
    </row>
    <row r="10335" spans="1:7" x14ac:dyDescent="0.2">
      <c r="A10335" s="120"/>
      <c r="B10335" s="120"/>
      <c r="C10335" s="120"/>
      <c r="D10335" s="120"/>
      <c r="E10335" s="344"/>
      <c r="F10335" s="344"/>
      <c r="G10335" s="262">
        <f t="shared" si="184"/>
        <v>58584.866528488899</v>
      </c>
    </row>
    <row r="10336" spans="1:7" x14ac:dyDescent="0.2">
      <c r="A10336" s="120"/>
      <c r="B10336" s="120"/>
      <c r="C10336" s="120"/>
      <c r="D10336" s="120"/>
      <c r="E10336" s="344"/>
      <c r="F10336" s="344"/>
      <c r="G10336" s="262">
        <f t="shared" si="184"/>
        <v>58584.866528488899</v>
      </c>
    </row>
    <row r="10337" spans="1:7" x14ac:dyDescent="0.2">
      <c r="A10337" s="120"/>
      <c r="B10337" s="120"/>
      <c r="C10337" s="120"/>
      <c r="D10337" s="120"/>
      <c r="E10337" s="344"/>
      <c r="F10337" s="344"/>
      <c r="G10337" s="262">
        <f t="shared" si="184"/>
        <v>58584.866528488899</v>
      </c>
    </row>
    <row r="10338" spans="1:7" x14ac:dyDescent="0.2">
      <c r="A10338" s="120"/>
      <c r="B10338" s="120"/>
      <c r="C10338" s="120"/>
      <c r="D10338" s="120"/>
      <c r="E10338" s="344"/>
      <c r="F10338" s="344"/>
      <c r="G10338" s="262">
        <f t="shared" si="184"/>
        <v>58584.866528488899</v>
      </c>
    </row>
    <row r="10339" spans="1:7" x14ac:dyDescent="0.2">
      <c r="A10339" s="120"/>
      <c r="B10339" s="120"/>
      <c r="C10339" s="120"/>
      <c r="D10339" s="120"/>
      <c r="E10339" s="344"/>
      <c r="F10339" s="344"/>
      <c r="G10339" s="262">
        <f t="shared" si="184"/>
        <v>58584.866528488899</v>
      </c>
    </row>
    <row r="10340" spans="1:7" x14ac:dyDescent="0.2">
      <c r="A10340" s="120"/>
      <c r="B10340" s="120"/>
      <c r="C10340" s="120"/>
      <c r="D10340" s="120"/>
      <c r="E10340" s="344"/>
      <c r="F10340" s="344"/>
      <c r="G10340" s="262">
        <f t="shared" si="184"/>
        <v>58584.866528488899</v>
      </c>
    </row>
    <row r="10341" spans="1:7" x14ac:dyDescent="0.2">
      <c r="A10341" s="120"/>
      <c r="B10341" s="120"/>
      <c r="C10341" s="120"/>
      <c r="D10341" s="120"/>
      <c r="E10341" s="344"/>
      <c r="F10341" s="344"/>
      <c r="G10341" s="262">
        <f t="shared" si="184"/>
        <v>58584.866528488899</v>
      </c>
    </row>
    <row r="10342" spans="1:7" x14ac:dyDescent="0.2">
      <c r="A10342" s="120"/>
      <c r="B10342" s="120"/>
      <c r="C10342" s="120"/>
      <c r="D10342" s="120"/>
      <c r="E10342" s="344"/>
      <c r="F10342" s="344"/>
      <c r="G10342" s="262">
        <f t="shared" si="184"/>
        <v>58584.866528488899</v>
      </c>
    </row>
    <row r="10343" spans="1:7" x14ac:dyDescent="0.2">
      <c r="A10343" s="120"/>
      <c r="B10343" s="120"/>
      <c r="C10343" s="120"/>
      <c r="D10343" s="120"/>
      <c r="E10343" s="344"/>
      <c r="F10343" s="344"/>
      <c r="G10343" s="262">
        <f t="shared" si="184"/>
        <v>58584.866528488899</v>
      </c>
    </row>
    <row r="10344" spans="1:7" x14ac:dyDescent="0.2">
      <c r="A10344" s="120"/>
      <c r="B10344" s="120"/>
      <c r="C10344" s="120"/>
      <c r="D10344" s="120"/>
      <c r="E10344" s="344"/>
      <c r="F10344" s="344"/>
      <c r="G10344" s="262">
        <f t="shared" si="184"/>
        <v>58584.866528488899</v>
      </c>
    </row>
    <row r="10345" spans="1:7" x14ac:dyDescent="0.2">
      <c r="A10345" s="120"/>
      <c r="B10345" s="120"/>
      <c r="C10345" s="120"/>
      <c r="D10345" s="120"/>
      <c r="E10345" s="344"/>
      <c r="F10345" s="344"/>
      <c r="G10345" s="262">
        <f t="shared" si="184"/>
        <v>58584.866528488899</v>
      </c>
    </row>
    <row r="10346" spans="1:7" x14ac:dyDescent="0.2">
      <c r="A10346" s="120"/>
      <c r="B10346" s="120"/>
      <c r="C10346" s="120"/>
      <c r="D10346" s="120"/>
      <c r="E10346" s="344"/>
      <c r="F10346" s="344"/>
      <c r="G10346" s="262">
        <f t="shared" si="184"/>
        <v>58584.866528488899</v>
      </c>
    </row>
    <row r="10347" spans="1:7" x14ac:dyDescent="0.2">
      <c r="A10347" s="120"/>
      <c r="B10347" s="120"/>
      <c r="C10347" s="120"/>
      <c r="D10347" s="120"/>
      <c r="E10347" s="344"/>
      <c r="F10347" s="344"/>
      <c r="G10347" s="262">
        <f t="shared" si="184"/>
        <v>58584.866528488899</v>
      </c>
    </row>
    <row r="10348" spans="1:7" x14ac:dyDescent="0.2">
      <c r="A10348" s="120"/>
      <c r="B10348" s="120"/>
      <c r="C10348" s="120"/>
      <c r="D10348" s="120"/>
      <c r="E10348" s="344"/>
      <c r="F10348" s="344"/>
      <c r="G10348" s="262">
        <f t="shared" si="184"/>
        <v>58584.866528488899</v>
      </c>
    </row>
    <row r="10349" spans="1:7" x14ac:dyDescent="0.2">
      <c r="A10349" s="120"/>
      <c r="B10349" s="120"/>
      <c r="C10349" s="120"/>
      <c r="D10349" s="120"/>
      <c r="E10349" s="344"/>
      <c r="F10349" s="344"/>
      <c r="G10349" s="262">
        <f t="shared" si="184"/>
        <v>58584.866528488899</v>
      </c>
    </row>
    <row r="10350" spans="1:7" x14ac:dyDescent="0.2">
      <c r="A10350" s="120"/>
      <c r="B10350" s="120"/>
      <c r="C10350" s="120"/>
      <c r="D10350" s="120"/>
      <c r="E10350" s="344"/>
      <c r="F10350" s="344"/>
      <c r="G10350" s="262">
        <f t="shared" si="184"/>
        <v>58584.866528488899</v>
      </c>
    </row>
    <row r="10351" spans="1:7" x14ac:dyDescent="0.2">
      <c r="A10351" s="120"/>
      <c r="B10351" s="120"/>
      <c r="C10351" s="120"/>
      <c r="D10351" s="120"/>
      <c r="E10351" s="344"/>
      <c r="F10351" s="344"/>
      <c r="G10351" s="262">
        <f t="shared" si="184"/>
        <v>58584.866528488899</v>
      </c>
    </row>
    <row r="10352" spans="1:7" x14ac:dyDescent="0.2">
      <c r="A10352" s="120"/>
      <c r="B10352" s="120"/>
      <c r="C10352" s="120"/>
      <c r="D10352" s="120"/>
      <c r="E10352" s="344"/>
      <c r="F10352" s="344"/>
      <c r="G10352" s="262">
        <f t="shared" si="184"/>
        <v>58584.866528488899</v>
      </c>
    </row>
    <row r="10353" spans="1:7" x14ac:dyDescent="0.2">
      <c r="A10353" s="120"/>
      <c r="B10353" s="120"/>
      <c r="C10353" s="120"/>
      <c r="D10353" s="120"/>
      <c r="E10353" s="344"/>
      <c r="F10353" s="344"/>
      <c r="G10353" s="262">
        <f t="shared" si="184"/>
        <v>58584.866528488899</v>
      </c>
    </row>
    <row r="10354" spans="1:7" x14ac:dyDescent="0.2">
      <c r="A10354" s="120"/>
      <c r="B10354" s="120"/>
      <c r="C10354" s="120"/>
      <c r="D10354" s="120"/>
      <c r="E10354" s="344"/>
      <c r="F10354" s="344"/>
      <c r="G10354" s="262">
        <f t="shared" si="184"/>
        <v>58584.866528488899</v>
      </c>
    </row>
    <row r="10355" spans="1:7" x14ac:dyDescent="0.2">
      <c r="A10355" s="120"/>
      <c r="B10355" s="120"/>
      <c r="C10355" s="120"/>
      <c r="D10355" s="120"/>
      <c r="E10355" s="344"/>
      <c r="F10355" s="344"/>
      <c r="G10355" s="262">
        <f t="shared" si="184"/>
        <v>58584.866528488899</v>
      </c>
    </row>
    <row r="10356" spans="1:7" x14ac:dyDescent="0.2">
      <c r="A10356" s="120"/>
      <c r="B10356" s="120"/>
      <c r="C10356" s="120"/>
      <c r="D10356" s="120"/>
      <c r="E10356" s="344"/>
      <c r="F10356" s="344"/>
      <c r="G10356" s="262">
        <f t="shared" si="184"/>
        <v>58584.866528488899</v>
      </c>
    </row>
    <row r="10357" spans="1:7" x14ac:dyDescent="0.2">
      <c r="A10357" s="120"/>
      <c r="B10357" s="120"/>
      <c r="C10357" s="120"/>
      <c r="D10357" s="120"/>
      <c r="E10357" s="344"/>
      <c r="F10357" s="344"/>
      <c r="G10357" s="262">
        <f t="shared" si="184"/>
        <v>58584.866528488899</v>
      </c>
    </row>
    <row r="10358" spans="1:7" x14ac:dyDescent="0.2">
      <c r="A10358" s="120"/>
      <c r="B10358" s="120"/>
      <c r="C10358" s="120"/>
      <c r="D10358" s="120"/>
      <c r="E10358" s="344"/>
      <c r="F10358" s="344"/>
      <c r="G10358" s="262">
        <f t="shared" si="184"/>
        <v>58584.866528488899</v>
      </c>
    </row>
    <row r="10359" spans="1:7" x14ac:dyDescent="0.2">
      <c r="A10359" s="120"/>
      <c r="B10359" s="120"/>
      <c r="C10359" s="120"/>
      <c r="D10359" s="120"/>
      <c r="E10359" s="344"/>
      <c r="F10359" s="344"/>
      <c r="G10359" s="262">
        <f t="shared" si="184"/>
        <v>58584.866528488899</v>
      </c>
    </row>
    <row r="10360" spans="1:7" x14ac:dyDescent="0.2">
      <c r="A10360" s="120"/>
      <c r="B10360" s="120"/>
      <c r="C10360" s="120"/>
      <c r="D10360" s="120"/>
      <c r="E10360" s="344"/>
      <c r="F10360" s="344"/>
      <c r="G10360" s="262">
        <f t="shared" si="184"/>
        <v>58584.866528488899</v>
      </c>
    </row>
    <row r="10361" spans="1:7" x14ac:dyDescent="0.2">
      <c r="A10361" s="120"/>
      <c r="B10361" s="120"/>
      <c r="C10361" s="120"/>
      <c r="D10361" s="120"/>
      <c r="E10361" s="344"/>
      <c r="F10361" s="344"/>
      <c r="G10361" s="262">
        <f t="shared" si="184"/>
        <v>58584.866528488899</v>
      </c>
    </row>
    <row r="10362" spans="1:7" x14ac:dyDescent="0.2">
      <c r="A10362" s="120"/>
      <c r="B10362" s="120"/>
      <c r="C10362" s="120"/>
      <c r="D10362" s="120"/>
      <c r="E10362" s="344"/>
      <c r="F10362" s="344"/>
      <c r="G10362" s="262">
        <f t="shared" si="184"/>
        <v>58584.866528488899</v>
      </c>
    </row>
    <row r="10363" spans="1:7" x14ac:dyDescent="0.2">
      <c r="A10363" s="120"/>
      <c r="B10363" s="120"/>
      <c r="C10363" s="120"/>
      <c r="D10363" s="120"/>
      <c r="E10363" s="344"/>
      <c r="F10363" s="344"/>
      <c r="G10363" s="262">
        <f t="shared" si="184"/>
        <v>58584.866528488899</v>
      </c>
    </row>
    <row r="10364" spans="1:7" x14ac:dyDescent="0.2">
      <c r="A10364" s="120"/>
      <c r="B10364" s="120"/>
      <c r="C10364" s="120"/>
      <c r="D10364" s="120"/>
      <c r="E10364" s="344"/>
      <c r="F10364" s="344"/>
      <c r="G10364" s="262">
        <f t="shared" si="184"/>
        <v>58584.866528488899</v>
      </c>
    </row>
    <row r="10365" spans="1:7" x14ac:dyDescent="0.2">
      <c r="A10365" s="120"/>
      <c r="B10365" s="120"/>
      <c r="C10365" s="120"/>
      <c r="D10365" s="120"/>
      <c r="E10365" s="344"/>
      <c r="F10365" s="344"/>
      <c r="G10365" s="262">
        <f t="shared" si="184"/>
        <v>58584.866528488899</v>
      </c>
    </row>
    <row r="10366" spans="1:7" x14ac:dyDescent="0.2">
      <c r="A10366" s="120"/>
      <c r="B10366" s="120"/>
      <c r="C10366" s="120"/>
      <c r="D10366" s="120"/>
      <c r="E10366" s="344"/>
      <c r="F10366" s="344"/>
      <c r="G10366" s="262">
        <f t="shared" si="184"/>
        <v>58584.866528488899</v>
      </c>
    </row>
    <row r="10367" spans="1:7" x14ac:dyDescent="0.2">
      <c r="A10367" s="120"/>
      <c r="B10367" s="120"/>
      <c r="C10367" s="120"/>
      <c r="D10367" s="120"/>
      <c r="E10367" s="344"/>
      <c r="F10367" s="344"/>
      <c r="G10367" s="262">
        <f t="shared" si="184"/>
        <v>58584.866528488899</v>
      </c>
    </row>
    <row r="10368" spans="1:7" x14ac:dyDescent="0.2">
      <c r="A10368" s="120"/>
      <c r="B10368" s="120"/>
      <c r="C10368" s="120"/>
      <c r="D10368" s="120"/>
      <c r="E10368" s="344"/>
      <c r="F10368" s="344"/>
      <c r="G10368" s="262">
        <f t="shared" si="184"/>
        <v>58584.866528488899</v>
      </c>
    </row>
    <row r="10369" spans="1:7" x14ac:dyDescent="0.2">
      <c r="A10369" s="120"/>
      <c r="B10369" s="120"/>
      <c r="C10369" s="120"/>
      <c r="D10369" s="120"/>
      <c r="E10369" s="344"/>
      <c r="F10369" s="344"/>
      <c r="G10369" s="262">
        <f t="shared" si="184"/>
        <v>58584.866528488899</v>
      </c>
    </row>
    <row r="10370" spans="1:7" x14ac:dyDescent="0.2">
      <c r="A10370" s="120"/>
      <c r="B10370" s="120"/>
      <c r="C10370" s="120"/>
      <c r="D10370" s="120"/>
      <c r="E10370" s="344"/>
      <c r="F10370" s="344"/>
      <c r="G10370" s="262">
        <f t="shared" si="184"/>
        <v>58584.866528488899</v>
      </c>
    </row>
    <row r="10371" spans="1:7" x14ac:dyDescent="0.2">
      <c r="A10371" s="120"/>
      <c r="B10371" s="120"/>
      <c r="C10371" s="120"/>
      <c r="D10371" s="120"/>
      <c r="E10371" s="344"/>
      <c r="F10371" s="344"/>
      <c r="G10371" s="262">
        <f t="shared" si="184"/>
        <v>58584.866528488899</v>
      </c>
    </row>
    <row r="10372" spans="1:7" x14ac:dyDescent="0.2">
      <c r="A10372" s="120"/>
      <c r="B10372" s="120"/>
      <c r="C10372" s="120"/>
      <c r="D10372" s="120"/>
      <c r="E10372" s="344"/>
      <c r="F10372" s="344"/>
      <c r="G10372" s="262">
        <f t="shared" si="184"/>
        <v>58584.866528488899</v>
      </c>
    </row>
    <row r="10373" spans="1:7" x14ac:dyDescent="0.2">
      <c r="A10373" s="120"/>
      <c r="B10373" s="120"/>
      <c r="C10373" s="120"/>
      <c r="D10373" s="120"/>
      <c r="E10373" s="344"/>
      <c r="F10373" s="344"/>
      <c r="G10373" s="262">
        <f t="shared" si="184"/>
        <v>58584.866528488899</v>
      </c>
    </row>
    <row r="10374" spans="1:7" x14ac:dyDescent="0.2">
      <c r="A10374" s="120"/>
      <c r="B10374" s="120"/>
      <c r="C10374" s="120"/>
      <c r="D10374" s="120"/>
      <c r="E10374" s="344"/>
      <c r="F10374" s="344"/>
      <c r="G10374" s="262">
        <f t="shared" ref="G10374:G10437" si="185">G10373+(D10374+D10373)/2*(E10374-E10373)</f>
        <v>58584.866528488899</v>
      </c>
    </row>
    <row r="10375" spans="1:7" x14ac:dyDescent="0.2">
      <c r="A10375" s="120"/>
      <c r="B10375" s="120"/>
      <c r="C10375" s="120"/>
      <c r="D10375" s="120"/>
      <c r="E10375" s="344"/>
      <c r="F10375" s="344"/>
      <c r="G10375" s="262">
        <f t="shared" si="185"/>
        <v>58584.866528488899</v>
      </c>
    </row>
    <row r="10376" spans="1:7" x14ac:dyDescent="0.2">
      <c r="A10376" s="120"/>
      <c r="B10376" s="120"/>
      <c r="C10376" s="120"/>
      <c r="D10376" s="120"/>
      <c r="E10376" s="344"/>
      <c r="F10376" s="344"/>
      <c r="G10376" s="262">
        <f t="shared" si="185"/>
        <v>58584.866528488899</v>
      </c>
    </row>
    <row r="10377" spans="1:7" x14ac:dyDescent="0.2">
      <c r="A10377" s="120"/>
      <c r="B10377" s="120"/>
      <c r="C10377" s="120"/>
      <c r="D10377" s="120"/>
      <c r="E10377" s="344"/>
      <c r="F10377" s="344"/>
      <c r="G10377" s="262">
        <f t="shared" si="185"/>
        <v>58584.866528488899</v>
      </c>
    </row>
    <row r="10378" spans="1:7" x14ac:dyDescent="0.2">
      <c r="A10378" s="120"/>
      <c r="B10378" s="120"/>
      <c r="C10378" s="120"/>
      <c r="D10378" s="120"/>
      <c r="E10378" s="344"/>
      <c r="F10378" s="344"/>
      <c r="G10378" s="262">
        <f t="shared" si="185"/>
        <v>58584.866528488899</v>
      </c>
    </row>
    <row r="10379" spans="1:7" x14ac:dyDescent="0.2">
      <c r="A10379" s="120"/>
      <c r="B10379" s="120"/>
      <c r="C10379" s="120"/>
      <c r="D10379" s="120"/>
      <c r="E10379" s="344"/>
      <c r="F10379" s="344"/>
      <c r="G10379" s="262">
        <f t="shared" si="185"/>
        <v>58584.866528488899</v>
      </c>
    </row>
    <row r="10380" spans="1:7" x14ac:dyDescent="0.2">
      <c r="A10380" s="120"/>
      <c r="B10380" s="120"/>
      <c r="C10380" s="120"/>
      <c r="D10380" s="120"/>
      <c r="E10380" s="344"/>
      <c r="F10380" s="344"/>
      <c r="G10380" s="262">
        <f t="shared" si="185"/>
        <v>58584.866528488899</v>
      </c>
    </row>
    <row r="10381" spans="1:7" x14ac:dyDescent="0.2">
      <c r="A10381" s="120"/>
      <c r="B10381" s="120"/>
      <c r="C10381" s="120"/>
      <c r="D10381" s="120"/>
      <c r="E10381" s="344"/>
      <c r="F10381" s="344"/>
      <c r="G10381" s="262">
        <f t="shared" si="185"/>
        <v>58584.866528488899</v>
      </c>
    </row>
    <row r="10382" spans="1:7" x14ac:dyDescent="0.2">
      <c r="A10382" s="120"/>
      <c r="B10382" s="120"/>
      <c r="C10382" s="120"/>
      <c r="D10382" s="120"/>
      <c r="E10382" s="344"/>
      <c r="F10382" s="344"/>
      <c r="G10382" s="262">
        <f t="shared" si="185"/>
        <v>58584.866528488899</v>
      </c>
    </row>
    <row r="10383" spans="1:7" x14ac:dyDescent="0.2">
      <c r="A10383" s="120"/>
      <c r="B10383" s="120"/>
      <c r="C10383" s="120"/>
      <c r="D10383" s="120"/>
      <c r="E10383" s="344"/>
      <c r="F10383" s="344"/>
      <c r="G10383" s="262">
        <f t="shared" si="185"/>
        <v>58584.866528488899</v>
      </c>
    </row>
    <row r="10384" spans="1:7" x14ac:dyDescent="0.2">
      <c r="A10384" s="120"/>
      <c r="B10384" s="120"/>
      <c r="C10384" s="120"/>
      <c r="D10384" s="120"/>
      <c r="E10384" s="344"/>
      <c r="F10384" s="344"/>
      <c r="G10384" s="262">
        <f t="shared" si="185"/>
        <v>58584.866528488899</v>
      </c>
    </row>
    <row r="10385" spans="1:7" x14ac:dyDescent="0.2">
      <c r="A10385" s="120"/>
      <c r="B10385" s="120"/>
      <c r="C10385" s="120"/>
      <c r="D10385" s="120"/>
      <c r="E10385" s="344"/>
      <c r="F10385" s="344"/>
      <c r="G10385" s="262">
        <f t="shared" si="185"/>
        <v>58584.866528488899</v>
      </c>
    </row>
    <row r="10386" spans="1:7" x14ac:dyDescent="0.2">
      <c r="A10386" s="120"/>
      <c r="B10386" s="120"/>
      <c r="C10386" s="120"/>
      <c r="D10386" s="120"/>
      <c r="E10386" s="344"/>
      <c r="F10386" s="344"/>
      <c r="G10386" s="262">
        <f t="shared" si="185"/>
        <v>58584.866528488899</v>
      </c>
    </row>
    <row r="10387" spans="1:7" x14ac:dyDescent="0.2">
      <c r="A10387" s="120"/>
      <c r="B10387" s="120"/>
      <c r="C10387" s="120"/>
      <c r="D10387" s="120"/>
      <c r="E10387" s="344"/>
      <c r="F10387" s="344"/>
      <c r="G10387" s="262">
        <f t="shared" si="185"/>
        <v>58584.866528488899</v>
      </c>
    </row>
    <row r="10388" spans="1:7" x14ac:dyDescent="0.2">
      <c r="A10388" s="120"/>
      <c r="B10388" s="120"/>
      <c r="C10388" s="120"/>
      <c r="D10388" s="120"/>
      <c r="E10388" s="344"/>
      <c r="F10388" s="344"/>
      <c r="G10388" s="262">
        <f t="shared" si="185"/>
        <v>58584.866528488899</v>
      </c>
    </row>
    <row r="10389" spans="1:7" x14ac:dyDescent="0.2">
      <c r="A10389" s="120"/>
      <c r="B10389" s="120"/>
      <c r="C10389" s="120"/>
      <c r="D10389" s="120"/>
      <c r="E10389" s="344"/>
      <c r="F10389" s="344"/>
      <c r="G10389" s="262">
        <f t="shared" si="185"/>
        <v>58584.866528488899</v>
      </c>
    </row>
    <row r="10390" spans="1:7" x14ac:dyDescent="0.2">
      <c r="A10390" s="120"/>
      <c r="B10390" s="120"/>
      <c r="C10390" s="120"/>
      <c r="D10390" s="120"/>
      <c r="E10390" s="344"/>
      <c r="F10390" s="344"/>
      <c r="G10390" s="262">
        <f t="shared" si="185"/>
        <v>58584.866528488899</v>
      </c>
    </row>
    <row r="10391" spans="1:7" x14ac:dyDescent="0.2">
      <c r="A10391" s="120"/>
      <c r="B10391" s="120"/>
      <c r="C10391" s="120"/>
      <c r="D10391" s="120"/>
      <c r="E10391" s="344"/>
      <c r="F10391" s="344"/>
      <c r="G10391" s="262">
        <f t="shared" si="185"/>
        <v>58584.866528488899</v>
      </c>
    </row>
    <row r="10392" spans="1:7" x14ac:dyDescent="0.2">
      <c r="A10392" s="120"/>
      <c r="B10392" s="120"/>
      <c r="C10392" s="120"/>
      <c r="D10392" s="120"/>
      <c r="E10392" s="344"/>
      <c r="F10392" s="344"/>
      <c r="G10392" s="262">
        <f t="shared" si="185"/>
        <v>58584.866528488899</v>
      </c>
    </row>
    <row r="10393" spans="1:7" x14ac:dyDescent="0.2">
      <c r="A10393" s="120"/>
      <c r="B10393" s="120"/>
      <c r="C10393" s="120"/>
      <c r="D10393" s="120"/>
      <c r="E10393" s="344"/>
      <c r="F10393" s="344"/>
      <c r="G10393" s="262">
        <f t="shared" si="185"/>
        <v>58584.866528488899</v>
      </c>
    </row>
    <row r="10394" spans="1:7" x14ac:dyDescent="0.2">
      <c r="A10394" s="120"/>
      <c r="B10394" s="120"/>
      <c r="C10394" s="120"/>
      <c r="D10394" s="120"/>
      <c r="E10394" s="344"/>
      <c r="F10394" s="344"/>
      <c r="G10394" s="262">
        <f t="shared" si="185"/>
        <v>58584.866528488899</v>
      </c>
    </row>
    <row r="10395" spans="1:7" x14ac:dyDescent="0.2">
      <c r="A10395" s="120"/>
      <c r="B10395" s="120"/>
      <c r="C10395" s="120"/>
      <c r="D10395" s="120"/>
      <c r="E10395" s="344"/>
      <c r="F10395" s="344"/>
      <c r="G10395" s="262">
        <f t="shared" si="185"/>
        <v>58584.866528488899</v>
      </c>
    </row>
    <row r="10396" spans="1:7" x14ac:dyDescent="0.2">
      <c r="A10396" s="120"/>
      <c r="B10396" s="120"/>
      <c r="C10396" s="120"/>
      <c r="D10396" s="120"/>
      <c r="E10396" s="344"/>
      <c r="F10396" s="344"/>
      <c r="G10396" s="262">
        <f t="shared" si="185"/>
        <v>58584.866528488899</v>
      </c>
    </row>
    <row r="10397" spans="1:7" x14ac:dyDescent="0.2">
      <c r="A10397" s="120"/>
      <c r="B10397" s="120"/>
      <c r="C10397" s="120"/>
      <c r="D10397" s="120"/>
      <c r="E10397" s="344"/>
      <c r="F10397" s="344"/>
      <c r="G10397" s="262">
        <f t="shared" si="185"/>
        <v>58584.866528488899</v>
      </c>
    </row>
    <row r="10398" spans="1:7" x14ac:dyDescent="0.2">
      <c r="A10398" s="120"/>
      <c r="B10398" s="120"/>
      <c r="C10398" s="120"/>
      <c r="D10398" s="120"/>
      <c r="E10398" s="344"/>
      <c r="F10398" s="344"/>
      <c r="G10398" s="262">
        <f t="shared" si="185"/>
        <v>58584.866528488899</v>
      </c>
    </row>
    <row r="10399" spans="1:7" x14ac:dyDescent="0.2">
      <c r="A10399" s="120"/>
      <c r="B10399" s="120"/>
      <c r="C10399" s="120"/>
      <c r="D10399" s="120"/>
      <c r="E10399" s="344"/>
      <c r="F10399" s="344"/>
      <c r="G10399" s="262">
        <f t="shared" si="185"/>
        <v>58584.866528488899</v>
      </c>
    </row>
    <row r="10400" spans="1:7" x14ac:dyDescent="0.2">
      <c r="A10400" s="120"/>
      <c r="B10400" s="120"/>
      <c r="C10400" s="120"/>
      <c r="D10400" s="120"/>
      <c r="E10400" s="344"/>
      <c r="F10400" s="344"/>
      <c r="G10400" s="262">
        <f t="shared" si="185"/>
        <v>58584.866528488899</v>
      </c>
    </row>
    <row r="10401" spans="1:7" x14ac:dyDescent="0.2">
      <c r="A10401" s="120"/>
      <c r="B10401" s="120"/>
      <c r="C10401" s="120"/>
      <c r="D10401" s="120"/>
      <c r="E10401" s="344"/>
      <c r="F10401" s="344"/>
      <c r="G10401" s="262">
        <f t="shared" si="185"/>
        <v>58584.866528488899</v>
      </c>
    </row>
    <row r="10402" spans="1:7" x14ac:dyDescent="0.2">
      <c r="A10402" s="120"/>
      <c r="B10402" s="120"/>
      <c r="C10402" s="120"/>
      <c r="D10402" s="120"/>
      <c r="E10402" s="344"/>
      <c r="F10402" s="344"/>
      <c r="G10402" s="262">
        <f t="shared" si="185"/>
        <v>58584.866528488899</v>
      </c>
    </row>
    <row r="10403" spans="1:7" x14ac:dyDescent="0.2">
      <c r="A10403" s="120"/>
      <c r="B10403" s="120"/>
      <c r="C10403" s="120"/>
      <c r="D10403" s="120"/>
      <c r="E10403" s="344"/>
      <c r="F10403" s="344"/>
      <c r="G10403" s="262">
        <f t="shared" si="185"/>
        <v>58584.866528488899</v>
      </c>
    </row>
    <row r="10404" spans="1:7" x14ac:dyDescent="0.2">
      <c r="A10404" s="120"/>
      <c r="B10404" s="120"/>
      <c r="C10404" s="120"/>
      <c r="D10404" s="120"/>
      <c r="E10404" s="344"/>
      <c r="F10404" s="344"/>
      <c r="G10404" s="262">
        <f t="shared" si="185"/>
        <v>58584.866528488899</v>
      </c>
    </row>
    <row r="10405" spans="1:7" x14ac:dyDescent="0.2">
      <c r="A10405" s="120"/>
      <c r="B10405" s="120"/>
      <c r="C10405" s="120"/>
      <c r="D10405" s="120"/>
      <c r="E10405" s="344"/>
      <c r="F10405" s="344"/>
      <c r="G10405" s="262">
        <f t="shared" si="185"/>
        <v>58584.866528488899</v>
      </c>
    </row>
    <row r="10406" spans="1:7" x14ac:dyDescent="0.2">
      <c r="A10406" s="120"/>
      <c r="B10406" s="120"/>
      <c r="C10406" s="120"/>
      <c r="D10406" s="120"/>
      <c r="E10406" s="344"/>
      <c r="F10406" s="344"/>
      <c r="G10406" s="262">
        <f t="shared" si="185"/>
        <v>58584.866528488899</v>
      </c>
    </row>
    <row r="10407" spans="1:7" x14ac:dyDescent="0.2">
      <c r="A10407" s="120"/>
      <c r="B10407" s="120"/>
      <c r="C10407" s="120"/>
      <c r="D10407" s="120"/>
      <c r="E10407" s="344"/>
      <c r="F10407" s="344"/>
      <c r="G10407" s="262">
        <f t="shared" si="185"/>
        <v>58584.866528488899</v>
      </c>
    </row>
    <row r="10408" spans="1:7" x14ac:dyDescent="0.2">
      <c r="A10408" s="120"/>
      <c r="B10408" s="120"/>
      <c r="C10408" s="120"/>
      <c r="D10408" s="120"/>
      <c r="E10408" s="344"/>
      <c r="F10408" s="344"/>
      <c r="G10408" s="262">
        <f t="shared" si="185"/>
        <v>58584.866528488899</v>
      </c>
    </row>
    <row r="10409" spans="1:7" x14ac:dyDescent="0.2">
      <c r="A10409" s="120"/>
      <c r="B10409" s="120"/>
      <c r="C10409" s="120"/>
      <c r="D10409" s="120"/>
      <c r="E10409" s="344"/>
      <c r="F10409" s="344"/>
      <c r="G10409" s="262">
        <f t="shared" si="185"/>
        <v>58584.866528488899</v>
      </c>
    </row>
    <row r="10410" spans="1:7" x14ac:dyDescent="0.2">
      <c r="A10410" s="120"/>
      <c r="B10410" s="120"/>
      <c r="C10410" s="120"/>
      <c r="D10410" s="120"/>
      <c r="E10410" s="344"/>
      <c r="F10410" s="344"/>
      <c r="G10410" s="262">
        <f t="shared" si="185"/>
        <v>58584.866528488899</v>
      </c>
    </row>
    <row r="10411" spans="1:7" x14ac:dyDescent="0.2">
      <c r="A10411" s="120"/>
      <c r="B10411" s="120"/>
      <c r="C10411" s="120"/>
      <c r="D10411" s="120"/>
      <c r="E10411" s="344"/>
      <c r="F10411" s="344"/>
      <c r="G10411" s="262">
        <f t="shared" si="185"/>
        <v>58584.866528488899</v>
      </c>
    </row>
    <row r="10412" spans="1:7" x14ac:dyDescent="0.2">
      <c r="A10412" s="120"/>
      <c r="B10412" s="120"/>
      <c r="C10412" s="120"/>
      <c r="D10412" s="120"/>
      <c r="E10412" s="344"/>
      <c r="F10412" s="344"/>
      <c r="G10412" s="262">
        <f t="shared" si="185"/>
        <v>58584.866528488899</v>
      </c>
    </row>
    <row r="10413" spans="1:7" x14ac:dyDescent="0.2">
      <c r="A10413" s="120"/>
      <c r="B10413" s="120"/>
      <c r="C10413" s="120"/>
      <c r="D10413" s="120"/>
      <c r="E10413" s="344"/>
      <c r="F10413" s="344"/>
      <c r="G10413" s="262">
        <f t="shared" si="185"/>
        <v>58584.866528488899</v>
      </c>
    </row>
    <row r="10414" spans="1:7" x14ac:dyDescent="0.2">
      <c r="A10414" s="120"/>
      <c r="B10414" s="120"/>
      <c r="C10414" s="120"/>
      <c r="D10414" s="120"/>
      <c r="E10414" s="344"/>
      <c r="F10414" s="344"/>
      <c r="G10414" s="262">
        <f t="shared" si="185"/>
        <v>58584.866528488899</v>
      </c>
    </row>
    <row r="10415" spans="1:7" x14ac:dyDescent="0.2">
      <c r="A10415" s="120"/>
      <c r="B10415" s="120"/>
      <c r="C10415" s="120"/>
      <c r="D10415" s="120"/>
      <c r="E10415" s="344"/>
      <c r="F10415" s="344"/>
      <c r="G10415" s="262">
        <f t="shared" si="185"/>
        <v>58584.866528488899</v>
      </c>
    </row>
    <row r="10416" spans="1:7" x14ac:dyDescent="0.2">
      <c r="A10416" s="120"/>
      <c r="B10416" s="120"/>
      <c r="C10416" s="120"/>
      <c r="D10416" s="120"/>
      <c r="E10416" s="344"/>
      <c r="F10416" s="344"/>
      <c r="G10416" s="262">
        <f t="shared" si="185"/>
        <v>58584.866528488899</v>
      </c>
    </row>
    <row r="10417" spans="1:7" x14ac:dyDescent="0.2">
      <c r="A10417" s="120"/>
      <c r="B10417" s="120"/>
      <c r="C10417" s="120"/>
      <c r="D10417" s="120"/>
      <c r="E10417" s="344"/>
      <c r="F10417" s="344"/>
      <c r="G10417" s="262">
        <f t="shared" si="185"/>
        <v>58584.866528488899</v>
      </c>
    </row>
    <row r="10418" spans="1:7" x14ac:dyDescent="0.2">
      <c r="A10418" s="120"/>
      <c r="B10418" s="120"/>
      <c r="C10418" s="120"/>
      <c r="D10418" s="120"/>
      <c r="E10418" s="344"/>
      <c r="F10418" s="344"/>
      <c r="G10418" s="262">
        <f t="shared" si="185"/>
        <v>58584.866528488899</v>
      </c>
    </row>
    <row r="10419" spans="1:7" x14ac:dyDescent="0.2">
      <c r="A10419" s="120"/>
      <c r="B10419" s="120"/>
      <c r="C10419" s="120"/>
      <c r="D10419" s="120"/>
      <c r="E10419" s="344"/>
      <c r="F10419" s="344"/>
      <c r="G10419" s="262">
        <f t="shared" si="185"/>
        <v>58584.866528488899</v>
      </c>
    </row>
    <row r="10420" spans="1:7" x14ac:dyDescent="0.2">
      <c r="A10420" s="120"/>
      <c r="B10420" s="120"/>
      <c r="C10420" s="120"/>
      <c r="D10420" s="120"/>
      <c r="E10420" s="344"/>
      <c r="F10420" s="344"/>
      <c r="G10420" s="262">
        <f t="shared" si="185"/>
        <v>58584.866528488899</v>
      </c>
    </row>
    <row r="10421" spans="1:7" x14ac:dyDescent="0.2">
      <c r="A10421" s="120"/>
      <c r="B10421" s="120"/>
      <c r="C10421" s="120"/>
      <c r="D10421" s="120"/>
      <c r="E10421" s="344"/>
      <c r="F10421" s="344"/>
      <c r="G10421" s="262">
        <f t="shared" si="185"/>
        <v>58584.866528488899</v>
      </c>
    </row>
    <row r="10422" spans="1:7" x14ac:dyDescent="0.2">
      <c r="A10422" s="120"/>
      <c r="B10422" s="120"/>
      <c r="C10422" s="120"/>
      <c r="D10422" s="120"/>
      <c r="E10422" s="344"/>
      <c r="F10422" s="344"/>
      <c r="G10422" s="262">
        <f t="shared" si="185"/>
        <v>58584.866528488899</v>
      </c>
    </row>
    <row r="10423" spans="1:7" x14ac:dyDescent="0.2">
      <c r="A10423" s="120"/>
      <c r="B10423" s="120"/>
      <c r="C10423" s="120"/>
      <c r="D10423" s="120"/>
      <c r="E10423" s="344"/>
      <c r="F10423" s="344"/>
      <c r="G10423" s="262">
        <f t="shared" si="185"/>
        <v>58584.866528488899</v>
      </c>
    </row>
    <row r="10424" spans="1:7" x14ac:dyDescent="0.2">
      <c r="A10424" s="120"/>
      <c r="B10424" s="120"/>
      <c r="C10424" s="120"/>
      <c r="D10424" s="120"/>
      <c r="E10424" s="344"/>
      <c r="F10424" s="344"/>
      <c r="G10424" s="262">
        <f t="shared" si="185"/>
        <v>58584.866528488899</v>
      </c>
    </row>
    <row r="10425" spans="1:7" x14ac:dyDescent="0.2">
      <c r="A10425" s="120"/>
      <c r="B10425" s="120"/>
      <c r="C10425" s="120"/>
      <c r="D10425" s="120"/>
      <c r="E10425" s="344"/>
      <c r="F10425" s="344"/>
      <c r="G10425" s="262">
        <f t="shared" si="185"/>
        <v>58584.866528488899</v>
      </c>
    </row>
    <row r="10426" spans="1:7" x14ac:dyDescent="0.2">
      <c r="A10426" s="120"/>
      <c r="B10426" s="120"/>
      <c r="C10426" s="120"/>
      <c r="D10426" s="120"/>
      <c r="E10426" s="344"/>
      <c r="F10426" s="344"/>
      <c r="G10426" s="262">
        <f t="shared" si="185"/>
        <v>58584.866528488899</v>
      </c>
    </row>
    <row r="10427" spans="1:7" x14ac:dyDescent="0.2">
      <c r="A10427" s="120"/>
      <c r="B10427" s="120"/>
      <c r="C10427" s="120"/>
      <c r="D10427" s="120"/>
      <c r="E10427" s="344"/>
      <c r="F10427" s="344"/>
      <c r="G10427" s="262">
        <f t="shared" si="185"/>
        <v>58584.866528488899</v>
      </c>
    </row>
    <row r="10428" spans="1:7" x14ac:dyDescent="0.2">
      <c r="A10428" s="120"/>
      <c r="B10428" s="120"/>
      <c r="C10428" s="120"/>
      <c r="D10428" s="120"/>
      <c r="E10428" s="344"/>
      <c r="F10428" s="344"/>
      <c r="G10428" s="262">
        <f t="shared" si="185"/>
        <v>58584.866528488899</v>
      </c>
    </row>
    <row r="10429" spans="1:7" x14ac:dyDescent="0.2">
      <c r="A10429" s="120"/>
      <c r="B10429" s="120"/>
      <c r="C10429" s="120"/>
      <c r="D10429" s="120"/>
      <c r="E10429" s="344"/>
      <c r="F10429" s="344"/>
      <c r="G10429" s="262">
        <f t="shared" si="185"/>
        <v>58584.866528488899</v>
      </c>
    </row>
    <row r="10430" spans="1:7" x14ac:dyDescent="0.2">
      <c r="A10430" s="120"/>
      <c r="B10430" s="120"/>
      <c r="C10430" s="120"/>
      <c r="D10430" s="120"/>
      <c r="E10430" s="344"/>
      <c r="F10430" s="344"/>
      <c r="G10430" s="262">
        <f t="shared" si="185"/>
        <v>58584.866528488899</v>
      </c>
    </row>
    <row r="10431" spans="1:7" x14ac:dyDescent="0.2">
      <c r="A10431" s="120"/>
      <c r="B10431" s="120"/>
      <c r="C10431" s="120"/>
      <c r="D10431" s="120"/>
      <c r="E10431" s="344"/>
      <c r="F10431" s="344"/>
      <c r="G10431" s="262">
        <f t="shared" si="185"/>
        <v>58584.866528488899</v>
      </c>
    </row>
    <row r="10432" spans="1:7" x14ac:dyDescent="0.2">
      <c r="A10432" s="120"/>
      <c r="B10432" s="120"/>
      <c r="C10432" s="120"/>
      <c r="D10432" s="120"/>
      <c r="E10432" s="344"/>
      <c r="F10432" s="344"/>
      <c r="G10432" s="262">
        <f t="shared" si="185"/>
        <v>58584.866528488899</v>
      </c>
    </row>
    <row r="10433" spans="1:7" x14ac:dyDescent="0.2">
      <c r="A10433" s="120"/>
      <c r="B10433" s="120"/>
      <c r="C10433" s="120"/>
      <c r="D10433" s="120"/>
      <c r="E10433" s="344"/>
      <c r="F10433" s="344"/>
      <c r="G10433" s="262">
        <f t="shared" si="185"/>
        <v>58584.866528488899</v>
      </c>
    </row>
    <row r="10434" spans="1:7" x14ac:dyDescent="0.2">
      <c r="A10434" s="120"/>
      <c r="B10434" s="120"/>
      <c r="C10434" s="120"/>
      <c r="D10434" s="120"/>
      <c r="E10434" s="344"/>
      <c r="F10434" s="344"/>
      <c r="G10434" s="262">
        <f t="shared" si="185"/>
        <v>58584.866528488899</v>
      </c>
    </row>
    <row r="10435" spans="1:7" x14ac:dyDescent="0.2">
      <c r="A10435" s="120"/>
      <c r="B10435" s="120"/>
      <c r="C10435" s="120"/>
      <c r="D10435" s="120"/>
      <c r="E10435" s="344"/>
      <c r="F10435" s="344"/>
      <c r="G10435" s="262">
        <f t="shared" si="185"/>
        <v>58584.866528488899</v>
      </c>
    </row>
    <row r="10436" spans="1:7" x14ac:dyDescent="0.2">
      <c r="A10436" s="120"/>
      <c r="B10436" s="120"/>
      <c r="C10436" s="120"/>
      <c r="D10436" s="120"/>
      <c r="E10436" s="344"/>
      <c r="F10436" s="344"/>
      <c r="G10436" s="262">
        <f t="shared" si="185"/>
        <v>58584.866528488899</v>
      </c>
    </row>
    <row r="10437" spans="1:7" x14ac:dyDescent="0.2">
      <c r="A10437" s="120"/>
      <c r="B10437" s="120"/>
      <c r="C10437" s="120"/>
      <c r="D10437" s="120"/>
      <c r="E10437" s="344"/>
      <c r="F10437" s="344"/>
      <c r="G10437" s="262">
        <f t="shared" si="185"/>
        <v>58584.866528488899</v>
      </c>
    </row>
    <row r="10438" spans="1:7" x14ac:dyDescent="0.2">
      <c r="A10438" s="120"/>
      <c r="B10438" s="120"/>
      <c r="C10438" s="120"/>
      <c r="D10438" s="120"/>
      <c r="E10438" s="344"/>
      <c r="F10438" s="344"/>
      <c r="G10438" s="262">
        <f t="shared" ref="G10438:G10501" si="186">G10437+(D10438+D10437)/2*(E10438-E10437)</f>
        <v>58584.866528488899</v>
      </c>
    </row>
    <row r="10439" spans="1:7" x14ac:dyDescent="0.2">
      <c r="A10439" s="120"/>
      <c r="B10439" s="120"/>
      <c r="C10439" s="120"/>
      <c r="D10439" s="120"/>
      <c r="E10439" s="344"/>
      <c r="F10439" s="344"/>
      <c r="G10439" s="262">
        <f t="shared" si="186"/>
        <v>58584.866528488899</v>
      </c>
    </row>
    <row r="10440" spans="1:7" x14ac:dyDescent="0.2">
      <c r="A10440" s="120"/>
      <c r="B10440" s="120"/>
      <c r="C10440" s="120"/>
      <c r="D10440" s="120"/>
      <c r="E10440" s="344"/>
      <c r="F10440" s="344"/>
      <c r="G10440" s="262">
        <f t="shared" si="186"/>
        <v>58584.866528488899</v>
      </c>
    </row>
    <row r="10441" spans="1:7" x14ac:dyDescent="0.2">
      <c r="A10441" s="120"/>
      <c r="B10441" s="120"/>
      <c r="C10441" s="120"/>
      <c r="D10441" s="120"/>
      <c r="E10441" s="344"/>
      <c r="F10441" s="344"/>
      <c r="G10441" s="262">
        <f t="shared" si="186"/>
        <v>58584.866528488899</v>
      </c>
    </row>
    <row r="10442" spans="1:7" x14ac:dyDescent="0.2">
      <c r="A10442" s="120"/>
      <c r="B10442" s="120"/>
      <c r="C10442" s="120"/>
      <c r="D10442" s="120"/>
      <c r="E10442" s="344"/>
      <c r="F10442" s="344"/>
      <c r="G10442" s="262">
        <f t="shared" si="186"/>
        <v>58584.866528488899</v>
      </c>
    </row>
    <row r="10443" spans="1:7" x14ac:dyDescent="0.2">
      <c r="A10443" s="120"/>
      <c r="B10443" s="120"/>
      <c r="C10443" s="120"/>
      <c r="D10443" s="120"/>
      <c r="E10443" s="344"/>
      <c r="F10443" s="344"/>
      <c r="G10443" s="262">
        <f t="shared" si="186"/>
        <v>58584.866528488899</v>
      </c>
    </row>
    <row r="10444" spans="1:7" x14ac:dyDescent="0.2">
      <c r="A10444" s="120"/>
      <c r="B10444" s="120"/>
      <c r="C10444" s="120"/>
      <c r="D10444" s="120"/>
      <c r="E10444" s="344"/>
      <c r="F10444" s="344"/>
      <c r="G10444" s="262">
        <f t="shared" si="186"/>
        <v>58584.866528488899</v>
      </c>
    </row>
    <row r="10445" spans="1:7" x14ac:dyDescent="0.2">
      <c r="A10445" s="120"/>
      <c r="B10445" s="120"/>
      <c r="C10445" s="120"/>
      <c r="D10445" s="120"/>
      <c r="E10445" s="344"/>
      <c r="F10445" s="344"/>
      <c r="G10445" s="262">
        <f t="shared" si="186"/>
        <v>58584.866528488899</v>
      </c>
    </row>
    <row r="10446" spans="1:7" x14ac:dyDescent="0.2">
      <c r="A10446" s="120"/>
      <c r="B10446" s="120"/>
      <c r="C10446" s="120"/>
      <c r="D10446" s="120"/>
      <c r="E10446" s="344"/>
      <c r="F10446" s="344"/>
      <c r="G10446" s="262">
        <f t="shared" si="186"/>
        <v>58584.866528488899</v>
      </c>
    </row>
    <row r="10447" spans="1:7" x14ac:dyDescent="0.2">
      <c r="A10447" s="120"/>
      <c r="B10447" s="120"/>
      <c r="C10447" s="120"/>
      <c r="D10447" s="120"/>
      <c r="E10447" s="344"/>
      <c r="F10447" s="344"/>
      <c r="G10447" s="262">
        <f t="shared" si="186"/>
        <v>58584.866528488899</v>
      </c>
    </row>
    <row r="10448" spans="1:7" x14ac:dyDescent="0.2">
      <c r="A10448" s="120"/>
      <c r="B10448" s="120"/>
      <c r="C10448" s="120"/>
      <c r="D10448" s="120"/>
      <c r="E10448" s="344"/>
      <c r="F10448" s="344"/>
      <c r="G10448" s="262">
        <f t="shared" si="186"/>
        <v>58584.866528488899</v>
      </c>
    </row>
    <row r="10449" spans="1:7" x14ac:dyDescent="0.2">
      <c r="A10449" s="120"/>
      <c r="B10449" s="120"/>
      <c r="C10449" s="120"/>
      <c r="D10449" s="120"/>
      <c r="E10449" s="344"/>
      <c r="F10449" s="344"/>
      <c r="G10449" s="262">
        <f t="shared" si="186"/>
        <v>58584.866528488899</v>
      </c>
    </row>
    <row r="10450" spans="1:7" x14ac:dyDescent="0.2">
      <c r="A10450" s="120"/>
      <c r="B10450" s="120"/>
      <c r="C10450" s="120"/>
      <c r="D10450" s="120"/>
      <c r="E10450" s="344"/>
      <c r="F10450" s="344"/>
      <c r="G10450" s="262">
        <f t="shared" si="186"/>
        <v>58584.866528488899</v>
      </c>
    </row>
    <row r="10451" spans="1:7" x14ac:dyDescent="0.2">
      <c r="A10451" s="120"/>
      <c r="B10451" s="120"/>
      <c r="C10451" s="120"/>
      <c r="D10451" s="120"/>
      <c r="E10451" s="344"/>
      <c r="F10451" s="344"/>
      <c r="G10451" s="262">
        <f t="shared" si="186"/>
        <v>58584.866528488899</v>
      </c>
    </row>
    <row r="10452" spans="1:7" x14ac:dyDescent="0.2">
      <c r="A10452" s="120"/>
      <c r="B10452" s="120"/>
      <c r="C10452" s="120"/>
      <c r="D10452" s="120"/>
      <c r="E10452" s="344"/>
      <c r="F10452" s="344"/>
      <c r="G10452" s="262">
        <f t="shared" si="186"/>
        <v>58584.866528488899</v>
      </c>
    </row>
    <row r="10453" spans="1:7" x14ac:dyDescent="0.2">
      <c r="A10453" s="120"/>
      <c r="B10453" s="120"/>
      <c r="C10453" s="120"/>
      <c r="D10453" s="120"/>
      <c r="E10453" s="344"/>
      <c r="F10453" s="344"/>
      <c r="G10453" s="262">
        <f t="shared" si="186"/>
        <v>58584.866528488899</v>
      </c>
    </row>
    <row r="10454" spans="1:7" x14ac:dyDescent="0.2">
      <c r="A10454" s="120"/>
      <c r="B10454" s="120"/>
      <c r="C10454" s="120"/>
      <c r="D10454" s="120"/>
      <c r="E10454" s="344"/>
      <c r="F10454" s="344"/>
      <c r="G10454" s="262">
        <f t="shared" si="186"/>
        <v>58584.866528488899</v>
      </c>
    </row>
    <row r="10455" spans="1:7" x14ac:dyDescent="0.2">
      <c r="A10455" s="120"/>
      <c r="B10455" s="120"/>
      <c r="C10455" s="120"/>
      <c r="D10455" s="120"/>
      <c r="E10455" s="344"/>
      <c r="F10455" s="344"/>
      <c r="G10455" s="262">
        <f t="shared" si="186"/>
        <v>58584.866528488899</v>
      </c>
    </row>
    <row r="10456" spans="1:7" x14ac:dyDescent="0.2">
      <c r="A10456" s="120"/>
      <c r="B10456" s="120"/>
      <c r="C10456" s="120"/>
      <c r="D10456" s="120"/>
      <c r="E10456" s="344"/>
      <c r="F10456" s="344"/>
      <c r="G10456" s="262">
        <f t="shared" si="186"/>
        <v>58584.866528488899</v>
      </c>
    </row>
    <row r="10457" spans="1:7" x14ac:dyDescent="0.2">
      <c r="A10457" s="120"/>
      <c r="B10457" s="120"/>
      <c r="C10457" s="120"/>
      <c r="D10457" s="120"/>
      <c r="E10457" s="344"/>
      <c r="F10457" s="344"/>
      <c r="G10457" s="262">
        <f t="shared" si="186"/>
        <v>58584.866528488899</v>
      </c>
    </row>
    <row r="10458" spans="1:7" x14ac:dyDescent="0.2">
      <c r="A10458" s="120"/>
      <c r="B10458" s="120"/>
      <c r="C10458" s="120"/>
      <c r="D10458" s="120"/>
      <c r="E10458" s="344"/>
      <c r="F10458" s="344"/>
      <c r="G10458" s="262">
        <f t="shared" si="186"/>
        <v>58584.866528488899</v>
      </c>
    </row>
    <row r="10459" spans="1:7" x14ac:dyDescent="0.2">
      <c r="A10459" s="120"/>
      <c r="B10459" s="120"/>
      <c r="C10459" s="120"/>
      <c r="D10459" s="120"/>
      <c r="E10459" s="344"/>
      <c r="F10459" s="344"/>
      <c r="G10459" s="262">
        <f t="shared" si="186"/>
        <v>58584.866528488899</v>
      </c>
    </row>
    <row r="10460" spans="1:7" x14ac:dyDescent="0.2">
      <c r="A10460" s="120"/>
      <c r="B10460" s="120"/>
      <c r="C10460" s="120"/>
      <c r="D10460" s="120"/>
      <c r="E10460" s="344"/>
      <c r="F10460" s="344"/>
      <c r="G10460" s="262">
        <f t="shared" si="186"/>
        <v>58584.866528488899</v>
      </c>
    </row>
    <row r="10461" spans="1:7" x14ac:dyDescent="0.2">
      <c r="A10461" s="120"/>
      <c r="B10461" s="120"/>
      <c r="C10461" s="120"/>
      <c r="D10461" s="120"/>
      <c r="E10461" s="344"/>
      <c r="F10461" s="344"/>
      <c r="G10461" s="262">
        <f t="shared" si="186"/>
        <v>58584.866528488899</v>
      </c>
    </row>
    <row r="10462" spans="1:7" x14ac:dyDescent="0.2">
      <c r="A10462" s="120"/>
      <c r="B10462" s="120"/>
      <c r="C10462" s="120"/>
      <c r="D10462" s="120"/>
      <c r="E10462" s="344"/>
      <c r="F10462" s="344"/>
      <c r="G10462" s="262">
        <f t="shared" si="186"/>
        <v>58584.866528488899</v>
      </c>
    </row>
    <row r="10463" spans="1:7" x14ac:dyDescent="0.2">
      <c r="A10463" s="120"/>
      <c r="B10463" s="120"/>
      <c r="C10463" s="120"/>
      <c r="D10463" s="120"/>
      <c r="E10463" s="344"/>
      <c r="F10463" s="344"/>
      <c r="G10463" s="262">
        <f t="shared" si="186"/>
        <v>58584.866528488899</v>
      </c>
    </row>
    <row r="10464" spans="1:7" x14ac:dyDescent="0.2">
      <c r="A10464" s="120"/>
      <c r="B10464" s="120"/>
      <c r="C10464" s="120"/>
      <c r="D10464" s="120"/>
      <c r="E10464" s="344"/>
      <c r="F10464" s="344"/>
      <c r="G10464" s="262">
        <f t="shared" si="186"/>
        <v>58584.866528488899</v>
      </c>
    </row>
    <row r="10465" spans="1:7" x14ac:dyDescent="0.2">
      <c r="A10465" s="120"/>
      <c r="B10465" s="120"/>
      <c r="C10465" s="120"/>
      <c r="D10465" s="120"/>
      <c r="E10465" s="344"/>
      <c r="F10465" s="344"/>
      <c r="G10465" s="262">
        <f t="shared" si="186"/>
        <v>58584.866528488899</v>
      </c>
    </row>
    <row r="10466" spans="1:7" x14ac:dyDescent="0.2">
      <c r="A10466" s="120"/>
      <c r="B10466" s="120"/>
      <c r="C10466" s="120"/>
      <c r="D10466" s="120"/>
      <c r="E10466" s="344"/>
      <c r="F10466" s="344"/>
      <c r="G10466" s="262">
        <f t="shared" si="186"/>
        <v>58584.866528488899</v>
      </c>
    </row>
    <row r="10467" spans="1:7" x14ac:dyDescent="0.2">
      <c r="A10467" s="120"/>
      <c r="B10467" s="120"/>
      <c r="C10467" s="120"/>
      <c r="D10467" s="120"/>
      <c r="E10467" s="344"/>
      <c r="F10467" s="344"/>
      <c r="G10467" s="262">
        <f t="shared" si="186"/>
        <v>58584.866528488899</v>
      </c>
    </row>
    <row r="10468" spans="1:7" x14ac:dyDescent="0.2">
      <c r="A10468" s="120"/>
      <c r="B10468" s="120"/>
      <c r="C10468" s="120"/>
      <c r="D10468" s="120"/>
      <c r="E10468" s="344"/>
      <c r="F10468" s="344"/>
      <c r="G10468" s="262">
        <f t="shared" si="186"/>
        <v>58584.866528488899</v>
      </c>
    </row>
    <row r="10469" spans="1:7" x14ac:dyDescent="0.2">
      <c r="A10469" s="120"/>
      <c r="B10469" s="120"/>
      <c r="C10469" s="120"/>
      <c r="D10469" s="120"/>
      <c r="E10469" s="344"/>
      <c r="F10469" s="344"/>
      <c r="G10469" s="262">
        <f t="shared" si="186"/>
        <v>58584.866528488899</v>
      </c>
    </row>
    <row r="10470" spans="1:7" x14ac:dyDescent="0.2">
      <c r="A10470" s="120"/>
      <c r="B10470" s="120"/>
      <c r="C10470" s="120"/>
      <c r="D10470" s="120"/>
      <c r="E10470" s="344"/>
      <c r="F10470" s="344"/>
      <c r="G10470" s="262">
        <f t="shared" si="186"/>
        <v>58584.866528488899</v>
      </c>
    </row>
    <row r="10471" spans="1:7" x14ac:dyDescent="0.2">
      <c r="A10471" s="120"/>
      <c r="B10471" s="120"/>
      <c r="C10471" s="120"/>
      <c r="D10471" s="120"/>
      <c r="E10471" s="344"/>
      <c r="F10471" s="344"/>
      <c r="G10471" s="262">
        <f t="shared" si="186"/>
        <v>58584.866528488899</v>
      </c>
    </row>
    <row r="10472" spans="1:7" x14ac:dyDescent="0.2">
      <c r="A10472" s="120"/>
      <c r="B10472" s="120"/>
      <c r="C10472" s="120"/>
      <c r="D10472" s="120"/>
      <c r="E10472" s="344"/>
      <c r="F10472" s="344"/>
      <c r="G10472" s="262">
        <f t="shared" si="186"/>
        <v>58584.866528488899</v>
      </c>
    </row>
    <row r="10473" spans="1:7" x14ac:dyDescent="0.2">
      <c r="A10473" s="120"/>
      <c r="B10473" s="120"/>
      <c r="C10473" s="120"/>
      <c r="D10473" s="120"/>
      <c r="E10473" s="344"/>
      <c r="F10473" s="344"/>
      <c r="G10473" s="262">
        <f t="shared" si="186"/>
        <v>58584.866528488899</v>
      </c>
    </row>
    <row r="10474" spans="1:7" x14ac:dyDescent="0.2">
      <c r="A10474" s="120"/>
      <c r="B10474" s="120"/>
      <c r="C10474" s="120"/>
      <c r="D10474" s="120"/>
      <c r="E10474" s="344"/>
      <c r="F10474" s="344"/>
      <c r="G10474" s="262">
        <f t="shared" si="186"/>
        <v>58584.866528488899</v>
      </c>
    </row>
    <row r="10475" spans="1:7" x14ac:dyDescent="0.2">
      <c r="A10475" s="120"/>
      <c r="B10475" s="120"/>
      <c r="C10475" s="120"/>
      <c r="D10475" s="120"/>
      <c r="E10475" s="344"/>
      <c r="F10475" s="344"/>
      <c r="G10475" s="262">
        <f t="shared" si="186"/>
        <v>58584.866528488899</v>
      </c>
    </row>
    <row r="10476" spans="1:7" x14ac:dyDescent="0.2">
      <c r="A10476" s="120"/>
      <c r="B10476" s="120"/>
      <c r="C10476" s="120"/>
      <c r="D10476" s="120"/>
      <c r="E10476" s="344"/>
      <c r="F10476" s="344"/>
      <c r="G10476" s="262">
        <f t="shared" si="186"/>
        <v>58584.866528488899</v>
      </c>
    </row>
    <row r="10477" spans="1:7" x14ac:dyDescent="0.2">
      <c r="A10477" s="120"/>
      <c r="B10477" s="120"/>
      <c r="C10477" s="120"/>
      <c r="D10477" s="120"/>
      <c r="E10477" s="344"/>
      <c r="F10477" s="344"/>
      <c r="G10477" s="262">
        <f t="shared" si="186"/>
        <v>58584.866528488899</v>
      </c>
    </row>
    <row r="10478" spans="1:7" x14ac:dyDescent="0.2">
      <c r="A10478" s="120"/>
      <c r="B10478" s="120"/>
      <c r="C10478" s="120"/>
      <c r="D10478" s="120"/>
      <c r="E10478" s="344"/>
      <c r="F10478" s="344"/>
      <c r="G10478" s="262">
        <f t="shared" si="186"/>
        <v>58584.866528488899</v>
      </c>
    </row>
    <row r="10479" spans="1:7" x14ac:dyDescent="0.2">
      <c r="A10479" s="120"/>
      <c r="B10479" s="120"/>
      <c r="C10479" s="120"/>
      <c r="D10479" s="120"/>
      <c r="E10479" s="344"/>
      <c r="F10479" s="344"/>
      <c r="G10479" s="262">
        <f t="shared" si="186"/>
        <v>58584.866528488899</v>
      </c>
    </row>
    <row r="10480" spans="1:7" x14ac:dyDescent="0.2">
      <c r="A10480" s="120"/>
      <c r="B10480" s="120"/>
      <c r="C10480" s="120"/>
      <c r="D10480" s="120"/>
      <c r="E10480" s="344"/>
      <c r="F10480" s="344"/>
      <c r="G10480" s="262">
        <f t="shared" si="186"/>
        <v>58584.866528488899</v>
      </c>
    </row>
    <row r="10481" spans="1:7" x14ac:dyDescent="0.2">
      <c r="A10481" s="120"/>
      <c r="B10481" s="120"/>
      <c r="C10481" s="120"/>
      <c r="D10481" s="120"/>
      <c r="E10481" s="344"/>
      <c r="F10481" s="344"/>
      <c r="G10481" s="262">
        <f t="shared" si="186"/>
        <v>58584.866528488899</v>
      </c>
    </row>
    <row r="10482" spans="1:7" x14ac:dyDescent="0.2">
      <c r="A10482" s="120"/>
      <c r="B10482" s="120"/>
      <c r="C10482" s="120"/>
      <c r="D10482" s="120"/>
      <c r="E10482" s="344"/>
      <c r="F10482" s="344"/>
      <c r="G10482" s="262">
        <f t="shared" si="186"/>
        <v>58584.866528488899</v>
      </c>
    </row>
    <row r="10483" spans="1:7" x14ac:dyDescent="0.2">
      <c r="A10483" s="120"/>
      <c r="B10483" s="120"/>
      <c r="C10483" s="120"/>
      <c r="D10483" s="120"/>
      <c r="E10483" s="344"/>
      <c r="F10483" s="344"/>
      <c r="G10483" s="262">
        <f t="shared" si="186"/>
        <v>58584.866528488899</v>
      </c>
    </row>
    <row r="10484" spans="1:7" x14ac:dyDescent="0.2">
      <c r="A10484" s="120"/>
      <c r="B10484" s="120"/>
      <c r="C10484" s="120"/>
      <c r="D10484" s="120"/>
      <c r="E10484" s="344"/>
      <c r="F10484" s="344"/>
      <c r="G10484" s="262">
        <f t="shared" si="186"/>
        <v>58584.866528488899</v>
      </c>
    </row>
    <row r="10485" spans="1:7" x14ac:dyDescent="0.2">
      <c r="A10485" s="120"/>
      <c r="B10485" s="120"/>
      <c r="C10485" s="120"/>
      <c r="D10485" s="120"/>
      <c r="E10485" s="344"/>
      <c r="F10485" s="344"/>
      <c r="G10485" s="262">
        <f t="shared" si="186"/>
        <v>58584.866528488899</v>
      </c>
    </row>
    <row r="10486" spans="1:7" x14ac:dyDescent="0.2">
      <c r="A10486" s="120"/>
      <c r="B10486" s="120"/>
      <c r="C10486" s="120"/>
      <c r="D10486" s="120"/>
      <c r="E10486" s="344"/>
      <c r="F10486" s="344"/>
      <c r="G10486" s="262">
        <f t="shared" si="186"/>
        <v>58584.866528488899</v>
      </c>
    </row>
    <row r="10487" spans="1:7" x14ac:dyDescent="0.2">
      <c r="A10487" s="120"/>
      <c r="B10487" s="120"/>
      <c r="C10487" s="120"/>
      <c r="D10487" s="120"/>
      <c r="E10487" s="344"/>
      <c r="F10487" s="344"/>
      <c r="G10487" s="262">
        <f t="shared" si="186"/>
        <v>58584.866528488899</v>
      </c>
    </row>
    <row r="10488" spans="1:7" x14ac:dyDescent="0.2">
      <c r="A10488" s="120"/>
      <c r="B10488" s="120"/>
      <c r="C10488" s="120"/>
      <c r="D10488" s="120"/>
      <c r="E10488" s="344"/>
      <c r="F10488" s="344"/>
      <c r="G10488" s="262">
        <f t="shared" si="186"/>
        <v>58584.866528488899</v>
      </c>
    </row>
    <row r="10489" spans="1:7" x14ac:dyDescent="0.2">
      <c r="A10489" s="120"/>
      <c r="B10489" s="120"/>
      <c r="C10489" s="120"/>
      <c r="D10489" s="120"/>
      <c r="E10489" s="344"/>
      <c r="F10489" s="344"/>
      <c r="G10489" s="262">
        <f t="shared" si="186"/>
        <v>58584.866528488899</v>
      </c>
    </row>
    <row r="10490" spans="1:7" x14ac:dyDescent="0.2">
      <c r="A10490" s="120"/>
      <c r="B10490" s="120"/>
      <c r="C10490" s="120"/>
      <c r="D10490" s="120"/>
      <c r="E10490" s="344"/>
      <c r="F10490" s="344"/>
      <c r="G10490" s="262">
        <f t="shared" si="186"/>
        <v>58584.866528488899</v>
      </c>
    </row>
    <row r="10491" spans="1:7" x14ac:dyDescent="0.2">
      <c r="A10491" s="120"/>
      <c r="B10491" s="120"/>
      <c r="C10491" s="120"/>
      <c r="D10491" s="120"/>
      <c r="E10491" s="344"/>
      <c r="F10491" s="344"/>
      <c r="G10491" s="262">
        <f t="shared" si="186"/>
        <v>58584.866528488899</v>
      </c>
    </row>
    <row r="10492" spans="1:7" x14ac:dyDescent="0.2">
      <c r="A10492" s="120"/>
      <c r="B10492" s="120"/>
      <c r="C10492" s="120"/>
      <c r="D10492" s="120"/>
      <c r="E10492" s="344"/>
      <c r="F10492" s="344"/>
      <c r="G10492" s="262">
        <f t="shared" si="186"/>
        <v>58584.866528488899</v>
      </c>
    </row>
    <row r="10493" spans="1:7" x14ac:dyDescent="0.2">
      <c r="A10493" s="120"/>
      <c r="B10493" s="120"/>
      <c r="C10493" s="120"/>
      <c r="D10493" s="120"/>
      <c r="E10493" s="344"/>
      <c r="F10493" s="344"/>
      <c r="G10493" s="262">
        <f t="shared" si="186"/>
        <v>58584.866528488899</v>
      </c>
    </row>
    <row r="10494" spans="1:7" x14ac:dyDescent="0.2">
      <c r="A10494" s="120"/>
      <c r="B10494" s="120"/>
      <c r="C10494" s="120"/>
      <c r="D10494" s="120"/>
      <c r="E10494" s="344"/>
      <c r="F10494" s="344"/>
      <c r="G10494" s="262">
        <f t="shared" si="186"/>
        <v>58584.866528488899</v>
      </c>
    </row>
    <row r="10495" spans="1:7" x14ac:dyDescent="0.2">
      <c r="A10495" s="120"/>
      <c r="B10495" s="120"/>
      <c r="C10495" s="120"/>
      <c r="D10495" s="120"/>
      <c r="E10495" s="344"/>
      <c r="F10495" s="344"/>
      <c r="G10495" s="262">
        <f t="shared" si="186"/>
        <v>58584.866528488899</v>
      </c>
    </row>
    <row r="10496" spans="1:7" x14ac:dyDescent="0.2">
      <c r="A10496" s="120"/>
      <c r="B10496" s="120"/>
      <c r="C10496" s="120"/>
      <c r="D10496" s="120"/>
      <c r="E10496" s="344"/>
      <c r="F10496" s="344"/>
      <c r="G10496" s="262">
        <f t="shared" si="186"/>
        <v>58584.866528488899</v>
      </c>
    </row>
    <row r="10497" spans="1:7" x14ac:dyDescent="0.2">
      <c r="A10497" s="120"/>
      <c r="B10497" s="120"/>
      <c r="C10497" s="120"/>
      <c r="D10497" s="120"/>
      <c r="E10497" s="344"/>
      <c r="F10497" s="344"/>
      <c r="G10497" s="262">
        <f t="shared" si="186"/>
        <v>58584.866528488899</v>
      </c>
    </row>
    <row r="10498" spans="1:7" x14ac:dyDescent="0.2">
      <c r="A10498" s="120"/>
      <c r="B10498" s="120"/>
      <c r="C10498" s="120"/>
      <c r="D10498" s="120"/>
      <c r="E10498" s="344"/>
      <c r="F10498" s="344"/>
      <c r="G10498" s="262">
        <f t="shared" si="186"/>
        <v>58584.866528488899</v>
      </c>
    </row>
    <row r="10499" spans="1:7" x14ac:dyDescent="0.2">
      <c r="A10499" s="120"/>
      <c r="B10499" s="120"/>
      <c r="C10499" s="120"/>
      <c r="D10499" s="120"/>
      <c r="E10499" s="344"/>
      <c r="F10499" s="344"/>
      <c r="G10499" s="262">
        <f t="shared" si="186"/>
        <v>58584.866528488899</v>
      </c>
    </row>
    <row r="10500" spans="1:7" x14ac:dyDescent="0.2">
      <c r="A10500" s="120"/>
      <c r="B10500" s="120"/>
      <c r="C10500" s="120"/>
      <c r="D10500" s="120"/>
      <c r="E10500" s="344"/>
      <c r="F10500" s="344"/>
      <c r="G10500" s="262">
        <f t="shared" si="186"/>
        <v>58584.866528488899</v>
      </c>
    </row>
    <row r="10501" spans="1:7" x14ac:dyDescent="0.2">
      <c r="A10501" s="120"/>
      <c r="B10501" s="120"/>
      <c r="C10501" s="120"/>
      <c r="D10501" s="120"/>
      <c r="E10501" s="344"/>
      <c r="F10501" s="344"/>
      <c r="G10501" s="262">
        <f t="shared" si="186"/>
        <v>58584.866528488899</v>
      </c>
    </row>
    <row r="10502" spans="1:7" x14ac:dyDescent="0.2">
      <c r="A10502" s="120"/>
      <c r="B10502" s="120"/>
      <c r="C10502" s="120"/>
      <c r="D10502" s="120"/>
      <c r="E10502" s="344"/>
      <c r="F10502" s="344"/>
      <c r="G10502" s="262">
        <f t="shared" ref="G10502:G10565" si="187">G10501+(D10502+D10501)/2*(E10502-E10501)</f>
        <v>58584.866528488899</v>
      </c>
    </row>
    <row r="10503" spans="1:7" x14ac:dyDescent="0.2">
      <c r="A10503" s="120"/>
      <c r="B10503" s="120"/>
      <c r="C10503" s="120"/>
      <c r="D10503" s="120"/>
      <c r="E10503" s="344"/>
      <c r="F10503" s="344"/>
      <c r="G10503" s="262">
        <f t="shared" si="187"/>
        <v>58584.866528488899</v>
      </c>
    </row>
    <row r="10504" spans="1:7" x14ac:dyDescent="0.2">
      <c r="A10504" s="120"/>
      <c r="B10504" s="120"/>
      <c r="C10504" s="120"/>
      <c r="D10504" s="120"/>
      <c r="E10504" s="344"/>
      <c r="F10504" s="344"/>
      <c r="G10504" s="262">
        <f t="shared" si="187"/>
        <v>58584.866528488899</v>
      </c>
    </row>
    <row r="10505" spans="1:7" x14ac:dyDescent="0.2">
      <c r="A10505" s="120"/>
      <c r="B10505" s="120"/>
      <c r="C10505" s="120"/>
      <c r="D10505" s="120"/>
      <c r="E10505" s="344"/>
      <c r="F10505" s="344"/>
      <c r="G10505" s="262">
        <f t="shared" si="187"/>
        <v>58584.866528488899</v>
      </c>
    </row>
    <row r="10506" spans="1:7" x14ac:dyDescent="0.2">
      <c r="A10506" s="120"/>
      <c r="B10506" s="120"/>
      <c r="C10506" s="120"/>
      <c r="D10506" s="120"/>
      <c r="E10506" s="344"/>
      <c r="F10506" s="344"/>
      <c r="G10506" s="262">
        <f t="shared" si="187"/>
        <v>58584.866528488899</v>
      </c>
    </row>
    <row r="10507" spans="1:7" x14ac:dyDescent="0.2">
      <c r="A10507" s="120"/>
      <c r="B10507" s="120"/>
      <c r="C10507" s="120"/>
      <c r="D10507" s="120"/>
      <c r="E10507" s="344"/>
      <c r="F10507" s="344"/>
      <c r="G10507" s="262">
        <f t="shared" si="187"/>
        <v>58584.866528488899</v>
      </c>
    </row>
    <row r="10508" spans="1:7" x14ac:dyDescent="0.2">
      <c r="A10508" s="120"/>
      <c r="B10508" s="120"/>
      <c r="C10508" s="120"/>
      <c r="D10508" s="120"/>
      <c r="E10508" s="344"/>
      <c r="F10508" s="344"/>
      <c r="G10508" s="262">
        <f t="shared" si="187"/>
        <v>58584.866528488899</v>
      </c>
    </row>
    <row r="10509" spans="1:7" x14ac:dyDescent="0.2">
      <c r="A10509" s="120"/>
      <c r="B10509" s="120"/>
      <c r="C10509" s="120"/>
      <c r="D10509" s="120"/>
      <c r="E10509" s="344"/>
      <c r="F10509" s="344"/>
      <c r="G10509" s="262">
        <f t="shared" si="187"/>
        <v>58584.866528488899</v>
      </c>
    </row>
    <row r="10510" spans="1:7" x14ac:dyDescent="0.2">
      <c r="A10510" s="120"/>
      <c r="B10510" s="120"/>
      <c r="C10510" s="120"/>
      <c r="D10510" s="120"/>
      <c r="E10510" s="344"/>
      <c r="F10510" s="344"/>
      <c r="G10510" s="262">
        <f t="shared" si="187"/>
        <v>58584.866528488899</v>
      </c>
    </row>
    <row r="10511" spans="1:7" x14ac:dyDescent="0.2">
      <c r="A10511" s="120"/>
      <c r="B10511" s="120"/>
      <c r="C10511" s="120"/>
      <c r="D10511" s="120"/>
      <c r="E10511" s="344"/>
      <c r="F10511" s="344"/>
      <c r="G10511" s="262">
        <f t="shared" si="187"/>
        <v>58584.866528488899</v>
      </c>
    </row>
    <row r="10512" spans="1:7" x14ac:dyDescent="0.2">
      <c r="A10512" s="120"/>
      <c r="B10512" s="120"/>
      <c r="C10512" s="120"/>
      <c r="D10512" s="120"/>
      <c r="E10512" s="344"/>
      <c r="F10512" s="344"/>
      <c r="G10512" s="262">
        <f t="shared" si="187"/>
        <v>58584.866528488899</v>
      </c>
    </row>
    <row r="10513" spans="1:7" x14ac:dyDescent="0.2">
      <c r="A10513" s="120"/>
      <c r="B10513" s="120"/>
      <c r="C10513" s="120"/>
      <c r="D10513" s="120"/>
      <c r="E10513" s="344"/>
      <c r="F10513" s="344"/>
      <c r="G10513" s="262">
        <f t="shared" si="187"/>
        <v>58584.866528488899</v>
      </c>
    </row>
    <row r="10514" spans="1:7" x14ac:dyDescent="0.2">
      <c r="A10514" s="120"/>
      <c r="B10514" s="120"/>
      <c r="C10514" s="120"/>
      <c r="D10514" s="120"/>
      <c r="E10514" s="344"/>
      <c r="F10514" s="344"/>
      <c r="G10514" s="262">
        <f t="shared" si="187"/>
        <v>58584.866528488899</v>
      </c>
    </row>
    <row r="10515" spans="1:7" x14ac:dyDescent="0.2">
      <c r="A10515" s="120"/>
      <c r="B10515" s="120"/>
      <c r="C10515" s="120"/>
      <c r="D10515" s="120"/>
      <c r="E10515" s="344"/>
      <c r="F10515" s="344"/>
      <c r="G10515" s="262">
        <f t="shared" si="187"/>
        <v>58584.866528488899</v>
      </c>
    </row>
    <row r="10516" spans="1:7" x14ac:dyDescent="0.2">
      <c r="A10516" s="120"/>
      <c r="B10516" s="120"/>
      <c r="C10516" s="120"/>
      <c r="D10516" s="120"/>
      <c r="E10516" s="344"/>
      <c r="F10516" s="344"/>
      <c r="G10516" s="262">
        <f t="shared" si="187"/>
        <v>58584.866528488899</v>
      </c>
    </row>
    <row r="10517" spans="1:7" x14ac:dyDescent="0.2">
      <c r="A10517" s="120"/>
      <c r="B10517" s="120"/>
      <c r="C10517" s="120"/>
      <c r="D10517" s="120"/>
      <c r="E10517" s="344"/>
      <c r="F10517" s="344"/>
      <c r="G10517" s="262">
        <f t="shared" si="187"/>
        <v>58584.866528488899</v>
      </c>
    </row>
    <row r="10518" spans="1:7" x14ac:dyDescent="0.2">
      <c r="A10518" s="120"/>
      <c r="B10518" s="120"/>
      <c r="C10518" s="120"/>
      <c r="D10518" s="120"/>
      <c r="E10518" s="344"/>
      <c r="F10518" s="344"/>
      <c r="G10518" s="262">
        <f t="shared" si="187"/>
        <v>58584.866528488899</v>
      </c>
    </row>
    <row r="10519" spans="1:7" x14ac:dyDescent="0.2">
      <c r="A10519" s="120"/>
      <c r="B10519" s="120"/>
      <c r="C10519" s="120"/>
      <c r="D10519" s="120"/>
      <c r="E10519" s="344"/>
      <c r="F10519" s="344"/>
      <c r="G10519" s="262">
        <f t="shared" si="187"/>
        <v>58584.866528488899</v>
      </c>
    </row>
    <row r="10520" spans="1:7" x14ac:dyDescent="0.2">
      <c r="A10520" s="120"/>
      <c r="B10520" s="120"/>
      <c r="C10520" s="120"/>
      <c r="D10520" s="120"/>
      <c r="E10520" s="344"/>
      <c r="F10520" s="344"/>
      <c r="G10520" s="262">
        <f t="shared" si="187"/>
        <v>58584.866528488899</v>
      </c>
    </row>
    <row r="10521" spans="1:7" x14ac:dyDescent="0.2">
      <c r="A10521" s="120"/>
      <c r="B10521" s="120"/>
      <c r="C10521" s="120"/>
      <c r="D10521" s="120"/>
      <c r="E10521" s="344"/>
      <c r="F10521" s="344"/>
      <c r="G10521" s="262">
        <f t="shared" si="187"/>
        <v>58584.866528488899</v>
      </c>
    </row>
    <row r="10522" spans="1:7" x14ac:dyDescent="0.2">
      <c r="A10522" s="120"/>
      <c r="B10522" s="120"/>
      <c r="C10522" s="120"/>
      <c r="D10522" s="120"/>
      <c r="E10522" s="344"/>
      <c r="F10522" s="344"/>
      <c r="G10522" s="262">
        <f t="shared" si="187"/>
        <v>58584.866528488899</v>
      </c>
    </row>
    <row r="10523" spans="1:7" x14ac:dyDescent="0.2">
      <c r="A10523" s="120"/>
      <c r="B10523" s="120"/>
      <c r="C10523" s="120"/>
      <c r="D10523" s="120"/>
      <c r="E10523" s="344"/>
      <c r="F10523" s="344"/>
      <c r="G10523" s="262">
        <f t="shared" si="187"/>
        <v>58584.866528488899</v>
      </c>
    </row>
    <row r="10524" spans="1:7" x14ac:dyDescent="0.2">
      <c r="A10524" s="120"/>
      <c r="B10524" s="120"/>
      <c r="C10524" s="120"/>
      <c r="D10524" s="120"/>
      <c r="E10524" s="344"/>
      <c r="F10524" s="344"/>
      <c r="G10524" s="262">
        <f t="shared" si="187"/>
        <v>58584.866528488899</v>
      </c>
    </row>
    <row r="10525" spans="1:7" x14ac:dyDescent="0.2">
      <c r="A10525" s="120"/>
      <c r="B10525" s="120"/>
      <c r="C10525" s="120"/>
      <c r="D10525" s="120"/>
      <c r="E10525" s="344"/>
      <c r="F10525" s="344"/>
      <c r="G10525" s="262">
        <f t="shared" si="187"/>
        <v>58584.866528488899</v>
      </c>
    </row>
    <row r="10526" spans="1:7" x14ac:dyDescent="0.2">
      <c r="A10526" s="120"/>
      <c r="B10526" s="120"/>
      <c r="C10526" s="120"/>
      <c r="D10526" s="120"/>
      <c r="E10526" s="344"/>
      <c r="F10526" s="344"/>
      <c r="G10526" s="262">
        <f t="shared" si="187"/>
        <v>58584.866528488899</v>
      </c>
    </row>
    <row r="10527" spans="1:7" x14ac:dyDescent="0.2">
      <c r="A10527" s="120"/>
      <c r="B10527" s="120"/>
      <c r="C10527" s="120"/>
      <c r="D10527" s="120"/>
      <c r="E10527" s="344"/>
      <c r="F10527" s="344"/>
      <c r="G10527" s="262">
        <f t="shared" si="187"/>
        <v>58584.866528488899</v>
      </c>
    </row>
    <row r="10528" spans="1:7" x14ac:dyDescent="0.2">
      <c r="A10528" s="120"/>
      <c r="B10528" s="120"/>
      <c r="C10528" s="120"/>
      <c r="D10528" s="120"/>
      <c r="E10528" s="344"/>
      <c r="F10528" s="344"/>
      <c r="G10528" s="262">
        <f t="shared" si="187"/>
        <v>58584.866528488899</v>
      </c>
    </row>
    <row r="10529" spans="1:7" x14ac:dyDescent="0.2">
      <c r="A10529" s="120"/>
      <c r="B10529" s="120"/>
      <c r="C10529" s="120"/>
      <c r="D10529" s="120"/>
      <c r="E10529" s="344"/>
      <c r="F10529" s="344"/>
      <c r="G10529" s="262">
        <f t="shared" si="187"/>
        <v>58584.866528488899</v>
      </c>
    </row>
    <row r="10530" spans="1:7" x14ac:dyDescent="0.2">
      <c r="A10530" s="120"/>
      <c r="B10530" s="120"/>
      <c r="C10530" s="120"/>
      <c r="D10530" s="120"/>
      <c r="E10530" s="344"/>
      <c r="F10530" s="344"/>
      <c r="G10530" s="262">
        <f t="shared" si="187"/>
        <v>58584.866528488899</v>
      </c>
    </row>
    <row r="10531" spans="1:7" x14ac:dyDescent="0.2">
      <c r="A10531" s="120"/>
      <c r="B10531" s="120"/>
      <c r="C10531" s="120"/>
      <c r="D10531" s="120"/>
      <c r="E10531" s="344"/>
      <c r="F10531" s="344"/>
      <c r="G10531" s="262">
        <f t="shared" si="187"/>
        <v>58584.866528488899</v>
      </c>
    </row>
    <row r="10532" spans="1:7" x14ac:dyDescent="0.2">
      <c r="A10532" s="120"/>
      <c r="B10532" s="120"/>
      <c r="C10532" s="120"/>
      <c r="D10532" s="120"/>
      <c r="E10532" s="344"/>
      <c r="F10532" s="344"/>
      <c r="G10532" s="262">
        <f t="shared" si="187"/>
        <v>58584.866528488899</v>
      </c>
    </row>
    <row r="10533" spans="1:7" x14ac:dyDescent="0.2">
      <c r="A10533" s="120"/>
      <c r="B10533" s="120"/>
      <c r="C10533" s="120"/>
      <c r="D10533" s="120"/>
      <c r="E10533" s="344"/>
      <c r="F10533" s="344"/>
      <c r="G10533" s="262">
        <f t="shared" si="187"/>
        <v>58584.866528488899</v>
      </c>
    </row>
    <row r="10534" spans="1:7" x14ac:dyDescent="0.2">
      <c r="A10534" s="120"/>
      <c r="B10534" s="120"/>
      <c r="C10534" s="120"/>
      <c r="D10534" s="120"/>
      <c r="E10534" s="344"/>
      <c r="F10534" s="344"/>
      <c r="G10534" s="262">
        <f t="shared" si="187"/>
        <v>58584.866528488899</v>
      </c>
    </row>
    <row r="10535" spans="1:7" x14ac:dyDescent="0.2">
      <c r="A10535" s="120"/>
      <c r="B10535" s="120"/>
      <c r="C10535" s="120"/>
      <c r="D10535" s="120"/>
      <c r="E10535" s="344"/>
      <c r="F10535" s="344"/>
      <c r="G10535" s="262">
        <f t="shared" si="187"/>
        <v>58584.866528488899</v>
      </c>
    </row>
    <row r="10536" spans="1:7" x14ac:dyDescent="0.2">
      <c r="A10536" s="120"/>
      <c r="B10536" s="120"/>
      <c r="C10536" s="120"/>
      <c r="D10536" s="120"/>
      <c r="E10536" s="344"/>
      <c r="F10536" s="344"/>
      <c r="G10536" s="262">
        <f t="shared" si="187"/>
        <v>58584.866528488899</v>
      </c>
    </row>
    <row r="10537" spans="1:7" x14ac:dyDescent="0.2">
      <c r="A10537" s="120"/>
      <c r="B10537" s="120"/>
      <c r="C10537" s="120"/>
      <c r="D10537" s="120"/>
      <c r="E10537" s="344"/>
      <c r="F10537" s="344"/>
      <c r="G10537" s="262">
        <f t="shared" si="187"/>
        <v>58584.866528488899</v>
      </c>
    </row>
    <row r="10538" spans="1:7" x14ac:dyDescent="0.2">
      <c r="A10538" s="120"/>
      <c r="B10538" s="120"/>
      <c r="C10538" s="120"/>
      <c r="D10538" s="120"/>
      <c r="E10538" s="344"/>
      <c r="F10538" s="344"/>
      <c r="G10538" s="262">
        <f t="shared" si="187"/>
        <v>58584.866528488899</v>
      </c>
    </row>
    <row r="10539" spans="1:7" x14ac:dyDescent="0.2">
      <c r="A10539" s="120"/>
      <c r="B10539" s="120"/>
      <c r="C10539" s="120"/>
      <c r="D10539" s="120"/>
      <c r="E10539" s="344"/>
      <c r="F10539" s="344"/>
      <c r="G10539" s="262">
        <f t="shared" si="187"/>
        <v>58584.866528488899</v>
      </c>
    </row>
    <row r="10540" spans="1:7" x14ac:dyDescent="0.2">
      <c r="A10540" s="120"/>
      <c r="B10540" s="120"/>
      <c r="C10540" s="120"/>
      <c r="D10540" s="120"/>
      <c r="E10540" s="344"/>
      <c r="F10540" s="344"/>
      <c r="G10540" s="262">
        <f t="shared" si="187"/>
        <v>58584.866528488899</v>
      </c>
    </row>
    <row r="10541" spans="1:7" x14ac:dyDescent="0.2">
      <c r="A10541" s="120"/>
      <c r="B10541" s="120"/>
      <c r="C10541" s="120"/>
      <c r="D10541" s="120"/>
      <c r="E10541" s="344"/>
      <c r="F10541" s="344"/>
      <c r="G10541" s="262">
        <f t="shared" si="187"/>
        <v>58584.866528488899</v>
      </c>
    </row>
    <row r="10542" spans="1:7" x14ac:dyDescent="0.2">
      <c r="A10542" s="120"/>
      <c r="B10542" s="120"/>
      <c r="C10542" s="120"/>
      <c r="D10542" s="120"/>
      <c r="E10542" s="344"/>
      <c r="F10542" s="344"/>
      <c r="G10542" s="262">
        <f t="shared" si="187"/>
        <v>58584.866528488899</v>
      </c>
    </row>
    <row r="10543" spans="1:7" x14ac:dyDescent="0.2">
      <c r="A10543" s="120"/>
      <c r="B10543" s="120"/>
      <c r="C10543" s="120"/>
      <c r="D10543" s="120"/>
      <c r="E10543" s="344"/>
      <c r="F10543" s="344"/>
      <c r="G10543" s="262">
        <f t="shared" si="187"/>
        <v>58584.866528488899</v>
      </c>
    </row>
    <row r="10544" spans="1:7" x14ac:dyDescent="0.2">
      <c r="A10544" s="120"/>
      <c r="B10544" s="120"/>
      <c r="C10544" s="120"/>
      <c r="D10544" s="120"/>
      <c r="E10544" s="344"/>
      <c r="F10544" s="344"/>
      <c r="G10544" s="262">
        <f t="shared" si="187"/>
        <v>58584.866528488899</v>
      </c>
    </row>
    <row r="10545" spans="1:7" x14ac:dyDescent="0.2">
      <c r="A10545" s="120"/>
      <c r="B10545" s="120"/>
      <c r="C10545" s="120"/>
      <c r="D10545" s="120"/>
      <c r="E10545" s="344"/>
      <c r="F10545" s="344"/>
      <c r="G10545" s="262">
        <f t="shared" si="187"/>
        <v>58584.866528488899</v>
      </c>
    </row>
    <row r="10546" spans="1:7" x14ac:dyDescent="0.2">
      <c r="A10546" s="120"/>
      <c r="B10546" s="120"/>
      <c r="C10546" s="120"/>
      <c r="D10546" s="120"/>
      <c r="E10546" s="344"/>
      <c r="F10546" s="344"/>
      <c r="G10546" s="262">
        <f t="shared" si="187"/>
        <v>58584.866528488899</v>
      </c>
    </row>
    <row r="10547" spans="1:7" x14ac:dyDescent="0.2">
      <c r="A10547" s="120"/>
      <c r="B10547" s="120"/>
      <c r="C10547" s="120"/>
      <c r="D10547" s="120"/>
      <c r="E10547" s="344"/>
      <c r="F10547" s="344"/>
      <c r="G10547" s="262">
        <f t="shared" si="187"/>
        <v>58584.866528488899</v>
      </c>
    </row>
    <row r="10548" spans="1:7" x14ac:dyDescent="0.2">
      <c r="A10548" s="120"/>
      <c r="B10548" s="120"/>
      <c r="C10548" s="120"/>
      <c r="D10548" s="120"/>
      <c r="E10548" s="344"/>
      <c r="F10548" s="344"/>
      <c r="G10548" s="262">
        <f t="shared" si="187"/>
        <v>58584.866528488899</v>
      </c>
    </row>
    <row r="10549" spans="1:7" x14ac:dyDescent="0.2">
      <c r="A10549" s="120"/>
      <c r="B10549" s="120"/>
      <c r="C10549" s="120"/>
      <c r="D10549" s="120"/>
      <c r="E10549" s="344"/>
      <c r="F10549" s="344"/>
      <c r="G10549" s="262">
        <f t="shared" si="187"/>
        <v>58584.866528488899</v>
      </c>
    </row>
    <row r="10550" spans="1:7" x14ac:dyDescent="0.2">
      <c r="A10550" s="120"/>
      <c r="B10550" s="120"/>
      <c r="C10550" s="120"/>
      <c r="D10550" s="120"/>
      <c r="E10550" s="344"/>
      <c r="F10550" s="344"/>
      <c r="G10550" s="262">
        <f t="shared" si="187"/>
        <v>58584.866528488899</v>
      </c>
    </row>
    <row r="10551" spans="1:7" x14ac:dyDescent="0.2">
      <c r="A10551" s="120"/>
      <c r="B10551" s="120"/>
      <c r="C10551" s="120"/>
      <c r="D10551" s="120"/>
      <c r="E10551" s="344"/>
      <c r="F10551" s="344"/>
      <c r="G10551" s="262">
        <f t="shared" si="187"/>
        <v>58584.866528488899</v>
      </c>
    </row>
    <row r="10552" spans="1:7" x14ac:dyDescent="0.2">
      <c r="A10552" s="120"/>
      <c r="B10552" s="120"/>
      <c r="C10552" s="120"/>
      <c r="D10552" s="120"/>
      <c r="E10552" s="344"/>
      <c r="F10552" s="344"/>
      <c r="G10552" s="262">
        <f t="shared" si="187"/>
        <v>58584.866528488899</v>
      </c>
    </row>
    <row r="10553" spans="1:7" x14ac:dyDescent="0.2">
      <c r="A10553" s="120"/>
      <c r="B10553" s="120"/>
      <c r="C10553" s="120"/>
      <c r="D10553" s="120"/>
      <c r="E10553" s="344"/>
      <c r="F10553" s="344"/>
      <c r="G10553" s="262">
        <f t="shared" si="187"/>
        <v>58584.866528488899</v>
      </c>
    </row>
    <row r="10554" spans="1:7" x14ac:dyDescent="0.2">
      <c r="A10554" s="120"/>
      <c r="B10554" s="120"/>
      <c r="C10554" s="120"/>
      <c r="D10554" s="120"/>
      <c r="E10554" s="344"/>
      <c r="F10554" s="344"/>
      <c r="G10554" s="262">
        <f t="shared" si="187"/>
        <v>58584.866528488899</v>
      </c>
    </row>
    <row r="10555" spans="1:7" x14ac:dyDescent="0.2">
      <c r="A10555" s="120"/>
      <c r="B10555" s="120"/>
      <c r="C10555" s="120"/>
      <c r="D10555" s="120"/>
      <c r="E10555" s="344"/>
      <c r="F10555" s="344"/>
      <c r="G10555" s="262">
        <f t="shared" si="187"/>
        <v>58584.866528488899</v>
      </c>
    </row>
    <row r="10556" spans="1:7" x14ac:dyDescent="0.2">
      <c r="A10556" s="120"/>
      <c r="B10556" s="120"/>
      <c r="C10556" s="120"/>
      <c r="D10556" s="120"/>
      <c r="E10556" s="344"/>
      <c r="F10556" s="344"/>
      <c r="G10556" s="262">
        <f t="shared" si="187"/>
        <v>58584.866528488899</v>
      </c>
    </row>
    <row r="10557" spans="1:7" x14ac:dyDescent="0.2">
      <c r="A10557" s="120"/>
      <c r="B10557" s="120"/>
      <c r="C10557" s="120"/>
      <c r="D10557" s="120"/>
      <c r="E10557" s="344"/>
      <c r="F10557" s="344"/>
      <c r="G10557" s="262">
        <f t="shared" si="187"/>
        <v>58584.866528488899</v>
      </c>
    </row>
    <row r="10558" spans="1:7" x14ac:dyDescent="0.2">
      <c r="A10558" s="120"/>
      <c r="B10558" s="120"/>
      <c r="C10558" s="120"/>
      <c r="D10558" s="120"/>
      <c r="E10558" s="344"/>
      <c r="F10558" s="344"/>
      <c r="G10558" s="262">
        <f t="shared" si="187"/>
        <v>58584.866528488899</v>
      </c>
    </row>
    <row r="10559" spans="1:7" x14ac:dyDescent="0.2">
      <c r="A10559" s="120"/>
      <c r="B10559" s="120"/>
      <c r="C10559" s="120"/>
      <c r="D10559" s="120"/>
      <c r="E10559" s="344"/>
      <c r="F10559" s="344"/>
      <c r="G10559" s="262">
        <f t="shared" si="187"/>
        <v>58584.866528488899</v>
      </c>
    </row>
    <row r="10560" spans="1:7" x14ac:dyDescent="0.2">
      <c r="A10560" s="120"/>
      <c r="B10560" s="120"/>
      <c r="C10560" s="120"/>
      <c r="D10560" s="120"/>
      <c r="E10560" s="344"/>
      <c r="F10560" s="344"/>
      <c r="G10560" s="262">
        <f t="shared" si="187"/>
        <v>58584.866528488899</v>
      </c>
    </row>
    <row r="10561" spans="1:7" x14ac:dyDescent="0.2">
      <c r="A10561" s="120"/>
      <c r="B10561" s="120"/>
      <c r="C10561" s="120"/>
      <c r="D10561" s="120"/>
      <c r="E10561" s="344"/>
      <c r="F10561" s="344"/>
      <c r="G10561" s="262">
        <f t="shared" si="187"/>
        <v>58584.866528488899</v>
      </c>
    </row>
    <row r="10562" spans="1:7" x14ac:dyDescent="0.2">
      <c r="A10562" s="120"/>
      <c r="B10562" s="120"/>
      <c r="C10562" s="120"/>
      <c r="D10562" s="120"/>
      <c r="E10562" s="344"/>
      <c r="F10562" s="344"/>
      <c r="G10562" s="262">
        <f t="shared" si="187"/>
        <v>58584.866528488899</v>
      </c>
    </row>
    <row r="10563" spans="1:7" x14ac:dyDescent="0.2">
      <c r="A10563" s="120"/>
      <c r="B10563" s="120"/>
      <c r="C10563" s="120"/>
      <c r="D10563" s="120"/>
      <c r="E10563" s="344"/>
      <c r="F10563" s="344"/>
      <c r="G10563" s="262">
        <f t="shared" si="187"/>
        <v>58584.866528488899</v>
      </c>
    </row>
    <row r="10564" spans="1:7" x14ac:dyDescent="0.2">
      <c r="A10564" s="120"/>
      <c r="B10564" s="120"/>
      <c r="C10564" s="120"/>
      <c r="D10564" s="120"/>
      <c r="E10564" s="344"/>
      <c r="F10564" s="344"/>
      <c r="G10564" s="262">
        <f t="shared" si="187"/>
        <v>58584.866528488899</v>
      </c>
    </row>
    <row r="10565" spans="1:7" x14ac:dyDescent="0.2">
      <c r="A10565" s="120"/>
      <c r="B10565" s="120"/>
      <c r="C10565" s="120"/>
      <c r="D10565" s="120"/>
      <c r="E10565" s="344"/>
      <c r="F10565" s="344"/>
      <c r="G10565" s="262">
        <f t="shared" si="187"/>
        <v>58584.866528488899</v>
      </c>
    </row>
    <row r="10566" spans="1:7" x14ac:dyDescent="0.2">
      <c r="A10566" s="120"/>
      <c r="B10566" s="120"/>
      <c r="C10566" s="120"/>
      <c r="D10566" s="120"/>
      <c r="E10566" s="344"/>
      <c r="F10566" s="344"/>
      <c r="G10566" s="262">
        <f t="shared" ref="G10566:G10629" si="188">G10565+(D10566+D10565)/2*(E10566-E10565)</f>
        <v>58584.866528488899</v>
      </c>
    </row>
    <row r="10567" spans="1:7" x14ac:dyDescent="0.2">
      <c r="A10567" s="120"/>
      <c r="B10567" s="120"/>
      <c r="C10567" s="120"/>
      <c r="D10567" s="120"/>
      <c r="E10567" s="344"/>
      <c r="F10567" s="344"/>
      <c r="G10567" s="262">
        <f t="shared" si="188"/>
        <v>58584.866528488899</v>
      </c>
    </row>
    <row r="10568" spans="1:7" x14ac:dyDescent="0.2">
      <c r="A10568" s="120"/>
      <c r="B10568" s="120"/>
      <c r="C10568" s="120"/>
      <c r="D10568" s="120"/>
      <c r="E10568" s="344"/>
      <c r="F10568" s="344"/>
      <c r="G10568" s="262">
        <f t="shared" si="188"/>
        <v>58584.866528488899</v>
      </c>
    </row>
    <row r="10569" spans="1:7" x14ac:dyDescent="0.2">
      <c r="A10569" s="120"/>
      <c r="B10569" s="120"/>
      <c r="C10569" s="120"/>
      <c r="D10569" s="120"/>
      <c r="E10569" s="344"/>
      <c r="F10569" s="344"/>
      <c r="G10569" s="262">
        <f t="shared" si="188"/>
        <v>58584.866528488899</v>
      </c>
    </row>
    <row r="10570" spans="1:7" x14ac:dyDescent="0.2">
      <c r="A10570" s="120"/>
      <c r="B10570" s="120"/>
      <c r="C10570" s="120"/>
      <c r="D10570" s="120"/>
      <c r="E10570" s="344"/>
      <c r="F10570" s="344"/>
      <c r="G10570" s="262">
        <f t="shared" si="188"/>
        <v>58584.866528488899</v>
      </c>
    </row>
    <row r="10571" spans="1:7" x14ac:dyDescent="0.2">
      <c r="A10571" s="120"/>
      <c r="B10571" s="120"/>
      <c r="C10571" s="120"/>
      <c r="D10571" s="120"/>
      <c r="E10571" s="344"/>
      <c r="F10571" s="344"/>
      <c r="G10571" s="262">
        <f t="shared" si="188"/>
        <v>58584.866528488899</v>
      </c>
    </row>
    <row r="10572" spans="1:7" x14ac:dyDescent="0.2">
      <c r="A10572" s="120"/>
      <c r="B10572" s="120"/>
      <c r="C10572" s="120"/>
      <c r="D10572" s="120"/>
      <c r="E10572" s="344"/>
      <c r="F10572" s="344"/>
      <c r="G10572" s="262">
        <f t="shared" si="188"/>
        <v>58584.866528488899</v>
      </c>
    </row>
    <row r="10573" spans="1:7" x14ac:dyDescent="0.2">
      <c r="A10573" s="120"/>
      <c r="B10573" s="120"/>
      <c r="C10573" s="120"/>
      <c r="D10573" s="120"/>
      <c r="E10573" s="344"/>
      <c r="F10573" s="344"/>
      <c r="G10573" s="262">
        <f t="shared" si="188"/>
        <v>58584.866528488899</v>
      </c>
    </row>
    <row r="10574" spans="1:7" x14ac:dyDescent="0.2">
      <c r="A10574" s="120"/>
      <c r="B10574" s="120"/>
      <c r="C10574" s="120"/>
      <c r="D10574" s="120"/>
      <c r="E10574" s="344"/>
      <c r="F10574" s="344"/>
      <c r="G10574" s="262">
        <f t="shared" si="188"/>
        <v>58584.866528488899</v>
      </c>
    </row>
    <row r="10575" spans="1:7" x14ac:dyDescent="0.2">
      <c r="A10575" s="120"/>
      <c r="B10575" s="120"/>
      <c r="C10575" s="120"/>
      <c r="D10575" s="120"/>
      <c r="E10575" s="344"/>
      <c r="F10575" s="344"/>
      <c r="G10575" s="262">
        <f t="shared" si="188"/>
        <v>58584.866528488899</v>
      </c>
    </row>
    <row r="10576" spans="1:7" x14ac:dyDescent="0.2">
      <c r="A10576" s="120"/>
      <c r="B10576" s="120"/>
      <c r="C10576" s="120"/>
      <c r="D10576" s="120"/>
      <c r="E10576" s="344"/>
      <c r="F10576" s="344"/>
      <c r="G10576" s="262">
        <f t="shared" si="188"/>
        <v>58584.866528488899</v>
      </c>
    </row>
    <row r="10577" spans="1:7" x14ac:dyDescent="0.2">
      <c r="A10577" s="120"/>
      <c r="B10577" s="120"/>
      <c r="C10577" s="120"/>
      <c r="D10577" s="120"/>
      <c r="E10577" s="344"/>
      <c r="F10577" s="344"/>
      <c r="G10577" s="262">
        <f t="shared" si="188"/>
        <v>58584.866528488899</v>
      </c>
    </row>
    <row r="10578" spans="1:7" x14ac:dyDescent="0.2">
      <c r="A10578" s="120"/>
      <c r="B10578" s="120"/>
      <c r="C10578" s="120"/>
      <c r="D10578" s="120"/>
      <c r="E10578" s="344"/>
      <c r="F10578" s="344"/>
      <c r="G10578" s="262">
        <f t="shared" si="188"/>
        <v>58584.866528488899</v>
      </c>
    </row>
    <row r="10579" spans="1:7" x14ac:dyDescent="0.2">
      <c r="A10579" s="120"/>
      <c r="B10579" s="120"/>
      <c r="C10579" s="120"/>
      <c r="D10579" s="120"/>
      <c r="E10579" s="344"/>
      <c r="F10579" s="344"/>
      <c r="G10579" s="262">
        <f t="shared" si="188"/>
        <v>58584.866528488899</v>
      </c>
    </row>
    <row r="10580" spans="1:7" x14ac:dyDescent="0.2">
      <c r="A10580" s="120"/>
      <c r="B10580" s="120"/>
      <c r="C10580" s="120"/>
      <c r="D10580" s="120"/>
      <c r="E10580" s="344"/>
      <c r="F10580" s="344"/>
      <c r="G10580" s="262">
        <f t="shared" si="188"/>
        <v>58584.866528488899</v>
      </c>
    </row>
    <row r="10581" spans="1:7" x14ac:dyDescent="0.2">
      <c r="A10581" s="120"/>
      <c r="B10581" s="120"/>
      <c r="C10581" s="120"/>
      <c r="D10581" s="120"/>
      <c r="E10581" s="344"/>
      <c r="F10581" s="344"/>
      <c r="G10581" s="262">
        <f t="shared" si="188"/>
        <v>58584.866528488899</v>
      </c>
    </row>
    <row r="10582" spans="1:7" x14ac:dyDescent="0.2">
      <c r="A10582" s="120"/>
      <c r="B10582" s="120"/>
      <c r="C10582" s="120"/>
      <c r="D10582" s="120"/>
      <c r="E10582" s="344"/>
      <c r="F10582" s="344"/>
      <c r="G10582" s="262">
        <f t="shared" si="188"/>
        <v>58584.866528488899</v>
      </c>
    </row>
    <row r="10583" spans="1:7" x14ac:dyDescent="0.2">
      <c r="A10583" s="120"/>
      <c r="B10583" s="120"/>
      <c r="C10583" s="120"/>
      <c r="D10583" s="120"/>
      <c r="E10583" s="344"/>
      <c r="F10583" s="344"/>
      <c r="G10583" s="262">
        <f t="shared" si="188"/>
        <v>58584.866528488899</v>
      </c>
    </row>
    <row r="10584" spans="1:7" x14ac:dyDescent="0.2">
      <c r="A10584" s="120"/>
      <c r="B10584" s="120"/>
      <c r="C10584" s="120"/>
      <c r="D10584" s="120"/>
      <c r="E10584" s="344"/>
      <c r="F10584" s="344"/>
      <c r="G10584" s="262">
        <f t="shared" si="188"/>
        <v>58584.866528488899</v>
      </c>
    </row>
    <row r="10585" spans="1:7" x14ac:dyDescent="0.2">
      <c r="A10585" s="120"/>
      <c r="B10585" s="120"/>
      <c r="C10585" s="120"/>
      <c r="D10585" s="120"/>
      <c r="E10585" s="344"/>
      <c r="F10585" s="344"/>
      <c r="G10585" s="262">
        <f t="shared" si="188"/>
        <v>58584.866528488899</v>
      </c>
    </row>
    <row r="10586" spans="1:7" x14ac:dyDescent="0.2">
      <c r="A10586" s="120"/>
      <c r="B10586" s="120"/>
      <c r="C10586" s="120"/>
      <c r="D10586" s="120"/>
      <c r="E10586" s="344"/>
      <c r="F10586" s="344"/>
      <c r="G10586" s="262">
        <f t="shared" si="188"/>
        <v>58584.866528488899</v>
      </c>
    </row>
    <row r="10587" spans="1:7" x14ac:dyDescent="0.2">
      <c r="A10587" s="120"/>
      <c r="B10587" s="120"/>
      <c r="C10587" s="120"/>
      <c r="D10587" s="120"/>
      <c r="E10587" s="344"/>
      <c r="F10587" s="344"/>
      <c r="G10587" s="262">
        <f t="shared" si="188"/>
        <v>58584.866528488899</v>
      </c>
    </row>
    <row r="10588" spans="1:7" x14ac:dyDescent="0.2">
      <c r="A10588" s="120"/>
      <c r="B10588" s="120"/>
      <c r="C10588" s="120"/>
      <c r="D10588" s="120"/>
      <c r="E10588" s="344"/>
      <c r="F10588" s="344"/>
      <c r="G10588" s="262">
        <f t="shared" si="188"/>
        <v>58584.866528488899</v>
      </c>
    </row>
    <row r="10589" spans="1:7" x14ac:dyDescent="0.2">
      <c r="A10589" s="120"/>
      <c r="B10589" s="120"/>
      <c r="C10589" s="120"/>
      <c r="D10589" s="120"/>
      <c r="E10589" s="344"/>
      <c r="F10589" s="344"/>
      <c r="G10589" s="262">
        <f t="shared" si="188"/>
        <v>58584.866528488899</v>
      </c>
    </row>
    <row r="10590" spans="1:7" x14ac:dyDescent="0.2">
      <c r="A10590" s="120"/>
      <c r="B10590" s="120"/>
      <c r="C10590" s="120"/>
      <c r="D10590" s="120"/>
      <c r="E10590" s="344"/>
      <c r="F10590" s="344"/>
      <c r="G10590" s="262">
        <f t="shared" si="188"/>
        <v>58584.866528488899</v>
      </c>
    </row>
    <row r="10591" spans="1:7" x14ac:dyDescent="0.2">
      <c r="A10591" s="120"/>
      <c r="B10591" s="120"/>
      <c r="C10591" s="120"/>
      <c r="D10591" s="120"/>
      <c r="E10591" s="344"/>
      <c r="F10591" s="344"/>
      <c r="G10591" s="262">
        <f t="shared" si="188"/>
        <v>58584.866528488899</v>
      </c>
    </row>
    <row r="10592" spans="1:7" x14ac:dyDescent="0.2">
      <c r="A10592" s="120"/>
      <c r="B10592" s="120"/>
      <c r="C10592" s="120"/>
      <c r="D10592" s="120"/>
      <c r="E10592" s="344"/>
      <c r="F10592" s="344"/>
      <c r="G10592" s="262">
        <f t="shared" si="188"/>
        <v>58584.866528488899</v>
      </c>
    </row>
    <row r="10593" spans="1:7" x14ac:dyDescent="0.2">
      <c r="A10593" s="120"/>
      <c r="B10593" s="120"/>
      <c r="C10593" s="120"/>
      <c r="D10593" s="120"/>
      <c r="E10593" s="344"/>
      <c r="F10593" s="344"/>
      <c r="G10593" s="262">
        <f t="shared" si="188"/>
        <v>58584.866528488899</v>
      </c>
    </row>
    <row r="10594" spans="1:7" x14ac:dyDescent="0.2">
      <c r="A10594" s="120"/>
      <c r="B10594" s="120"/>
      <c r="C10594" s="120"/>
      <c r="D10594" s="120"/>
      <c r="E10594" s="344"/>
      <c r="F10594" s="344"/>
      <c r="G10594" s="262">
        <f t="shared" si="188"/>
        <v>58584.866528488899</v>
      </c>
    </row>
    <row r="10595" spans="1:7" x14ac:dyDescent="0.2">
      <c r="A10595" s="120"/>
      <c r="B10595" s="120"/>
      <c r="C10595" s="120"/>
      <c r="D10595" s="120"/>
      <c r="E10595" s="344"/>
      <c r="F10595" s="344"/>
      <c r="G10595" s="262">
        <f t="shared" si="188"/>
        <v>58584.866528488899</v>
      </c>
    </row>
    <row r="10596" spans="1:7" x14ac:dyDescent="0.2">
      <c r="A10596" s="120"/>
      <c r="B10596" s="120"/>
      <c r="C10596" s="120"/>
      <c r="D10596" s="120"/>
      <c r="E10596" s="344"/>
      <c r="F10596" s="344"/>
      <c r="G10596" s="262">
        <f t="shared" si="188"/>
        <v>58584.866528488899</v>
      </c>
    </row>
    <row r="10597" spans="1:7" x14ac:dyDescent="0.2">
      <c r="A10597" s="120"/>
      <c r="B10597" s="120"/>
      <c r="C10597" s="120"/>
      <c r="D10597" s="120"/>
      <c r="E10597" s="344"/>
      <c r="F10597" s="344"/>
      <c r="G10597" s="262">
        <f t="shared" si="188"/>
        <v>58584.866528488899</v>
      </c>
    </row>
    <row r="10598" spans="1:7" x14ac:dyDescent="0.2">
      <c r="A10598" s="120"/>
      <c r="B10598" s="120"/>
      <c r="C10598" s="120"/>
      <c r="D10598" s="120"/>
      <c r="E10598" s="344"/>
      <c r="F10598" s="344"/>
      <c r="G10598" s="262">
        <f t="shared" si="188"/>
        <v>58584.866528488899</v>
      </c>
    </row>
    <row r="10599" spans="1:7" x14ac:dyDescent="0.2">
      <c r="A10599" s="120"/>
      <c r="B10599" s="120"/>
      <c r="C10599" s="120"/>
      <c r="D10599" s="120"/>
      <c r="E10599" s="344"/>
      <c r="F10599" s="344"/>
      <c r="G10599" s="262">
        <f t="shared" si="188"/>
        <v>58584.866528488899</v>
      </c>
    </row>
    <row r="10600" spans="1:7" x14ac:dyDescent="0.2">
      <c r="A10600" s="120"/>
      <c r="B10600" s="120"/>
      <c r="C10600" s="120"/>
      <c r="D10600" s="120"/>
      <c r="E10600" s="344"/>
      <c r="F10600" s="344"/>
      <c r="G10600" s="262">
        <f t="shared" si="188"/>
        <v>58584.866528488899</v>
      </c>
    </row>
    <row r="10601" spans="1:7" x14ac:dyDescent="0.2">
      <c r="A10601" s="120"/>
      <c r="B10601" s="120"/>
      <c r="C10601" s="120"/>
      <c r="D10601" s="120"/>
      <c r="E10601" s="344"/>
      <c r="F10601" s="344"/>
      <c r="G10601" s="262">
        <f t="shared" si="188"/>
        <v>58584.866528488899</v>
      </c>
    </row>
    <row r="10602" spans="1:7" x14ac:dyDescent="0.2">
      <c r="A10602" s="120"/>
      <c r="B10602" s="120"/>
      <c r="C10602" s="120"/>
      <c r="D10602" s="120"/>
      <c r="E10602" s="344"/>
      <c r="F10602" s="344"/>
      <c r="G10602" s="262">
        <f t="shared" si="188"/>
        <v>58584.866528488899</v>
      </c>
    </row>
    <row r="10603" spans="1:7" x14ac:dyDescent="0.2">
      <c r="A10603" s="120"/>
      <c r="B10603" s="120"/>
      <c r="C10603" s="120"/>
      <c r="D10603" s="120"/>
      <c r="E10603" s="344"/>
      <c r="F10603" s="344"/>
      <c r="G10603" s="262">
        <f t="shared" si="188"/>
        <v>58584.866528488899</v>
      </c>
    </row>
    <row r="10604" spans="1:7" x14ac:dyDescent="0.2">
      <c r="A10604" s="120"/>
      <c r="B10604" s="120"/>
      <c r="C10604" s="120"/>
      <c r="D10604" s="120"/>
      <c r="E10604" s="344"/>
      <c r="F10604" s="344"/>
      <c r="G10604" s="262">
        <f t="shared" si="188"/>
        <v>58584.866528488899</v>
      </c>
    </row>
    <row r="10605" spans="1:7" x14ac:dyDescent="0.2">
      <c r="A10605" s="120"/>
      <c r="B10605" s="120"/>
      <c r="C10605" s="120"/>
      <c r="D10605" s="120"/>
      <c r="E10605" s="344"/>
      <c r="F10605" s="344"/>
      <c r="G10605" s="262">
        <f t="shared" si="188"/>
        <v>58584.866528488899</v>
      </c>
    </row>
    <row r="10606" spans="1:7" x14ac:dyDescent="0.2">
      <c r="A10606" s="120"/>
      <c r="B10606" s="120"/>
      <c r="C10606" s="120"/>
      <c r="D10606" s="120"/>
      <c r="E10606" s="344"/>
      <c r="F10606" s="344"/>
      <c r="G10606" s="262">
        <f t="shared" si="188"/>
        <v>58584.866528488899</v>
      </c>
    </row>
    <row r="10607" spans="1:7" x14ac:dyDescent="0.2">
      <c r="A10607" s="120"/>
      <c r="B10607" s="120"/>
      <c r="C10607" s="120"/>
      <c r="D10607" s="120"/>
      <c r="E10607" s="344"/>
      <c r="F10607" s="344"/>
      <c r="G10607" s="262">
        <f t="shared" si="188"/>
        <v>58584.866528488899</v>
      </c>
    </row>
    <row r="10608" spans="1:7" x14ac:dyDescent="0.2">
      <c r="A10608" s="120"/>
      <c r="B10608" s="120"/>
      <c r="C10608" s="120"/>
      <c r="D10608" s="120"/>
      <c r="E10608" s="344"/>
      <c r="F10608" s="344"/>
      <c r="G10608" s="262">
        <f t="shared" si="188"/>
        <v>58584.866528488899</v>
      </c>
    </row>
    <row r="10609" spans="1:7" x14ac:dyDescent="0.2">
      <c r="A10609" s="120"/>
      <c r="B10609" s="120"/>
      <c r="C10609" s="120"/>
      <c r="D10609" s="120"/>
      <c r="E10609" s="344"/>
      <c r="F10609" s="344"/>
      <c r="G10609" s="262">
        <f t="shared" si="188"/>
        <v>58584.866528488899</v>
      </c>
    </row>
    <row r="10610" spans="1:7" x14ac:dyDescent="0.2">
      <c r="A10610" s="120"/>
      <c r="B10610" s="120"/>
      <c r="C10610" s="120"/>
      <c r="D10610" s="120"/>
      <c r="E10610" s="344"/>
      <c r="F10610" s="344"/>
      <c r="G10610" s="262">
        <f t="shared" si="188"/>
        <v>58584.866528488899</v>
      </c>
    </row>
    <row r="10611" spans="1:7" x14ac:dyDescent="0.2">
      <c r="A10611" s="120"/>
      <c r="B10611" s="120"/>
      <c r="C10611" s="120"/>
      <c r="D10611" s="120"/>
      <c r="E10611" s="344"/>
      <c r="F10611" s="344"/>
      <c r="G10611" s="262">
        <f t="shared" si="188"/>
        <v>58584.866528488899</v>
      </c>
    </row>
    <row r="10612" spans="1:7" x14ac:dyDescent="0.2">
      <c r="A10612" s="120"/>
      <c r="B10612" s="120"/>
      <c r="C10612" s="120"/>
      <c r="D10612" s="120"/>
      <c r="E10612" s="344"/>
      <c r="F10612" s="344"/>
      <c r="G10612" s="262">
        <f t="shared" si="188"/>
        <v>58584.866528488899</v>
      </c>
    </row>
    <row r="10613" spans="1:7" x14ac:dyDescent="0.2">
      <c r="A10613" s="120"/>
      <c r="B10613" s="120"/>
      <c r="C10613" s="120"/>
      <c r="D10613" s="120"/>
      <c r="E10613" s="344"/>
      <c r="F10613" s="344"/>
      <c r="G10613" s="262">
        <f t="shared" si="188"/>
        <v>58584.866528488899</v>
      </c>
    </row>
    <row r="10614" spans="1:7" x14ac:dyDescent="0.2">
      <c r="A10614" s="120"/>
      <c r="B10614" s="120"/>
      <c r="C10614" s="120"/>
      <c r="D10614" s="120"/>
      <c r="E10614" s="344"/>
      <c r="F10614" s="344"/>
      <c r="G10614" s="262">
        <f t="shared" si="188"/>
        <v>58584.866528488899</v>
      </c>
    </row>
    <row r="10615" spans="1:7" x14ac:dyDescent="0.2">
      <c r="A10615" s="120"/>
      <c r="B10615" s="120"/>
      <c r="C10615" s="120"/>
      <c r="D10615" s="120"/>
      <c r="E10615" s="344"/>
      <c r="F10615" s="344"/>
      <c r="G10615" s="262">
        <f t="shared" si="188"/>
        <v>58584.866528488899</v>
      </c>
    </row>
    <row r="10616" spans="1:7" x14ac:dyDescent="0.2">
      <c r="A10616" s="120"/>
      <c r="B10616" s="120"/>
      <c r="C10616" s="120"/>
      <c r="D10616" s="120"/>
      <c r="E10616" s="344"/>
      <c r="F10616" s="344"/>
      <c r="G10616" s="262">
        <f t="shared" si="188"/>
        <v>58584.866528488899</v>
      </c>
    </row>
    <row r="10617" spans="1:7" x14ac:dyDescent="0.2">
      <c r="A10617" s="120"/>
      <c r="B10617" s="120"/>
      <c r="C10617" s="120"/>
      <c r="D10617" s="120"/>
      <c r="E10617" s="344"/>
      <c r="F10617" s="344"/>
      <c r="G10617" s="262">
        <f t="shared" si="188"/>
        <v>58584.866528488899</v>
      </c>
    </row>
    <row r="10618" spans="1:7" x14ac:dyDescent="0.2">
      <c r="A10618" s="120"/>
      <c r="B10618" s="120"/>
      <c r="C10618" s="120"/>
      <c r="D10618" s="120"/>
      <c r="E10618" s="344"/>
      <c r="F10618" s="344"/>
      <c r="G10618" s="262">
        <f t="shared" si="188"/>
        <v>58584.866528488899</v>
      </c>
    </row>
    <row r="10619" spans="1:7" x14ac:dyDescent="0.2">
      <c r="A10619" s="120"/>
      <c r="B10619" s="120"/>
      <c r="C10619" s="120"/>
      <c r="D10619" s="120"/>
      <c r="E10619" s="344"/>
      <c r="F10619" s="344"/>
      <c r="G10619" s="262">
        <f t="shared" si="188"/>
        <v>58584.866528488899</v>
      </c>
    </row>
    <row r="10620" spans="1:7" x14ac:dyDescent="0.2">
      <c r="A10620" s="120"/>
      <c r="B10620" s="120"/>
      <c r="C10620" s="120"/>
      <c r="D10620" s="120"/>
      <c r="E10620" s="344"/>
      <c r="F10620" s="344"/>
      <c r="G10620" s="262">
        <f t="shared" si="188"/>
        <v>58584.866528488899</v>
      </c>
    </row>
    <row r="10621" spans="1:7" x14ac:dyDescent="0.2">
      <c r="A10621" s="120"/>
      <c r="B10621" s="120"/>
      <c r="C10621" s="120"/>
      <c r="D10621" s="120"/>
      <c r="E10621" s="344"/>
      <c r="F10621" s="344"/>
      <c r="G10621" s="262">
        <f t="shared" si="188"/>
        <v>58584.866528488899</v>
      </c>
    </row>
    <row r="10622" spans="1:7" x14ac:dyDescent="0.2">
      <c r="A10622" s="120"/>
      <c r="B10622" s="120"/>
      <c r="C10622" s="120"/>
      <c r="D10622" s="120"/>
      <c r="E10622" s="344"/>
      <c r="F10622" s="344"/>
      <c r="G10622" s="262">
        <f t="shared" si="188"/>
        <v>58584.866528488899</v>
      </c>
    </row>
    <row r="10623" spans="1:7" x14ac:dyDescent="0.2">
      <c r="A10623" s="120"/>
      <c r="B10623" s="120"/>
      <c r="C10623" s="120"/>
      <c r="D10623" s="120"/>
      <c r="E10623" s="344"/>
      <c r="F10623" s="344"/>
      <c r="G10623" s="262">
        <f t="shared" si="188"/>
        <v>58584.866528488899</v>
      </c>
    </row>
    <row r="10624" spans="1:7" x14ac:dyDescent="0.2">
      <c r="A10624" s="120"/>
      <c r="B10624" s="120"/>
      <c r="C10624" s="120"/>
      <c r="D10624" s="120"/>
      <c r="E10624" s="344"/>
      <c r="F10624" s="344"/>
      <c r="G10624" s="262">
        <f t="shared" si="188"/>
        <v>58584.866528488899</v>
      </c>
    </row>
    <row r="10625" spans="1:7" x14ac:dyDescent="0.2">
      <c r="A10625" s="120"/>
      <c r="B10625" s="120"/>
      <c r="C10625" s="120"/>
      <c r="D10625" s="120"/>
      <c r="E10625" s="344"/>
      <c r="F10625" s="344"/>
      <c r="G10625" s="262">
        <f t="shared" si="188"/>
        <v>58584.866528488899</v>
      </c>
    </row>
    <row r="10626" spans="1:7" x14ac:dyDescent="0.2">
      <c r="A10626" s="120"/>
      <c r="B10626" s="120"/>
      <c r="C10626" s="120"/>
      <c r="D10626" s="120"/>
      <c r="E10626" s="344"/>
      <c r="F10626" s="344"/>
      <c r="G10626" s="262">
        <f t="shared" si="188"/>
        <v>58584.866528488899</v>
      </c>
    </row>
    <row r="10627" spans="1:7" x14ac:dyDescent="0.2">
      <c r="A10627" s="120"/>
      <c r="B10627" s="120"/>
      <c r="C10627" s="120"/>
      <c r="D10627" s="120"/>
      <c r="E10627" s="344"/>
      <c r="F10627" s="344"/>
      <c r="G10627" s="262">
        <f t="shared" si="188"/>
        <v>58584.866528488899</v>
      </c>
    </row>
    <row r="10628" spans="1:7" x14ac:dyDescent="0.2">
      <c r="A10628" s="120"/>
      <c r="B10628" s="120"/>
      <c r="C10628" s="120"/>
      <c r="D10628" s="120"/>
      <c r="E10628" s="344"/>
      <c r="F10628" s="344"/>
      <c r="G10628" s="262">
        <f t="shared" si="188"/>
        <v>58584.866528488899</v>
      </c>
    </row>
    <row r="10629" spans="1:7" x14ac:dyDescent="0.2">
      <c r="A10629" s="120"/>
      <c r="B10629" s="120"/>
      <c r="C10629" s="120"/>
      <c r="D10629" s="120"/>
      <c r="E10629" s="344"/>
      <c r="F10629" s="344"/>
      <c r="G10629" s="262">
        <f t="shared" si="188"/>
        <v>58584.866528488899</v>
      </c>
    </row>
    <row r="10630" spans="1:7" x14ac:dyDescent="0.2">
      <c r="A10630" s="120"/>
      <c r="B10630" s="120"/>
      <c r="C10630" s="120"/>
      <c r="D10630" s="120"/>
      <c r="E10630" s="344"/>
      <c r="F10630" s="344"/>
      <c r="G10630" s="262">
        <f t="shared" ref="G10630:G10693" si="189">G10629+(D10630+D10629)/2*(E10630-E10629)</f>
        <v>58584.866528488899</v>
      </c>
    </row>
    <row r="10631" spans="1:7" x14ac:dyDescent="0.2">
      <c r="A10631" s="120"/>
      <c r="B10631" s="120"/>
      <c r="C10631" s="120"/>
      <c r="D10631" s="120"/>
      <c r="E10631" s="344"/>
      <c r="F10631" s="344"/>
      <c r="G10631" s="262">
        <f t="shared" si="189"/>
        <v>58584.866528488899</v>
      </c>
    </row>
    <row r="10632" spans="1:7" x14ac:dyDescent="0.2">
      <c r="A10632" s="120"/>
      <c r="B10632" s="120"/>
      <c r="C10632" s="120"/>
      <c r="D10632" s="120"/>
      <c r="E10632" s="344"/>
      <c r="F10632" s="344"/>
      <c r="G10632" s="262">
        <f t="shared" si="189"/>
        <v>58584.866528488899</v>
      </c>
    </row>
    <row r="10633" spans="1:7" x14ac:dyDescent="0.2">
      <c r="A10633" s="120"/>
      <c r="B10633" s="120"/>
      <c r="C10633" s="120"/>
      <c r="D10633" s="120"/>
      <c r="E10633" s="344"/>
      <c r="F10633" s="344"/>
      <c r="G10633" s="262">
        <f t="shared" si="189"/>
        <v>58584.866528488899</v>
      </c>
    </row>
    <row r="10634" spans="1:7" x14ac:dyDescent="0.2">
      <c r="A10634" s="120"/>
      <c r="B10634" s="120"/>
      <c r="C10634" s="120"/>
      <c r="D10634" s="120"/>
      <c r="E10634" s="344"/>
      <c r="F10634" s="344"/>
      <c r="G10634" s="262">
        <f t="shared" si="189"/>
        <v>58584.866528488899</v>
      </c>
    </row>
    <row r="10635" spans="1:7" x14ac:dyDescent="0.2">
      <c r="A10635" s="120"/>
      <c r="B10635" s="120"/>
      <c r="C10635" s="120"/>
      <c r="D10635" s="120"/>
      <c r="E10635" s="344"/>
      <c r="F10635" s="344"/>
      <c r="G10635" s="262">
        <f t="shared" si="189"/>
        <v>58584.866528488899</v>
      </c>
    </row>
    <row r="10636" spans="1:7" x14ac:dyDescent="0.2">
      <c r="A10636" s="120"/>
      <c r="B10636" s="120"/>
      <c r="C10636" s="120"/>
      <c r="D10636" s="120"/>
      <c r="E10636" s="344"/>
      <c r="F10636" s="344"/>
      <c r="G10636" s="262">
        <f t="shared" si="189"/>
        <v>58584.866528488899</v>
      </c>
    </row>
    <row r="10637" spans="1:7" x14ac:dyDescent="0.2">
      <c r="A10637" s="120"/>
      <c r="B10637" s="120"/>
      <c r="C10637" s="120"/>
      <c r="D10637" s="120"/>
      <c r="E10637" s="344"/>
      <c r="F10637" s="344"/>
      <c r="G10637" s="262">
        <f t="shared" si="189"/>
        <v>58584.866528488899</v>
      </c>
    </row>
    <row r="10638" spans="1:7" x14ac:dyDescent="0.2">
      <c r="A10638" s="120"/>
      <c r="B10638" s="120"/>
      <c r="C10638" s="120"/>
      <c r="D10638" s="120"/>
      <c r="E10638" s="344"/>
      <c r="F10638" s="344"/>
      <c r="G10638" s="262">
        <f t="shared" si="189"/>
        <v>58584.866528488899</v>
      </c>
    </row>
    <row r="10639" spans="1:7" x14ac:dyDescent="0.2">
      <c r="A10639" s="120"/>
      <c r="B10639" s="120"/>
      <c r="C10639" s="120"/>
      <c r="D10639" s="120"/>
      <c r="E10639" s="344"/>
      <c r="F10639" s="344"/>
      <c r="G10639" s="262">
        <f t="shared" si="189"/>
        <v>58584.866528488899</v>
      </c>
    </row>
    <row r="10640" spans="1:7" x14ac:dyDescent="0.2">
      <c r="A10640" s="120"/>
      <c r="B10640" s="120"/>
      <c r="C10640" s="120"/>
      <c r="D10640" s="120"/>
      <c r="E10640" s="344"/>
      <c r="F10640" s="344"/>
      <c r="G10640" s="262">
        <f t="shared" si="189"/>
        <v>58584.866528488899</v>
      </c>
    </row>
    <row r="10641" spans="1:7" x14ac:dyDescent="0.2">
      <c r="A10641" s="120"/>
      <c r="B10641" s="120"/>
      <c r="C10641" s="120"/>
      <c r="D10641" s="120"/>
      <c r="E10641" s="344"/>
      <c r="F10641" s="344"/>
      <c r="G10641" s="262">
        <f t="shared" si="189"/>
        <v>58584.866528488899</v>
      </c>
    </row>
    <row r="10642" spans="1:7" x14ac:dyDescent="0.2">
      <c r="A10642" s="120"/>
      <c r="B10642" s="120"/>
      <c r="C10642" s="120"/>
      <c r="D10642" s="120"/>
      <c r="E10642" s="344"/>
      <c r="F10642" s="344"/>
      <c r="G10642" s="262">
        <f t="shared" si="189"/>
        <v>58584.866528488899</v>
      </c>
    </row>
    <row r="10643" spans="1:7" x14ac:dyDescent="0.2">
      <c r="A10643" s="120"/>
      <c r="B10643" s="120"/>
      <c r="C10643" s="120"/>
      <c r="D10643" s="120"/>
      <c r="E10643" s="344"/>
      <c r="F10643" s="344"/>
      <c r="G10643" s="262">
        <f t="shared" si="189"/>
        <v>58584.866528488899</v>
      </c>
    </row>
    <row r="10644" spans="1:7" x14ac:dyDescent="0.2">
      <c r="A10644" s="120"/>
      <c r="B10644" s="120"/>
      <c r="C10644" s="120"/>
      <c r="D10644" s="120"/>
      <c r="E10644" s="344"/>
      <c r="F10644" s="344"/>
      <c r="G10644" s="262">
        <f t="shared" si="189"/>
        <v>58584.866528488899</v>
      </c>
    </row>
    <row r="10645" spans="1:7" x14ac:dyDescent="0.2">
      <c r="A10645" s="120"/>
      <c r="B10645" s="120"/>
      <c r="C10645" s="120"/>
      <c r="D10645" s="120"/>
      <c r="E10645" s="344"/>
      <c r="F10645" s="344"/>
      <c r="G10645" s="262">
        <f t="shared" si="189"/>
        <v>58584.866528488899</v>
      </c>
    </row>
    <row r="10646" spans="1:7" x14ac:dyDescent="0.2">
      <c r="A10646" s="120"/>
      <c r="B10646" s="120"/>
      <c r="C10646" s="120"/>
      <c r="D10646" s="120"/>
      <c r="E10646" s="344"/>
      <c r="F10646" s="344"/>
      <c r="G10646" s="262">
        <f t="shared" si="189"/>
        <v>58584.866528488899</v>
      </c>
    </row>
    <row r="10647" spans="1:7" x14ac:dyDescent="0.2">
      <c r="A10647" s="120"/>
      <c r="B10647" s="120"/>
      <c r="C10647" s="120"/>
      <c r="D10647" s="120"/>
      <c r="E10647" s="344"/>
      <c r="F10647" s="344"/>
      <c r="G10647" s="262">
        <f t="shared" si="189"/>
        <v>58584.866528488899</v>
      </c>
    </row>
    <row r="10648" spans="1:7" x14ac:dyDescent="0.2">
      <c r="A10648" s="120"/>
      <c r="B10648" s="120"/>
      <c r="C10648" s="120"/>
      <c r="D10648" s="120"/>
      <c r="E10648" s="344"/>
      <c r="F10648" s="344"/>
      <c r="G10648" s="262">
        <f t="shared" si="189"/>
        <v>58584.866528488899</v>
      </c>
    </row>
    <row r="10649" spans="1:7" x14ac:dyDescent="0.2">
      <c r="A10649" s="120"/>
      <c r="B10649" s="120"/>
      <c r="C10649" s="120"/>
      <c r="D10649" s="120"/>
      <c r="E10649" s="344"/>
      <c r="F10649" s="344"/>
      <c r="G10649" s="262">
        <f t="shared" si="189"/>
        <v>58584.866528488899</v>
      </c>
    </row>
    <row r="10650" spans="1:7" x14ac:dyDescent="0.2">
      <c r="A10650" s="120"/>
      <c r="B10650" s="120"/>
      <c r="C10650" s="120"/>
      <c r="D10650" s="120"/>
      <c r="E10650" s="344"/>
      <c r="F10650" s="344"/>
      <c r="G10650" s="262">
        <f t="shared" si="189"/>
        <v>58584.866528488899</v>
      </c>
    </row>
    <row r="10651" spans="1:7" x14ac:dyDescent="0.2">
      <c r="A10651" s="120"/>
      <c r="B10651" s="120"/>
      <c r="C10651" s="120"/>
      <c r="D10651" s="120"/>
      <c r="E10651" s="344"/>
      <c r="F10651" s="344"/>
      <c r="G10651" s="262">
        <f t="shared" si="189"/>
        <v>58584.866528488899</v>
      </c>
    </row>
    <row r="10652" spans="1:7" x14ac:dyDescent="0.2">
      <c r="A10652" s="120"/>
      <c r="B10652" s="120"/>
      <c r="C10652" s="120"/>
      <c r="D10652" s="120"/>
      <c r="E10652" s="344"/>
      <c r="F10652" s="344"/>
      <c r="G10652" s="262">
        <f t="shared" si="189"/>
        <v>58584.866528488899</v>
      </c>
    </row>
    <row r="10653" spans="1:7" x14ac:dyDescent="0.2">
      <c r="A10653" s="120"/>
      <c r="B10653" s="120"/>
      <c r="C10653" s="120"/>
      <c r="D10653" s="120"/>
      <c r="E10653" s="344"/>
      <c r="F10653" s="344"/>
      <c r="G10653" s="262">
        <f t="shared" si="189"/>
        <v>58584.866528488899</v>
      </c>
    </row>
    <row r="10654" spans="1:7" x14ac:dyDescent="0.2">
      <c r="A10654" s="120"/>
      <c r="B10654" s="120"/>
      <c r="C10654" s="120"/>
      <c r="D10654" s="120"/>
      <c r="E10654" s="344"/>
      <c r="F10654" s="344"/>
      <c r="G10654" s="262">
        <f t="shared" si="189"/>
        <v>58584.866528488899</v>
      </c>
    </row>
    <row r="10655" spans="1:7" x14ac:dyDescent="0.2">
      <c r="A10655" s="120"/>
      <c r="B10655" s="120"/>
      <c r="C10655" s="120"/>
      <c r="D10655" s="120"/>
      <c r="E10655" s="344"/>
      <c r="F10655" s="344"/>
      <c r="G10655" s="262">
        <f t="shared" si="189"/>
        <v>58584.866528488899</v>
      </c>
    </row>
    <row r="10656" spans="1:7" x14ac:dyDescent="0.2">
      <c r="A10656" s="120"/>
      <c r="B10656" s="120"/>
      <c r="C10656" s="120"/>
      <c r="D10656" s="120"/>
      <c r="E10656" s="344"/>
      <c r="F10656" s="344"/>
      <c r="G10656" s="262">
        <f t="shared" si="189"/>
        <v>58584.866528488899</v>
      </c>
    </row>
    <row r="10657" spans="1:7" x14ac:dyDescent="0.2">
      <c r="A10657" s="120"/>
      <c r="B10657" s="120"/>
      <c r="C10657" s="120"/>
      <c r="D10657" s="120"/>
      <c r="E10657" s="344"/>
      <c r="F10657" s="344"/>
      <c r="G10657" s="262">
        <f t="shared" si="189"/>
        <v>58584.866528488899</v>
      </c>
    </row>
    <row r="10658" spans="1:7" x14ac:dyDescent="0.2">
      <c r="A10658" s="120"/>
      <c r="B10658" s="120"/>
      <c r="C10658" s="120"/>
      <c r="D10658" s="120"/>
      <c r="E10658" s="344"/>
      <c r="F10658" s="344"/>
      <c r="G10658" s="262">
        <f t="shared" si="189"/>
        <v>58584.866528488899</v>
      </c>
    </row>
    <row r="10659" spans="1:7" x14ac:dyDescent="0.2">
      <c r="A10659" s="120"/>
      <c r="B10659" s="120"/>
      <c r="C10659" s="120"/>
      <c r="D10659" s="120"/>
      <c r="E10659" s="344"/>
      <c r="F10659" s="344"/>
      <c r="G10659" s="262">
        <f t="shared" si="189"/>
        <v>58584.866528488899</v>
      </c>
    </row>
    <row r="10660" spans="1:7" x14ac:dyDescent="0.2">
      <c r="A10660" s="120"/>
      <c r="B10660" s="120"/>
      <c r="C10660" s="120"/>
      <c r="D10660" s="120"/>
      <c r="E10660" s="344"/>
      <c r="F10660" s="344"/>
      <c r="G10660" s="262">
        <f t="shared" si="189"/>
        <v>58584.866528488899</v>
      </c>
    </row>
    <row r="10661" spans="1:7" x14ac:dyDescent="0.2">
      <c r="A10661" s="120"/>
      <c r="B10661" s="120"/>
      <c r="C10661" s="120"/>
      <c r="D10661" s="120"/>
      <c r="E10661" s="344"/>
      <c r="F10661" s="344"/>
      <c r="G10661" s="262">
        <f t="shared" si="189"/>
        <v>58584.866528488899</v>
      </c>
    </row>
    <row r="10662" spans="1:7" x14ac:dyDescent="0.2">
      <c r="A10662" s="120"/>
      <c r="B10662" s="120"/>
      <c r="C10662" s="120"/>
      <c r="D10662" s="120"/>
      <c r="E10662" s="344"/>
      <c r="F10662" s="344"/>
      <c r="G10662" s="262">
        <f t="shared" si="189"/>
        <v>58584.866528488899</v>
      </c>
    </row>
    <row r="10663" spans="1:7" x14ac:dyDescent="0.2">
      <c r="A10663" s="120"/>
      <c r="B10663" s="120"/>
      <c r="C10663" s="120"/>
      <c r="D10663" s="120"/>
      <c r="E10663" s="344"/>
      <c r="F10663" s="344"/>
      <c r="G10663" s="262">
        <f t="shared" si="189"/>
        <v>58584.866528488899</v>
      </c>
    </row>
    <row r="10664" spans="1:7" x14ac:dyDescent="0.2">
      <c r="A10664" s="120"/>
      <c r="B10664" s="120"/>
      <c r="C10664" s="120"/>
      <c r="D10664" s="120"/>
      <c r="E10664" s="344"/>
      <c r="F10664" s="344"/>
      <c r="G10664" s="262">
        <f t="shared" si="189"/>
        <v>58584.866528488899</v>
      </c>
    </row>
    <row r="10665" spans="1:7" x14ac:dyDescent="0.2">
      <c r="A10665" s="120"/>
      <c r="B10665" s="120"/>
      <c r="C10665" s="120"/>
      <c r="D10665" s="120"/>
      <c r="E10665" s="344"/>
      <c r="F10665" s="344"/>
      <c r="G10665" s="262">
        <f t="shared" si="189"/>
        <v>58584.866528488899</v>
      </c>
    </row>
    <row r="10666" spans="1:7" x14ac:dyDescent="0.2">
      <c r="A10666" s="120"/>
      <c r="B10666" s="120"/>
      <c r="C10666" s="120"/>
      <c r="D10666" s="120"/>
      <c r="E10666" s="344"/>
      <c r="F10666" s="344"/>
      <c r="G10666" s="262">
        <f t="shared" si="189"/>
        <v>58584.866528488899</v>
      </c>
    </row>
    <row r="10667" spans="1:7" x14ac:dyDescent="0.2">
      <c r="A10667" s="120"/>
      <c r="B10667" s="120"/>
      <c r="C10667" s="120"/>
      <c r="D10667" s="120"/>
      <c r="E10667" s="344"/>
      <c r="F10667" s="344"/>
      <c r="G10667" s="262">
        <f t="shared" si="189"/>
        <v>58584.866528488899</v>
      </c>
    </row>
    <row r="10668" spans="1:7" x14ac:dyDescent="0.2">
      <c r="A10668" s="120"/>
      <c r="B10668" s="120"/>
      <c r="C10668" s="120"/>
      <c r="D10668" s="120"/>
      <c r="E10668" s="344"/>
      <c r="F10668" s="344"/>
      <c r="G10668" s="262">
        <f t="shared" si="189"/>
        <v>58584.866528488899</v>
      </c>
    </row>
    <row r="10669" spans="1:7" x14ac:dyDescent="0.2">
      <c r="A10669" s="120"/>
      <c r="B10669" s="120"/>
      <c r="C10669" s="120"/>
      <c r="D10669" s="120"/>
      <c r="E10669" s="344"/>
      <c r="F10669" s="344"/>
      <c r="G10669" s="262">
        <f t="shared" si="189"/>
        <v>58584.866528488899</v>
      </c>
    </row>
    <row r="10670" spans="1:7" x14ac:dyDescent="0.2">
      <c r="A10670" s="120"/>
      <c r="B10670" s="120"/>
      <c r="C10670" s="120"/>
      <c r="D10670" s="120"/>
      <c r="E10670" s="344"/>
      <c r="F10670" s="344"/>
      <c r="G10670" s="262">
        <f t="shared" si="189"/>
        <v>58584.866528488899</v>
      </c>
    </row>
    <row r="10671" spans="1:7" x14ac:dyDescent="0.2">
      <c r="A10671" s="120"/>
      <c r="B10671" s="120"/>
      <c r="C10671" s="120"/>
      <c r="D10671" s="120"/>
      <c r="E10671" s="344"/>
      <c r="F10671" s="344"/>
      <c r="G10671" s="262">
        <f t="shared" si="189"/>
        <v>58584.866528488899</v>
      </c>
    </row>
    <row r="10672" spans="1:7" x14ac:dyDescent="0.2">
      <c r="A10672" s="120"/>
      <c r="B10672" s="120"/>
      <c r="C10672" s="120"/>
      <c r="D10672" s="120"/>
      <c r="E10672" s="344"/>
      <c r="F10672" s="344"/>
      <c r="G10672" s="262">
        <f t="shared" si="189"/>
        <v>58584.866528488899</v>
      </c>
    </row>
    <row r="10673" spans="1:7" x14ac:dyDescent="0.2">
      <c r="A10673" s="120"/>
      <c r="B10673" s="120"/>
      <c r="C10673" s="120"/>
      <c r="D10673" s="120"/>
      <c r="E10673" s="344"/>
      <c r="F10673" s="344"/>
      <c r="G10673" s="262">
        <f t="shared" si="189"/>
        <v>58584.866528488899</v>
      </c>
    </row>
    <row r="10674" spans="1:7" x14ac:dyDescent="0.2">
      <c r="A10674" s="120"/>
      <c r="B10674" s="120"/>
      <c r="C10674" s="120"/>
      <c r="D10674" s="120"/>
      <c r="E10674" s="344"/>
      <c r="F10674" s="344"/>
      <c r="G10674" s="262">
        <f t="shared" si="189"/>
        <v>58584.866528488899</v>
      </c>
    </row>
    <row r="10675" spans="1:7" x14ac:dyDescent="0.2">
      <c r="A10675" s="120"/>
      <c r="B10675" s="120"/>
      <c r="C10675" s="120"/>
      <c r="D10675" s="120"/>
      <c r="E10675" s="344"/>
      <c r="F10675" s="344"/>
      <c r="G10675" s="262">
        <f t="shared" si="189"/>
        <v>58584.866528488899</v>
      </c>
    </row>
    <row r="10676" spans="1:7" x14ac:dyDescent="0.2">
      <c r="A10676" s="120"/>
      <c r="B10676" s="120"/>
      <c r="C10676" s="120"/>
      <c r="D10676" s="120"/>
      <c r="E10676" s="344"/>
      <c r="F10676" s="344"/>
      <c r="G10676" s="262">
        <f t="shared" si="189"/>
        <v>58584.866528488899</v>
      </c>
    </row>
    <row r="10677" spans="1:7" x14ac:dyDescent="0.2">
      <c r="A10677" s="120"/>
      <c r="B10677" s="120"/>
      <c r="C10677" s="120"/>
      <c r="D10677" s="120"/>
      <c r="E10677" s="344"/>
      <c r="F10677" s="344"/>
      <c r="G10677" s="262">
        <f t="shared" si="189"/>
        <v>58584.866528488899</v>
      </c>
    </row>
    <row r="10678" spans="1:7" x14ac:dyDescent="0.2">
      <c r="A10678" s="120"/>
      <c r="B10678" s="120"/>
      <c r="C10678" s="120"/>
      <c r="D10678" s="120"/>
      <c r="E10678" s="344"/>
      <c r="F10678" s="344"/>
      <c r="G10678" s="262">
        <f t="shared" si="189"/>
        <v>58584.866528488899</v>
      </c>
    </row>
    <row r="10679" spans="1:7" x14ac:dyDescent="0.2">
      <c r="A10679" s="120"/>
      <c r="B10679" s="120"/>
      <c r="C10679" s="120"/>
      <c r="D10679" s="120"/>
      <c r="E10679" s="344"/>
      <c r="F10679" s="344"/>
      <c r="G10679" s="262">
        <f t="shared" si="189"/>
        <v>58584.866528488899</v>
      </c>
    </row>
    <row r="10680" spans="1:7" x14ac:dyDescent="0.2">
      <c r="A10680" s="120"/>
      <c r="B10680" s="120"/>
      <c r="C10680" s="120"/>
      <c r="D10680" s="120"/>
      <c r="E10680" s="344"/>
      <c r="F10680" s="344"/>
      <c r="G10680" s="262">
        <f t="shared" si="189"/>
        <v>58584.866528488899</v>
      </c>
    </row>
    <row r="10681" spans="1:7" x14ac:dyDescent="0.2">
      <c r="A10681" s="120"/>
      <c r="B10681" s="120"/>
      <c r="C10681" s="120"/>
      <c r="D10681" s="120"/>
      <c r="E10681" s="344"/>
      <c r="F10681" s="344"/>
      <c r="G10681" s="262">
        <f t="shared" si="189"/>
        <v>58584.866528488899</v>
      </c>
    </row>
    <row r="10682" spans="1:7" x14ac:dyDescent="0.2">
      <c r="A10682" s="120"/>
      <c r="B10682" s="120"/>
      <c r="C10682" s="120"/>
      <c r="D10682" s="120"/>
      <c r="E10682" s="344"/>
      <c r="F10682" s="344"/>
      <c r="G10682" s="262">
        <f t="shared" si="189"/>
        <v>58584.866528488899</v>
      </c>
    </row>
    <row r="10683" spans="1:7" x14ac:dyDescent="0.2">
      <c r="A10683" s="120"/>
      <c r="B10683" s="120"/>
      <c r="C10683" s="120"/>
      <c r="D10683" s="120"/>
      <c r="E10683" s="344"/>
      <c r="F10683" s="344"/>
      <c r="G10683" s="262">
        <f t="shared" si="189"/>
        <v>58584.866528488899</v>
      </c>
    </row>
    <row r="10684" spans="1:7" x14ac:dyDescent="0.2">
      <c r="A10684" s="120"/>
      <c r="B10684" s="120"/>
      <c r="C10684" s="120"/>
      <c r="D10684" s="120"/>
      <c r="E10684" s="344"/>
      <c r="F10684" s="344"/>
      <c r="G10684" s="262">
        <f t="shared" si="189"/>
        <v>58584.866528488899</v>
      </c>
    </row>
    <row r="10685" spans="1:7" x14ac:dyDescent="0.2">
      <c r="A10685" s="120"/>
      <c r="B10685" s="120"/>
      <c r="C10685" s="120"/>
      <c r="D10685" s="120"/>
      <c r="E10685" s="344"/>
      <c r="F10685" s="344"/>
      <c r="G10685" s="262">
        <f t="shared" si="189"/>
        <v>58584.866528488899</v>
      </c>
    </row>
    <row r="10686" spans="1:7" x14ac:dyDescent="0.2">
      <c r="A10686" s="120"/>
      <c r="B10686" s="120"/>
      <c r="C10686" s="120"/>
      <c r="D10686" s="120"/>
      <c r="E10686" s="344"/>
      <c r="F10686" s="344"/>
      <c r="G10686" s="262">
        <f t="shared" si="189"/>
        <v>58584.866528488899</v>
      </c>
    </row>
    <row r="10687" spans="1:7" x14ac:dyDescent="0.2">
      <c r="A10687" s="120"/>
      <c r="B10687" s="120"/>
      <c r="C10687" s="120"/>
      <c r="D10687" s="120"/>
      <c r="E10687" s="344"/>
      <c r="F10687" s="344"/>
      <c r="G10687" s="262">
        <f t="shared" si="189"/>
        <v>58584.866528488899</v>
      </c>
    </row>
    <row r="10688" spans="1:7" x14ac:dyDescent="0.2">
      <c r="A10688" s="120"/>
      <c r="B10688" s="120"/>
      <c r="C10688" s="120"/>
      <c r="D10688" s="120"/>
      <c r="E10688" s="344"/>
      <c r="F10688" s="344"/>
      <c r="G10688" s="262">
        <f t="shared" si="189"/>
        <v>58584.866528488899</v>
      </c>
    </row>
    <row r="10689" spans="1:7" x14ac:dyDescent="0.2">
      <c r="A10689" s="120"/>
      <c r="B10689" s="120"/>
      <c r="C10689" s="120"/>
      <c r="D10689" s="120"/>
      <c r="E10689" s="344"/>
      <c r="F10689" s="344"/>
      <c r="G10689" s="262">
        <f t="shared" si="189"/>
        <v>58584.866528488899</v>
      </c>
    </row>
    <row r="10690" spans="1:7" x14ac:dyDescent="0.2">
      <c r="A10690" s="120"/>
      <c r="B10690" s="120"/>
      <c r="C10690" s="120"/>
      <c r="D10690" s="120"/>
      <c r="E10690" s="344"/>
      <c r="F10690" s="344"/>
      <c r="G10690" s="262">
        <f t="shared" si="189"/>
        <v>58584.866528488899</v>
      </c>
    </row>
    <row r="10691" spans="1:7" x14ac:dyDescent="0.2">
      <c r="A10691" s="120"/>
      <c r="B10691" s="120"/>
      <c r="C10691" s="120"/>
      <c r="D10691" s="120"/>
      <c r="E10691" s="344"/>
      <c r="F10691" s="344"/>
      <c r="G10691" s="262">
        <f t="shared" si="189"/>
        <v>58584.866528488899</v>
      </c>
    </row>
    <row r="10692" spans="1:7" x14ac:dyDescent="0.2">
      <c r="A10692" s="120"/>
      <c r="B10692" s="120"/>
      <c r="C10692" s="120"/>
      <c r="D10692" s="120"/>
      <c r="E10692" s="344"/>
      <c r="F10692" s="344"/>
      <c r="G10692" s="262">
        <f t="shared" si="189"/>
        <v>58584.866528488899</v>
      </c>
    </row>
    <row r="10693" spans="1:7" x14ac:dyDescent="0.2">
      <c r="A10693" s="120"/>
      <c r="B10693" s="120"/>
      <c r="C10693" s="120"/>
      <c r="D10693" s="120"/>
      <c r="E10693" s="344"/>
      <c r="F10693" s="344"/>
      <c r="G10693" s="262">
        <f t="shared" si="189"/>
        <v>58584.866528488899</v>
      </c>
    </row>
    <row r="10694" spans="1:7" x14ac:dyDescent="0.2">
      <c r="A10694" s="120"/>
      <c r="B10694" s="120"/>
      <c r="C10694" s="120"/>
      <c r="D10694" s="120"/>
      <c r="E10694" s="344"/>
      <c r="F10694" s="344"/>
      <c r="G10694" s="262">
        <f t="shared" ref="G10694:G10757" si="190">G10693+(D10694+D10693)/2*(E10694-E10693)</f>
        <v>58584.866528488899</v>
      </c>
    </row>
    <row r="10695" spans="1:7" x14ac:dyDescent="0.2">
      <c r="A10695" s="120"/>
      <c r="B10695" s="120"/>
      <c r="C10695" s="120"/>
      <c r="D10695" s="120"/>
      <c r="E10695" s="344"/>
      <c r="F10695" s="344"/>
      <c r="G10695" s="262">
        <f t="shared" si="190"/>
        <v>58584.866528488899</v>
      </c>
    </row>
    <row r="10696" spans="1:7" x14ac:dyDescent="0.2">
      <c r="A10696" s="120"/>
      <c r="B10696" s="120"/>
      <c r="C10696" s="120"/>
      <c r="D10696" s="120"/>
      <c r="E10696" s="344"/>
      <c r="F10696" s="344"/>
      <c r="G10696" s="262">
        <f t="shared" si="190"/>
        <v>58584.866528488899</v>
      </c>
    </row>
    <row r="10697" spans="1:7" x14ac:dyDescent="0.2">
      <c r="A10697" s="120"/>
      <c r="B10697" s="120"/>
      <c r="C10697" s="120"/>
      <c r="D10697" s="120"/>
      <c r="E10697" s="344"/>
      <c r="F10697" s="344"/>
      <c r="G10697" s="262">
        <f t="shared" si="190"/>
        <v>58584.866528488899</v>
      </c>
    </row>
    <row r="10698" spans="1:7" x14ac:dyDescent="0.2">
      <c r="A10698" s="120"/>
      <c r="B10698" s="120"/>
      <c r="C10698" s="120"/>
      <c r="D10698" s="120"/>
      <c r="E10698" s="344"/>
      <c r="F10698" s="344"/>
      <c r="G10698" s="262">
        <f t="shared" si="190"/>
        <v>58584.866528488899</v>
      </c>
    </row>
    <row r="10699" spans="1:7" x14ac:dyDescent="0.2">
      <c r="A10699" s="120"/>
      <c r="B10699" s="120"/>
      <c r="C10699" s="120"/>
      <c r="D10699" s="120"/>
      <c r="E10699" s="344"/>
      <c r="F10699" s="344"/>
      <c r="G10699" s="262">
        <f t="shared" si="190"/>
        <v>58584.866528488899</v>
      </c>
    </row>
    <row r="10700" spans="1:7" x14ac:dyDescent="0.2">
      <c r="A10700" s="120"/>
      <c r="B10700" s="120"/>
      <c r="C10700" s="120"/>
      <c r="D10700" s="120"/>
      <c r="E10700" s="344"/>
      <c r="F10700" s="344"/>
      <c r="G10700" s="262">
        <f t="shared" si="190"/>
        <v>58584.866528488899</v>
      </c>
    </row>
    <row r="10701" spans="1:7" x14ac:dyDescent="0.2">
      <c r="A10701" s="120"/>
      <c r="B10701" s="120"/>
      <c r="C10701" s="120"/>
      <c r="D10701" s="120"/>
      <c r="E10701" s="344"/>
      <c r="F10701" s="344"/>
      <c r="G10701" s="262">
        <f t="shared" si="190"/>
        <v>58584.866528488899</v>
      </c>
    </row>
    <row r="10702" spans="1:7" x14ac:dyDescent="0.2">
      <c r="A10702" s="120"/>
      <c r="B10702" s="120"/>
      <c r="C10702" s="120"/>
      <c r="D10702" s="120"/>
      <c r="E10702" s="344"/>
      <c r="F10702" s="344"/>
      <c r="G10702" s="262">
        <f t="shared" si="190"/>
        <v>58584.866528488899</v>
      </c>
    </row>
    <row r="10703" spans="1:7" x14ac:dyDescent="0.2">
      <c r="A10703" s="120"/>
      <c r="B10703" s="120"/>
      <c r="C10703" s="120"/>
      <c r="D10703" s="120"/>
      <c r="E10703" s="344"/>
      <c r="F10703" s="344"/>
      <c r="G10703" s="262">
        <f t="shared" si="190"/>
        <v>58584.866528488899</v>
      </c>
    </row>
    <row r="10704" spans="1:7" x14ac:dyDescent="0.2">
      <c r="A10704" s="120"/>
      <c r="B10704" s="120"/>
      <c r="C10704" s="120"/>
      <c r="D10704" s="120"/>
      <c r="E10704" s="344"/>
      <c r="F10704" s="344"/>
      <c r="G10704" s="262">
        <f t="shared" si="190"/>
        <v>58584.866528488899</v>
      </c>
    </row>
    <row r="10705" spans="1:7" x14ac:dyDescent="0.2">
      <c r="A10705" s="120"/>
      <c r="B10705" s="120"/>
      <c r="C10705" s="120"/>
      <c r="D10705" s="120"/>
      <c r="E10705" s="344"/>
      <c r="F10705" s="344"/>
      <c r="G10705" s="262">
        <f t="shared" si="190"/>
        <v>58584.866528488899</v>
      </c>
    </row>
    <row r="10706" spans="1:7" x14ac:dyDescent="0.2">
      <c r="A10706" s="120"/>
      <c r="B10706" s="120"/>
      <c r="C10706" s="120"/>
      <c r="D10706" s="120"/>
      <c r="E10706" s="344"/>
      <c r="F10706" s="344"/>
      <c r="G10706" s="262">
        <f t="shared" si="190"/>
        <v>58584.866528488899</v>
      </c>
    </row>
    <row r="10707" spans="1:7" x14ac:dyDescent="0.2">
      <c r="A10707" s="120"/>
      <c r="B10707" s="120"/>
      <c r="C10707" s="120"/>
      <c r="D10707" s="120"/>
      <c r="E10707" s="344"/>
      <c r="F10707" s="344"/>
      <c r="G10707" s="262">
        <f t="shared" si="190"/>
        <v>58584.866528488899</v>
      </c>
    </row>
    <row r="10708" spans="1:7" x14ac:dyDescent="0.2">
      <c r="A10708" s="120"/>
      <c r="B10708" s="120"/>
      <c r="C10708" s="120"/>
      <c r="D10708" s="120"/>
      <c r="E10708" s="344"/>
      <c r="F10708" s="344"/>
      <c r="G10708" s="262">
        <f t="shared" si="190"/>
        <v>58584.866528488899</v>
      </c>
    </row>
    <row r="10709" spans="1:7" x14ac:dyDescent="0.2">
      <c r="A10709" s="120"/>
      <c r="B10709" s="120"/>
      <c r="C10709" s="120"/>
      <c r="D10709" s="120"/>
      <c r="E10709" s="344"/>
      <c r="F10709" s="344"/>
      <c r="G10709" s="262">
        <f t="shared" si="190"/>
        <v>58584.866528488899</v>
      </c>
    </row>
    <row r="10710" spans="1:7" x14ac:dyDescent="0.2">
      <c r="A10710" s="120"/>
      <c r="B10710" s="120"/>
      <c r="C10710" s="120"/>
      <c r="D10710" s="120"/>
      <c r="E10710" s="344"/>
      <c r="F10710" s="344"/>
      <c r="G10710" s="262">
        <f t="shared" si="190"/>
        <v>58584.866528488899</v>
      </c>
    </row>
    <row r="10711" spans="1:7" x14ac:dyDescent="0.2">
      <c r="A10711" s="120"/>
      <c r="B10711" s="120"/>
      <c r="C10711" s="120"/>
      <c r="D10711" s="120"/>
      <c r="E10711" s="344"/>
      <c r="F10711" s="344"/>
      <c r="G10711" s="262">
        <f t="shared" si="190"/>
        <v>58584.866528488899</v>
      </c>
    </row>
    <row r="10712" spans="1:7" x14ac:dyDescent="0.2">
      <c r="A10712" s="120"/>
      <c r="B10712" s="120"/>
      <c r="C10712" s="120"/>
      <c r="D10712" s="120"/>
      <c r="E10712" s="344"/>
      <c r="F10712" s="344"/>
      <c r="G10712" s="262">
        <f t="shared" si="190"/>
        <v>58584.866528488899</v>
      </c>
    </row>
    <row r="10713" spans="1:7" x14ac:dyDescent="0.2">
      <c r="A10713" s="120"/>
      <c r="B10713" s="120"/>
      <c r="C10713" s="120"/>
      <c r="D10713" s="120"/>
      <c r="E10713" s="344"/>
      <c r="F10713" s="344"/>
      <c r="G10713" s="262">
        <f t="shared" si="190"/>
        <v>58584.866528488899</v>
      </c>
    </row>
    <row r="10714" spans="1:7" x14ac:dyDescent="0.2">
      <c r="A10714" s="120"/>
      <c r="B10714" s="120"/>
      <c r="C10714" s="120"/>
      <c r="D10714" s="120"/>
      <c r="E10714" s="344"/>
      <c r="F10714" s="344"/>
      <c r="G10714" s="262">
        <f t="shared" si="190"/>
        <v>58584.866528488899</v>
      </c>
    </row>
    <row r="10715" spans="1:7" x14ac:dyDescent="0.2">
      <c r="A10715" s="120"/>
      <c r="B10715" s="120"/>
      <c r="C10715" s="120"/>
      <c r="D10715" s="120"/>
      <c r="E10715" s="344"/>
      <c r="F10715" s="344"/>
      <c r="G10715" s="262">
        <f t="shared" si="190"/>
        <v>58584.866528488899</v>
      </c>
    </row>
    <row r="10716" spans="1:7" x14ac:dyDescent="0.2">
      <c r="A10716" s="120"/>
      <c r="B10716" s="120"/>
      <c r="C10716" s="120"/>
      <c r="D10716" s="120"/>
      <c r="E10716" s="344"/>
      <c r="F10716" s="344"/>
      <c r="G10716" s="262">
        <f t="shared" si="190"/>
        <v>58584.866528488899</v>
      </c>
    </row>
    <row r="10717" spans="1:7" x14ac:dyDescent="0.2">
      <c r="A10717" s="120"/>
      <c r="B10717" s="120"/>
      <c r="C10717" s="120"/>
      <c r="D10717" s="120"/>
      <c r="E10717" s="344"/>
      <c r="F10717" s="344"/>
      <c r="G10717" s="262">
        <f t="shared" si="190"/>
        <v>58584.866528488899</v>
      </c>
    </row>
    <row r="10718" spans="1:7" x14ac:dyDescent="0.2">
      <c r="A10718" s="120"/>
      <c r="B10718" s="120"/>
      <c r="C10718" s="120"/>
      <c r="D10718" s="120"/>
      <c r="E10718" s="344"/>
      <c r="F10718" s="344"/>
      <c r="G10718" s="262">
        <f t="shared" si="190"/>
        <v>58584.866528488899</v>
      </c>
    </row>
    <row r="10719" spans="1:7" x14ac:dyDescent="0.2">
      <c r="A10719" s="120"/>
      <c r="B10719" s="120"/>
      <c r="C10719" s="120"/>
      <c r="D10719" s="120"/>
      <c r="E10719" s="344"/>
      <c r="F10719" s="344"/>
      <c r="G10719" s="262">
        <f t="shared" si="190"/>
        <v>58584.866528488899</v>
      </c>
    </row>
    <row r="10720" spans="1:7" x14ac:dyDescent="0.2">
      <c r="A10720" s="120"/>
      <c r="B10720" s="120"/>
      <c r="C10720" s="120"/>
      <c r="D10720" s="120"/>
      <c r="E10720" s="344"/>
      <c r="F10720" s="344"/>
      <c r="G10720" s="262">
        <f t="shared" si="190"/>
        <v>58584.866528488899</v>
      </c>
    </row>
    <row r="10721" spans="1:7" x14ac:dyDescent="0.2">
      <c r="A10721" s="120"/>
      <c r="B10721" s="120"/>
      <c r="C10721" s="120"/>
      <c r="D10721" s="120"/>
      <c r="E10721" s="344"/>
      <c r="F10721" s="344"/>
      <c r="G10721" s="262">
        <f t="shared" si="190"/>
        <v>58584.866528488899</v>
      </c>
    </row>
    <row r="10722" spans="1:7" x14ac:dyDescent="0.2">
      <c r="A10722" s="120"/>
      <c r="B10722" s="120"/>
      <c r="C10722" s="120"/>
      <c r="D10722" s="120"/>
      <c r="E10722" s="344"/>
      <c r="F10722" s="344"/>
      <c r="G10722" s="262">
        <f t="shared" si="190"/>
        <v>58584.866528488899</v>
      </c>
    </row>
    <row r="10723" spans="1:7" x14ac:dyDescent="0.2">
      <c r="A10723" s="120"/>
      <c r="B10723" s="120"/>
      <c r="C10723" s="120"/>
      <c r="D10723" s="120"/>
      <c r="E10723" s="344"/>
      <c r="F10723" s="344"/>
      <c r="G10723" s="262">
        <f t="shared" si="190"/>
        <v>58584.866528488899</v>
      </c>
    </row>
    <row r="10724" spans="1:7" x14ac:dyDescent="0.2">
      <c r="A10724" s="120"/>
      <c r="B10724" s="120"/>
      <c r="C10724" s="120"/>
      <c r="D10724" s="120"/>
      <c r="E10724" s="344"/>
      <c r="F10724" s="344"/>
      <c r="G10724" s="262">
        <f t="shared" si="190"/>
        <v>58584.866528488899</v>
      </c>
    </row>
    <row r="10725" spans="1:7" x14ac:dyDescent="0.2">
      <c r="A10725" s="120"/>
      <c r="B10725" s="120"/>
      <c r="C10725" s="120"/>
      <c r="D10725" s="120"/>
      <c r="E10725" s="344"/>
      <c r="F10725" s="344"/>
      <c r="G10725" s="262">
        <f t="shared" si="190"/>
        <v>58584.866528488899</v>
      </c>
    </row>
    <row r="10726" spans="1:7" x14ac:dyDescent="0.2">
      <c r="A10726" s="120"/>
      <c r="B10726" s="120"/>
      <c r="C10726" s="120"/>
      <c r="D10726" s="120"/>
      <c r="E10726" s="344"/>
      <c r="F10726" s="344"/>
      <c r="G10726" s="262">
        <f t="shared" si="190"/>
        <v>58584.866528488899</v>
      </c>
    </row>
    <row r="10727" spans="1:7" x14ac:dyDescent="0.2">
      <c r="A10727" s="120"/>
      <c r="B10727" s="120"/>
      <c r="C10727" s="120"/>
      <c r="D10727" s="120"/>
      <c r="E10727" s="344"/>
      <c r="F10727" s="344"/>
      <c r="G10727" s="262">
        <f t="shared" si="190"/>
        <v>58584.866528488899</v>
      </c>
    </row>
    <row r="10728" spans="1:7" x14ac:dyDescent="0.2">
      <c r="A10728" s="120"/>
      <c r="B10728" s="120"/>
      <c r="C10728" s="120"/>
      <c r="D10728" s="120"/>
      <c r="E10728" s="344"/>
      <c r="F10728" s="344"/>
      <c r="G10728" s="262">
        <f t="shared" si="190"/>
        <v>58584.866528488899</v>
      </c>
    </row>
    <row r="10729" spans="1:7" x14ac:dyDescent="0.2">
      <c r="A10729" s="120"/>
      <c r="B10729" s="120"/>
      <c r="C10729" s="120"/>
      <c r="D10729" s="120"/>
      <c r="E10729" s="344"/>
      <c r="F10729" s="344"/>
      <c r="G10729" s="262">
        <f t="shared" si="190"/>
        <v>58584.866528488899</v>
      </c>
    </row>
    <row r="10730" spans="1:7" x14ac:dyDescent="0.2">
      <c r="A10730" s="120"/>
      <c r="B10730" s="120"/>
      <c r="C10730" s="120"/>
      <c r="D10730" s="120"/>
      <c r="E10730" s="344"/>
      <c r="F10730" s="344"/>
      <c r="G10730" s="262">
        <f t="shared" si="190"/>
        <v>58584.866528488899</v>
      </c>
    </row>
    <row r="10731" spans="1:7" x14ac:dyDescent="0.2">
      <c r="A10731" s="120"/>
      <c r="B10731" s="120"/>
      <c r="C10731" s="120"/>
      <c r="D10731" s="120"/>
      <c r="E10731" s="344"/>
      <c r="F10731" s="344"/>
      <c r="G10731" s="262">
        <f t="shared" si="190"/>
        <v>58584.866528488899</v>
      </c>
    </row>
    <row r="10732" spans="1:7" x14ac:dyDescent="0.2">
      <c r="A10732" s="120"/>
      <c r="B10732" s="120"/>
      <c r="C10732" s="120"/>
      <c r="D10732" s="120"/>
      <c r="E10732" s="344"/>
      <c r="F10732" s="344"/>
      <c r="G10732" s="262">
        <f t="shared" si="190"/>
        <v>58584.866528488899</v>
      </c>
    </row>
    <row r="10733" spans="1:7" x14ac:dyDescent="0.2">
      <c r="A10733" s="120"/>
      <c r="B10733" s="120"/>
      <c r="C10733" s="120"/>
      <c r="D10733" s="120"/>
      <c r="E10733" s="344"/>
      <c r="F10733" s="344"/>
      <c r="G10733" s="262">
        <f t="shared" si="190"/>
        <v>58584.866528488899</v>
      </c>
    </row>
    <row r="10734" spans="1:7" x14ac:dyDescent="0.2">
      <c r="A10734" s="120"/>
      <c r="B10734" s="120"/>
      <c r="C10734" s="120"/>
      <c r="D10734" s="120"/>
      <c r="E10734" s="344"/>
      <c r="F10734" s="344"/>
      <c r="G10734" s="262">
        <f t="shared" si="190"/>
        <v>58584.866528488899</v>
      </c>
    </row>
    <row r="10735" spans="1:7" x14ac:dyDescent="0.2">
      <c r="A10735" s="120"/>
      <c r="B10735" s="120"/>
      <c r="C10735" s="120"/>
      <c r="D10735" s="120"/>
      <c r="E10735" s="344"/>
      <c r="F10735" s="344"/>
      <c r="G10735" s="262">
        <f t="shared" si="190"/>
        <v>58584.866528488899</v>
      </c>
    </row>
    <row r="10736" spans="1:7" x14ac:dyDescent="0.2">
      <c r="A10736" s="120"/>
      <c r="B10736" s="120"/>
      <c r="C10736" s="120"/>
      <c r="D10736" s="120"/>
      <c r="E10736" s="344"/>
      <c r="F10736" s="344"/>
      <c r="G10736" s="262">
        <f t="shared" si="190"/>
        <v>58584.866528488899</v>
      </c>
    </row>
    <row r="10737" spans="1:7" x14ac:dyDescent="0.2">
      <c r="A10737" s="120"/>
      <c r="B10737" s="120"/>
      <c r="C10737" s="120"/>
      <c r="D10737" s="120"/>
      <c r="E10737" s="344"/>
      <c r="F10737" s="344"/>
      <c r="G10737" s="262">
        <f t="shared" si="190"/>
        <v>58584.866528488899</v>
      </c>
    </row>
    <row r="10738" spans="1:7" x14ac:dyDescent="0.2">
      <c r="A10738" s="120"/>
      <c r="B10738" s="120"/>
      <c r="C10738" s="120"/>
      <c r="D10738" s="120"/>
      <c r="E10738" s="344"/>
      <c r="F10738" s="344"/>
      <c r="G10738" s="262">
        <f t="shared" si="190"/>
        <v>58584.866528488899</v>
      </c>
    </row>
    <row r="10739" spans="1:7" x14ac:dyDescent="0.2">
      <c r="A10739" s="120"/>
      <c r="B10739" s="120"/>
      <c r="C10739" s="120"/>
      <c r="D10739" s="120"/>
      <c r="E10739" s="344"/>
      <c r="F10739" s="344"/>
      <c r="G10739" s="262">
        <f t="shared" si="190"/>
        <v>58584.866528488899</v>
      </c>
    </row>
    <row r="10740" spans="1:7" x14ac:dyDescent="0.2">
      <c r="A10740" s="120"/>
      <c r="B10740" s="120"/>
      <c r="C10740" s="120"/>
      <c r="D10740" s="120"/>
      <c r="E10740" s="344"/>
      <c r="F10740" s="344"/>
      <c r="G10740" s="262">
        <f t="shared" si="190"/>
        <v>58584.866528488899</v>
      </c>
    </row>
    <row r="10741" spans="1:7" x14ac:dyDescent="0.2">
      <c r="A10741" s="120"/>
      <c r="B10741" s="120"/>
      <c r="C10741" s="120"/>
      <c r="D10741" s="120"/>
      <c r="E10741" s="344"/>
      <c r="F10741" s="344"/>
      <c r="G10741" s="262">
        <f t="shared" si="190"/>
        <v>58584.866528488899</v>
      </c>
    </row>
    <row r="10742" spans="1:7" x14ac:dyDescent="0.2">
      <c r="A10742" s="120"/>
      <c r="B10742" s="120"/>
      <c r="C10742" s="120"/>
      <c r="D10742" s="120"/>
      <c r="E10742" s="344"/>
      <c r="F10742" s="344"/>
      <c r="G10742" s="262">
        <f t="shared" si="190"/>
        <v>58584.866528488899</v>
      </c>
    </row>
    <row r="10743" spans="1:7" x14ac:dyDescent="0.2">
      <c r="A10743" s="120"/>
      <c r="B10743" s="120"/>
      <c r="C10743" s="120"/>
      <c r="D10743" s="120"/>
      <c r="E10743" s="344"/>
      <c r="F10743" s="344"/>
      <c r="G10743" s="262">
        <f t="shared" si="190"/>
        <v>58584.866528488899</v>
      </c>
    </row>
    <row r="10744" spans="1:7" x14ac:dyDescent="0.2">
      <c r="A10744" s="120"/>
      <c r="B10744" s="120"/>
      <c r="C10744" s="120"/>
      <c r="D10744" s="120"/>
      <c r="E10744" s="344"/>
      <c r="F10744" s="344"/>
      <c r="G10744" s="262">
        <f t="shared" si="190"/>
        <v>58584.866528488899</v>
      </c>
    </row>
    <row r="10745" spans="1:7" x14ac:dyDescent="0.2">
      <c r="A10745" s="120"/>
      <c r="B10745" s="120"/>
      <c r="C10745" s="120"/>
      <c r="D10745" s="120"/>
      <c r="E10745" s="344"/>
      <c r="F10745" s="344"/>
      <c r="G10745" s="262">
        <f t="shared" si="190"/>
        <v>58584.866528488899</v>
      </c>
    </row>
    <row r="10746" spans="1:7" x14ac:dyDescent="0.2">
      <c r="A10746" s="120"/>
      <c r="B10746" s="120"/>
      <c r="C10746" s="120"/>
      <c r="D10746" s="120"/>
      <c r="E10746" s="344"/>
      <c r="F10746" s="344"/>
      <c r="G10746" s="262">
        <f t="shared" si="190"/>
        <v>58584.866528488899</v>
      </c>
    </row>
    <row r="10747" spans="1:7" x14ac:dyDescent="0.2">
      <c r="A10747" s="120"/>
      <c r="B10747" s="120"/>
      <c r="C10747" s="120"/>
      <c r="D10747" s="120"/>
      <c r="E10747" s="344"/>
      <c r="F10747" s="344"/>
      <c r="G10747" s="262">
        <f t="shared" si="190"/>
        <v>58584.866528488899</v>
      </c>
    </row>
    <row r="10748" spans="1:7" x14ac:dyDescent="0.2">
      <c r="A10748" s="120"/>
      <c r="B10748" s="120"/>
      <c r="C10748" s="120"/>
      <c r="D10748" s="120"/>
      <c r="E10748" s="344"/>
      <c r="F10748" s="344"/>
      <c r="G10748" s="262">
        <f t="shared" si="190"/>
        <v>58584.866528488899</v>
      </c>
    </row>
    <row r="10749" spans="1:7" x14ac:dyDescent="0.2">
      <c r="A10749" s="120"/>
      <c r="B10749" s="120"/>
      <c r="C10749" s="120"/>
      <c r="D10749" s="120"/>
      <c r="E10749" s="344"/>
      <c r="F10749" s="344"/>
      <c r="G10749" s="262">
        <f t="shared" si="190"/>
        <v>58584.866528488899</v>
      </c>
    </row>
    <row r="10750" spans="1:7" x14ac:dyDescent="0.2">
      <c r="A10750" s="120"/>
      <c r="B10750" s="120"/>
      <c r="C10750" s="120"/>
      <c r="D10750" s="120"/>
      <c r="E10750" s="344"/>
      <c r="F10750" s="344"/>
      <c r="G10750" s="262">
        <f t="shared" si="190"/>
        <v>58584.866528488899</v>
      </c>
    </row>
    <row r="10751" spans="1:7" x14ac:dyDescent="0.2">
      <c r="A10751" s="120"/>
      <c r="B10751" s="120"/>
      <c r="C10751" s="120"/>
      <c r="D10751" s="120"/>
      <c r="E10751" s="344"/>
      <c r="F10751" s="344"/>
      <c r="G10751" s="262">
        <f t="shared" si="190"/>
        <v>58584.866528488899</v>
      </c>
    </row>
    <row r="10752" spans="1:7" x14ac:dyDescent="0.2">
      <c r="A10752" s="120"/>
      <c r="B10752" s="120"/>
      <c r="C10752" s="120"/>
      <c r="D10752" s="120"/>
      <c r="E10752" s="344"/>
      <c r="F10752" s="344"/>
      <c r="G10752" s="262">
        <f t="shared" si="190"/>
        <v>58584.866528488899</v>
      </c>
    </row>
    <row r="10753" spans="1:7" x14ac:dyDescent="0.2">
      <c r="A10753" s="120"/>
      <c r="B10753" s="120"/>
      <c r="C10753" s="120"/>
      <c r="D10753" s="120"/>
      <c r="E10753" s="344"/>
      <c r="F10753" s="344"/>
      <c r="G10753" s="262">
        <f t="shared" si="190"/>
        <v>58584.866528488899</v>
      </c>
    </row>
    <row r="10754" spans="1:7" x14ac:dyDescent="0.2">
      <c r="A10754" s="120"/>
      <c r="B10754" s="120"/>
      <c r="C10754" s="120"/>
      <c r="D10754" s="120"/>
      <c r="E10754" s="344"/>
      <c r="F10754" s="344"/>
      <c r="G10754" s="262">
        <f t="shared" si="190"/>
        <v>58584.866528488899</v>
      </c>
    </row>
    <row r="10755" spans="1:7" x14ac:dyDescent="0.2">
      <c r="A10755" s="120"/>
      <c r="B10755" s="120"/>
      <c r="C10755" s="120"/>
      <c r="D10755" s="120"/>
      <c r="E10755" s="344"/>
      <c r="F10755" s="344"/>
      <c r="G10755" s="262">
        <f t="shared" si="190"/>
        <v>58584.866528488899</v>
      </c>
    </row>
    <row r="10756" spans="1:7" x14ac:dyDescent="0.2">
      <c r="A10756" s="120"/>
      <c r="B10756" s="120"/>
      <c r="C10756" s="120"/>
      <c r="D10756" s="120"/>
      <c r="E10756" s="344"/>
      <c r="F10756" s="344"/>
      <c r="G10756" s="262">
        <f t="shared" si="190"/>
        <v>58584.866528488899</v>
      </c>
    </row>
    <row r="10757" spans="1:7" x14ac:dyDescent="0.2">
      <c r="A10757" s="120"/>
      <c r="B10757" s="120"/>
      <c r="C10757" s="120"/>
      <c r="D10757" s="120"/>
      <c r="E10757" s="344"/>
      <c r="F10757" s="344"/>
      <c r="G10757" s="262">
        <f t="shared" si="190"/>
        <v>58584.866528488899</v>
      </c>
    </row>
    <row r="10758" spans="1:7" x14ac:dyDescent="0.2">
      <c r="A10758" s="120"/>
      <c r="B10758" s="120"/>
      <c r="C10758" s="120"/>
      <c r="D10758" s="120"/>
      <c r="E10758" s="344"/>
      <c r="F10758" s="344"/>
      <c r="G10758" s="262">
        <f t="shared" ref="G10758:G10821" si="191">G10757+(D10758+D10757)/2*(E10758-E10757)</f>
        <v>58584.866528488899</v>
      </c>
    </row>
    <row r="10759" spans="1:7" x14ac:dyDescent="0.2">
      <c r="A10759" s="120"/>
      <c r="B10759" s="120"/>
      <c r="C10759" s="120"/>
      <c r="D10759" s="120"/>
      <c r="E10759" s="344"/>
      <c r="F10759" s="344"/>
      <c r="G10759" s="262">
        <f t="shared" si="191"/>
        <v>58584.866528488899</v>
      </c>
    </row>
    <row r="10760" spans="1:7" x14ac:dyDescent="0.2">
      <c r="A10760" s="120"/>
      <c r="B10760" s="120"/>
      <c r="C10760" s="120"/>
      <c r="D10760" s="120"/>
      <c r="E10760" s="344"/>
      <c r="F10760" s="344"/>
      <c r="G10760" s="262">
        <f t="shared" si="191"/>
        <v>58584.866528488899</v>
      </c>
    </row>
    <row r="10761" spans="1:7" x14ac:dyDescent="0.2">
      <c r="A10761" s="120"/>
      <c r="B10761" s="120"/>
      <c r="C10761" s="120"/>
      <c r="D10761" s="120"/>
      <c r="E10761" s="344"/>
      <c r="F10761" s="344"/>
      <c r="G10761" s="262">
        <f t="shared" si="191"/>
        <v>58584.866528488899</v>
      </c>
    </row>
    <row r="10762" spans="1:7" x14ac:dyDescent="0.2">
      <c r="A10762" s="120"/>
      <c r="B10762" s="120"/>
      <c r="C10762" s="120"/>
      <c r="D10762" s="120"/>
      <c r="E10762" s="344"/>
      <c r="F10762" s="344"/>
      <c r="G10762" s="262">
        <f t="shared" si="191"/>
        <v>58584.866528488899</v>
      </c>
    </row>
    <row r="10763" spans="1:7" x14ac:dyDescent="0.2">
      <c r="A10763" s="120"/>
      <c r="B10763" s="120"/>
      <c r="C10763" s="120"/>
      <c r="D10763" s="120"/>
      <c r="E10763" s="344"/>
      <c r="F10763" s="344"/>
      <c r="G10763" s="262">
        <f t="shared" si="191"/>
        <v>58584.866528488899</v>
      </c>
    </row>
    <row r="10764" spans="1:7" x14ac:dyDescent="0.2">
      <c r="A10764" s="120"/>
      <c r="B10764" s="120"/>
      <c r="C10764" s="120"/>
      <c r="D10764" s="120"/>
      <c r="E10764" s="344"/>
      <c r="F10764" s="344"/>
      <c r="G10764" s="262">
        <f t="shared" si="191"/>
        <v>58584.866528488899</v>
      </c>
    </row>
    <row r="10765" spans="1:7" x14ac:dyDescent="0.2">
      <c r="A10765" s="120"/>
      <c r="B10765" s="120"/>
      <c r="C10765" s="120"/>
      <c r="D10765" s="120"/>
      <c r="E10765" s="344"/>
      <c r="F10765" s="344"/>
      <c r="G10765" s="262">
        <f t="shared" si="191"/>
        <v>58584.866528488899</v>
      </c>
    </row>
    <row r="10766" spans="1:7" x14ac:dyDescent="0.2">
      <c r="A10766" s="120"/>
      <c r="B10766" s="120"/>
      <c r="C10766" s="120"/>
      <c r="D10766" s="120"/>
      <c r="E10766" s="344"/>
      <c r="F10766" s="344"/>
      <c r="G10766" s="262">
        <f t="shared" si="191"/>
        <v>58584.866528488899</v>
      </c>
    </row>
    <row r="10767" spans="1:7" x14ac:dyDescent="0.2">
      <c r="A10767" s="120"/>
      <c r="B10767" s="120"/>
      <c r="C10767" s="120"/>
      <c r="D10767" s="120"/>
      <c r="E10767" s="344"/>
      <c r="F10767" s="344"/>
      <c r="G10767" s="262">
        <f t="shared" si="191"/>
        <v>58584.866528488899</v>
      </c>
    </row>
    <row r="10768" spans="1:7" x14ac:dyDescent="0.2">
      <c r="A10768" s="120"/>
      <c r="B10768" s="120"/>
      <c r="C10768" s="120"/>
      <c r="D10768" s="120"/>
      <c r="E10768" s="344"/>
      <c r="F10768" s="344"/>
      <c r="G10768" s="262">
        <f t="shared" si="191"/>
        <v>58584.866528488899</v>
      </c>
    </row>
    <row r="10769" spans="1:7" x14ac:dyDescent="0.2">
      <c r="A10769" s="120"/>
      <c r="B10769" s="120"/>
      <c r="C10769" s="120"/>
      <c r="D10769" s="120"/>
      <c r="E10769" s="344"/>
      <c r="F10769" s="344"/>
      <c r="G10769" s="262">
        <f t="shared" si="191"/>
        <v>58584.866528488899</v>
      </c>
    </row>
    <row r="10770" spans="1:7" x14ac:dyDescent="0.2">
      <c r="A10770" s="120"/>
      <c r="B10770" s="120"/>
      <c r="C10770" s="120"/>
      <c r="D10770" s="120"/>
      <c r="E10770" s="344"/>
      <c r="F10770" s="344"/>
      <c r="G10770" s="262">
        <f t="shared" si="191"/>
        <v>58584.866528488899</v>
      </c>
    </row>
    <row r="10771" spans="1:7" x14ac:dyDescent="0.2">
      <c r="A10771" s="120"/>
      <c r="B10771" s="120"/>
      <c r="C10771" s="120"/>
      <c r="D10771" s="120"/>
      <c r="E10771" s="344"/>
      <c r="F10771" s="344"/>
      <c r="G10771" s="262">
        <f t="shared" si="191"/>
        <v>58584.866528488899</v>
      </c>
    </row>
    <row r="10772" spans="1:7" x14ac:dyDescent="0.2">
      <c r="A10772" s="120"/>
      <c r="B10772" s="120"/>
      <c r="C10772" s="120"/>
      <c r="D10772" s="120"/>
      <c r="E10772" s="344"/>
      <c r="F10772" s="344"/>
      <c r="G10772" s="262">
        <f t="shared" si="191"/>
        <v>58584.866528488899</v>
      </c>
    </row>
    <row r="10773" spans="1:7" x14ac:dyDescent="0.2">
      <c r="A10773" s="120"/>
      <c r="B10773" s="120"/>
      <c r="C10773" s="120"/>
      <c r="D10773" s="120"/>
      <c r="E10773" s="344"/>
      <c r="F10773" s="344"/>
      <c r="G10773" s="262">
        <f t="shared" si="191"/>
        <v>58584.866528488899</v>
      </c>
    </row>
    <row r="10774" spans="1:7" x14ac:dyDescent="0.2">
      <c r="A10774" s="120"/>
      <c r="B10774" s="120"/>
      <c r="C10774" s="120"/>
      <c r="D10774" s="120"/>
      <c r="E10774" s="344"/>
      <c r="F10774" s="344"/>
      <c r="G10774" s="262">
        <f t="shared" si="191"/>
        <v>58584.866528488899</v>
      </c>
    </row>
    <row r="10775" spans="1:7" x14ac:dyDescent="0.2">
      <c r="A10775" s="120"/>
      <c r="B10775" s="120"/>
      <c r="C10775" s="120"/>
      <c r="D10775" s="120"/>
      <c r="E10775" s="344"/>
      <c r="F10775" s="344"/>
      <c r="G10775" s="262">
        <f t="shared" si="191"/>
        <v>58584.866528488899</v>
      </c>
    </row>
    <row r="10776" spans="1:7" x14ac:dyDescent="0.2">
      <c r="A10776" s="120"/>
      <c r="B10776" s="120"/>
      <c r="C10776" s="120"/>
      <c r="D10776" s="120"/>
      <c r="E10776" s="344"/>
      <c r="F10776" s="344"/>
      <c r="G10776" s="262">
        <f t="shared" si="191"/>
        <v>58584.866528488899</v>
      </c>
    </row>
    <row r="10777" spans="1:7" x14ac:dyDescent="0.2">
      <c r="A10777" s="120"/>
      <c r="B10777" s="120"/>
      <c r="C10777" s="120"/>
      <c r="D10777" s="120"/>
      <c r="E10777" s="344"/>
      <c r="F10777" s="344"/>
      <c r="G10777" s="262">
        <f t="shared" si="191"/>
        <v>58584.866528488899</v>
      </c>
    </row>
    <row r="10778" spans="1:7" x14ac:dyDescent="0.2">
      <c r="A10778" s="120"/>
      <c r="B10778" s="120"/>
      <c r="C10778" s="120"/>
      <c r="D10778" s="120"/>
      <c r="E10778" s="344"/>
      <c r="F10778" s="344"/>
      <c r="G10778" s="262">
        <f t="shared" si="191"/>
        <v>58584.866528488899</v>
      </c>
    </row>
    <row r="10779" spans="1:7" x14ac:dyDescent="0.2">
      <c r="A10779" s="120"/>
      <c r="B10779" s="120"/>
      <c r="C10779" s="120"/>
      <c r="D10779" s="120"/>
      <c r="E10779" s="344"/>
      <c r="F10779" s="344"/>
      <c r="G10779" s="262">
        <f t="shared" si="191"/>
        <v>58584.866528488899</v>
      </c>
    </row>
    <row r="10780" spans="1:7" x14ac:dyDescent="0.2">
      <c r="A10780" s="120"/>
      <c r="B10780" s="120"/>
      <c r="C10780" s="120"/>
      <c r="D10780" s="120"/>
      <c r="E10780" s="344"/>
      <c r="F10780" s="344"/>
      <c r="G10780" s="262">
        <f t="shared" si="191"/>
        <v>58584.866528488899</v>
      </c>
    </row>
    <row r="10781" spans="1:7" x14ac:dyDescent="0.2">
      <c r="A10781" s="120"/>
      <c r="B10781" s="120"/>
      <c r="C10781" s="120"/>
      <c r="D10781" s="120"/>
      <c r="E10781" s="344"/>
      <c r="F10781" s="344"/>
      <c r="G10781" s="262">
        <f t="shared" si="191"/>
        <v>58584.866528488899</v>
      </c>
    </row>
    <row r="10782" spans="1:7" x14ac:dyDescent="0.2">
      <c r="A10782" s="120"/>
      <c r="B10782" s="120"/>
      <c r="C10782" s="120"/>
      <c r="D10782" s="120"/>
      <c r="E10782" s="344"/>
      <c r="F10782" s="344"/>
      <c r="G10782" s="262">
        <f t="shared" si="191"/>
        <v>58584.866528488899</v>
      </c>
    </row>
    <row r="10783" spans="1:7" x14ac:dyDescent="0.2">
      <c r="A10783" s="120"/>
      <c r="B10783" s="120"/>
      <c r="C10783" s="120"/>
      <c r="D10783" s="120"/>
      <c r="E10783" s="344"/>
      <c r="F10783" s="344"/>
      <c r="G10783" s="262">
        <f t="shared" si="191"/>
        <v>58584.866528488899</v>
      </c>
    </row>
    <row r="10784" spans="1:7" x14ac:dyDescent="0.2">
      <c r="A10784" s="120"/>
      <c r="B10784" s="120"/>
      <c r="C10784" s="120"/>
      <c r="D10784" s="120"/>
      <c r="E10784" s="344"/>
      <c r="F10784" s="344"/>
      <c r="G10784" s="262">
        <f t="shared" si="191"/>
        <v>58584.866528488899</v>
      </c>
    </row>
    <row r="10785" spans="1:7" x14ac:dyDescent="0.2">
      <c r="A10785" s="120"/>
      <c r="B10785" s="120"/>
      <c r="C10785" s="120"/>
      <c r="D10785" s="120"/>
      <c r="E10785" s="344"/>
      <c r="F10785" s="344"/>
      <c r="G10785" s="262">
        <f t="shared" si="191"/>
        <v>58584.866528488899</v>
      </c>
    </row>
    <row r="10786" spans="1:7" x14ac:dyDescent="0.2">
      <c r="A10786" s="120"/>
      <c r="B10786" s="120"/>
      <c r="C10786" s="120"/>
      <c r="D10786" s="120"/>
      <c r="E10786" s="344"/>
      <c r="F10786" s="344"/>
      <c r="G10786" s="262">
        <f t="shared" si="191"/>
        <v>58584.866528488899</v>
      </c>
    </row>
    <row r="10787" spans="1:7" x14ac:dyDescent="0.2">
      <c r="A10787" s="120"/>
      <c r="B10787" s="120"/>
      <c r="C10787" s="120"/>
      <c r="D10787" s="120"/>
      <c r="E10787" s="344"/>
      <c r="F10787" s="344"/>
      <c r="G10787" s="262">
        <f t="shared" si="191"/>
        <v>58584.866528488899</v>
      </c>
    </row>
    <row r="10788" spans="1:7" x14ac:dyDescent="0.2">
      <c r="A10788" s="120"/>
      <c r="B10788" s="120"/>
      <c r="C10788" s="120"/>
      <c r="D10788" s="120"/>
      <c r="E10788" s="344"/>
      <c r="F10788" s="344"/>
      <c r="G10788" s="262">
        <f t="shared" si="191"/>
        <v>58584.866528488899</v>
      </c>
    </row>
    <row r="10789" spans="1:7" x14ac:dyDescent="0.2">
      <c r="A10789" s="120"/>
      <c r="B10789" s="120"/>
      <c r="C10789" s="120"/>
      <c r="D10789" s="120"/>
      <c r="E10789" s="344"/>
      <c r="F10789" s="344"/>
      <c r="G10789" s="262">
        <f t="shared" si="191"/>
        <v>58584.866528488899</v>
      </c>
    </row>
    <row r="10790" spans="1:7" x14ac:dyDescent="0.2">
      <c r="A10790" s="120"/>
      <c r="B10790" s="120"/>
      <c r="C10790" s="120"/>
      <c r="D10790" s="120"/>
      <c r="E10790" s="344"/>
      <c r="F10790" s="344"/>
      <c r="G10790" s="262">
        <f t="shared" si="191"/>
        <v>58584.866528488899</v>
      </c>
    </row>
    <row r="10791" spans="1:7" x14ac:dyDescent="0.2">
      <c r="A10791" s="120"/>
      <c r="B10791" s="120"/>
      <c r="C10791" s="120"/>
      <c r="D10791" s="120"/>
      <c r="E10791" s="344"/>
      <c r="F10791" s="344"/>
      <c r="G10791" s="262">
        <f t="shared" si="191"/>
        <v>58584.866528488899</v>
      </c>
    </row>
    <row r="10792" spans="1:7" x14ac:dyDescent="0.2">
      <c r="A10792" s="120"/>
      <c r="B10792" s="120"/>
      <c r="C10792" s="120"/>
      <c r="D10792" s="120"/>
      <c r="E10792" s="344"/>
      <c r="F10792" s="344"/>
      <c r="G10792" s="262">
        <f t="shared" si="191"/>
        <v>58584.866528488899</v>
      </c>
    </row>
    <row r="10793" spans="1:7" x14ac:dyDescent="0.2">
      <c r="A10793" s="120"/>
      <c r="B10793" s="120"/>
      <c r="C10793" s="120"/>
      <c r="D10793" s="120"/>
      <c r="E10793" s="344"/>
      <c r="F10793" s="344"/>
      <c r="G10793" s="262">
        <f t="shared" si="191"/>
        <v>58584.866528488899</v>
      </c>
    </row>
    <row r="10794" spans="1:7" x14ac:dyDescent="0.2">
      <c r="A10794" s="120"/>
      <c r="B10794" s="120"/>
      <c r="C10794" s="120"/>
      <c r="D10794" s="120"/>
      <c r="E10794" s="344"/>
      <c r="F10794" s="344"/>
      <c r="G10794" s="262">
        <f t="shared" si="191"/>
        <v>58584.866528488899</v>
      </c>
    </row>
    <row r="10795" spans="1:7" x14ac:dyDescent="0.2">
      <c r="A10795" s="120"/>
      <c r="B10795" s="120"/>
      <c r="C10795" s="120"/>
      <c r="D10795" s="120"/>
      <c r="E10795" s="344"/>
      <c r="F10795" s="344"/>
      <c r="G10795" s="262">
        <f t="shared" si="191"/>
        <v>58584.866528488899</v>
      </c>
    </row>
    <row r="10796" spans="1:7" x14ac:dyDescent="0.2">
      <c r="A10796" s="120"/>
      <c r="B10796" s="120"/>
      <c r="C10796" s="120"/>
      <c r="D10796" s="120"/>
      <c r="E10796" s="344"/>
      <c r="F10796" s="344"/>
      <c r="G10796" s="262">
        <f t="shared" si="191"/>
        <v>58584.866528488899</v>
      </c>
    </row>
    <row r="10797" spans="1:7" x14ac:dyDescent="0.2">
      <c r="A10797" s="120"/>
      <c r="B10797" s="120"/>
      <c r="C10797" s="120"/>
      <c r="D10797" s="120"/>
      <c r="E10797" s="344"/>
      <c r="F10797" s="344"/>
      <c r="G10797" s="262">
        <f t="shared" si="191"/>
        <v>58584.866528488899</v>
      </c>
    </row>
    <row r="10798" spans="1:7" x14ac:dyDescent="0.2">
      <c r="A10798" s="120"/>
      <c r="B10798" s="120"/>
      <c r="C10798" s="120"/>
      <c r="D10798" s="120"/>
      <c r="E10798" s="344"/>
      <c r="F10798" s="344"/>
      <c r="G10798" s="262">
        <f t="shared" si="191"/>
        <v>58584.866528488899</v>
      </c>
    </row>
    <row r="10799" spans="1:7" x14ac:dyDescent="0.2">
      <c r="A10799" s="120"/>
      <c r="B10799" s="120"/>
      <c r="C10799" s="120"/>
      <c r="D10799" s="120"/>
      <c r="E10799" s="344"/>
      <c r="F10799" s="344"/>
      <c r="G10799" s="262">
        <f t="shared" si="191"/>
        <v>58584.866528488899</v>
      </c>
    </row>
    <row r="10800" spans="1:7" x14ac:dyDescent="0.2">
      <c r="A10800" s="120"/>
      <c r="B10800" s="120"/>
      <c r="C10800" s="120"/>
      <c r="D10800" s="120"/>
      <c r="E10800" s="344"/>
      <c r="F10800" s="344"/>
      <c r="G10800" s="262">
        <f t="shared" si="191"/>
        <v>58584.866528488899</v>
      </c>
    </row>
    <row r="10801" spans="1:7" x14ac:dyDescent="0.2">
      <c r="A10801" s="120"/>
      <c r="B10801" s="120"/>
      <c r="C10801" s="120"/>
      <c r="D10801" s="120"/>
      <c r="E10801" s="344"/>
      <c r="F10801" s="344"/>
      <c r="G10801" s="262">
        <f t="shared" si="191"/>
        <v>58584.866528488899</v>
      </c>
    </row>
    <row r="10802" spans="1:7" x14ac:dyDescent="0.2">
      <c r="A10802" s="120"/>
      <c r="B10802" s="120"/>
      <c r="C10802" s="120"/>
      <c r="D10802" s="120"/>
      <c r="E10802" s="344"/>
      <c r="F10802" s="344"/>
      <c r="G10802" s="262">
        <f t="shared" si="191"/>
        <v>58584.866528488899</v>
      </c>
    </row>
    <row r="10803" spans="1:7" x14ac:dyDescent="0.2">
      <c r="A10803" s="120"/>
      <c r="B10803" s="120"/>
      <c r="C10803" s="120"/>
      <c r="D10803" s="120"/>
      <c r="E10803" s="344"/>
      <c r="F10803" s="344"/>
      <c r="G10803" s="262">
        <f t="shared" si="191"/>
        <v>58584.866528488899</v>
      </c>
    </row>
    <row r="10804" spans="1:7" x14ac:dyDescent="0.2">
      <c r="A10804" s="120"/>
      <c r="B10804" s="120"/>
      <c r="C10804" s="120"/>
      <c r="D10804" s="120"/>
      <c r="E10804" s="344"/>
      <c r="F10804" s="344"/>
      <c r="G10804" s="262">
        <f t="shared" si="191"/>
        <v>58584.866528488899</v>
      </c>
    </row>
    <row r="10805" spans="1:7" x14ac:dyDescent="0.2">
      <c r="A10805" s="120"/>
      <c r="B10805" s="120"/>
      <c r="C10805" s="120"/>
      <c r="D10805" s="120"/>
      <c r="E10805" s="344"/>
      <c r="F10805" s="344"/>
      <c r="G10805" s="262">
        <f t="shared" si="191"/>
        <v>58584.866528488899</v>
      </c>
    </row>
    <row r="10806" spans="1:7" x14ac:dyDescent="0.2">
      <c r="A10806" s="120"/>
      <c r="B10806" s="120"/>
      <c r="C10806" s="120"/>
      <c r="D10806" s="120"/>
      <c r="E10806" s="344"/>
      <c r="F10806" s="344"/>
      <c r="G10806" s="262">
        <f t="shared" si="191"/>
        <v>58584.866528488899</v>
      </c>
    </row>
    <row r="10807" spans="1:7" x14ac:dyDescent="0.2">
      <c r="A10807" s="120"/>
      <c r="B10807" s="120"/>
      <c r="C10807" s="120"/>
      <c r="D10807" s="120"/>
      <c r="E10807" s="344"/>
      <c r="F10807" s="344"/>
      <c r="G10807" s="262">
        <f t="shared" si="191"/>
        <v>58584.866528488899</v>
      </c>
    </row>
    <row r="10808" spans="1:7" x14ac:dyDescent="0.2">
      <c r="A10808" s="120"/>
      <c r="B10808" s="120"/>
      <c r="C10808" s="120"/>
      <c r="D10808" s="120"/>
      <c r="E10808" s="344"/>
      <c r="F10808" s="344"/>
      <c r="G10808" s="262">
        <f t="shared" si="191"/>
        <v>58584.866528488899</v>
      </c>
    </row>
    <row r="10809" spans="1:7" x14ac:dyDescent="0.2">
      <c r="A10809" s="120"/>
      <c r="B10809" s="120"/>
      <c r="C10809" s="120"/>
      <c r="D10809" s="120"/>
      <c r="E10809" s="344"/>
      <c r="F10809" s="344"/>
      <c r="G10809" s="262">
        <f t="shared" si="191"/>
        <v>58584.866528488899</v>
      </c>
    </row>
    <row r="10810" spans="1:7" x14ac:dyDescent="0.2">
      <c r="A10810" s="120"/>
      <c r="B10810" s="120"/>
      <c r="C10810" s="120"/>
      <c r="D10810" s="120"/>
      <c r="E10810" s="344"/>
      <c r="F10810" s="344"/>
      <c r="G10810" s="262">
        <f t="shared" si="191"/>
        <v>58584.866528488899</v>
      </c>
    </row>
    <row r="10811" spans="1:7" x14ac:dyDescent="0.2">
      <c r="A10811" s="120"/>
      <c r="B10811" s="120"/>
      <c r="C10811" s="120"/>
      <c r="D10811" s="120"/>
      <c r="E10811" s="344"/>
      <c r="F10811" s="344"/>
      <c r="G10811" s="262">
        <f t="shared" si="191"/>
        <v>58584.866528488899</v>
      </c>
    </row>
    <row r="10812" spans="1:7" x14ac:dyDescent="0.2">
      <c r="A10812" s="120"/>
      <c r="B10812" s="120"/>
      <c r="C10812" s="120"/>
      <c r="D10812" s="120"/>
      <c r="E10812" s="344"/>
      <c r="F10812" s="344"/>
      <c r="G10812" s="262">
        <f t="shared" si="191"/>
        <v>58584.866528488899</v>
      </c>
    </row>
    <row r="10813" spans="1:7" x14ac:dyDescent="0.2">
      <c r="A10813" s="120"/>
      <c r="B10813" s="120"/>
      <c r="C10813" s="120"/>
      <c r="D10813" s="120"/>
      <c r="E10813" s="344"/>
      <c r="F10813" s="344"/>
      <c r="G10813" s="262">
        <f t="shared" si="191"/>
        <v>58584.866528488899</v>
      </c>
    </row>
    <row r="10814" spans="1:7" x14ac:dyDescent="0.2">
      <c r="A10814" s="120"/>
      <c r="B10814" s="120"/>
      <c r="C10814" s="120"/>
      <c r="D10814" s="120"/>
      <c r="E10814" s="344"/>
      <c r="F10814" s="344"/>
      <c r="G10814" s="262">
        <f t="shared" si="191"/>
        <v>58584.866528488899</v>
      </c>
    </row>
    <row r="10815" spans="1:7" x14ac:dyDescent="0.2">
      <c r="A10815" s="120"/>
      <c r="B10815" s="120"/>
      <c r="C10815" s="120"/>
      <c r="D10815" s="120"/>
      <c r="E10815" s="344"/>
      <c r="F10815" s="344"/>
      <c r="G10815" s="262">
        <f t="shared" si="191"/>
        <v>58584.866528488899</v>
      </c>
    </row>
    <row r="10816" spans="1:7" x14ac:dyDescent="0.2">
      <c r="A10816" s="120"/>
      <c r="B10816" s="120"/>
      <c r="C10816" s="120"/>
      <c r="D10816" s="120"/>
      <c r="E10816" s="344"/>
      <c r="F10816" s="344"/>
      <c r="G10816" s="262">
        <f t="shared" si="191"/>
        <v>58584.866528488899</v>
      </c>
    </row>
    <row r="10817" spans="1:7" x14ac:dyDescent="0.2">
      <c r="A10817" s="120"/>
      <c r="B10817" s="120"/>
      <c r="C10817" s="120"/>
      <c r="D10817" s="120"/>
      <c r="E10817" s="344"/>
      <c r="F10817" s="344"/>
      <c r="G10817" s="262">
        <f t="shared" si="191"/>
        <v>58584.866528488899</v>
      </c>
    </row>
    <row r="10818" spans="1:7" x14ac:dyDescent="0.2">
      <c r="A10818" s="120"/>
      <c r="B10818" s="120"/>
      <c r="C10818" s="120"/>
      <c r="D10818" s="120"/>
      <c r="E10818" s="344"/>
      <c r="F10818" s="344"/>
      <c r="G10818" s="262">
        <f t="shared" si="191"/>
        <v>58584.866528488899</v>
      </c>
    </row>
    <row r="10819" spans="1:7" x14ac:dyDescent="0.2">
      <c r="A10819" s="120"/>
      <c r="B10819" s="120"/>
      <c r="C10819" s="120"/>
      <c r="D10819" s="120"/>
      <c r="E10819" s="344"/>
      <c r="F10819" s="344"/>
      <c r="G10819" s="262">
        <f t="shared" si="191"/>
        <v>58584.866528488899</v>
      </c>
    </row>
    <row r="10820" spans="1:7" x14ac:dyDescent="0.2">
      <c r="A10820" s="120"/>
      <c r="B10820" s="120"/>
      <c r="C10820" s="120"/>
      <c r="D10820" s="120"/>
      <c r="E10820" s="344"/>
      <c r="F10820" s="344"/>
      <c r="G10820" s="262">
        <f t="shared" si="191"/>
        <v>58584.866528488899</v>
      </c>
    </row>
    <row r="10821" spans="1:7" x14ac:dyDescent="0.2">
      <c r="A10821" s="120"/>
      <c r="B10821" s="120"/>
      <c r="C10821" s="120"/>
      <c r="D10821" s="120"/>
      <c r="E10821" s="344"/>
      <c r="F10821" s="344"/>
      <c r="G10821" s="262">
        <f t="shared" si="191"/>
        <v>58584.866528488899</v>
      </c>
    </row>
    <row r="10822" spans="1:7" x14ac:dyDescent="0.2">
      <c r="A10822" s="120"/>
      <c r="B10822" s="120"/>
      <c r="C10822" s="120"/>
      <c r="D10822" s="120"/>
      <c r="E10822" s="344"/>
      <c r="F10822" s="344"/>
      <c r="G10822" s="262">
        <f t="shared" ref="G10822:G10885" si="192">G10821+(D10822+D10821)/2*(E10822-E10821)</f>
        <v>58584.866528488899</v>
      </c>
    </row>
    <row r="10823" spans="1:7" x14ac:dyDescent="0.2">
      <c r="A10823" s="120"/>
      <c r="B10823" s="120"/>
      <c r="C10823" s="120"/>
      <c r="D10823" s="120"/>
      <c r="E10823" s="344"/>
      <c r="F10823" s="344"/>
      <c r="G10823" s="262">
        <f t="shared" si="192"/>
        <v>58584.866528488899</v>
      </c>
    </row>
    <row r="10824" spans="1:7" x14ac:dyDescent="0.2">
      <c r="A10824" s="120"/>
      <c r="B10824" s="120"/>
      <c r="C10824" s="120"/>
      <c r="D10824" s="120"/>
      <c r="E10824" s="344"/>
      <c r="F10824" s="344"/>
      <c r="G10824" s="262">
        <f t="shared" si="192"/>
        <v>58584.866528488899</v>
      </c>
    </row>
    <row r="10825" spans="1:7" x14ac:dyDescent="0.2">
      <c r="A10825" s="120"/>
      <c r="B10825" s="120"/>
      <c r="C10825" s="120"/>
      <c r="D10825" s="120"/>
      <c r="E10825" s="344"/>
      <c r="F10825" s="344"/>
      <c r="G10825" s="262">
        <f t="shared" si="192"/>
        <v>58584.866528488899</v>
      </c>
    </row>
    <row r="10826" spans="1:7" x14ac:dyDescent="0.2">
      <c r="A10826" s="120"/>
      <c r="B10826" s="120"/>
      <c r="C10826" s="120"/>
      <c r="D10826" s="120"/>
      <c r="E10826" s="344"/>
      <c r="F10826" s="344"/>
      <c r="G10826" s="262">
        <f t="shared" si="192"/>
        <v>58584.866528488899</v>
      </c>
    </row>
    <row r="10827" spans="1:7" x14ac:dyDescent="0.2">
      <c r="A10827" s="120"/>
      <c r="B10827" s="120"/>
      <c r="C10827" s="120"/>
      <c r="D10827" s="120"/>
      <c r="E10827" s="344"/>
      <c r="F10827" s="344"/>
      <c r="G10827" s="262">
        <f t="shared" si="192"/>
        <v>58584.866528488899</v>
      </c>
    </row>
    <row r="10828" spans="1:7" x14ac:dyDescent="0.2">
      <c r="A10828" s="120"/>
      <c r="B10828" s="120"/>
      <c r="C10828" s="120"/>
      <c r="D10828" s="120"/>
      <c r="E10828" s="344"/>
      <c r="F10828" s="344"/>
      <c r="G10828" s="262">
        <f t="shared" si="192"/>
        <v>58584.866528488899</v>
      </c>
    </row>
    <row r="10829" spans="1:7" x14ac:dyDescent="0.2">
      <c r="A10829" s="120"/>
      <c r="B10829" s="120"/>
      <c r="C10829" s="120"/>
      <c r="D10829" s="120"/>
      <c r="E10829" s="344"/>
      <c r="F10829" s="344"/>
      <c r="G10829" s="262">
        <f t="shared" si="192"/>
        <v>58584.866528488899</v>
      </c>
    </row>
    <row r="10830" spans="1:7" x14ac:dyDescent="0.2">
      <c r="A10830" s="120"/>
      <c r="B10830" s="120"/>
      <c r="C10830" s="120"/>
      <c r="D10830" s="120"/>
      <c r="E10830" s="344"/>
      <c r="F10830" s="344"/>
      <c r="G10830" s="262">
        <f t="shared" si="192"/>
        <v>58584.866528488899</v>
      </c>
    </row>
    <row r="10831" spans="1:7" x14ac:dyDescent="0.2">
      <c r="A10831" s="120"/>
      <c r="B10831" s="120"/>
      <c r="C10831" s="120"/>
      <c r="D10831" s="120"/>
      <c r="E10831" s="344"/>
      <c r="F10831" s="344"/>
      <c r="G10831" s="262">
        <f t="shared" si="192"/>
        <v>58584.866528488899</v>
      </c>
    </row>
    <row r="10832" spans="1:7" x14ac:dyDescent="0.2">
      <c r="A10832" s="120"/>
      <c r="B10832" s="120"/>
      <c r="C10832" s="120"/>
      <c r="D10832" s="120"/>
      <c r="E10832" s="344"/>
      <c r="F10832" s="344"/>
      <c r="G10832" s="262">
        <f t="shared" si="192"/>
        <v>58584.866528488899</v>
      </c>
    </row>
    <row r="10833" spans="1:7" x14ac:dyDescent="0.2">
      <c r="A10833" s="120"/>
      <c r="B10833" s="120"/>
      <c r="C10833" s="120"/>
      <c r="D10833" s="120"/>
      <c r="E10833" s="344"/>
      <c r="F10833" s="344"/>
      <c r="G10833" s="262">
        <f t="shared" si="192"/>
        <v>58584.866528488899</v>
      </c>
    </row>
    <row r="10834" spans="1:7" x14ac:dyDescent="0.2">
      <c r="A10834" s="120"/>
      <c r="B10834" s="120"/>
      <c r="C10834" s="120"/>
      <c r="D10834" s="120"/>
      <c r="E10834" s="344"/>
      <c r="F10834" s="344"/>
      <c r="G10834" s="262">
        <f t="shared" si="192"/>
        <v>58584.866528488899</v>
      </c>
    </row>
    <row r="10835" spans="1:7" x14ac:dyDescent="0.2">
      <c r="A10835" s="120"/>
      <c r="B10835" s="120"/>
      <c r="C10835" s="120"/>
      <c r="D10835" s="120"/>
      <c r="E10835" s="344"/>
      <c r="F10835" s="344"/>
      <c r="G10835" s="262">
        <f t="shared" si="192"/>
        <v>58584.866528488899</v>
      </c>
    </row>
    <row r="10836" spans="1:7" x14ac:dyDescent="0.2">
      <c r="A10836" s="120"/>
      <c r="B10836" s="120"/>
      <c r="C10836" s="120"/>
      <c r="D10836" s="120"/>
      <c r="E10836" s="344"/>
      <c r="F10836" s="344"/>
      <c r="G10836" s="262">
        <f t="shared" si="192"/>
        <v>58584.866528488899</v>
      </c>
    </row>
    <row r="10837" spans="1:7" x14ac:dyDescent="0.2">
      <c r="A10837" s="120"/>
      <c r="B10837" s="120"/>
      <c r="C10837" s="120"/>
      <c r="D10837" s="120"/>
      <c r="E10837" s="344"/>
      <c r="F10837" s="344"/>
      <c r="G10837" s="262">
        <f t="shared" si="192"/>
        <v>58584.866528488899</v>
      </c>
    </row>
    <row r="10838" spans="1:7" x14ac:dyDescent="0.2">
      <c r="A10838" s="120"/>
      <c r="B10838" s="120"/>
      <c r="C10838" s="120"/>
      <c r="D10838" s="120"/>
      <c r="E10838" s="344"/>
      <c r="F10838" s="344"/>
      <c r="G10838" s="262">
        <f t="shared" si="192"/>
        <v>58584.866528488899</v>
      </c>
    </row>
    <row r="10839" spans="1:7" x14ac:dyDescent="0.2">
      <c r="A10839" s="120"/>
      <c r="B10839" s="120"/>
      <c r="C10839" s="120"/>
      <c r="D10839" s="120"/>
      <c r="E10839" s="344"/>
      <c r="F10839" s="344"/>
      <c r="G10839" s="262">
        <f t="shared" si="192"/>
        <v>58584.866528488899</v>
      </c>
    </row>
    <row r="10840" spans="1:7" x14ac:dyDescent="0.2">
      <c r="A10840" s="120"/>
      <c r="B10840" s="120"/>
      <c r="C10840" s="120"/>
      <c r="D10840" s="120"/>
      <c r="E10840" s="344"/>
      <c r="F10840" s="344"/>
      <c r="G10840" s="262">
        <f t="shared" si="192"/>
        <v>58584.866528488899</v>
      </c>
    </row>
    <row r="10841" spans="1:7" x14ac:dyDescent="0.2">
      <c r="A10841" s="120"/>
      <c r="B10841" s="120"/>
      <c r="C10841" s="120"/>
      <c r="D10841" s="120"/>
      <c r="E10841" s="344"/>
      <c r="F10841" s="344"/>
      <c r="G10841" s="262">
        <f t="shared" si="192"/>
        <v>58584.866528488899</v>
      </c>
    </row>
    <row r="10842" spans="1:7" x14ac:dyDescent="0.2">
      <c r="A10842" s="120"/>
      <c r="B10842" s="120"/>
      <c r="C10842" s="120"/>
      <c r="D10842" s="120"/>
      <c r="E10842" s="344"/>
      <c r="F10842" s="344"/>
      <c r="G10842" s="262">
        <f t="shared" si="192"/>
        <v>58584.866528488899</v>
      </c>
    </row>
    <row r="10843" spans="1:7" x14ac:dyDescent="0.2">
      <c r="A10843" s="120"/>
      <c r="B10843" s="120"/>
      <c r="C10843" s="120"/>
      <c r="D10843" s="120"/>
      <c r="E10843" s="344"/>
      <c r="F10843" s="344"/>
      <c r="G10843" s="262">
        <f t="shared" si="192"/>
        <v>58584.866528488899</v>
      </c>
    </row>
    <row r="10844" spans="1:7" x14ac:dyDescent="0.2">
      <c r="A10844" s="120"/>
      <c r="B10844" s="120"/>
      <c r="C10844" s="120"/>
      <c r="D10844" s="120"/>
      <c r="E10844" s="344"/>
      <c r="F10844" s="344"/>
      <c r="G10844" s="262">
        <f t="shared" si="192"/>
        <v>58584.866528488899</v>
      </c>
    </row>
    <row r="10845" spans="1:7" x14ac:dyDescent="0.2">
      <c r="A10845" s="120"/>
      <c r="B10845" s="120"/>
      <c r="C10845" s="120"/>
      <c r="D10845" s="120"/>
      <c r="E10845" s="344"/>
      <c r="F10845" s="344"/>
      <c r="G10845" s="262">
        <f t="shared" si="192"/>
        <v>58584.866528488899</v>
      </c>
    </row>
    <row r="10846" spans="1:7" x14ac:dyDescent="0.2">
      <c r="A10846" s="120"/>
      <c r="B10846" s="120"/>
      <c r="C10846" s="120"/>
      <c r="D10846" s="120"/>
      <c r="E10846" s="344"/>
      <c r="F10846" s="344"/>
      <c r="G10846" s="262">
        <f t="shared" si="192"/>
        <v>58584.866528488899</v>
      </c>
    </row>
    <row r="10847" spans="1:7" x14ac:dyDescent="0.2">
      <c r="A10847" s="120"/>
      <c r="B10847" s="120"/>
      <c r="C10847" s="120"/>
      <c r="D10847" s="120"/>
      <c r="E10847" s="344"/>
      <c r="F10847" s="344"/>
      <c r="G10847" s="262">
        <f t="shared" si="192"/>
        <v>58584.866528488899</v>
      </c>
    </row>
    <row r="10848" spans="1:7" x14ac:dyDescent="0.2">
      <c r="A10848" s="120"/>
      <c r="B10848" s="120"/>
      <c r="C10848" s="120"/>
      <c r="D10848" s="120"/>
      <c r="E10848" s="344"/>
      <c r="F10848" s="344"/>
      <c r="G10848" s="262">
        <f t="shared" si="192"/>
        <v>58584.866528488899</v>
      </c>
    </row>
    <row r="10849" spans="1:7" x14ac:dyDescent="0.2">
      <c r="A10849" s="120"/>
      <c r="B10849" s="120"/>
      <c r="C10849" s="120"/>
      <c r="D10849" s="120"/>
      <c r="E10849" s="344"/>
      <c r="F10849" s="344"/>
      <c r="G10849" s="262">
        <f t="shared" si="192"/>
        <v>58584.866528488899</v>
      </c>
    </row>
    <row r="10850" spans="1:7" x14ac:dyDescent="0.2">
      <c r="A10850" s="120"/>
      <c r="B10850" s="120"/>
      <c r="C10850" s="120"/>
      <c r="D10850" s="120"/>
      <c r="E10850" s="344"/>
      <c r="F10850" s="344"/>
      <c r="G10850" s="262">
        <f t="shared" si="192"/>
        <v>58584.866528488899</v>
      </c>
    </row>
    <row r="10851" spans="1:7" x14ac:dyDescent="0.2">
      <c r="A10851" s="120"/>
      <c r="B10851" s="120"/>
      <c r="C10851" s="120"/>
      <c r="D10851" s="120"/>
      <c r="E10851" s="344"/>
      <c r="F10851" s="344"/>
      <c r="G10851" s="262">
        <f t="shared" si="192"/>
        <v>58584.866528488899</v>
      </c>
    </row>
    <row r="10852" spans="1:7" x14ac:dyDescent="0.2">
      <c r="A10852" s="120"/>
      <c r="B10852" s="120"/>
      <c r="C10852" s="120"/>
      <c r="D10852" s="120"/>
      <c r="E10852" s="344"/>
      <c r="F10852" s="344"/>
      <c r="G10852" s="262">
        <f t="shared" si="192"/>
        <v>58584.866528488899</v>
      </c>
    </row>
    <row r="10853" spans="1:7" x14ac:dyDescent="0.2">
      <c r="A10853" s="120"/>
      <c r="B10853" s="120"/>
      <c r="C10853" s="120"/>
      <c r="D10853" s="120"/>
      <c r="E10853" s="344"/>
      <c r="F10853" s="344"/>
      <c r="G10853" s="262">
        <f t="shared" si="192"/>
        <v>58584.866528488899</v>
      </c>
    </row>
    <row r="10854" spans="1:7" x14ac:dyDescent="0.2">
      <c r="A10854" s="120"/>
      <c r="B10854" s="120"/>
      <c r="C10854" s="120"/>
      <c r="D10854" s="120"/>
      <c r="E10854" s="344"/>
      <c r="F10854" s="344"/>
      <c r="G10854" s="262">
        <f t="shared" si="192"/>
        <v>58584.866528488899</v>
      </c>
    </row>
    <row r="10855" spans="1:7" x14ac:dyDescent="0.2">
      <c r="A10855" s="120"/>
      <c r="B10855" s="120"/>
      <c r="C10855" s="120"/>
      <c r="D10855" s="120"/>
      <c r="E10855" s="344"/>
      <c r="F10855" s="344"/>
      <c r="G10855" s="262">
        <f t="shared" si="192"/>
        <v>58584.866528488899</v>
      </c>
    </row>
    <row r="10856" spans="1:7" x14ac:dyDescent="0.2">
      <c r="A10856" s="120"/>
      <c r="B10856" s="120"/>
      <c r="C10856" s="120"/>
      <c r="D10856" s="120"/>
      <c r="E10856" s="344"/>
      <c r="F10856" s="344"/>
      <c r="G10856" s="262">
        <f t="shared" si="192"/>
        <v>58584.866528488899</v>
      </c>
    </row>
    <row r="10857" spans="1:7" x14ac:dyDescent="0.2">
      <c r="A10857" s="120"/>
      <c r="B10857" s="120"/>
      <c r="C10857" s="120"/>
      <c r="D10857" s="120"/>
      <c r="E10857" s="344"/>
      <c r="F10857" s="344"/>
      <c r="G10857" s="262">
        <f t="shared" si="192"/>
        <v>58584.866528488899</v>
      </c>
    </row>
    <row r="10858" spans="1:7" x14ac:dyDescent="0.2">
      <c r="A10858" s="120"/>
      <c r="B10858" s="120"/>
      <c r="C10858" s="120"/>
      <c r="D10858" s="120"/>
      <c r="E10858" s="344"/>
      <c r="F10858" s="344"/>
      <c r="G10858" s="262">
        <f t="shared" si="192"/>
        <v>58584.866528488899</v>
      </c>
    </row>
    <row r="10859" spans="1:7" x14ac:dyDescent="0.2">
      <c r="A10859" s="120"/>
      <c r="B10859" s="120"/>
      <c r="C10859" s="120"/>
      <c r="D10859" s="120"/>
      <c r="E10859" s="344"/>
      <c r="F10859" s="344"/>
      <c r="G10859" s="262">
        <f t="shared" si="192"/>
        <v>58584.866528488899</v>
      </c>
    </row>
    <row r="10860" spans="1:7" x14ac:dyDescent="0.2">
      <c r="A10860" s="120"/>
      <c r="B10860" s="120"/>
      <c r="C10860" s="120"/>
      <c r="D10860" s="120"/>
      <c r="E10860" s="344"/>
      <c r="F10860" s="344"/>
      <c r="G10860" s="262">
        <f t="shared" si="192"/>
        <v>58584.866528488899</v>
      </c>
    </row>
    <row r="10861" spans="1:7" x14ac:dyDescent="0.2">
      <c r="A10861" s="120"/>
      <c r="B10861" s="120"/>
      <c r="C10861" s="120"/>
      <c r="D10861" s="120"/>
      <c r="E10861" s="344"/>
      <c r="F10861" s="344"/>
      <c r="G10861" s="262">
        <f t="shared" si="192"/>
        <v>58584.866528488899</v>
      </c>
    </row>
    <row r="10862" spans="1:7" x14ac:dyDescent="0.2">
      <c r="A10862" s="120"/>
      <c r="B10862" s="120"/>
      <c r="C10862" s="120"/>
      <c r="D10862" s="120"/>
      <c r="E10862" s="344"/>
      <c r="F10862" s="344"/>
      <c r="G10862" s="262">
        <f t="shared" si="192"/>
        <v>58584.866528488899</v>
      </c>
    </row>
    <row r="10863" spans="1:7" x14ac:dyDescent="0.2">
      <c r="A10863" s="120"/>
      <c r="B10863" s="120"/>
      <c r="C10863" s="120"/>
      <c r="D10863" s="120"/>
      <c r="E10863" s="344"/>
      <c r="F10863" s="344"/>
      <c r="G10863" s="262">
        <f t="shared" si="192"/>
        <v>58584.866528488899</v>
      </c>
    </row>
    <row r="10864" spans="1:7" x14ac:dyDescent="0.2">
      <c r="A10864" s="120"/>
      <c r="B10864" s="120"/>
      <c r="C10864" s="120"/>
      <c r="D10864" s="120"/>
      <c r="E10864" s="344"/>
      <c r="F10864" s="344"/>
      <c r="G10864" s="262">
        <f t="shared" si="192"/>
        <v>58584.866528488899</v>
      </c>
    </row>
    <row r="10865" spans="1:7" x14ac:dyDescent="0.2">
      <c r="A10865" s="120"/>
      <c r="B10865" s="120"/>
      <c r="C10865" s="120"/>
      <c r="D10865" s="120"/>
      <c r="E10865" s="344"/>
      <c r="F10865" s="344"/>
      <c r="G10865" s="262">
        <f t="shared" si="192"/>
        <v>58584.866528488899</v>
      </c>
    </row>
    <row r="10866" spans="1:7" x14ac:dyDescent="0.2">
      <c r="A10866" s="120"/>
      <c r="B10866" s="120"/>
      <c r="C10866" s="120"/>
      <c r="D10866" s="120"/>
      <c r="E10866" s="344"/>
      <c r="F10866" s="344"/>
      <c r="G10866" s="262">
        <f t="shared" si="192"/>
        <v>58584.866528488899</v>
      </c>
    </row>
    <row r="10867" spans="1:7" x14ac:dyDescent="0.2">
      <c r="A10867" s="120"/>
      <c r="B10867" s="120"/>
      <c r="C10867" s="120"/>
      <c r="D10867" s="120"/>
      <c r="E10867" s="344"/>
      <c r="F10867" s="344"/>
      <c r="G10867" s="262">
        <f t="shared" si="192"/>
        <v>58584.866528488899</v>
      </c>
    </row>
    <row r="10868" spans="1:7" x14ac:dyDescent="0.2">
      <c r="A10868" s="120"/>
      <c r="B10868" s="120"/>
      <c r="C10868" s="120"/>
      <c r="D10868" s="120"/>
      <c r="E10868" s="344"/>
      <c r="F10868" s="344"/>
      <c r="G10868" s="262">
        <f t="shared" si="192"/>
        <v>58584.866528488899</v>
      </c>
    </row>
    <row r="10869" spans="1:7" x14ac:dyDescent="0.2">
      <c r="A10869" s="120"/>
      <c r="B10869" s="120"/>
      <c r="C10869" s="120"/>
      <c r="D10869" s="120"/>
      <c r="E10869" s="344"/>
      <c r="F10869" s="344"/>
      <c r="G10869" s="262">
        <f t="shared" si="192"/>
        <v>58584.866528488899</v>
      </c>
    </row>
    <row r="10870" spans="1:7" x14ac:dyDescent="0.2">
      <c r="A10870" s="120"/>
      <c r="B10870" s="120"/>
      <c r="C10870" s="120"/>
      <c r="D10870" s="120"/>
      <c r="E10870" s="344"/>
      <c r="F10870" s="344"/>
      <c r="G10870" s="262">
        <f t="shared" si="192"/>
        <v>58584.866528488899</v>
      </c>
    </row>
    <row r="10871" spans="1:7" x14ac:dyDescent="0.2">
      <c r="A10871" s="120"/>
      <c r="B10871" s="120"/>
      <c r="C10871" s="120"/>
      <c r="D10871" s="120"/>
      <c r="E10871" s="344"/>
      <c r="F10871" s="344"/>
      <c r="G10871" s="262">
        <f t="shared" si="192"/>
        <v>58584.866528488899</v>
      </c>
    </row>
    <row r="10872" spans="1:7" x14ac:dyDescent="0.2">
      <c r="A10872" s="120"/>
      <c r="B10872" s="120"/>
      <c r="C10872" s="120"/>
      <c r="D10872" s="120"/>
      <c r="E10872" s="344"/>
      <c r="F10872" s="344"/>
      <c r="G10872" s="262">
        <f t="shared" si="192"/>
        <v>58584.866528488899</v>
      </c>
    </row>
    <row r="10873" spans="1:7" x14ac:dyDescent="0.2">
      <c r="A10873" s="120"/>
      <c r="B10873" s="120"/>
      <c r="C10873" s="120"/>
      <c r="D10873" s="120"/>
      <c r="E10873" s="344"/>
      <c r="F10873" s="344"/>
      <c r="G10873" s="262">
        <f t="shared" si="192"/>
        <v>58584.866528488899</v>
      </c>
    </row>
    <row r="10874" spans="1:7" x14ac:dyDescent="0.2">
      <c r="A10874" s="120"/>
      <c r="B10874" s="120"/>
      <c r="C10874" s="120"/>
      <c r="D10874" s="120"/>
      <c r="E10874" s="344"/>
      <c r="F10874" s="344"/>
      <c r="G10874" s="262">
        <f t="shared" si="192"/>
        <v>58584.866528488899</v>
      </c>
    </row>
    <row r="10875" spans="1:7" x14ac:dyDescent="0.2">
      <c r="A10875" s="120"/>
      <c r="B10875" s="120"/>
      <c r="C10875" s="120"/>
      <c r="D10875" s="120"/>
      <c r="E10875" s="344"/>
      <c r="F10875" s="344"/>
      <c r="G10875" s="262">
        <f t="shared" si="192"/>
        <v>58584.866528488899</v>
      </c>
    </row>
    <row r="10876" spans="1:7" x14ac:dyDescent="0.2">
      <c r="A10876" s="120"/>
      <c r="B10876" s="120"/>
      <c r="C10876" s="120"/>
      <c r="D10876" s="120"/>
      <c r="E10876" s="344"/>
      <c r="F10876" s="344"/>
      <c r="G10876" s="262">
        <f t="shared" si="192"/>
        <v>58584.866528488899</v>
      </c>
    </row>
    <row r="10877" spans="1:7" x14ac:dyDescent="0.2">
      <c r="A10877" s="120"/>
      <c r="B10877" s="120"/>
      <c r="C10877" s="120"/>
      <c r="D10877" s="120"/>
      <c r="E10877" s="344"/>
      <c r="F10877" s="344"/>
      <c r="G10877" s="262">
        <f t="shared" si="192"/>
        <v>58584.866528488899</v>
      </c>
    </row>
    <row r="10878" spans="1:7" x14ac:dyDescent="0.2">
      <c r="A10878" s="120"/>
      <c r="B10878" s="120"/>
      <c r="C10878" s="120"/>
      <c r="D10878" s="120"/>
      <c r="E10878" s="344"/>
      <c r="F10878" s="344"/>
      <c r="G10878" s="262">
        <f t="shared" si="192"/>
        <v>58584.866528488899</v>
      </c>
    </row>
    <row r="10879" spans="1:7" x14ac:dyDescent="0.2">
      <c r="A10879" s="120"/>
      <c r="B10879" s="120"/>
      <c r="C10879" s="120"/>
      <c r="D10879" s="120"/>
      <c r="E10879" s="344"/>
      <c r="F10879" s="344"/>
      <c r="G10879" s="262">
        <f t="shared" si="192"/>
        <v>58584.866528488899</v>
      </c>
    </row>
    <row r="10880" spans="1:7" x14ac:dyDescent="0.2">
      <c r="A10880" s="120"/>
      <c r="B10880" s="120"/>
      <c r="C10880" s="120"/>
      <c r="D10880" s="120"/>
      <c r="E10880" s="344"/>
      <c r="F10880" s="344"/>
      <c r="G10880" s="262">
        <f t="shared" si="192"/>
        <v>58584.866528488899</v>
      </c>
    </row>
    <row r="10881" spans="1:7" x14ac:dyDescent="0.2">
      <c r="A10881" s="120"/>
      <c r="B10881" s="120"/>
      <c r="C10881" s="120"/>
      <c r="D10881" s="120"/>
      <c r="E10881" s="344"/>
      <c r="F10881" s="344"/>
      <c r="G10881" s="262">
        <f t="shared" si="192"/>
        <v>58584.866528488899</v>
      </c>
    </row>
    <row r="10882" spans="1:7" x14ac:dyDescent="0.2">
      <c r="A10882" s="120"/>
      <c r="B10882" s="120"/>
      <c r="C10882" s="120"/>
      <c r="D10882" s="120"/>
      <c r="E10882" s="344"/>
      <c r="F10882" s="344"/>
      <c r="G10882" s="262">
        <f t="shared" si="192"/>
        <v>58584.866528488899</v>
      </c>
    </row>
    <row r="10883" spans="1:7" x14ac:dyDescent="0.2">
      <c r="A10883" s="120"/>
      <c r="B10883" s="120"/>
      <c r="C10883" s="120"/>
      <c r="D10883" s="120"/>
      <c r="E10883" s="344"/>
      <c r="F10883" s="344"/>
      <c r="G10883" s="262">
        <f t="shared" si="192"/>
        <v>58584.866528488899</v>
      </c>
    </row>
    <row r="10884" spans="1:7" x14ac:dyDescent="0.2">
      <c r="A10884" s="120"/>
      <c r="B10884" s="120"/>
      <c r="C10884" s="120"/>
      <c r="D10884" s="120"/>
      <c r="E10884" s="344"/>
      <c r="F10884" s="344"/>
      <c r="G10884" s="262">
        <f t="shared" si="192"/>
        <v>58584.866528488899</v>
      </c>
    </row>
    <row r="10885" spans="1:7" x14ac:dyDescent="0.2">
      <c r="A10885" s="120"/>
      <c r="B10885" s="120"/>
      <c r="C10885" s="120"/>
      <c r="D10885" s="120"/>
      <c r="E10885" s="344"/>
      <c r="F10885" s="344"/>
      <c r="G10885" s="262">
        <f t="shared" si="192"/>
        <v>58584.866528488899</v>
      </c>
    </row>
    <row r="10886" spans="1:7" x14ac:dyDescent="0.2">
      <c r="A10886" s="120"/>
      <c r="B10886" s="120"/>
      <c r="C10886" s="120"/>
      <c r="D10886" s="120"/>
      <c r="E10886" s="344"/>
      <c r="F10886" s="344"/>
      <c r="G10886" s="262">
        <f t="shared" ref="G10886:G10949" si="193">G10885+(D10886+D10885)/2*(E10886-E10885)</f>
        <v>58584.866528488899</v>
      </c>
    </row>
    <row r="10887" spans="1:7" x14ac:dyDescent="0.2">
      <c r="A10887" s="120"/>
      <c r="B10887" s="120"/>
      <c r="C10887" s="120"/>
      <c r="D10887" s="120"/>
      <c r="E10887" s="344"/>
      <c r="F10887" s="344"/>
      <c r="G10887" s="262">
        <f t="shared" si="193"/>
        <v>58584.866528488899</v>
      </c>
    </row>
    <row r="10888" spans="1:7" x14ac:dyDescent="0.2">
      <c r="A10888" s="120"/>
      <c r="B10888" s="120"/>
      <c r="C10888" s="120"/>
      <c r="D10888" s="120"/>
      <c r="E10888" s="344"/>
      <c r="F10888" s="344"/>
      <c r="G10888" s="262">
        <f t="shared" si="193"/>
        <v>58584.866528488899</v>
      </c>
    </row>
    <row r="10889" spans="1:7" x14ac:dyDescent="0.2">
      <c r="A10889" s="120"/>
      <c r="B10889" s="120"/>
      <c r="C10889" s="120"/>
      <c r="D10889" s="120"/>
      <c r="E10889" s="344"/>
      <c r="F10889" s="344"/>
      <c r="G10889" s="262">
        <f t="shared" si="193"/>
        <v>58584.866528488899</v>
      </c>
    </row>
    <row r="10890" spans="1:7" x14ac:dyDescent="0.2">
      <c r="A10890" s="120"/>
      <c r="B10890" s="120"/>
      <c r="C10890" s="120"/>
      <c r="D10890" s="120"/>
      <c r="E10890" s="344"/>
      <c r="F10890" s="344"/>
      <c r="G10890" s="262">
        <f t="shared" si="193"/>
        <v>58584.866528488899</v>
      </c>
    </row>
    <row r="10891" spans="1:7" x14ac:dyDescent="0.2">
      <c r="A10891" s="120"/>
      <c r="B10891" s="120"/>
      <c r="C10891" s="120"/>
      <c r="D10891" s="120"/>
      <c r="E10891" s="344"/>
      <c r="F10891" s="344"/>
      <c r="G10891" s="262">
        <f t="shared" si="193"/>
        <v>58584.866528488899</v>
      </c>
    </row>
    <row r="10892" spans="1:7" x14ac:dyDescent="0.2">
      <c r="A10892" s="120"/>
      <c r="B10892" s="120"/>
      <c r="C10892" s="120"/>
      <c r="D10892" s="120"/>
      <c r="E10892" s="344"/>
      <c r="F10892" s="344"/>
      <c r="G10892" s="262">
        <f t="shared" si="193"/>
        <v>58584.866528488899</v>
      </c>
    </row>
    <row r="10893" spans="1:7" x14ac:dyDescent="0.2">
      <c r="A10893" s="120"/>
      <c r="B10893" s="120"/>
      <c r="C10893" s="120"/>
      <c r="D10893" s="120"/>
      <c r="E10893" s="344"/>
      <c r="F10893" s="344"/>
      <c r="G10893" s="262">
        <f t="shared" si="193"/>
        <v>58584.866528488899</v>
      </c>
    </row>
    <row r="10894" spans="1:7" x14ac:dyDescent="0.2">
      <c r="A10894" s="120"/>
      <c r="B10894" s="120"/>
      <c r="C10894" s="120"/>
      <c r="D10894" s="120"/>
      <c r="E10894" s="344"/>
      <c r="F10894" s="344"/>
      <c r="G10894" s="262">
        <f t="shared" si="193"/>
        <v>58584.866528488899</v>
      </c>
    </row>
    <row r="10895" spans="1:7" x14ac:dyDescent="0.2">
      <c r="A10895" s="120"/>
      <c r="B10895" s="120"/>
      <c r="C10895" s="120"/>
      <c r="D10895" s="120"/>
      <c r="E10895" s="344"/>
      <c r="F10895" s="344"/>
      <c r="G10895" s="262">
        <f t="shared" si="193"/>
        <v>58584.866528488899</v>
      </c>
    </row>
    <row r="10896" spans="1:7" x14ac:dyDescent="0.2">
      <c r="A10896" s="120"/>
      <c r="B10896" s="120"/>
      <c r="C10896" s="120"/>
      <c r="D10896" s="120"/>
      <c r="E10896" s="344"/>
      <c r="F10896" s="344"/>
      <c r="G10896" s="262">
        <f t="shared" si="193"/>
        <v>58584.866528488899</v>
      </c>
    </row>
    <row r="10897" spans="1:7" x14ac:dyDescent="0.2">
      <c r="A10897" s="120"/>
      <c r="B10897" s="120"/>
      <c r="C10897" s="120"/>
      <c r="D10897" s="120"/>
      <c r="E10897" s="344"/>
      <c r="F10897" s="344"/>
      <c r="G10897" s="262">
        <f t="shared" si="193"/>
        <v>58584.866528488899</v>
      </c>
    </row>
    <row r="10898" spans="1:7" x14ac:dyDescent="0.2">
      <c r="A10898" s="120"/>
      <c r="B10898" s="120"/>
      <c r="C10898" s="120"/>
      <c r="D10898" s="120"/>
      <c r="E10898" s="344"/>
      <c r="F10898" s="344"/>
      <c r="G10898" s="262">
        <f t="shared" si="193"/>
        <v>58584.866528488899</v>
      </c>
    </row>
    <row r="10899" spans="1:7" x14ac:dyDescent="0.2">
      <c r="A10899" s="120"/>
      <c r="B10899" s="120"/>
      <c r="C10899" s="120"/>
      <c r="D10899" s="120"/>
      <c r="E10899" s="344"/>
      <c r="F10899" s="344"/>
      <c r="G10899" s="262">
        <f t="shared" si="193"/>
        <v>58584.866528488899</v>
      </c>
    </row>
    <row r="10900" spans="1:7" x14ac:dyDescent="0.2">
      <c r="A10900" s="120"/>
      <c r="B10900" s="120"/>
      <c r="C10900" s="120"/>
      <c r="D10900" s="120"/>
      <c r="E10900" s="344"/>
      <c r="F10900" s="344"/>
      <c r="G10900" s="262">
        <f t="shared" si="193"/>
        <v>58584.866528488899</v>
      </c>
    </row>
    <row r="10901" spans="1:7" x14ac:dyDescent="0.2">
      <c r="A10901" s="120"/>
      <c r="B10901" s="120"/>
      <c r="C10901" s="120"/>
      <c r="D10901" s="120"/>
      <c r="E10901" s="344"/>
      <c r="F10901" s="344"/>
      <c r="G10901" s="262">
        <f t="shared" si="193"/>
        <v>58584.866528488899</v>
      </c>
    </row>
    <row r="10902" spans="1:7" x14ac:dyDescent="0.2">
      <c r="A10902" s="120"/>
      <c r="B10902" s="120"/>
      <c r="C10902" s="120"/>
      <c r="D10902" s="120"/>
      <c r="E10902" s="344"/>
      <c r="F10902" s="344"/>
      <c r="G10902" s="262">
        <f t="shared" si="193"/>
        <v>58584.866528488899</v>
      </c>
    </row>
    <row r="10903" spans="1:7" x14ac:dyDescent="0.2">
      <c r="A10903" s="120"/>
      <c r="B10903" s="120"/>
      <c r="C10903" s="120"/>
      <c r="D10903" s="120"/>
      <c r="E10903" s="344"/>
      <c r="F10903" s="344"/>
      <c r="G10903" s="262">
        <f t="shared" si="193"/>
        <v>58584.866528488899</v>
      </c>
    </row>
    <row r="10904" spans="1:7" x14ac:dyDescent="0.2">
      <c r="A10904" s="120"/>
      <c r="B10904" s="120"/>
      <c r="C10904" s="120"/>
      <c r="D10904" s="120"/>
      <c r="E10904" s="344"/>
      <c r="F10904" s="344"/>
      <c r="G10904" s="262">
        <f t="shared" si="193"/>
        <v>58584.866528488899</v>
      </c>
    </row>
    <row r="10905" spans="1:7" x14ac:dyDescent="0.2">
      <c r="A10905" s="120"/>
      <c r="B10905" s="120"/>
      <c r="C10905" s="120"/>
      <c r="D10905" s="120"/>
      <c r="E10905" s="344"/>
      <c r="F10905" s="344"/>
      <c r="G10905" s="262">
        <f t="shared" si="193"/>
        <v>58584.866528488899</v>
      </c>
    </row>
    <row r="10906" spans="1:7" x14ac:dyDescent="0.2">
      <c r="A10906" s="120"/>
      <c r="B10906" s="120"/>
      <c r="C10906" s="120"/>
      <c r="D10906" s="120"/>
      <c r="E10906" s="344"/>
      <c r="F10906" s="344"/>
      <c r="G10906" s="262">
        <f t="shared" si="193"/>
        <v>58584.866528488899</v>
      </c>
    </row>
    <row r="10907" spans="1:7" x14ac:dyDescent="0.2">
      <c r="A10907" s="120"/>
      <c r="B10907" s="120"/>
      <c r="C10907" s="120"/>
      <c r="D10907" s="120"/>
      <c r="E10907" s="344"/>
      <c r="F10907" s="344"/>
      <c r="G10907" s="262">
        <f t="shared" si="193"/>
        <v>58584.866528488899</v>
      </c>
    </row>
    <row r="10908" spans="1:7" x14ac:dyDescent="0.2">
      <c r="A10908" s="120"/>
      <c r="B10908" s="120"/>
      <c r="C10908" s="120"/>
      <c r="D10908" s="120"/>
      <c r="E10908" s="344"/>
      <c r="F10908" s="344"/>
      <c r="G10908" s="262">
        <f t="shared" si="193"/>
        <v>58584.866528488899</v>
      </c>
    </row>
    <row r="10909" spans="1:7" x14ac:dyDescent="0.2">
      <c r="A10909" s="120"/>
      <c r="B10909" s="120"/>
      <c r="C10909" s="120"/>
      <c r="D10909" s="120"/>
      <c r="E10909" s="344"/>
      <c r="F10909" s="344"/>
      <c r="G10909" s="262">
        <f t="shared" si="193"/>
        <v>58584.866528488899</v>
      </c>
    </row>
    <row r="10910" spans="1:7" x14ac:dyDescent="0.2">
      <c r="A10910" s="120"/>
      <c r="B10910" s="120"/>
      <c r="C10910" s="120"/>
      <c r="D10910" s="120"/>
      <c r="E10910" s="344"/>
      <c r="F10910" s="344"/>
      <c r="G10910" s="262">
        <f t="shared" si="193"/>
        <v>58584.866528488899</v>
      </c>
    </row>
    <row r="10911" spans="1:7" x14ac:dyDescent="0.2">
      <c r="A10911" s="120"/>
      <c r="B10911" s="120"/>
      <c r="C10911" s="120"/>
      <c r="D10911" s="120"/>
      <c r="E10911" s="344"/>
      <c r="F10911" s="344"/>
      <c r="G10911" s="262">
        <f t="shared" si="193"/>
        <v>58584.866528488899</v>
      </c>
    </row>
    <row r="10912" spans="1:7" x14ac:dyDescent="0.2">
      <c r="A10912" s="120"/>
      <c r="B10912" s="120"/>
      <c r="C10912" s="120"/>
      <c r="D10912" s="120"/>
      <c r="E10912" s="344"/>
      <c r="F10912" s="344"/>
      <c r="G10912" s="262">
        <f t="shared" si="193"/>
        <v>58584.866528488899</v>
      </c>
    </row>
    <row r="10913" spans="1:7" x14ac:dyDescent="0.2">
      <c r="A10913" s="120"/>
      <c r="B10913" s="120"/>
      <c r="C10913" s="120"/>
      <c r="D10913" s="120"/>
      <c r="E10913" s="344"/>
      <c r="F10913" s="344"/>
      <c r="G10913" s="262">
        <f t="shared" si="193"/>
        <v>58584.866528488899</v>
      </c>
    </row>
    <row r="10914" spans="1:7" x14ac:dyDescent="0.2">
      <c r="A10914" s="120"/>
      <c r="B10914" s="120"/>
      <c r="C10914" s="120"/>
      <c r="D10914" s="120"/>
      <c r="E10914" s="344"/>
      <c r="F10914" s="344"/>
      <c r="G10914" s="262">
        <f t="shared" si="193"/>
        <v>58584.866528488899</v>
      </c>
    </row>
    <row r="10915" spans="1:7" x14ac:dyDescent="0.2">
      <c r="A10915" s="120"/>
      <c r="B10915" s="120"/>
      <c r="C10915" s="120"/>
      <c r="D10915" s="120"/>
      <c r="E10915" s="344"/>
      <c r="F10915" s="344"/>
      <c r="G10915" s="262">
        <f t="shared" si="193"/>
        <v>58584.866528488899</v>
      </c>
    </row>
    <row r="10916" spans="1:7" x14ac:dyDescent="0.2">
      <c r="A10916" s="120"/>
      <c r="B10916" s="120"/>
      <c r="C10916" s="120"/>
      <c r="D10916" s="120"/>
      <c r="E10916" s="344"/>
      <c r="F10916" s="344"/>
      <c r="G10916" s="262">
        <f t="shared" si="193"/>
        <v>58584.866528488899</v>
      </c>
    </row>
    <row r="10917" spans="1:7" x14ac:dyDescent="0.2">
      <c r="A10917" s="120"/>
      <c r="B10917" s="120"/>
      <c r="C10917" s="120"/>
      <c r="D10917" s="120"/>
      <c r="E10917" s="344"/>
      <c r="F10917" s="344"/>
      <c r="G10917" s="262">
        <f t="shared" si="193"/>
        <v>58584.866528488899</v>
      </c>
    </row>
    <row r="10918" spans="1:7" x14ac:dyDescent="0.2">
      <c r="A10918" s="120"/>
      <c r="B10918" s="120"/>
      <c r="C10918" s="120"/>
      <c r="D10918" s="120"/>
      <c r="E10918" s="344"/>
      <c r="F10918" s="344"/>
      <c r="G10918" s="262">
        <f t="shared" si="193"/>
        <v>58584.866528488899</v>
      </c>
    </row>
    <row r="10919" spans="1:7" x14ac:dyDescent="0.2">
      <c r="A10919" s="120"/>
      <c r="B10919" s="120"/>
      <c r="C10919" s="120"/>
      <c r="D10919" s="120"/>
      <c r="E10919" s="344"/>
      <c r="F10919" s="344"/>
      <c r="G10919" s="262">
        <f t="shared" si="193"/>
        <v>58584.866528488899</v>
      </c>
    </row>
    <row r="10920" spans="1:7" x14ac:dyDescent="0.2">
      <c r="A10920" s="120"/>
      <c r="B10920" s="120"/>
      <c r="C10920" s="120"/>
      <c r="D10920" s="120"/>
      <c r="E10920" s="344"/>
      <c r="F10920" s="344"/>
      <c r="G10920" s="262">
        <f t="shared" si="193"/>
        <v>58584.866528488899</v>
      </c>
    </row>
    <row r="10921" spans="1:7" x14ac:dyDescent="0.2">
      <c r="A10921" s="120"/>
      <c r="B10921" s="120"/>
      <c r="C10921" s="120"/>
      <c r="D10921" s="120"/>
      <c r="E10921" s="344"/>
      <c r="F10921" s="344"/>
      <c r="G10921" s="262">
        <f t="shared" si="193"/>
        <v>58584.866528488899</v>
      </c>
    </row>
    <row r="10922" spans="1:7" x14ac:dyDescent="0.2">
      <c r="A10922" s="120"/>
      <c r="B10922" s="120"/>
      <c r="C10922" s="120"/>
      <c r="D10922" s="120"/>
      <c r="E10922" s="344"/>
      <c r="F10922" s="344"/>
      <c r="G10922" s="262">
        <f t="shared" si="193"/>
        <v>58584.866528488899</v>
      </c>
    </row>
    <row r="10923" spans="1:7" x14ac:dyDescent="0.2">
      <c r="A10923" s="120"/>
      <c r="B10923" s="120"/>
      <c r="C10923" s="120"/>
      <c r="D10923" s="120"/>
      <c r="E10923" s="344"/>
      <c r="F10923" s="344"/>
      <c r="G10923" s="262">
        <f t="shared" si="193"/>
        <v>58584.866528488899</v>
      </c>
    </row>
    <row r="10924" spans="1:7" x14ac:dyDescent="0.2">
      <c r="A10924" s="120"/>
      <c r="B10924" s="120"/>
      <c r="C10924" s="120"/>
      <c r="D10924" s="120"/>
      <c r="E10924" s="344"/>
      <c r="F10924" s="344"/>
      <c r="G10924" s="262">
        <f t="shared" si="193"/>
        <v>58584.866528488899</v>
      </c>
    </row>
    <row r="10925" spans="1:7" x14ac:dyDescent="0.2">
      <c r="A10925" s="120"/>
      <c r="B10925" s="120"/>
      <c r="C10925" s="120"/>
      <c r="D10925" s="120"/>
      <c r="E10925" s="344"/>
      <c r="F10925" s="344"/>
      <c r="G10925" s="262">
        <f t="shared" si="193"/>
        <v>58584.866528488899</v>
      </c>
    </row>
    <row r="10926" spans="1:7" x14ac:dyDescent="0.2">
      <c r="A10926" s="120"/>
      <c r="B10926" s="120"/>
      <c r="C10926" s="120"/>
      <c r="D10926" s="120"/>
      <c r="E10926" s="344"/>
      <c r="F10926" s="344"/>
      <c r="G10926" s="262">
        <f t="shared" si="193"/>
        <v>58584.866528488899</v>
      </c>
    </row>
    <row r="10927" spans="1:7" x14ac:dyDescent="0.2">
      <c r="A10927" s="120"/>
      <c r="B10927" s="120"/>
      <c r="C10927" s="120"/>
      <c r="D10927" s="120"/>
      <c r="E10927" s="344"/>
      <c r="F10927" s="344"/>
      <c r="G10927" s="262">
        <f t="shared" si="193"/>
        <v>58584.866528488899</v>
      </c>
    </row>
    <row r="10928" spans="1:7" x14ac:dyDescent="0.2">
      <c r="A10928" s="120"/>
      <c r="B10928" s="120"/>
      <c r="C10928" s="120"/>
      <c r="D10928" s="120"/>
      <c r="E10928" s="344"/>
      <c r="F10928" s="344"/>
      <c r="G10928" s="262">
        <f t="shared" si="193"/>
        <v>58584.866528488899</v>
      </c>
    </row>
    <row r="10929" spans="1:7" x14ac:dyDescent="0.2">
      <c r="A10929" s="120"/>
      <c r="B10929" s="120"/>
      <c r="C10929" s="120"/>
      <c r="D10929" s="120"/>
      <c r="E10929" s="344"/>
      <c r="F10929" s="344"/>
      <c r="G10929" s="262">
        <f t="shared" si="193"/>
        <v>58584.866528488899</v>
      </c>
    </row>
    <row r="10930" spans="1:7" x14ac:dyDescent="0.2">
      <c r="A10930" s="120"/>
      <c r="B10930" s="120"/>
      <c r="C10930" s="120"/>
      <c r="D10930" s="120"/>
      <c r="E10930" s="344"/>
      <c r="F10930" s="344"/>
      <c r="G10930" s="262">
        <f t="shared" si="193"/>
        <v>58584.866528488899</v>
      </c>
    </row>
    <row r="10931" spans="1:7" x14ac:dyDescent="0.2">
      <c r="A10931" s="120"/>
      <c r="B10931" s="120"/>
      <c r="C10931" s="120"/>
      <c r="D10931" s="120"/>
      <c r="E10931" s="344"/>
      <c r="F10931" s="344"/>
      <c r="G10931" s="262">
        <f t="shared" si="193"/>
        <v>58584.866528488899</v>
      </c>
    </row>
    <row r="10932" spans="1:7" x14ac:dyDescent="0.2">
      <c r="A10932" s="120"/>
      <c r="B10932" s="120"/>
      <c r="C10932" s="120"/>
      <c r="D10932" s="120"/>
      <c r="E10932" s="344"/>
      <c r="F10932" s="344"/>
      <c r="G10932" s="262">
        <f t="shared" si="193"/>
        <v>58584.866528488899</v>
      </c>
    </row>
    <row r="10933" spans="1:7" x14ac:dyDescent="0.2">
      <c r="A10933" s="120"/>
      <c r="B10933" s="120"/>
      <c r="C10933" s="120"/>
      <c r="D10933" s="120"/>
      <c r="E10933" s="344"/>
      <c r="F10933" s="344"/>
      <c r="G10933" s="262">
        <f t="shared" si="193"/>
        <v>58584.866528488899</v>
      </c>
    </row>
    <row r="10934" spans="1:7" x14ac:dyDescent="0.2">
      <c r="A10934" s="120"/>
      <c r="B10934" s="120"/>
      <c r="C10934" s="120"/>
      <c r="D10934" s="120"/>
      <c r="E10934" s="344"/>
      <c r="F10934" s="344"/>
      <c r="G10934" s="262">
        <f t="shared" si="193"/>
        <v>58584.866528488899</v>
      </c>
    </row>
    <row r="10935" spans="1:7" x14ac:dyDescent="0.2">
      <c r="A10935" s="120"/>
      <c r="B10935" s="120"/>
      <c r="C10935" s="120"/>
      <c r="D10935" s="120"/>
      <c r="E10935" s="344"/>
      <c r="F10935" s="344"/>
      <c r="G10935" s="262">
        <f t="shared" si="193"/>
        <v>58584.866528488899</v>
      </c>
    </row>
    <row r="10936" spans="1:7" x14ac:dyDescent="0.2">
      <c r="A10936" s="120"/>
      <c r="B10936" s="120"/>
      <c r="C10936" s="120"/>
      <c r="D10936" s="120"/>
      <c r="E10936" s="344"/>
      <c r="F10936" s="344"/>
      <c r="G10936" s="262">
        <f t="shared" si="193"/>
        <v>58584.866528488899</v>
      </c>
    </row>
    <row r="10937" spans="1:7" x14ac:dyDescent="0.2">
      <c r="A10937" s="120"/>
      <c r="B10937" s="120"/>
      <c r="C10937" s="120"/>
      <c r="D10937" s="120"/>
      <c r="E10937" s="344"/>
      <c r="F10937" s="344"/>
      <c r="G10937" s="262">
        <f t="shared" si="193"/>
        <v>58584.866528488899</v>
      </c>
    </row>
    <row r="10938" spans="1:7" x14ac:dyDescent="0.2">
      <c r="A10938" s="120"/>
      <c r="B10938" s="120"/>
      <c r="C10938" s="120"/>
      <c r="D10938" s="120"/>
      <c r="E10938" s="344"/>
      <c r="F10938" s="344"/>
      <c r="G10938" s="262">
        <f t="shared" si="193"/>
        <v>58584.866528488899</v>
      </c>
    </row>
    <row r="10939" spans="1:7" x14ac:dyDescent="0.2">
      <c r="A10939" s="120"/>
      <c r="B10939" s="120"/>
      <c r="C10939" s="120"/>
      <c r="D10939" s="120"/>
      <c r="E10939" s="344"/>
      <c r="F10939" s="344"/>
      <c r="G10939" s="262">
        <f t="shared" si="193"/>
        <v>58584.866528488899</v>
      </c>
    </row>
    <row r="10940" spans="1:7" x14ac:dyDescent="0.2">
      <c r="A10940" s="120"/>
      <c r="B10940" s="120"/>
      <c r="C10940" s="120"/>
      <c r="D10940" s="120"/>
      <c r="E10940" s="344"/>
      <c r="F10940" s="344"/>
      <c r="G10940" s="262">
        <f t="shared" si="193"/>
        <v>58584.866528488899</v>
      </c>
    </row>
    <row r="10941" spans="1:7" x14ac:dyDescent="0.2">
      <c r="A10941" s="120"/>
      <c r="B10941" s="120"/>
      <c r="C10941" s="120"/>
      <c r="D10941" s="120"/>
      <c r="E10941" s="344"/>
      <c r="F10941" s="344"/>
      <c r="G10941" s="262">
        <f t="shared" si="193"/>
        <v>58584.866528488899</v>
      </c>
    </row>
    <row r="10942" spans="1:7" x14ac:dyDescent="0.2">
      <c r="A10942" s="120"/>
      <c r="B10942" s="120"/>
      <c r="C10942" s="120"/>
      <c r="D10942" s="120"/>
      <c r="E10942" s="344"/>
      <c r="F10942" s="344"/>
      <c r="G10942" s="262">
        <f t="shared" si="193"/>
        <v>58584.866528488899</v>
      </c>
    </row>
    <row r="10943" spans="1:7" x14ac:dyDescent="0.2">
      <c r="A10943" s="120"/>
      <c r="B10943" s="120"/>
      <c r="C10943" s="120"/>
      <c r="D10943" s="120"/>
      <c r="E10943" s="344"/>
      <c r="F10943" s="344"/>
      <c r="G10943" s="262">
        <f t="shared" si="193"/>
        <v>58584.866528488899</v>
      </c>
    </row>
    <row r="10944" spans="1:7" x14ac:dyDescent="0.2">
      <c r="A10944" s="120"/>
      <c r="B10944" s="120"/>
      <c r="C10944" s="120"/>
      <c r="D10944" s="120"/>
      <c r="E10944" s="344"/>
      <c r="F10944" s="344"/>
      <c r="G10944" s="262">
        <f t="shared" si="193"/>
        <v>58584.866528488899</v>
      </c>
    </row>
    <row r="10945" spans="1:7" x14ac:dyDescent="0.2">
      <c r="A10945" s="120"/>
      <c r="B10945" s="120"/>
      <c r="C10945" s="120"/>
      <c r="D10945" s="120"/>
      <c r="E10945" s="344"/>
      <c r="F10945" s="344"/>
      <c r="G10945" s="262">
        <f t="shared" si="193"/>
        <v>58584.866528488899</v>
      </c>
    </row>
    <row r="10946" spans="1:7" x14ac:dyDescent="0.2">
      <c r="A10946" s="120"/>
      <c r="B10946" s="120"/>
      <c r="C10946" s="120"/>
      <c r="D10946" s="120"/>
      <c r="E10946" s="344"/>
      <c r="F10946" s="344"/>
      <c r="G10946" s="262">
        <f t="shared" si="193"/>
        <v>58584.866528488899</v>
      </c>
    </row>
    <row r="10947" spans="1:7" x14ac:dyDescent="0.2">
      <c r="A10947" s="120"/>
      <c r="B10947" s="120"/>
      <c r="C10947" s="120"/>
      <c r="D10947" s="120"/>
      <c r="E10947" s="344"/>
      <c r="F10947" s="344"/>
      <c r="G10947" s="262">
        <f t="shared" si="193"/>
        <v>58584.866528488899</v>
      </c>
    </row>
    <row r="10948" spans="1:7" x14ac:dyDescent="0.2">
      <c r="A10948" s="120"/>
      <c r="B10948" s="120"/>
      <c r="C10948" s="120"/>
      <c r="D10948" s="120"/>
      <c r="E10948" s="344"/>
      <c r="F10948" s="344"/>
      <c r="G10948" s="262">
        <f t="shared" si="193"/>
        <v>58584.866528488899</v>
      </c>
    </row>
    <row r="10949" spans="1:7" x14ac:dyDescent="0.2">
      <c r="A10949" s="120"/>
      <c r="B10949" s="120"/>
      <c r="C10949" s="120"/>
      <c r="D10949" s="120"/>
      <c r="E10949" s="344"/>
      <c r="F10949" s="344"/>
      <c r="G10949" s="262">
        <f t="shared" si="193"/>
        <v>58584.866528488899</v>
      </c>
    </row>
    <row r="10950" spans="1:7" x14ac:dyDescent="0.2">
      <c r="A10950" s="120"/>
      <c r="B10950" s="120"/>
      <c r="C10950" s="120"/>
      <c r="D10950" s="120"/>
      <c r="E10950" s="344"/>
      <c r="F10950" s="344"/>
      <c r="G10950" s="262">
        <f t="shared" ref="G10950:G11013" si="194">G10949+(D10950+D10949)/2*(E10950-E10949)</f>
        <v>58584.866528488899</v>
      </c>
    </row>
    <row r="10951" spans="1:7" x14ac:dyDescent="0.2">
      <c r="A10951" s="120"/>
      <c r="B10951" s="120"/>
      <c r="C10951" s="120"/>
      <c r="D10951" s="120"/>
      <c r="E10951" s="344"/>
      <c r="F10951" s="344"/>
      <c r="G10951" s="262">
        <f t="shared" si="194"/>
        <v>58584.866528488899</v>
      </c>
    </row>
    <row r="10952" spans="1:7" x14ac:dyDescent="0.2">
      <c r="A10952" s="120"/>
      <c r="B10952" s="120"/>
      <c r="C10952" s="120"/>
      <c r="D10952" s="120"/>
      <c r="E10952" s="344"/>
      <c r="F10952" s="344"/>
      <c r="G10952" s="262">
        <f t="shared" si="194"/>
        <v>58584.866528488899</v>
      </c>
    </row>
    <row r="10953" spans="1:7" x14ac:dyDescent="0.2">
      <c r="A10953" s="120"/>
      <c r="B10953" s="120"/>
      <c r="C10953" s="120"/>
      <c r="D10953" s="120"/>
      <c r="E10953" s="344"/>
      <c r="F10953" s="344"/>
      <c r="G10953" s="262">
        <f t="shared" si="194"/>
        <v>58584.866528488899</v>
      </c>
    </row>
    <row r="10954" spans="1:7" x14ac:dyDescent="0.2">
      <c r="A10954" s="120"/>
      <c r="B10954" s="120"/>
      <c r="C10954" s="120"/>
      <c r="D10954" s="120"/>
      <c r="E10954" s="344"/>
      <c r="F10954" s="344"/>
      <c r="G10954" s="262">
        <f t="shared" si="194"/>
        <v>58584.866528488899</v>
      </c>
    </row>
    <row r="10955" spans="1:7" x14ac:dyDescent="0.2">
      <c r="A10955" s="120"/>
      <c r="B10955" s="120"/>
      <c r="C10955" s="120"/>
      <c r="D10955" s="120"/>
      <c r="E10955" s="344"/>
      <c r="F10955" s="344"/>
      <c r="G10955" s="262">
        <f t="shared" si="194"/>
        <v>58584.866528488899</v>
      </c>
    </row>
    <row r="10956" spans="1:7" x14ac:dyDescent="0.2">
      <c r="A10956" s="120"/>
      <c r="B10956" s="120"/>
      <c r="C10956" s="120"/>
      <c r="D10956" s="120"/>
      <c r="E10956" s="344"/>
      <c r="F10956" s="344"/>
      <c r="G10956" s="262">
        <f t="shared" si="194"/>
        <v>58584.866528488899</v>
      </c>
    </row>
    <row r="10957" spans="1:7" x14ac:dyDescent="0.2">
      <c r="A10957" s="120"/>
      <c r="B10957" s="120"/>
      <c r="C10957" s="120"/>
      <c r="D10957" s="120"/>
      <c r="E10957" s="344"/>
      <c r="F10957" s="344"/>
      <c r="G10957" s="262">
        <f t="shared" si="194"/>
        <v>58584.866528488899</v>
      </c>
    </row>
    <row r="10958" spans="1:7" x14ac:dyDescent="0.2">
      <c r="A10958" s="120"/>
      <c r="B10958" s="120"/>
      <c r="C10958" s="120"/>
      <c r="D10958" s="120"/>
      <c r="E10958" s="344"/>
      <c r="F10958" s="344"/>
      <c r="G10958" s="262">
        <f t="shared" si="194"/>
        <v>58584.866528488899</v>
      </c>
    </row>
    <row r="10959" spans="1:7" x14ac:dyDescent="0.2">
      <c r="A10959" s="120"/>
      <c r="B10959" s="120"/>
      <c r="C10959" s="120"/>
      <c r="D10959" s="120"/>
      <c r="E10959" s="344"/>
      <c r="F10959" s="344"/>
      <c r="G10959" s="262">
        <f t="shared" si="194"/>
        <v>58584.866528488899</v>
      </c>
    </row>
    <row r="10960" spans="1:7" x14ac:dyDescent="0.2">
      <c r="A10960" s="120"/>
      <c r="B10960" s="120"/>
      <c r="C10960" s="120"/>
      <c r="D10960" s="120"/>
      <c r="E10960" s="344"/>
      <c r="F10960" s="344"/>
      <c r="G10960" s="262">
        <f t="shared" si="194"/>
        <v>58584.866528488899</v>
      </c>
    </row>
    <row r="10961" spans="1:7" x14ac:dyDescent="0.2">
      <c r="A10961" s="120"/>
      <c r="B10961" s="120"/>
      <c r="C10961" s="120"/>
      <c r="D10961" s="120"/>
      <c r="E10961" s="344"/>
      <c r="F10961" s="344"/>
      <c r="G10961" s="262">
        <f t="shared" si="194"/>
        <v>58584.866528488899</v>
      </c>
    </row>
    <row r="10962" spans="1:7" x14ac:dyDescent="0.2">
      <c r="A10962" s="120"/>
      <c r="B10962" s="120"/>
      <c r="C10962" s="120"/>
      <c r="D10962" s="120"/>
      <c r="E10962" s="344"/>
      <c r="F10962" s="344"/>
      <c r="G10962" s="262">
        <f t="shared" si="194"/>
        <v>58584.866528488899</v>
      </c>
    </row>
    <row r="10963" spans="1:7" x14ac:dyDescent="0.2">
      <c r="A10963" s="120"/>
      <c r="B10963" s="120"/>
      <c r="C10963" s="120"/>
      <c r="D10963" s="120"/>
      <c r="E10963" s="344"/>
      <c r="F10963" s="344"/>
      <c r="G10963" s="262">
        <f t="shared" si="194"/>
        <v>58584.866528488899</v>
      </c>
    </row>
    <row r="10964" spans="1:7" x14ac:dyDescent="0.2">
      <c r="A10964" s="120"/>
      <c r="B10964" s="120"/>
      <c r="C10964" s="120"/>
      <c r="D10964" s="120"/>
      <c r="E10964" s="344"/>
      <c r="F10964" s="344"/>
      <c r="G10964" s="262">
        <f t="shared" si="194"/>
        <v>58584.866528488899</v>
      </c>
    </row>
    <row r="10965" spans="1:7" x14ac:dyDescent="0.2">
      <c r="A10965" s="120"/>
      <c r="B10965" s="120"/>
      <c r="C10965" s="120"/>
      <c r="D10965" s="120"/>
      <c r="E10965" s="344"/>
      <c r="F10965" s="344"/>
      <c r="G10965" s="262">
        <f t="shared" si="194"/>
        <v>58584.866528488899</v>
      </c>
    </row>
    <row r="10966" spans="1:7" x14ac:dyDescent="0.2">
      <c r="A10966" s="120"/>
      <c r="B10966" s="120"/>
      <c r="C10966" s="120"/>
      <c r="D10966" s="120"/>
      <c r="E10966" s="344"/>
      <c r="F10966" s="344"/>
      <c r="G10966" s="262">
        <f t="shared" si="194"/>
        <v>58584.866528488899</v>
      </c>
    </row>
    <row r="10967" spans="1:7" x14ac:dyDescent="0.2">
      <c r="A10967" s="120"/>
      <c r="B10967" s="120"/>
      <c r="C10967" s="120"/>
      <c r="D10967" s="120"/>
      <c r="E10967" s="344"/>
      <c r="F10967" s="344"/>
      <c r="G10967" s="262">
        <f t="shared" si="194"/>
        <v>58584.866528488899</v>
      </c>
    </row>
    <row r="10968" spans="1:7" x14ac:dyDescent="0.2">
      <c r="A10968" s="120"/>
      <c r="B10968" s="120"/>
      <c r="C10968" s="120"/>
      <c r="D10968" s="120"/>
      <c r="E10968" s="344"/>
      <c r="F10968" s="344"/>
      <c r="G10968" s="262">
        <f t="shared" si="194"/>
        <v>58584.866528488899</v>
      </c>
    </row>
    <row r="10969" spans="1:7" x14ac:dyDescent="0.2">
      <c r="A10969" s="120"/>
      <c r="B10969" s="120"/>
      <c r="C10969" s="120"/>
      <c r="D10969" s="120"/>
      <c r="E10969" s="344"/>
      <c r="F10969" s="344"/>
      <c r="G10969" s="262">
        <f t="shared" si="194"/>
        <v>58584.866528488899</v>
      </c>
    </row>
    <row r="10970" spans="1:7" x14ac:dyDescent="0.2">
      <c r="A10970" s="120"/>
      <c r="B10970" s="120"/>
      <c r="C10970" s="120"/>
      <c r="D10970" s="120"/>
      <c r="E10970" s="344"/>
      <c r="F10970" s="344"/>
      <c r="G10970" s="262">
        <f t="shared" si="194"/>
        <v>58584.866528488899</v>
      </c>
    </row>
    <row r="10971" spans="1:7" x14ac:dyDescent="0.2">
      <c r="A10971" s="120"/>
      <c r="B10971" s="120"/>
      <c r="C10971" s="120"/>
      <c r="D10971" s="120"/>
      <c r="E10971" s="344"/>
      <c r="F10971" s="344"/>
      <c r="G10971" s="262">
        <f t="shared" si="194"/>
        <v>58584.866528488899</v>
      </c>
    </row>
    <row r="10972" spans="1:7" x14ac:dyDescent="0.2">
      <c r="A10972" s="120"/>
      <c r="B10972" s="120"/>
      <c r="C10972" s="120"/>
      <c r="D10972" s="120"/>
      <c r="E10972" s="344"/>
      <c r="F10972" s="344"/>
      <c r="G10972" s="262">
        <f t="shared" si="194"/>
        <v>58584.866528488899</v>
      </c>
    </row>
    <row r="10973" spans="1:7" x14ac:dyDescent="0.2">
      <c r="A10973" s="120"/>
      <c r="B10973" s="120"/>
      <c r="C10973" s="120"/>
      <c r="D10973" s="120"/>
      <c r="E10973" s="344"/>
      <c r="F10973" s="344"/>
      <c r="G10973" s="262">
        <f t="shared" si="194"/>
        <v>58584.866528488899</v>
      </c>
    </row>
    <row r="10974" spans="1:7" x14ac:dyDescent="0.2">
      <c r="A10974" s="120"/>
      <c r="B10974" s="120"/>
      <c r="C10974" s="120"/>
      <c r="D10974" s="120"/>
      <c r="E10974" s="344"/>
      <c r="F10974" s="344"/>
      <c r="G10974" s="262">
        <f t="shared" si="194"/>
        <v>58584.866528488899</v>
      </c>
    </row>
    <row r="10975" spans="1:7" x14ac:dyDescent="0.2">
      <c r="A10975" s="120"/>
      <c r="B10975" s="120"/>
      <c r="C10975" s="120"/>
      <c r="D10975" s="120"/>
      <c r="E10975" s="344"/>
      <c r="F10975" s="344"/>
      <c r="G10975" s="262">
        <f t="shared" si="194"/>
        <v>58584.866528488899</v>
      </c>
    </row>
    <row r="10976" spans="1:7" x14ac:dyDescent="0.2">
      <c r="A10976" s="120"/>
      <c r="B10976" s="120"/>
      <c r="C10976" s="120"/>
      <c r="D10976" s="120"/>
      <c r="E10976" s="344"/>
      <c r="F10976" s="344"/>
      <c r="G10976" s="262">
        <f t="shared" si="194"/>
        <v>58584.866528488899</v>
      </c>
    </row>
    <row r="10977" spans="1:7" x14ac:dyDescent="0.2">
      <c r="A10977" s="120"/>
      <c r="B10977" s="120"/>
      <c r="C10977" s="120"/>
      <c r="D10977" s="120"/>
      <c r="E10977" s="344"/>
      <c r="F10977" s="344"/>
      <c r="G10977" s="262">
        <f t="shared" si="194"/>
        <v>58584.866528488899</v>
      </c>
    </row>
    <row r="10978" spans="1:7" x14ac:dyDescent="0.2">
      <c r="A10978" s="120"/>
      <c r="B10978" s="120"/>
      <c r="C10978" s="120"/>
      <c r="D10978" s="120"/>
      <c r="E10978" s="344"/>
      <c r="F10978" s="344"/>
      <c r="G10978" s="262">
        <f t="shared" si="194"/>
        <v>58584.866528488899</v>
      </c>
    </row>
    <row r="10979" spans="1:7" x14ac:dyDescent="0.2">
      <c r="A10979" s="120"/>
      <c r="B10979" s="120"/>
      <c r="C10979" s="120"/>
      <c r="D10979" s="120"/>
      <c r="E10979" s="344"/>
      <c r="F10979" s="344"/>
      <c r="G10979" s="262">
        <f t="shared" si="194"/>
        <v>58584.866528488899</v>
      </c>
    </row>
    <row r="10980" spans="1:7" x14ac:dyDescent="0.2">
      <c r="A10980" s="120"/>
      <c r="B10980" s="120"/>
      <c r="C10980" s="120"/>
      <c r="D10980" s="120"/>
      <c r="E10980" s="344"/>
      <c r="F10980" s="344"/>
      <c r="G10980" s="262">
        <f t="shared" si="194"/>
        <v>58584.866528488899</v>
      </c>
    </row>
    <row r="10981" spans="1:7" x14ac:dyDescent="0.2">
      <c r="A10981" s="120"/>
      <c r="B10981" s="120"/>
      <c r="C10981" s="120"/>
      <c r="D10981" s="120"/>
      <c r="E10981" s="344"/>
      <c r="F10981" s="344"/>
      <c r="G10981" s="262">
        <f t="shared" si="194"/>
        <v>58584.866528488899</v>
      </c>
    </row>
    <row r="10982" spans="1:7" x14ac:dyDescent="0.2">
      <c r="A10982" s="120"/>
      <c r="B10982" s="120"/>
      <c r="C10982" s="120"/>
      <c r="D10982" s="120"/>
      <c r="E10982" s="344"/>
      <c r="F10982" s="344"/>
      <c r="G10982" s="262">
        <f t="shared" si="194"/>
        <v>58584.866528488899</v>
      </c>
    </row>
    <row r="10983" spans="1:7" x14ac:dyDescent="0.2">
      <c r="A10983" s="120"/>
      <c r="B10983" s="120"/>
      <c r="C10983" s="120"/>
      <c r="D10983" s="120"/>
      <c r="E10983" s="344"/>
      <c r="F10983" s="344"/>
      <c r="G10983" s="262">
        <f t="shared" si="194"/>
        <v>58584.866528488899</v>
      </c>
    </row>
    <row r="10984" spans="1:7" x14ac:dyDescent="0.2">
      <c r="A10984" s="120"/>
      <c r="B10984" s="120"/>
      <c r="C10984" s="120"/>
      <c r="D10984" s="120"/>
      <c r="E10984" s="344"/>
      <c r="F10984" s="344"/>
      <c r="G10984" s="262">
        <f t="shared" si="194"/>
        <v>58584.866528488899</v>
      </c>
    </row>
    <row r="10985" spans="1:7" x14ac:dyDescent="0.2">
      <c r="A10985" s="120"/>
      <c r="B10985" s="120"/>
      <c r="C10985" s="120"/>
      <c r="D10985" s="120"/>
      <c r="E10985" s="344"/>
      <c r="F10985" s="344"/>
      <c r="G10985" s="262">
        <f t="shared" si="194"/>
        <v>58584.866528488899</v>
      </c>
    </row>
    <row r="10986" spans="1:7" x14ac:dyDescent="0.2">
      <c r="A10986" s="120"/>
      <c r="B10986" s="120"/>
      <c r="C10986" s="120"/>
      <c r="D10986" s="120"/>
      <c r="E10986" s="344"/>
      <c r="F10986" s="344"/>
      <c r="G10986" s="262">
        <f t="shared" si="194"/>
        <v>58584.866528488899</v>
      </c>
    </row>
    <row r="10987" spans="1:7" x14ac:dyDescent="0.2">
      <c r="A10987" s="120"/>
      <c r="B10987" s="120"/>
      <c r="C10987" s="120"/>
      <c r="D10987" s="120"/>
      <c r="E10987" s="344"/>
      <c r="F10987" s="344"/>
      <c r="G10987" s="262">
        <f t="shared" si="194"/>
        <v>58584.866528488899</v>
      </c>
    </row>
    <row r="10988" spans="1:7" x14ac:dyDescent="0.2">
      <c r="A10988" s="120"/>
      <c r="B10988" s="120"/>
      <c r="C10988" s="120"/>
      <c r="D10988" s="120"/>
      <c r="E10988" s="344"/>
      <c r="F10988" s="344"/>
      <c r="G10988" s="262">
        <f t="shared" si="194"/>
        <v>58584.866528488899</v>
      </c>
    </row>
    <row r="10989" spans="1:7" x14ac:dyDescent="0.2">
      <c r="A10989" s="120"/>
      <c r="B10989" s="120"/>
      <c r="C10989" s="120"/>
      <c r="D10989" s="120"/>
      <c r="E10989" s="344"/>
      <c r="F10989" s="344"/>
      <c r="G10989" s="262">
        <f t="shared" si="194"/>
        <v>58584.866528488899</v>
      </c>
    </row>
    <row r="10990" spans="1:7" x14ac:dyDescent="0.2">
      <c r="A10990" s="120"/>
      <c r="B10990" s="120"/>
      <c r="C10990" s="120"/>
      <c r="D10990" s="120"/>
      <c r="E10990" s="344"/>
      <c r="F10990" s="344"/>
      <c r="G10990" s="262">
        <f t="shared" si="194"/>
        <v>58584.866528488899</v>
      </c>
    </row>
    <row r="10991" spans="1:7" x14ac:dyDescent="0.2">
      <c r="A10991" s="120"/>
      <c r="B10991" s="120"/>
      <c r="C10991" s="120"/>
      <c r="D10991" s="120"/>
      <c r="E10991" s="344"/>
      <c r="F10991" s="344"/>
      <c r="G10991" s="262">
        <f t="shared" si="194"/>
        <v>58584.866528488899</v>
      </c>
    </row>
    <row r="10992" spans="1:7" x14ac:dyDescent="0.2">
      <c r="A10992" s="120"/>
      <c r="B10992" s="120"/>
      <c r="C10992" s="120"/>
      <c r="D10992" s="120"/>
      <c r="E10992" s="344"/>
      <c r="F10992" s="344"/>
      <c r="G10992" s="262">
        <f t="shared" si="194"/>
        <v>58584.866528488899</v>
      </c>
    </row>
    <row r="10993" spans="1:7" x14ac:dyDescent="0.2">
      <c r="A10993" s="120"/>
      <c r="B10993" s="120"/>
      <c r="C10993" s="120"/>
      <c r="D10993" s="120"/>
      <c r="E10993" s="344"/>
      <c r="F10993" s="344"/>
      <c r="G10993" s="262">
        <f t="shared" si="194"/>
        <v>58584.866528488899</v>
      </c>
    </row>
    <row r="10994" spans="1:7" x14ac:dyDescent="0.2">
      <c r="A10994" s="120"/>
      <c r="B10994" s="120"/>
      <c r="C10994" s="120"/>
      <c r="D10994" s="120"/>
      <c r="E10994" s="344"/>
      <c r="F10994" s="344"/>
      <c r="G10994" s="262">
        <f t="shared" si="194"/>
        <v>58584.866528488899</v>
      </c>
    </row>
    <row r="10995" spans="1:7" x14ac:dyDescent="0.2">
      <c r="A10995" s="120"/>
      <c r="B10995" s="120"/>
      <c r="C10995" s="120"/>
      <c r="D10995" s="120"/>
      <c r="E10995" s="344"/>
      <c r="F10995" s="344"/>
      <c r="G10995" s="262">
        <f t="shared" si="194"/>
        <v>58584.866528488899</v>
      </c>
    </row>
    <row r="10996" spans="1:7" x14ac:dyDescent="0.2">
      <c r="A10996" s="120"/>
      <c r="B10996" s="120"/>
      <c r="C10996" s="120"/>
      <c r="D10996" s="120"/>
      <c r="E10996" s="344"/>
      <c r="F10996" s="344"/>
      <c r="G10996" s="262">
        <f t="shared" si="194"/>
        <v>58584.866528488899</v>
      </c>
    </row>
    <row r="10997" spans="1:7" x14ac:dyDescent="0.2">
      <c r="A10997" s="120"/>
      <c r="B10997" s="120"/>
      <c r="C10997" s="120"/>
      <c r="D10997" s="120"/>
      <c r="E10997" s="344"/>
      <c r="F10997" s="344"/>
      <c r="G10997" s="262">
        <f t="shared" si="194"/>
        <v>58584.866528488899</v>
      </c>
    </row>
    <row r="10998" spans="1:7" x14ac:dyDescent="0.2">
      <c r="A10998" s="120"/>
      <c r="B10998" s="120"/>
      <c r="C10998" s="120"/>
      <c r="D10998" s="120"/>
      <c r="E10998" s="344"/>
      <c r="F10998" s="344"/>
      <c r="G10998" s="262">
        <f t="shared" si="194"/>
        <v>58584.866528488899</v>
      </c>
    </row>
    <row r="10999" spans="1:7" x14ac:dyDescent="0.2">
      <c r="A10999" s="120"/>
      <c r="B10999" s="120"/>
      <c r="C10999" s="120"/>
      <c r="D10999" s="120"/>
      <c r="E10999" s="344"/>
      <c r="F10999" s="344"/>
      <c r="G10999" s="262">
        <f t="shared" si="194"/>
        <v>58584.866528488899</v>
      </c>
    </row>
    <row r="11000" spans="1:7" x14ac:dyDescent="0.2">
      <c r="A11000" s="120"/>
      <c r="B11000" s="120"/>
      <c r="C11000" s="120"/>
      <c r="D11000" s="120"/>
      <c r="E11000" s="344"/>
      <c r="F11000" s="344"/>
      <c r="G11000" s="262">
        <f t="shared" si="194"/>
        <v>58584.866528488899</v>
      </c>
    </row>
    <row r="11001" spans="1:7" x14ac:dyDescent="0.2">
      <c r="A11001" s="120"/>
      <c r="B11001" s="120"/>
      <c r="C11001" s="120"/>
      <c r="D11001" s="120"/>
      <c r="E11001" s="344"/>
      <c r="F11001" s="344"/>
      <c r="G11001" s="262">
        <f t="shared" si="194"/>
        <v>58584.866528488899</v>
      </c>
    </row>
    <row r="11002" spans="1:7" x14ac:dyDescent="0.2">
      <c r="A11002" s="120"/>
      <c r="B11002" s="120"/>
      <c r="C11002" s="120"/>
      <c r="D11002" s="120"/>
      <c r="E11002" s="344"/>
      <c r="F11002" s="344"/>
      <c r="G11002" s="262">
        <f t="shared" si="194"/>
        <v>58584.866528488899</v>
      </c>
    </row>
    <row r="11003" spans="1:7" x14ac:dyDescent="0.2">
      <c r="A11003" s="120"/>
      <c r="B11003" s="120"/>
      <c r="C11003" s="120"/>
      <c r="D11003" s="120"/>
      <c r="E11003" s="344"/>
      <c r="F11003" s="344"/>
      <c r="G11003" s="262">
        <f t="shared" si="194"/>
        <v>58584.866528488899</v>
      </c>
    </row>
    <row r="11004" spans="1:7" x14ac:dyDescent="0.2">
      <c r="A11004" s="120"/>
      <c r="B11004" s="120"/>
      <c r="C11004" s="120"/>
      <c r="D11004" s="120"/>
      <c r="E11004" s="344"/>
      <c r="F11004" s="344"/>
      <c r="G11004" s="262">
        <f t="shared" si="194"/>
        <v>58584.866528488899</v>
      </c>
    </row>
    <row r="11005" spans="1:7" x14ac:dyDescent="0.2">
      <c r="A11005" s="120"/>
      <c r="B11005" s="120"/>
      <c r="C11005" s="120"/>
      <c r="D11005" s="120"/>
      <c r="E11005" s="344"/>
      <c r="F11005" s="344"/>
      <c r="G11005" s="262">
        <f t="shared" si="194"/>
        <v>58584.866528488899</v>
      </c>
    </row>
    <row r="11006" spans="1:7" x14ac:dyDescent="0.2">
      <c r="A11006" s="120"/>
      <c r="B11006" s="120"/>
      <c r="C11006" s="120"/>
      <c r="D11006" s="120"/>
      <c r="E11006" s="344"/>
      <c r="F11006" s="344"/>
      <c r="G11006" s="262">
        <f t="shared" si="194"/>
        <v>58584.866528488899</v>
      </c>
    </row>
    <row r="11007" spans="1:7" x14ac:dyDescent="0.2">
      <c r="A11007" s="120"/>
      <c r="B11007" s="120"/>
      <c r="C11007" s="120"/>
      <c r="D11007" s="120"/>
      <c r="E11007" s="344"/>
      <c r="F11007" s="344"/>
      <c r="G11007" s="262">
        <f t="shared" si="194"/>
        <v>58584.866528488899</v>
      </c>
    </row>
    <row r="11008" spans="1:7" x14ac:dyDescent="0.2">
      <c r="A11008" s="120"/>
      <c r="B11008" s="120"/>
      <c r="C11008" s="120"/>
      <c r="D11008" s="120"/>
      <c r="E11008" s="344"/>
      <c r="F11008" s="344"/>
      <c r="G11008" s="262">
        <f t="shared" si="194"/>
        <v>58584.866528488899</v>
      </c>
    </row>
    <row r="11009" spans="1:7" x14ac:dyDescent="0.2">
      <c r="A11009" s="120"/>
      <c r="B11009" s="120"/>
      <c r="C11009" s="120"/>
      <c r="D11009" s="120"/>
      <c r="E11009" s="344"/>
      <c r="F11009" s="344"/>
      <c r="G11009" s="262">
        <f t="shared" si="194"/>
        <v>58584.866528488899</v>
      </c>
    </row>
    <row r="11010" spans="1:7" x14ac:dyDescent="0.2">
      <c r="A11010" s="120"/>
      <c r="B11010" s="120"/>
      <c r="C11010" s="120"/>
      <c r="D11010" s="120"/>
      <c r="E11010" s="344"/>
      <c r="F11010" s="344"/>
      <c r="G11010" s="262">
        <f t="shared" si="194"/>
        <v>58584.866528488899</v>
      </c>
    </row>
    <row r="11011" spans="1:7" x14ac:dyDescent="0.2">
      <c r="A11011" s="120"/>
      <c r="B11011" s="120"/>
      <c r="C11011" s="120"/>
      <c r="D11011" s="120"/>
      <c r="E11011" s="344"/>
      <c r="F11011" s="344"/>
      <c r="G11011" s="262">
        <f t="shared" si="194"/>
        <v>58584.866528488899</v>
      </c>
    </row>
    <row r="11012" spans="1:7" x14ac:dyDescent="0.2">
      <c r="A11012" s="120"/>
      <c r="B11012" s="120"/>
      <c r="C11012" s="120"/>
      <c r="D11012" s="120"/>
      <c r="E11012" s="344"/>
      <c r="F11012" s="344"/>
      <c r="G11012" s="262">
        <f t="shared" si="194"/>
        <v>58584.866528488899</v>
      </c>
    </row>
    <row r="11013" spans="1:7" x14ac:dyDescent="0.2">
      <c r="A11013" s="120"/>
      <c r="B11013" s="120"/>
      <c r="C11013" s="120"/>
      <c r="D11013" s="120"/>
      <c r="E11013" s="344"/>
      <c r="F11013" s="344"/>
      <c r="G11013" s="262">
        <f t="shared" si="194"/>
        <v>58584.866528488899</v>
      </c>
    </row>
    <row r="11014" spans="1:7" x14ac:dyDescent="0.2">
      <c r="A11014" s="120"/>
      <c r="B11014" s="120"/>
      <c r="C11014" s="120"/>
      <c r="D11014" s="120"/>
      <c r="E11014" s="344"/>
      <c r="F11014" s="344"/>
      <c r="G11014" s="262">
        <f t="shared" ref="G11014:G11077" si="195">G11013+(D11014+D11013)/2*(E11014-E11013)</f>
        <v>58584.866528488899</v>
      </c>
    </row>
    <row r="11015" spans="1:7" x14ac:dyDescent="0.2">
      <c r="A11015" s="120"/>
      <c r="B11015" s="120"/>
      <c r="C11015" s="120"/>
      <c r="D11015" s="120"/>
      <c r="E11015" s="344"/>
      <c r="F11015" s="344"/>
      <c r="G11015" s="262">
        <f t="shared" si="195"/>
        <v>58584.866528488899</v>
      </c>
    </row>
    <row r="11016" spans="1:7" x14ac:dyDescent="0.2">
      <c r="A11016" s="120"/>
      <c r="B11016" s="120"/>
      <c r="C11016" s="120"/>
      <c r="D11016" s="120"/>
      <c r="E11016" s="344"/>
      <c r="F11016" s="344"/>
      <c r="G11016" s="262">
        <f t="shared" si="195"/>
        <v>58584.866528488899</v>
      </c>
    </row>
    <row r="11017" spans="1:7" x14ac:dyDescent="0.2">
      <c r="A11017" s="120"/>
      <c r="B11017" s="120"/>
      <c r="C11017" s="120"/>
      <c r="D11017" s="120"/>
      <c r="E11017" s="344"/>
      <c r="F11017" s="344"/>
      <c r="G11017" s="262">
        <f t="shared" si="195"/>
        <v>58584.866528488899</v>
      </c>
    </row>
    <row r="11018" spans="1:7" x14ac:dyDescent="0.2">
      <c r="A11018" s="120"/>
      <c r="B11018" s="120"/>
      <c r="C11018" s="120"/>
      <c r="D11018" s="120"/>
      <c r="E11018" s="344"/>
      <c r="F11018" s="344"/>
      <c r="G11018" s="262">
        <f t="shared" si="195"/>
        <v>58584.866528488899</v>
      </c>
    </row>
    <row r="11019" spans="1:7" x14ac:dyDescent="0.2">
      <c r="A11019" s="120"/>
      <c r="B11019" s="120"/>
      <c r="C11019" s="120"/>
      <c r="D11019" s="120"/>
      <c r="E11019" s="344"/>
      <c r="F11019" s="344"/>
      <c r="G11019" s="262">
        <f t="shared" si="195"/>
        <v>58584.866528488899</v>
      </c>
    </row>
    <row r="11020" spans="1:7" x14ac:dyDescent="0.2">
      <c r="A11020" s="120"/>
      <c r="B11020" s="120"/>
      <c r="C11020" s="120"/>
      <c r="D11020" s="120"/>
      <c r="E11020" s="344"/>
      <c r="F11020" s="344"/>
      <c r="G11020" s="262">
        <f t="shared" si="195"/>
        <v>58584.866528488899</v>
      </c>
    </row>
    <row r="11021" spans="1:7" x14ac:dyDescent="0.2">
      <c r="A11021" s="120"/>
      <c r="B11021" s="120"/>
      <c r="C11021" s="120"/>
      <c r="D11021" s="120"/>
      <c r="E11021" s="344"/>
      <c r="F11021" s="344"/>
      <c r="G11021" s="262">
        <f t="shared" si="195"/>
        <v>58584.866528488899</v>
      </c>
    </row>
    <row r="11022" spans="1:7" x14ac:dyDescent="0.2">
      <c r="A11022" s="120"/>
      <c r="B11022" s="120"/>
      <c r="C11022" s="120"/>
      <c r="D11022" s="120"/>
      <c r="E11022" s="344"/>
      <c r="F11022" s="344"/>
      <c r="G11022" s="262">
        <f t="shared" si="195"/>
        <v>58584.866528488899</v>
      </c>
    </row>
    <row r="11023" spans="1:7" x14ac:dyDescent="0.2">
      <c r="A11023" s="120"/>
      <c r="B11023" s="120"/>
      <c r="C11023" s="120"/>
      <c r="D11023" s="120"/>
      <c r="E11023" s="344"/>
      <c r="F11023" s="344"/>
      <c r="G11023" s="262">
        <f t="shared" si="195"/>
        <v>58584.866528488899</v>
      </c>
    </row>
    <row r="11024" spans="1:7" x14ac:dyDescent="0.2">
      <c r="A11024" s="120"/>
      <c r="B11024" s="120"/>
      <c r="C11024" s="120"/>
      <c r="D11024" s="120"/>
      <c r="E11024" s="344"/>
      <c r="F11024" s="344"/>
      <c r="G11024" s="262">
        <f t="shared" si="195"/>
        <v>58584.866528488899</v>
      </c>
    </row>
    <row r="11025" spans="1:7" x14ac:dyDescent="0.2">
      <c r="A11025" s="120"/>
      <c r="B11025" s="120"/>
      <c r="C11025" s="120"/>
      <c r="D11025" s="120"/>
      <c r="E11025" s="344"/>
      <c r="F11025" s="344"/>
      <c r="G11025" s="262">
        <f t="shared" si="195"/>
        <v>58584.866528488899</v>
      </c>
    </row>
    <row r="11026" spans="1:7" x14ac:dyDescent="0.2">
      <c r="A11026" s="120"/>
      <c r="B11026" s="120"/>
      <c r="C11026" s="120"/>
      <c r="D11026" s="120"/>
      <c r="E11026" s="344"/>
      <c r="F11026" s="344"/>
      <c r="G11026" s="262">
        <f t="shared" si="195"/>
        <v>58584.866528488899</v>
      </c>
    </row>
    <row r="11027" spans="1:7" x14ac:dyDescent="0.2">
      <c r="A11027" s="120"/>
      <c r="B11027" s="120"/>
      <c r="C11027" s="120"/>
      <c r="D11027" s="120"/>
      <c r="E11027" s="344"/>
      <c r="F11027" s="344"/>
      <c r="G11027" s="262">
        <f t="shared" si="195"/>
        <v>58584.866528488899</v>
      </c>
    </row>
    <row r="11028" spans="1:7" x14ac:dyDescent="0.2">
      <c r="A11028" s="120"/>
      <c r="B11028" s="120"/>
      <c r="C11028" s="120"/>
      <c r="D11028" s="120"/>
      <c r="E11028" s="344"/>
      <c r="F11028" s="344"/>
      <c r="G11028" s="262">
        <f t="shared" si="195"/>
        <v>58584.866528488899</v>
      </c>
    </row>
    <row r="11029" spans="1:7" x14ac:dyDescent="0.2">
      <c r="A11029" s="120"/>
      <c r="B11029" s="120"/>
      <c r="C11029" s="120"/>
      <c r="D11029" s="120"/>
      <c r="E11029" s="344"/>
      <c r="F11029" s="344"/>
      <c r="G11029" s="262">
        <f t="shared" si="195"/>
        <v>58584.866528488899</v>
      </c>
    </row>
    <row r="11030" spans="1:7" x14ac:dyDescent="0.2">
      <c r="A11030" s="120"/>
      <c r="B11030" s="120"/>
      <c r="C11030" s="120"/>
      <c r="D11030" s="120"/>
      <c r="E11030" s="344"/>
      <c r="F11030" s="344"/>
      <c r="G11030" s="262">
        <f t="shared" si="195"/>
        <v>58584.866528488899</v>
      </c>
    </row>
    <row r="11031" spans="1:7" x14ac:dyDescent="0.2">
      <c r="A11031" s="120"/>
      <c r="B11031" s="120"/>
      <c r="C11031" s="120"/>
      <c r="D11031" s="120"/>
      <c r="E11031" s="344"/>
      <c r="F11031" s="344"/>
      <c r="G11031" s="262">
        <f t="shared" si="195"/>
        <v>58584.866528488899</v>
      </c>
    </row>
    <row r="11032" spans="1:7" x14ac:dyDescent="0.2">
      <c r="A11032" s="120"/>
      <c r="B11032" s="120"/>
      <c r="C11032" s="120"/>
      <c r="D11032" s="120"/>
      <c r="E11032" s="344"/>
      <c r="F11032" s="344"/>
      <c r="G11032" s="262">
        <f t="shared" si="195"/>
        <v>58584.866528488899</v>
      </c>
    </row>
    <row r="11033" spans="1:7" x14ac:dyDescent="0.2">
      <c r="A11033" s="120"/>
      <c r="B11033" s="120"/>
      <c r="C11033" s="120"/>
      <c r="D11033" s="120"/>
      <c r="E11033" s="344"/>
      <c r="F11033" s="344"/>
      <c r="G11033" s="262">
        <f t="shared" si="195"/>
        <v>58584.866528488899</v>
      </c>
    </row>
    <row r="11034" spans="1:7" x14ac:dyDescent="0.2">
      <c r="A11034" s="120"/>
      <c r="B11034" s="120"/>
      <c r="C11034" s="120"/>
      <c r="D11034" s="120"/>
      <c r="E11034" s="344"/>
      <c r="F11034" s="344"/>
      <c r="G11034" s="262">
        <f t="shared" si="195"/>
        <v>58584.866528488899</v>
      </c>
    </row>
    <row r="11035" spans="1:7" x14ac:dyDescent="0.2">
      <c r="A11035" s="120"/>
      <c r="B11035" s="120"/>
      <c r="C11035" s="120"/>
      <c r="D11035" s="120"/>
      <c r="E11035" s="344"/>
      <c r="F11035" s="344"/>
      <c r="G11035" s="262">
        <f t="shared" si="195"/>
        <v>58584.866528488899</v>
      </c>
    </row>
    <row r="11036" spans="1:7" x14ac:dyDescent="0.2">
      <c r="A11036" s="120"/>
      <c r="B11036" s="120"/>
      <c r="C11036" s="120"/>
      <c r="D11036" s="120"/>
      <c r="E11036" s="344"/>
      <c r="F11036" s="344"/>
      <c r="G11036" s="262">
        <f t="shared" si="195"/>
        <v>58584.866528488899</v>
      </c>
    </row>
    <row r="11037" spans="1:7" x14ac:dyDescent="0.2">
      <c r="A11037" s="120"/>
      <c r="B11037" s="120"/>
      <c r="C11037" s="120"/>
      <c r="D11037" s="120"/>
      <c r="E11037" s="344"/>
      <c r="F11037" s="344"/>
      <c r="G11037" s="262">
        <f t="shared" si="195"/>
        <v>58584.866528488899</v>
      </c>
    </row>
    <row r="11038" spans="1:7" x14ac:dyDescent="0.2">
      <c r="A11038" s="120"/>
      <c r="B11038" s="120"/>
      <c r="C11038" s="120"/>
      <c r="D11038" s="120"/>
      <c r="E11038" s="344"/>
      <c r="F11038" s="344"/>
      <c r="G11038" s="262">
        <f t="shared" si="195"/>
        <v>58584.866528488899</v>
      </c>
    </row>
    <row r="11039" spans="1:7" x14ac:dyDescent="0.2">
      <c r="A11039" s="120"/>
      <c r="B11039" s="120"/>
      <c r="C11039" s="120"/>
      <c r="D11039" s="120"/>
      <c r="E11039" s="344"/>
      <c r="F11039" s="344"/>
      <c r="G11039" s="262">
        <f t="shared" si="195"/>
        <v>58584.866528488899</v>
      </c>
    </row>
    <row r="11040" spans="1:7" x14ac:dyDescent="0.2">
      <c r="A11040" s="120"/>
      <c r="B11040" s="120"/>
      <c r="C11040" s="120"/>
      <c r="D11040" s="120"/>
      <c r="E11040" s="344"/>
      <c r="F11040" s="344"/>
      <c r="G11040" s="262">
        <f t="shared" si="195"/>
        <v>58584.866528488899</v>
      </c>
    </row>
    <row r="11041" spans="1:7" x14ac:dyDescent="0.2">
      <c r="A11041" s="120"/>
      <c r="B11041" s="120"/>
      <c r="C11041" s="120"/>
      <c r="D11041" s="120"/>
      <c r="E11041" s="344"/>
      <c r="F11041" s="344"/>
      <c r="G11041" s="262">
        <f t="shared" si="195"/>
        <v>58584.866528488899</v>
      </c>
    </row>
    <row r="11042" spans="1:7" x14ac:dyDescent="0.2">
      <c r="A11042" s="120"/>
      <c r="B11042" s="120"/>
      <c r="C11042" s="120"/>
      <c r="D11042" s="120"/>
      <c r="E11042" s="344"/>
      <c r="F11042" s="344"/>
      <c r="G11042" s="262">
        <f t="shared" si="195"/>
        <v>58584.866528488899</v>
      </c>
    </row>
    <row r="11043" spans="1:7" x14ac:dyDescent="0.2">
      <c r="A11043" s="120"/>
      <c r="B11043" s="120"/>
      <c r="C11043" s="120"/>
      <c r="D11043" s="120"/>
      <c r="E11043" s="344"/>
      <c r="F11043" s="344"/>
      <c r="G11043" s="262">
        <f t="shared" si="195"/>
        <v>58584.866528488899</v>
      </c>
    </row>
    <row r="11044" spans="1:7" x14ac:dyDescent="0.2">
      <c r="A11044" s="120"/>
      <c r="B11044" s="120"/>
      <c r="C11044" s="120"/>
      <c r="D11044" s="120"/>
      <c r="E11044" s="344"/>
      <c r="F11044" s="344"/>
      <c r="G11044" s="262">
        <f t="shared" si="195"/>
        <v>58584.866528488899</v>
      </c>
    </row>
    <row r="11045" spans="1:7" x14ac:dyDescent="0.2">
      <c r="A11045" s="120"/>
      <c r="B11045" s="120"/>
      <c r="C11045" s="120"/>
      <c r="D11045" s="120"/>
      <c r="E11045" s="344"/>
      <c r="F11045" s="344"/>
      <c r="G11045" s="262">
        <f t="shared" si="195"/>
        <v>58584.866528488899</v>
      </c>
    </row>
    <row r="11046" spans="1:7" x14ac:dyDescent="0.2">
      <c r="A11046" s="120"/>
      <c r="B11046" s="120"/>
      <c r="C11046" s="120"/>
      <c r="D11046" s="120"/>
      <c r="E11046" s="344"/>
      <c r="F11046" s="344"/>
      <c r="G11046" s="262">
        <f t="shared" si="195"/>
        <v>58584.866528488899</v>
      </c>
    </row>
    <row r="11047" spans="1:7" x14ac:dyDescent="0.2">
      <c r="A11047" s="120"/>
      <c r="B11047" s="120"/>
      <c r="C11047" s="120"/>
      <c r="D11047" s="120"/>
      <c r="E11047" s="344"/>
      <c r="F11047" s="344"/>
      <c r="G11047" s="262">
        <f t="shared" si="195"/>
        <v>58584.866528488899</v>
      </c>
    </row>
    <row r="11048" spans="1:7" x14ac:dyDescent="0.2">
      <c r="A11048" s="120"/>
      <c r="B11048" s="120"/>
      <c r="C11048" s="120"/>
      <c r="D11048" s="120"/>
      <c r="E11048" s="344"/>
      <c r="F11048" s="344"/>
      <c r="G11048" s="262">
        <f t="shared" si="195"/>
        <v>58584.866528488899</v>
      </c>
    </row>
    <row r="11049" spans="1:7" x14ac:dyDescent="0.2">
      <c r="A11049" s="120"/>
      <c r="B11049" s="120"/>
      <c r="C11049" s="120"/>
      <c r="D11049" s="120"/>
      <c r="E11049" s="344"/>
      <c r="F11049" s="344"/>
      <c r="G11049" s="262">
        <f t="shared" si="195"/>
        <v>58584.866528488899</v>
      </c>
    </row>
    <row r="11050" spans="1:7" x14ac:dyDescent="0.2">
      <c r="A11050" s="120"/>
      <c r="B11050" s="120"/>
      <c r="C11050" s="120"/>
      <c r="D11050" s="120"/>
      <c r="E11050" s="344"/>
      <c r="F11050" s="344"/>
      <c r="G11050" s="262">
        <f t="shared" si="195"/>
        <v>58584.866528488899</v>
      </c>
    </row>
    <row r="11051" spans="1:7" x14ac:dyDescent="0.2">
      <c r="A11051" s="120"/>
      <c r="B11051" s="120"/>
      <c r="C11051" s="120"/>
      <c r="D11051" s="120"/>
      <c r="E11051" s="344"/>
      <c r="F11051" s="344"/>
      <c r="G11051" s="262">
        <f t="shared" si="195"/>
        <v>58584.866528488899</v>
      </c>
    </row>
    <row r="11052" spans="1:7" x14ac:dyDescent="0.2">
      <c r="A11052" s="120"/>
      <c r="B11052" s="120"/>
      <c r="C11052" s="120"/>
      <c r="D11052" s="120"/>
      <c r="E11052" s="344"/>
      <c r="F11052" s="344"/>
      <c r="G11052" s="262">
        <f t="shared" si="195"/>
        <v>58584.866528488899</v>
      </c>
    </row>
    <row r="11053" spans="1:7" x14ac:dyDescent="0.2">
      <c r="A11053" s="120"/>
      <c r="B11053" s="120"/>
      <c r="C11053" s="120"/>
      <c r="D11053" s="120"/>
      <c r="E11053" s="344"/>
      <c r="F11053" s="344"/>
      <c r="G11053" s="262">
        <f t="shared" si="195"/>
        <v>58584.866528488899</v>
      </c>
    </row>
    <row r="11054" spans="1:7" x14ac:dyDescent="0.2">
      <c r="A11054" s="120"/>
      <c r="B11054" s="120"/>
      <c r="C11054" s="120"/>
      <c r="D11054" s="120"/>
      <c r="E11054" s="344"/>
      <c r="F11054" s="344"/>
      <c r="G11054" s="262">
        <f t="shared" si="195"/>
        <v>58584.866528488899</v>
      </c>
    </row>
    <row r="11055" spans="1:7" x14ac:dyDescent="0.2">
      <c r="A11055" s="120"/>
      <c r="B11055" s="120"/>
      <c r="C11055" s="120"/>
      <c r="D11055" s="120"/>
      <c r="E11055" s="344"/>
      <c r="F11055" s="344"/>
      <c r="G11055" s="262">
        <f t="shared" si="195"/>
        <v>58584.866528488899</v>
      </c>
    </row>
    <row r="11056" spans="1:7" x14ac:dyDescent="0.2">
      <c r="A11056" s="120"/>
      <c r="B11056" s="120"/>
      <c r="C11056" s="120"/>
      <c r="D11056" s="120"/>
      <c r="E11056" s="344"/>
      <c r="F11056" s="344"/>
      <c r="G11056" s="262">
        <f t="shared" si="195"/>
        <v>58584.866528488899</v>
      </c>
    </row>
    <row r="11057" spans="1:7" x14ac:dyDescent="0.2">
      <c r="A11057" s="120"/>
      <c r="B11057" s="120"/>
      <c r="C11057" s="120"/>
      <c r="D11057" s="120"/>
      <c r="E11057" s="344"/>
      <c r="F11057" s="344"/>
      <c r="G11057" s="262">
        <f t="shared" si="195"/>
        <v>58584.866528488899</v>
      </c>
    </row>
    <row r="11058" spans="1:7" x14ac:dyDescent="0.2">
      <c r="A11058" s="120"/>
      <c r="B11058" s="120"/>
      <c r="C11058" s="120"/>
      <c r="D11058" s="120"/>
      <c r="E11058" s="344"/>
      <c r="F11058" s="344"/>
      <c r="G11058" s="262">
        <f t="shared" si="195"/>
        <v>58584.866528488899</v>
      </c>
    </row>
    <row r="11059" spans="1:7" x14ac:dyDescent="0.2">
      <c r="A11059" s="120"/>
      <c r="B11059" s="120"/>
      <c r="C11059" s="120"/>
      <c r="D11059" s="120"/>
      <c r="E11059" s="344"/>
      <c r="F11059" s="344"/>
      <c r="G11059" s="262">
        <f t="shared" si="195"/>
        <v>58584.866528488899</v>
      </c>
    </row>
    <row r="11060" spans="1:7" x14ac:dyDescent="0.2">
      <c r="A11060" s="120"/>
      <c r="B11060" s="120"/>
      <c r="C11060" s="120"/>
      <c r="D11060" s="120"/>
      <c r="E11060" s="344"/>
      <c r="F11060" s="344"/>
      <c r="G11060" s="262">
        <f t="shared" si="195"/>
        <v>58584.866528488899</v>
      </c>
    </row>
    <row r="11061" spans="1:7" x14ac:dyDescent="0.2">
      <c r="A11061" s="120"/>
      <c r="B11061" s="120"/>
      <c r="C11061" s="120"/>
      <c r="D11061" s="120"/>
      <c r="E11061" s="344"/>
      <c r="F11061" s="344"/>
      <c r="G11061" s="262">
        <f t="shared" si="195"/>
        <v>58584.866528488899</v>
      </c>
    </row>
    <row r="11062" spans="1:7" x14ac:dyDescent="0.2">
      <c r="A11062" s="120"/>
      <c r="B11062" s="120"/>
      <c r="C11062" s="120"/>
      <c r="D11062" s="120"/>
      <c r="E11062" s="344"/>
      <c r="F11062" s="344"/>
      <c r="G11062" s="262">
        <f t="shared" si="195"/>
        <v>58584.866528488899</v>
      </c>
    </row>
    <row r="11063" spans="1:7" x14ac:dyDescent="0.2">
      <c r="A11063" s="120"/>
      <c r="B11063" s="120"/>
      <c r="C11063" s="120"/>
      <c r="D11063" s="120"/>
      <c r="E11063" s="344"/>
      <c r="F11063" s="344"/>
      <c r="G11063" s="262">
        <f t="shared" si="195"/>
        <v>58584.866528488899</v>
      </c>
    </row>
    <row r="11064" spans="1:7" x14ac:dyDescent="0.2">
      <c r="A11064" s="120"/>
      <c r="B11064" s="120"/>
      <c r="C11064" s="120"/>
      <c r="D11064" s="120"/>
      <c r="E11064" s="344"/>
      <c r="F11064" s="344"/>
      <c r="G11064" s="262">
        <f t="shared" si="195"/>
        <v>58584.866528488899</v>
      </c>
    </row>
    <row r="11065" spans="1:7" x14ac:dyDescent="0.2">
      <c r="A11065" s="120"/>
      <c r="B11065" s="120"/>
      <c r="C11065" s="120"/>
      <c r="D11065" s="120"/>
      <c r="E11065" s="344"/>
      <c r="F11065" s="344"/>
      <c r="G11065" s="262">
        <f t="shared" si="195"/>
        <v>58584.866528488899</v>
      </c>
    </row>
    <row r="11066" spans="1:7" x14ac:dyDescent="0.2">
      <c r="A11066" s="120"/>
      <c r="B11066" s="120"/>
      <c r="C11066" s="120"/>
      <c r="D11066" s="120"/>
      <c r="E11066" s="344"/>
      <c r="F11066" s="344"/>
      <c r="G11066" s="262">
        <f t="shared" si="195"/>
        <v>58584.866528488899</v>
      </c>
    </row>
    <row r="11067" spans="1:7" x14ac:dyDescent="0.2">
      <c r="A11067" s="120"/>
      <c r="B11067" s="120"/>
      <c r="C11067" s="120"/>
      <c r="D11067" s="120"/>
      <c r="E11067" s="344"/>
      <c r="F11067" s="344"/>
      <c r="G11067" s="262">
        <f t="shared" si="195"/>
        <v>58584.866528488899</v>
      </c>
    </row>
    <row r="11068" spans="1:7" x14ac:dyDescent="0.2">
      <c r="A11068" s="120"/>
      <c r="B11068" s="120"/>
      <c r="C11068" s="120"/>
      <c r="D11068" s="120"/>
      <c r="E11068" s="344"/>
      <c r="F11068" s="344"/>
      <c r="G11068" s="262">
        <f t="shared" si="195"/>
        <v>58584.866528488899</v>
      </c>
    </row>
    <row r="11069" spans="1:7" x14ac:dyDescent="0.2">
      <c r="A11069" s="120"/>
      <c r="B11069" s="120"/>
      <c r="C11069" s="120"/>
      <c r="D11069" s="120"/>
      <c r="E11069" s="344"/>
      <c r="F11069" s="344"/>
      <c r="G11069" s="262">
        <f t="shared" si="195"/>
        <v>58584.866528488899</v>
      </c>
    </row>
    <row r="11070" spans="1:7" x14ac:dyDescent="0.2">
      <c r="A11070" s="120"/>
      <c r="B11070" s="120"/>
      <c r="C11070" s="120"/>
      <c r="D11070" s="120"/>
      <c r="E11070" s="344"/>
      <c r="F11070" s="344"/>
      <c r="G11070" s="262">
        <f t="shared" si="195"/>
        <v>58584.866528488899</v>
      </c>
    </row>
    <row r="11071" spans="1:7" x14ac:dyDescent="0.2">
      <c r="A11071" s="120"/>
      <c r="B11071" s="120"/>
      <c r="C11071" s="120"/>
      <c r="D11071" s="120"/>
      <c r="E11071" s="344"/>
      <c r="F11071" s="344"/>
      <c r="G11071" s="262">
        <f t="shared" si="195"/>
        <v>58584.866528488899</v>
      </c>
    </row>
    <row r="11072" spans="1:7" x14ac:dyDescent="0.2">
      <c r="A11072" s="120"/>
      <c r="B11072" s="120"/>
      <c r="C11072" s="120"/>
      <c r="D11072" s="120"/>
      <c r="E11072" s="344"/>
      <c r="F11072" s="344"/>
      <c r="G11072" s="262">
        <f t="shared" si="195"/>
        <v>58584.866528488899</v>
      </c>
    </row>
    <row r="11073" spans="1:7" x14ac:dyDescent="0.2">
      <c r="A11073" s="120"/>
      <c r="B11073" s="120"/>
      <c r="C11073" s="120"/>
      <c r="D11073" s="120"/>
      <c r="E11073" s="344"/>
      <c r="F11073" s="344"/>
      <c r="G11073" s="262">
        <f t="shared" si="195"/>
        <v>58584.866528488899</v>
      </c>
    </row>
    <row r="11074" spans="1:7" x14ac:dyDescent="0.2">
      <c r="A11074" s="120"/>
      <c r="B11074" s="120"/>
      <c r="C11074" s="120"/>
      <c r="D11074" s="120"/>
      <c r="E11074" s="344"/>
      <c r="F11074" s="344"/>
      <c r="G11074" s="262">
        <f t="shared" si="195"/>
        <v>58584.866528488899</v>
      </c>
    </row>
    <row r="11075" spans="1:7" x14ac:dyDescent="0.2">
      <c r="A11075" s="120"/>
      <c r="B11075" s="120"/>
      <c r="C11075" s="120"/>
      <c r="D11075" s="120"/>
      <c r="E11075" s="344"/>
      <c r="F11075" s="344"/>
      <c r="G11075" s="262">
        <f t="shared" si="195"/>
        <v>58584.866528488899</v>
      </c>
    </row>
    <row r="11076" spans="1:7" x14ac:dyDescent="0.2">
      <c r="A11076" s="120"/>
      <c r="B11076" s="120"/>
      <c r="C11076" s="120"/>
      <c r="D11076" s="120"/>
      <c r="E11076" s="344"/>
      <c r="F11076" s="344"/>
      <c r="G11076" s="262">
        <f t="shared" si="195"/>
        <v>58584.866528488899</v>
      </c>
    </row>
    <row r="11077" spans="1:7" x14ac:dyDescent="0.2">
      <c r="A11077" s="120"/>
      <c r="B11077" s="120"/>
      <c r="C11077" s="120"/>
      <c r="D11077" s="120"/>
      <c r="E11077" s="344"/>
      <c r="F11077" s="344"/>
      <c r="G11077" s="262">
        <f t="shared" si="195"/>
        <v>58584.866528488899</v>
      </c>
    </row>
    <row r="11078" spans="1:7" x14ac:dyDescent="0.2">
      <c r="A11078" s="120"/>
      <c r="B11078" s="120"/>
      <c r="C11078" s="120"/>
      <c r="D11078" s="120"/>
      <c r="E11078" s="344"/>
      <c r="F11078" s="344"/>
      <c r="G11078" s="262">
        <f t="shared" ref="G11078:G11141" si="196">G11077+(D11078+D11077)/2*(E11078-E11077)</f>
        <v>58584.866528488899</v>
      </c>
    </row>
    <row r="11079" spans="1:7" x14ac:dyDescent="0.2">
      <c r="A11079" s="120"/>
      <c r="B11079" s="120"/>
      <c r="C11079" s="120"/>
      <c r="D11079" s="120"/>
      <c r="E11079" s="344"/>
      <c r="F11079" s="344"/>
      <c r="G11079" s="262">
        <f t="shared" si="196"/>
        <v>58584.866528488899</v>
      </c>
    </row>
    <row r="11080" spans="1:7" x14ac:dyDescent="0.2">
      <c r="A11080" s="120"/>
      <c r="B11080" s="120"/>
      <c r="C11080" s="120"/>
      <c r="D11080" s="120"/>
      <c r="E11080" s="344"/>
      <c r="F11080" s="344"/>
      <c r="G11080" s="262">
        <f t="shared" si="196"/>
        <v>58584.866528488899</v>
      </c>
    </row>
    <row r="11081" spans="1:7" x14ac:dyDescent="0.2">
      <c r="A11081" s="120"/>
      <c r="B11081" s="120"/>
      <c r="C11081" s="120"/>
      <c r="D11081" s="120"/>
      <c r="E11081" s="344"/>
      <c r="F11081" s="344"/>
      <c r="G11081" s="262">
        <f t="shared" si="196"/>
        <v>58584.866528488899</v>
      </c>
    </row>
    <row r="11082" spans="1:7" x14ac:dyDescent="0.2">
      <c r="A11082" s="120"/>
      <c r="B11082" s="120"/>
      <c r="C11082" s="120"/>
      <c r="D11082" s="120"/>
      <c r="E11082" s="344"/>
      <c r="F11082" s="344"/>
      <c r="G11082" s="262">
        <f t="shared" si="196"/>
        <v>58584.866528488899</v>
      </c>
    </row>
    <row r="11083" spans="1:7" x14ac:dyDescent="0.2">
      <c r="A11083" s="120"/>
      <c r="B11083" s="120"/>
      <c r="C11083" s="120"/>
      <c r="D11083" s="120"/>
      <c r="E11083" s="344"/>
      <c r="F11083" s="344"/>
      <c r="G11083" s="262">
        <f t="shared" si="196"/>
        <v>58584.866528488899</v>
      </c>
    </row>
    <row r="11084" spans="1:7" x14ac:dyDescent="0.2">
      <c r="A11084" s="120"/>
      <c r="B11084" s="120"/>
      <c r="C11084" s="120"/>
      <c r="D11084" s="120"/>
      <c r="E11084" s="344"/>
      <c r="F11084" s="344"/>
      <c r="G11084" s="262">
        <f t="shared" si="196"/>
        <v>58584.866528488899</v>
      </c>
    </row>
    <row r="11085" spans="1:7" x14ac:dyDescent="0.2">
      <c r="A11085" s="120"/>
      <c r="B11085" s="120"/>
      <c r="C11085" s="120"/>
      <c r="D11085" s="120"/>
      <c r="E11085" s="344"/>
      <c r="F11085" s="344"/>
      <c r="G11085" s="262">
        <f t="shared" si="196"/>
        <v>58584.866528488899</v>
      </c>
    </row>
    <row r="11086" spans="1:7" x14ac:dyDescent="0.2">
      <c r="A11086" s="120"/>
      <c r="B11086" s="120"/>
      <c r="C11086" s="120"/>
      <c r="D11086" s="120"/>
      <c r="E11086" s="344"/>
      <c r="F11086" s="344"/>
      <c r="G11086" s="262">
        <f t="shared" si="196"/>
        <v>58584.866528488899</v>
      </c>
    </row>
    <row r="11087" spans="1:7" x14ac:dyDescent="0.2">
      <c r="A11087" s="120"/>
      <c r="B11087" s="120"/>
      <c r="C11087" s="120"/>
      <c r="D11087" s="120"/>
      <c r="E11087" s="344"/>
      <c r="F11087" s="344"/>
      <c r="G11087" s="262">
        <f t="shared" si="196"/>
        <v>58584.866528488899</v>
      </c>
    </row>
    <row r="11088" spans="1:7" x14ac:dyDescent="0.2">
      <c r="A11088" s="120"/>
      <c r="B11088" s="120"/>
      <c r="C11088" s="120"/>
      <c r="D11088" s="120"/>
      <c r="E11088" s="344"/>
      <c r="F11088" s="344"/>
      <c r="G11088" s="262">
        <f t="shared" si="196"/>
        <v>58584.866528488899</v>
      </c>
    </row>
    <row r="11089" spans="1:7" x14ac:dyDescent="0.2">
      <c r="A11089" s="120"/>
      <c r="B11089" s="120"/>
      <c r="C11089" s="120"/>
      <c r="D11089" s="120"/>
      <c r="E11089" s="344"/>
      <c r="F11089" s="344"/>
      <c r="G11089" s="262">
        <f t="shared" si="196"/>
        <v>58584.866528488899</v>
      </c>
    </row>
    <row r="11090" spans="1:7" x14ac:dyDescent="0.2">
      <c r="A11090" s="120"/>
      <c r="B11090" s="120"/>
      <c r="C11090" s="120"/>
      <c r="D11090" s="120"/>
      <c r="E11090" s="344"/>
      <c r="F11090" s="344"/>
      <c r="G11090" s="262">
        <f t="shared" si="196"/>
        <v>58584.866528488899</v>
      </c>
    </row>
    <row r="11091" spans="1:7" x14ac:dyDescent="0.2">
      <c r="A11091" s="120"/>
      <c r="B11091" s="120"/>
      <c r="C11091" s="120"/>
      <c r="D11091" s="120"/>
      <c r="E11091" s="344"/>
      <c r="F11091" s="344"/>
      <c r="G11091" s="262">
        <f t="shared" si="196"/>
        <v>58584.866528488899</v>
      </c>
    </row>
    <row r="11092" spans="1:7" x14ac:dyDescent="0.2">
      <c r="A11092" s="120"/>
      <c r="B11092" s="120"/>
      <c r="C11092" s="120"/>
      <c r="D11092" s="120"/>
      <c r="E11092" s="344"/>
      <c r="F11092" s="344"/>
      <c r="G11092" s="262">
        <f t="shared" si="196"/>
        <v>58584.866528488899</v>
      </c>
    </row>
    <row r="11093" spans="1:7" x14ac:dyDescent="0.2">
      <c r="A11093" s="120"/>
      <c r="B11093" s="120"/>
      <c r="C11093" s="120"/>
      <c r="D11093" s="120"/>
      <c r="E11093" s="344"/>
      <c r="F11093" s="344"/>
      <c r="G11093" s="262">
        <f t="shared" si="196"/>
        <v>58584.866528488899</v>
      </c>
    </row>
    <row r="11094" spans="1:7" x14ac:dyDescent="0.2">
      <c r="A11094" s="120"/>
      <c r="B11094" s="120"/>
      <c r="C11094" s="120"/>
      <c r="D11094" s="120"/>
      <c r="E11094" s="344"/>
      <c r="F11094" s="344"/>
      <c r="G11094" s="262">
        <f t="shared" si="196"/>
        <v>58584.866528488899</v>
      </c>
    </row>
    <row r="11095" spans="1:7" x14ac:dyDescent="0.2">
      <c r="A11095" s="120"/>
      <c r="B11095" s="120"/>
      <c r="C11095" s="120"/>
      <c r="D11095" s="120"/>
      <c r="E11095" s="344"/>
      <c r="F11095" s="344"/>
      <c r="G11095" s="262">
        <f t="shared" si="196"/>
        <v>58584.866528488899</v>
      </c>
    </row>
    <row r="11096" spans="1:7" x14ac:dyDescent="0.2">
      <c r="A11096" s="120"/>
      <c r="B11096" s="120"/>
      <c r="C11096" s="120"/>
      <c r="D11096" s="120"/>
      <c r="E11096" s="344"/>
      <c r="F11096" s="344"/>
      <c r="G11096" s="262">
        <f t="shared" si="196"/>
        <v>58584.866528488899</v>
      </c>
    </row>
    <row r="11097" spans="1:7" x14ac:dyDescent="0.2">
      <c r="A11097" s="120"/>
      <c r="B11097" s="120"/>
      <c r="C11097" s="120"/>
      <c r="D11097" s="120"/>
      <c r="E11097" s="344"/>
      <c r="F11097" s="344"/>
      <c r="G11097" s="262">
        <f t="shared" si="196"/>
        <v>58584.866528488899</v>
      </c>
    </row>
    <row r="11098" spans="1:7" x14ac:dyDescent="0.2">
      <c r="A11098" s="120"/>
      <c r="B11098" s="120"/>
      <c r="C11098" s="120"/>
      <c r="D11098" s="120"/>
      <c r="E11098" s="344"/>
      <c r="F11098" s="344"/>
      <c r="G11098" s="262">
        <f t="shared" si="196"/>
        <v>58584.866528488899</v>
      </c>
    </row>
    <row r="11099" spans="1:7" x14ac:dyDescent="0.2">
      <c r="A11099" s="120"/>
      <c r="B11099" s="120"/>
      <c r="C11099" s="120"/>
      <c r="D11099" s="120"/>
      <c r="E11099" s="344"/>
      <c r="F11099" s="344"/>
      <c r="G11099" s="262">
        <f t="shared" si="196"/>
        <v>58584.866528488899</v>
      </c>
    </row>
    <row r="11100" spans="1:7" x14ac:dyDescent="0.2">
      <c r="A11100" s="120"/>
      <c r="B11100" s="120"/>
      <c r="C11100" s="120"/>
      <c r="D11100" s="120"/>
      <c r="E11100" s="344"/>
      <c r="F11100" s="344"/>
      <c r="G11100" s="262">
        <f t="shared" si="196"/>
        <v>58584.866528488899</v>
      </c>
    </row>
    <row r="11101" spans="1:7" x14ac:dyDescent="0.2">
      <c r="A11101" s="120"/>
      <c r="B11101" s="120"/>
      <c r="C11101" s="120"/>
      <c r="D11101" s="120"/>
      <c r="E11101" s="344"/>
      <c r="F11101" s="344"/>
      <c r="G11101" s="262">
        <f t="shared" si="196"/>
        <v>58584.866528488899</v>
      </c>
    </row>
    <row r="11102" spans="1:7" x14ac:dyDescent="0.2">
      <c r="A11102" s="120"/>
      <c r="B11102" s="120"/>
      <c r="C11102" s="120"/>
      <c r="D11102" s="120"/>
      <c r="E11102" s="344"/>
      <c r="F11102" s="344"/>
      <c r="G11102" s="262">
        <f t="shared" si="196"/>
        <v>58584.866528488899</v>
      </c>
    </row>
    <row r="11103" spans="1:7" x14ac:dyDescent="0.2">
      <c r="A11103" s="120"/>
      <c r="B11103" s="120"/>
      <c r="C11103" s="120"/>
      <c r="D11103" s="120"/>
      <c r="E11103" s="344"/>
      <c r="F11103" s="344"/>
      <c r="G11103" s="262">
        <f t="shared" si="196"/>
        <v>58584.866528488899</v>
      </c>
    </row>
    <row r="11104" spans="1:7" x14ac:dyDescent="0.2">
      <c r="A11104" s="120"/>
      <c r="B11104" s="120"/>
      <c r="C11104" s="120"/>
      <c r="D11104" s="120"/>
      <c r="E11104" s="344"/>
      <c r="F11104" s="344"/>
      <c r="G11104" s="262">
        <f t="shared" si="196"/>
        <v>58584.866528488899</v>
      </c>
    </row>
    <row r="11105" spans="1:7" x14ac:dyDescent="0.2">
      <c r="A11105" s="120"/>
      <c r="B11105" s="120"/>
      <c r="C11105" s="120"/>
      <c r="D11105" s="120"/>
      <c r="E11105" s="344"/>
      <c r="F11105" s="344"/>
      <c r="G11105" s="262">
        <f t="shared" si="196"/>
        <v>58584.866528488899</v>
      </c>
    </row>
    <row r="11106" spans="1:7" x14ac:dyDescent="0.2">
      <c r="A11106" s="120"/>
      <c r="B11106" s="120"/>
      <c r="C11106" s="120"/>
      <c r="D11106" s="120"/>
      <c r="E11106" s="344"/>
      <c r="F11106" s="344"/>
      <c r="G11106" s="262">
        <f t="shared" si="196"/>
        <v>58584.866528488899</v>
      </c>
    </row>
    <row r="11107" spans="1:7" x14ac:dyDescent="0.2">
      <c r="A11107" s="120"/>
      <c r="B11107" s="120"/>
      <c r="C11107" s="120"/>
      <c r="D11107" s="120"/>
      <c r="E11107" s="344"/>
      <c r="F11107" s="344"/>
      <c r="G11107" s="262">
        <f t="shared" si="196"/>
        <v>58584.866528488899</v>
      </c>
    </row>
    <row r="11108" spans="1:7" x14ac:dyDescent="0.2">
      <c r="A11108" s="120"/>
      <c r="B11108" s="120"/>
      <c r="C11108" s="120"/>
      <c r="D11108" s="120"/>
      <c r="E11108" s="344"/>
      <c r="F11108" s="344"/>
      <c r="G11108" s="262">
        <f t="shared" si="196"/>
        <v>58584.866528488899</v>
      </c>
    </row>
    <row r="11109" spans="1:7" x14ac:dyDescent="0.2">
      <c r="A11109" s="120"/>
      <c r="B11109" s="120"/>
      <c r="C11109" s="120"/>
      <c r="D11109" s="120"/>
      <c r="E11109" s="344"/>
      <c r="F11109" s="344"/>
      <c r="G11109" s="262">
        <f t="shared" si="196"/>
        <v>58584.866528488899</v>
      </c>
    </row>
    <row r="11110" spans="1:7" x14ac:dyDescent="0.2">
      <c r="A11110" s="120"/>
      <c r="B11110" s="120"/>
      <c r="C11110" s="120"/>
      <c r="D11110" s="120"/>
      <c r="E11110" s="344"/>
      <c r="F11110" s="344"/>
      <c r="G11110" s="262">
        <f t="shared" si="196"/>
        <v>58584.866528488899</v>
      </c>
    </row>
    <row r="11111" spans="1:7" x14ac:dyDescent="0.2">
      <c r="A11111" s="120"/>
      <c r="B11111" s="120"/>
      <c r="C11111" s="120"/>
      <c r="D11111" s="120"/>
      <c r="E11111" s="344"/>
      <c r="F11111" s="344"/>
      <c r="G11111" s="262">
        <f t="shared" si="196"/>
        <v>58584.866528488899</v>
      </c>
    </row>
    <row r="11112" spans="1:7" x14ac:dyDescent="0.2">
      <c r="A11112" s="120"/>
      <c r="B11112" s="120"/>
      <c r="C11112" s="120"/>
      <c r="D11112" s="120"/>
      <c r="E11112" s="344"/>
      <c r="F11112" s="344"/>
      <c r="G11112" s="262">
        <f t="shared" si="196"/>
        <v>58584.866528488899</v>
      </c>
    </row>
    <row r="11113" spans="1:7" x14ac:dyDescent="0.2">
      <c r="A11113" s="120"/>
      <c r="B11113" s="120"/>
      <c r="C11113" s="120"/>
      <c r="D11113" s="120"/>
      <c r="E11113" s="344"/>
      <c r="F11113" s="344"/>
      <c r="G11113" s="262">
        <f t="shared" si="196"/>
        <v>58584.866528488899</v>
      </c>
    </row>
    <row r="11114" spans="1:7" x14ac:dyDescent="0.2">
      <c r="A11114" s="120"/>
      <c r="B11114" s="120"/>
      <c r="C11114" s="120"/>
      <c r="D11114" s="120"/>
      <c r="E11114" s="344"/>
      <c r="F11114" s="344"/>
      <c r="G11114" s="262">
        <f t="shared" si="196"/>
        <v>58584.866528488899</v>
      </c>
    </row>
    <row r="11115" spans="1:7" x14ac:dyDescent="0.2">
      <c r="A11115" s="120"/>
      <c r="B11115" s="120"/>
      <c r="C11115" s="120"/>
      <c r="D11115" s="120"/>
      <c r="E11115" s="344"/>
      <c r="F11115" s="344"/>
      <c r="G11115" s="262">
        <f t="shared" si="196"/>
        <v>58584.866528488899</v>
      </c>
    </row>
    <row r="11116" spans="1:7" x14ac:dyDescent="0.2">
      <c r="A11116" s="120"/>
      <c r="B11116" s="120"/>
      <c r="C11116" s="120"/>
      <c r="D11116" s="120"/>
      <c r="E11116" s="344"/>
      <c r="F11116" s="344"/>
      <c r="G11116" s="262">
        <f t="shared" si="196"/>
        <v>58584.866528488899</v>
      </c>
    </row>
    <row r="11117" spans="1:7" x14ac:dyDescent="0.2">
      <c r="A11117" s="120"/>
      <c r="B11117" s="120"/>
      <c r="C11117" s="120"/>
      <c r="D11117" s="120"/>
      <c r="E11117" s="344"/>
      <c r="F11117" s="344"/>
      <c r="G11117" s="262">
        <f t="shared" si="196"/>
        <v>58584.866528488899</v>
      </c>
    </row>
    <row r="11118" spans="1:7" x14ac:dyDescent="0.2">
      <c r="A11118" s="120"/>
      <c r="B11118" s="120"/>
      <c r="C11118" s="120"/>
      <c r="D11118" s="120"/>
      <c r="E11118" s="344"/>
      <c r="F11118" s="344"/>
      <c r="G11118" s="262">
        <f t="shared" si="196"/>
        <v>58584.866528488899</v>
      </c>
    </row>
    <row r="11119" spans="1:7" x14ac:dyDescent="0.2">
      <c r="A11119" s="120"/>
      <c r="B11119" s="120"/>
      <c r="C11119" s="120"/>
      <c r="D11119" s="120"/>
      <c r="E11119" s="344"/>
      <c r="F11119" s="344"/>
      <c r="G11119" s="262">
        <f t="shared" si="196"/>
        <v>58584.866528488899</v>
      </c>
    </row>
    <row r="11120" spans="1:7" x14ac:dyDescent="0.2">
      <c r="A11120" s="120"/>
      <c r="B11120" s="120"/>
      <c r="C11120" s="120"/>
      <c r="D11120" s="120"/>
      <c r="E11120" s="344"/>
      <c r="F11120" s="344"/>
      <c r="G11120" s="262">
        <f t="shared" si="196"/>
        <v>58584.866528488899</v>
      </c>
    </row>
    <row r="11121" spans="1:7" x14ac:dyDescent="0.2">
      <c r="A11121" s="120"/>
      <c r="B11121" s="120"/>
      <c r="C11121" s="120"/>
      <c r="D11121" s="120"/>
      <c r="E11121" s="344"/>
      <c r="F11121" s="344"/>
      <c r="G11121" s="262">
        <f t="shared" si="196"/>
        <v>58584.866528488899</v>
      </c>
    </row>
    <row r="11122" spans="1:7" x14ac:dyDescent="0.2">
      <c r="A11122" s="120"/>
      <c r="B11122" s="120"/>
      <c r="C11122" s="120"/>
      <c r="D11122" s="120"/>
      <c r="E11122" s="344"/>
      <c r="F11122" s="344"/>
      <c r="G11122" s="262">
        <f t="shared" si="196"/>
        <v>58584.866528488899</v>
      </c>
    </row>
    <row r="11123" spans="1:7" x14ac:dyDescent="0.2">
      <c r="A11123" s="120"/>
      <c r="B11123" s="120"/>
      <c r="C11123" s="120"/>
      <c r="D11123" s="120"/>
      <c r="E11123" s="344"/>
      <c r="F11123" s="344"/>
      <c r="G11123" s="262">
        <f t="shared" si="196"/>
        <v>58584.866528488899</v>
      </c>
    </row>
    <row r="11124" spans="1:7" x14ac:dyDescent="0.2">
      <c r="A11124" s="120"/>
      <c r="B11124" s="120"/>
      <c r="C11124" s="120"/>
      <c r="D11124" s="120"/>
      <c r="E11124" s="344"/>
      <c r="F11124" s="344"/>
      <c r="G11124" s="262">
        <f t="shared" si="196"/>
        <v>58584.866528488899</v>
      </c>
    </row>
    <row r="11125" spans="1:7" x14ac:dyDescent="0.2">
      <c r="A11125" s="120"/>
      <c r="B11125" s="120"/>
      <c r="C11125" s="120"/>
      <c r="D11125" s="120"/>
      <c r="E11125" s="344"/>
      <c r="F11125" s="344"/>
      <c r="G11125" s="262">
        <f t="shared" si="196"/>
        <v>58584.866528488899</v>
      </c>
    </row>
    <row r="11126" spans="1:7" x14ac:dyDescent="0.2">
      <c r="A11126" s="120"/>
      <c r="B11126" s="120"/>
      <c r="C11126" s="120"/>
      <c r="D11126" s="120"/>
      <c r="E11126" s="344"/>
      <c r="F11126" s="344"/>
      <c r="G11126" s="262">
        <f t="shared" si="196"/>
        <v>58584.866528488899</v>
      </c>
    </row>
    <row r="11127" spans="1:7" x14ac:dyDescent="0.2">
      <c r="A11127" s="120"/>
      <c r="B11127" s="120"/>
      <c r="C11127" s="120"/>
      <c r="D11127" s="120"/>
      <c r="E11127" s="344"/>
      <c r="F11127" s="344"/>
      <c r="G11127" s="262">
        <f t="shared" si="196"/>
        <v>58584.866528488899</v>
      </c>
    </row>
    <row r="11128" spans="1:7" x14ac:dyDescent="0.2">
      <c r="A11128" s="120"/>
      <c r="B11128" s="120"/>
      <c r="C11128" s="120"/>
      <c r="D11128" s="120"/>
      <c r="E11128" s="344"/>
      <c r="F11128" s="344"/>
      <c r="G11128" s="262">
        <f t="shared" si="196"/>
        <v>58584.866528488899</v>
      </c>
    </row>
    <row r="11129" spans="1:7" x14ac:dyDescent="0.2">
      <c r="A11129" s="120"/>
      <c r="B11129" s="120"/>
      <c r="C11129" s="120"/>
      <c r="D11129" s="120"/>
      <c r="E11129" s="344"/>
      <c r="F11129" s="344"/>
      <c r="G11129" s="262">
        <f t="shared" si="196"/>
        <v>58584.866528488899</v>
      </c>
    </row>
    <row r="11130" spans="1:7" x14ac:dyDescent="0.2">
      <c r="A11130" s="120"/>
      <c r="B11130" s="120"/>
      <c r="C11130" s="120"/>
      <c r="D11130" s="120"/>
      <c r="E11130" s="344"/>
      <c r="F11130" s="344"/>
      <c r="G11130" s="262">
        <f t="shared" si="196"/>
        <v>58584.866528488899</v>
      </c>
    </row>
    <row r="11131" spans="1:7" x14ac:dyDescent="0.2">
      <c r="A11131" s="120"/>
      <c r="B11131" s="120"/>
      <c r="C11131" s="120"/>
      <c r="D11131" s="120"/>
      <c r="E11131" s="344"/>
      <c r="F11131" s="344"/>
      <c r="G11131" s="262">
        <f t="shared" si="196"/>
        <v>58584.866528488899</v>
      </c>
    </row>
    <row r="11132" spans="1:7" x14ac:dyDescent="0.2">
      <c r="A11132" s="120"/>
      <c r="B11132" s="120"/>
      <c r="C11132" s="120"/>
      <c r="D11132" s="120"/>
      <c r="E11132" s="344"/>
      <c r="F11132" s="344"/>
      <c r="G11132" s="262">
        <f t="shared" si="196"/>
        <v>58584.866528488899</v>
      </c>
    </row>
    <row r="11133" spans="1:7" x14ac:dyDescent="0.2">
      <c r="A11133" s="120"/>
      <c r="B11133" s="120"/>
      <c r="C11133" s="120"/>
      <c r="D11133" s="120"/>
      <c r="E11133" s="344"/>
      <c r="F11133" s="344"/>
      <c r="G11133" s="262">
        <f t="shared" si="196"/>
        <v>58584.866528488899</v>
      </c>
    </row>
    <row r="11134" spans="1:7" x14ac:dyDescent="0.2">
      <c r="A11134" s="120"/>
      <c r="B11134" s="120"/>
      <c r="C11134" s="120"/>
      <c r="D11134" s="120"/>
      <c r="E11134" s="344"/>
      <c r="F11134" s="344"/>
      <c r="G11134" s="262">
        <f t="shared" si="196"/>
        <v>58584.866528488899</v>
      </c>
    </row>
    <row r="11135" spans="1:7" x14ac:dyDescent="0.2">
      <c r="A11135" s="120"/>
      <c r="B11135" s="120"/>
      <c r="C11135" s="120"/>
      <c r="D11135" s="120"/>
      <c r="E11135" s="344"/>
      <c r="F11135" s="344"/>
      <c r="G11135" s="262">
        <f t="shared" si="196"/>
        <v>58584.866528488899</v>
      </c>
    </row>
    <row r="11136" spans="1:7" x14ac:dyDescent="0.2">
      <c r="A11136" s="120"/>
      <c r="B11136" s="120"/>
      <c r="C11136" s="120"/>
      <c r="D11136" s="120"/>
      <c r="E11136" s="344"/>
      <c r="F11136" s="344"/>
      <c r="G11136" s="262">
        <f t="shared" si="196"/>
        <v>58584.866528488899</v>
      </c>
    </row>
    <row r="11137" spans="1:7" x14ac:dyDescent="0.2">
      <c r="A11137" s="120"/>
      <c r="B11137" s="120"/>
      <c r="C11137" s="120"/>
      <c r="D11137" s="120"/>
      <c r="E11137" s="344"/>
      <c r="F11137" s="344"/>
      <c r="G11137" s="262">
        <f t="shared" si="196"/>
        <v>58584.866528488899</v>
      </c>
    </row>
    <row r="11138" spans="1:7" x14ac:dyDescent="0.2">
      <c r="A11138" s="120"/>
      <c r="B11138" s="120"/>
      <c r="C11138" s="120"/>
      <c r="D11138" s="120"/>
      <c r="E11138" s="344"/>
      <c r="F11138" s="344"/>
      <c r="G11138" s="262">
        <f t="shared" si="196"/>
        <v>58584.866528488899</v>
      </c>
    </row>
    <row r="11139" spans="1:7" x14ac:dyDescent="0.2">
      <c r="A11139" s="120"/>
      <c r="B11139" s="120"/>
      <c r="C11139" s="120"/>
      <c r="D11139" s="120"/>
      <c r="E11139" s="344"/>
      <c r="F11139" s="344"/>
      <c r="G11139" s="262">
        <f t="shared" si="196"/>
        <v>58584.866528488899</v>
      </c>
    </row>
    <row r="11140" spans="1:7" x14ac:dyDescent="0.2">
      <c r="A11140" s="120"/>
      <c r="B11140" s="120"/>
      <c r="C11140" s="120"/>
      <c r="D11140" s="120"/>
      <c r="E11140" s="344"/>
      <c r="F11140" s="344"/>
      <c r="G11140" s="262">
        <f t="shared" si="196"/>
        <v>58584.866528488899</v>
      </c>
    </row>
    <row r="11141" spans="1:7" x14ac:dyDescent="0.2">
      <c r="A11141" s="120"/>
      <c r="B11141" s="120"/>
      <c r="C11141" s="120"/>
      <c r="D11141" s="120"/>
      <c r="E11141" s="344"/>
      <c r="F11141" s="344"/>
      <c r="G11141" s="262">
        <f t="shared" si="196"/>
        <v>58584.866528488899</v>
      </c>
    </row>
    <row r="11142" spans="1:7" x14ac:dyDescent="0.2">
      <c r="A11142" s="120"/>
      <c r="B11142" s="120"/>
      <c r="C11142" s="120"/>
      <c r="D11142" s="120"/>
      <c r="E11142" s="344"/>
      <c r="F11142" s="344"/>
      <c r="G11142" s="262">
        <f t="shared" ref="G11142:G11205" si="197">G11141+(D11142+D11141)/2*(E11142-E11141)</f>
        <v>58584.866528488899</v>
      </c>
    </row>
    <row r="11143" spans="1:7" x14ac:dyDescent="0.2">
      <c r="A11143" s="120"/>
      <c r="B11143" s="120"/>
      <c r="C11143" s="120"/>
      <c r="D11143" s="120"/>
      <c r="E11143" s="344"/>
      <c r="F11143" s="344"/>
      <c r="G11143" s="262">
        <f t="shared" si="197"/>
        <v>58584.866528488899</v>
      </c>
    </row>
    <row r="11144" spans="1:7" x14ac:dyDescent="0.2">
      <c r="A11144" s="120"/>
      <c r="B11144" s="120"/>
      <c r="C11144" s="120"/>
      <c r="D11144" s="120"/>
      <c r="E11144" s="344"/>
      <c r="F11144" s="344"/>
      <c r="G11144" s="262">
        <f t="shared" si="197"/>
        <v>58584.866528488899</v>
      </c>
    </row>
    <row r="11145" spans="1:7" x14ac:dyDescent="0.2">
      <c r="A11145" s="120"/>
      <c r="B11145" s="120"/>
      <c r="C11145" s="120"/>
      <c r="D11145" s="120"/>
      <c r="E11145" s="344"/>
      <c r="F11145" s="344"/>
      <c r="G11145" s="262">
        <f t="shared" si="197"/>
        <v>58584.866528488899</v>
      </c>
    </row>
    <row r="11146" spans="1:7" x14ac:dyDescent="0.2">
      <c r="A11146" s="120"/>
      <c r="B11146" s="120"/>
      <c r="C11146" s="120"/>
      <c r="D11146" s="120"/>
      <c r="E11146" s="344"/>
      <c r="F11146" s="344"/>
      <c r="G11146" s="262">
        <f t="shared" si="197"/>
        <v>58584.866528488899</v>
      </c>
    </row>
    <row r="11147" spans="1:7" x14ac:dyDescent="0.2">
      <c r="A11147" s="120"/>
      <c r="B11147" s="120"/>
      <c r="C11147" s="120"/>
      <c r="D11147" s="120"/>
      <c r="E11147" s="344"/>
      <c r="F11147" s="344"/>
      <c r="G11147" s="262">
        <f t="shared" si="197"/>
        <v>58584.866528488899</v>
      </c>
    </row>
    <row r="11148" spans="1:7" x14ac:dyDescent="0.2">
      <c r="A11148" s="120"/>
      <c r="B11148" s="120"/>
      <c r="C11148" s="120"/>
      <c r="D11148" s="120"/>
      <c r="E11148" s="344"/>
      <c r="F11148" s="344"/>
      <c r="G11148" s="262">
        <f t="shared" si="197"/>
        <v>58584.866528488899</v>
      </c>
    </row>
    <row r="11149" spans="1:7" x14ac:dyDescent="0.2">
      <c r="A11149" s="120"/>
      <c r="B11149" s="120"/>
      <c r="C11149" s="120"/>
      <c r="D11149" s="120"/>
      <c r="E11149" s="344"/>
      <c r="F11149" s="344"/>
      <c r="G11149" s="262">
        <f t="shared" si="197"/>
        <v>58584.866528488899</v>
      </c>
    </row>
    <row r="11150" spans="1:7" x14ac:dyDescent="0.2">
      <c r="A11150" s="120"/>
      <c r="B11150" s="120"/>
      <c r="C11150" s="120"/>
      <c r="D11150" s="120"/>
      <c r="E11150" s="344"/>
      <c r="F11150" s="344"/>
      <c r="G11150" s="262">
        <f t="shared" si="197"/>
        <v>58584.866528488899</v>
      </c>
    </row>
    <row r="11151" spans="1:7" x14ac:dyDescent="0.2">
      <c r="A11151" s="120"/>
      <c r="B11151" s="120"/>
      <c r="C11151" s="120"/>
      <c r="D11151" s="120"/>
      <c r="E11151" s="344"/>
      <c r="F11151" s="344"/>
      <c r="G11151" s="262">
        <f t="shared" si="197"/>
        <v>58584.866528488899</v>
      </c>
    </row>
    <row r="11152" spans="1:7" x14ac:dyDescent="0.2">
      <c r="A11152" s="120"/>
      <c r="B11152" s="120"/>
      <c r="C11152" s="120"/>
      <c r="D11152" s="120"/>
      <c r="E11152" s="344"/>
      <c r="F11152" s="344"/>
      <c r="G11152" s="262">
        <f t="shared" si="197"/>
        <v>58584.866528488899</v>
      </c>
    </row>
    <row r="11153" spans="1:7" x14ac:dyDescent="0.2">
      <c r="A11153" s="120"/>
      <c r="B11153" s="120"/>
      <c r="C11153" s="120"/>
      <c r="D11153" s="120"/>
      <c r="E11153" s="344"/>
      <c r="F11153" s="344"/>
      <c r="G11153" s="262">
        <f t="shared" si="197"/>
        <v>58584.866528488899</v>
      </c>
    </row>
    <row r="11154" spans="1:7" x14ac:dyDescent="0.2">
      <c r="A11154" s="120"/>
      <c r="B11154" s="120"/>
      <c r="C11154" s="120"/>
      <c r="D11154" s="120"/>
      <c r="E11154" s="344"/>
      <c r="F11154" s="344"/>
      <c r="G11154" s="262">
        <f t="shared" si="197"/>
        <v>58584.866528488899</v>
      </c>
    </row>
    <row r="11155" spans="1:7" x14ac:dyDescent="0.2">
      <c r="A11155" s="120"/>
      <c r="B11155" s="120"/>
      <c r="C11155" s="120"/>
      <c r="D11155" s="120"/>
      <c r="E11155" s="344"/>
      <c r="F11155" s="344"/>
      <c r="G11155" s="262">
        <f t="shared" si="197"/>
        <v>58584.866528488899</v>
      </c>
    </row>
    <row r="11156" spans="1:7" x14ac:dyDescent="0.2">
      <c r="A11156" s="120"/>
      <c r="B11156" s="120"/>
      <c r="C11156" s="120"/>
      <c r="D11156" s="120"/>
      <c r="E11156" s="344"/>
      <c r="F11156" s="344"/>
      <c r="G11156" s="262">
        <f t="shared" si="197"/>
        <v>58584.866528488899</v>
      </c>
    </row>
    <row r="11157" spans="1:7" x14ac:dyDescent="0.2">
      <c r="A11157" s="120"/>
      <c r="B11157" s="120"/>
      <c r="C11157" s="120"/>
      <c r="D11157" s="120"/>
      <c r="E11157" s="344"/>
      <c r="F11157" s="344"/>
      <c r="G11157" s="262">
        <f t="shared" si="197"/>
        <v>58584.866528488899</v>
      </c>
    </row>
    <row r="11158" spans="1:7" x14ac:dyDescent="0.2">
      <c r="A11158" s="120"/>
      <c r="B11158" s="120"/>
      <c r="C11158" s="120"/>
      <c r="D11158" s="120"/>
      <c r="E11158" s="344"/>
      <c r="F11158" s="344"/>
      <c r="G11158" s="262">
        <f t="shared" si="197"/>
        <v>58584.866528488899</v>
      </c>
    </row>
    <row r="11159" spans="1:7" x14ac:dyDescent="0.2">
      <c r="A11159" s="120"/>
      <c r="B11159" s="120"/>
      <c r="C11159" s="120"/>
      <c r="D11159" s="120"/>
      <c r="E11159" s="344"/>
      <c r="F11159" s="344"/>
      <c r="G11159" s="262">
        <f t="shared" si="197"/>
        <v>58584.866528488899</v>
      </c>
    </row>
    <row r="11160" spans="1:7" x14ac:dyDescent="0.2">
      <c r="A11160" s="120"/>
      <c r="B11160" s="120"/>
      <c r="C11160" s="120"/>
      <c r="D11160" s="120"/>
      <c r="E11160" s="344"/>
      <c r="F11160" s="344"/>
      <c r="G11160" s="262">
        <f t="shared" si="197"/>
        <v>58584.866528488899</v>
      </c>
    </row>
    <row r="11161" spans="1:7" x14ac:dyDescent="0.2">
      <c r="A11161" s="120"/>
      <c r="B11161" s="120"/>
      <c r="C11161" s="120"/>
      <c r="D11161" s="120"/>
      <c r="E11161" s="344"/>
      <c r="F11161" s="344"/>
      <c r="G11161" s="262">
        <f t="shared" si="197"/>
        <v>58584.866528488899</v>
      </c>
    </row>
    <row r="11162" spans="1:7" x14ac:dyDescent="0.2">
      <c r="A11162" s="120"/>
      <c r="B11162" s="120"/>
      <c r="C11162" s="120"/>
      <c r="D11162" s="120"/>
      <c r="E11162" s="344"/>
      <c r="F11162" s="344"/>
      <c r="G11162" s="262">
        <f t="shared" si="197"/>
        <v>58584.866528488899</v>
      </c>
    </row>
    <row r="11163" spans="1:7" x14ac:dyDescent="0.2">
      <c r="A11163" s="120"/>
      <c r="B11163" s="120"/>
      <c r="C11163" s="120"/>
      <c r="D11163" s="120"/>
      <c r="E11163" s="344"/>
      <c r="F11163" s="344"/>
      <c r="G11163" s="262">
        <f t="shared" si="197"/>
        <v>58584.866528488899</v>
      </c>
    </row>
    <row r="11164" spans="1:7" x14ac:dyDescent="0.2">
      <c r="A11164" s="120"/>
      <c r="B11164" s="120"/>
      <c r="C11164" s="120"/>
      <c r="D11164" s="120"/>
      <c r="E11164" s="344"/>
      <c r="F11164" s="344"/>
      <c r="G11164" s="262">
        <f t="shared" si="197"/>
        <v>58584.866528488899</v>
      </c>
    </row>
    <row r="11165" spans="1:7" x14ac:dyDescent="0.2">
      <c r="A11165" s="120"/>
      <c r="B11165" s="120"/>
      <c r="C11165" s="120"/>
      <c r="D11165" s="120"/>
      <c r="E11165" s="344"/>
      <c r="F11165" s="344"/>
      <c r="G11165" s="262">
        <f t="shared" si="197"/>
        <v>58584.866528488899</v>
      </c>
    </row>
    <row r="11166" spans="1:7" x14ac:dyDescent="0.2">
      <c r="A11166" s="120"/>
      <c r="B11166" s="120"/>
      <c r="C11166" s="120"/>
      <c r="D11166" s="120"/>
      <c r="E11166" s="344"/>
      <c r="F11166" s="344"/>
      <c r="G11166" s="262">
        <f t="shared" si="197"/>
        <v>58584.866528488899</v>
      </c>
    </row>
    <row r="11167" spans="1:7" x14ac:dyDescent="0.2">
      <c r="A11167" s="120"/>
      <c r="B11167" s="120"/>
      <c r="C11167" s="120"/>
      <c r="D11167" s="120"/>
      <c r="E11167" s="344"/>
      <c r="F11167" s="344"/>
      <c r="G11167" s="262">
        <f t="shared" si="197"/>
        <v>58584.866528488899</v>
      </c>
    </row>
    <row r="11168" spans="1:7" x14ac:dyDescent="0.2">
      <c r="A11168" s="120"/>
      <c r="B11168" s="120"/>
      <c r="C11168" s="120"/>
      <c r="D11168" s="120"/>
      <c r="E11168" s="344"/>
      <c r="F11168" s="344"/>
      <c r="G11168" s="262">
        <f t="shared" si="197"/>
        <v>58584.866528488899</v>
      </c>
    </row>
    <row r="11169" spans="1:7" x14ac:dyDescent="0.2">
      <c r="A11169" s="120"/>
      <c r="B11169" s="120"/>
      <c r="C11169" s="120"/>
      <c r="D11169" s="120"/>
      <c r="E11169" s="344"/>
      <c r="F11169" s="344"/>
      <c r="G11169" s="262">
        <f t="shared" si="197"/>
        <v>58584.866528488899</v>
      </c>
    </row>
    <row r="11170" spans="1:7" x14ac:dyDescent="0.2">
      <c r="A11170" s="120"/>
      <c r="B11170" s="120"/>
      <c r="C11170" s="120"/>
      <c r="D11170" s="120"/>
      <c r="E11170" s="344"/>
      <c r="F11170" s="344"/>
      <c r="G11170" s="262">
        <f t="shared" si="197"/>
        <v>58584.866528488899</v>
      </c>
    </row>
    <row r="11171" spans="1:7" x14ac:dyDescent="0.2">
      <c r="A11171" s="120"/>
      <c r="B11171" s="120"/>
      <c r="C11171" s="120"/>
      <c r="D11171" s="120"/>
      <c r="E11171" s="344"/>
      <c r="F11171" s="344"/>
      <c r="G11171" s="262">
        <f t="shared" si="197"/>
        <v>58584.866528488899</v>
      </c>
    </row>
    <row r="11172" spans="1:7" x14ac:dyDescent="0.2">
      <c r="A11172" s="120"/>
      <c r="B11172" s="120"/>
      <c r="C11172" s="120"/>
      <c r="D11172" s="120"/>
      <c r="E11172" s="344"/>
      <c r="F11172" s="344"/>
      <c r="G11172" s="262">
        <f t="shared" si="197"/>
        <v>58584.866528488899</v>
      </c>
    </row>
    <row r="11173" spans="1:7" x14ac:dyDescent="0.2">
      <c r="A11173" s="120"/>
      <c r="B11173" s="120"/>
      <c r="C11173" s="120"/>
      <c r="D11173" s="120"/>
      <c r="E11173" s="344"/>
      <c r="F11173" s="344"/>
      <c r="G11173" s="262">
        <f t="shared" si="197"/>
        <v>58584.866528488899</v>
      </c>
    </row>
    <row r="11174" spans="1:7" x14ac:dyDescent="0.2">
      <c r="A11174" s="120"/>
      <c r="B11174" s="120"/>
      <c r="C11174" s="120"/>
      <c r="D11174" s="120"/>
      <c r="E11174" s="344"/>
      <c r="F11174" s="344"/>
      <c r="G11174" s="262">
        <f t="shared" si="197"/>
        <v>58584.866528488899</v>
      </c>
    </row>
    <row r="11175" spans="1:7" x14ac:dyDescent="0.2">
      <c r="A11175" s="120"/>
      <c r="B11175" s="120"/>
      <c r="C11175" s="120"/>
      <c r="D11175" s="120"/>
      <c r="E11175" s="344"/>
      <c r="F11175" s="344"/>
      <c r="G11175" s="262">
        <f t="shared" si="197"/>
        <v>58584.866528488899</v>
      </c>
    </row>
    <row r="11176" spans="1:7" x14ac:dyDescent="0.2">
      <c r="A11176" s="120"/>
      <c r="B11176" s="120"/>
      <c r="C11176" s="120"/>
      <c r="D11176" s="120"/>
      <c r="E11176" s="344"/>
      <c r="F11176" s="344"/>
      <c r="G11176" s="262">
        <f t="shared" si="197"/>
        <v>58584.866528488899</v>
      </c>
    </row>
    <row r="11177" spans="1:7" x14ac:dyDescent="0.2">
      <c r="A11177" s="120"/>
      <c r="B11177" s="120"/>
      <c r="C11177" s="120"/>
      <c r="D11177" s="120"/>
      <c r="E11177" s="344"/>
      <c r="F11177" s="344"/>
      <c r="G11177" s="262">
        <f t="shared" si="197"/>
        <v>58584.866528488899</v>
      </c>
    </row>
    <row r="11178" spans="1:7" x14ac:dyDescent="0.2">
      <c r="A11178" s="120"/>
      <c r="B11178" s="120"/>
      <c r="C11178" s="120"/>
      <c r="D11178" s="120"/>
      <c r="E11178" s="344"/>
      <c r="F11178" s="344"/>
      <c r="G11178" s="262">
        <f t="shared" si="197"/>
        <v>58584.866528488899</v>
      </c>
    </row>
    <row r="11179" spans="1:7" x14ac:dyDescent="0.2">
      <c r="A11179" s="120"/>
      <c r="B11179" s="120"/>
      <c r="C11179" s="120"/>
      <c r="D11179" s="120"/>
      <c r="E11179" s="344"/>
      <c r="F11179" s="344"/>
      <c r="G11179" s="262">
        <f t="shared" si="197"/>
        <v>58584.866528488899</v>
      </c>
    </row>
    <row r="11180" spans="1:7" x14ac:dyDescent="0.2">
      <c r="A11180" s="120"/>
      <c r="B11180" s="120"/>
      <c r="C11180" s="120"/>
      <c r="D11180" s="120"/>
      <c r="E11180" s="344"/>
      <c r="F11180" s="344"/>
      <c r="G11180" s="262">
        <f t="shared" si="197"/>
        <v>58584.866528488899</v>
      </c>
    </row>
    <row r="11181" spans="1:7" x14ac:dyDescent="0.2">
      <c r="A11181" s="120"/>
      <c r="B11181" s="120"/>
      <c r="C11181" s="120"/>
      <c r="D11181" s="120"/>
      <c r="E11181" s="344"/>
      <c r="F11181" s="344"/>
      <c r="G11181" s="262">
        <f t="shared" si="197"/>
        <v>58584.866528488899</v>
      </c>
    </row>
    <row r="11182" spans="1:7" x14ac:dyDescent="0.2">
      <c r="A11182" s="120"/>
      <c r="B11182" s="120"/>
      <c r="C11182" s="120"/>
      <c r="D11182" s="120"/>
      <c r="E11182" s="344"/>
      <c r="F11182" s="344"/>
      <c r="G11182" s="262">
        <f t="shared" si="197"/>
        <v>58584.866528488899</v>
      </c>
    </row>
    <row r="11183" spans="1:7" x14ac:dyDescent="0.2">
      <c r="A11183" s="120"/>
      <c r="B11183" s="120"/>
      <c r="C11183" s="120"/>
      <c r="D11183" s="120"/>
      <c r="E11183" s="344"/>
      <c r="F11183" s="344"/>
      <c r="G11183" s="262">
        <f t="shared" si="197"/>
        <v>58584.866528488899</v>
      </c>
    </row>
    <row r="11184" spans="1:7" x14ac:dyDescent="0.2">
      <c r="A11184" s="120"/>
      <c r="B11184" s="120"/>
      <c r="C11184" s="120"/>
      <c r="D11184" s="120"/>
      <c r="E11184" s="344"/>
      <c r="F11184" s="344"/>
      <c r="G11184" s="262">
        <f t="shared" si="197"/>
        <v>58584.866528488899</v>
      </c>
    </row>
    <row r="11185" spans="1:7" x14ac:dyDescent="0.2">
      <c r="A11185" s="120"/>
      <c r="B11185" s="120"/>
      <c r="C11185" s="120"/>
      <c r="D11185" s="120"/>
      <c r="E11185" s="344"/>
      <c r="F11185" s="344"/>
      <c r="G11185" s="262">
        <f t="shared" si="197"/>
        <v>58584.866528488899</v>
      </c>
    </row>
    <row r="11186" spans="1:7" x14ac:dyDescent="0.2">
      <c r="A11186" s="120"/>
      <c r="B11186" s="120"/>
      <c r="C11186" s="120"/>
      <c r="D11186" s="120"/>
      <c r="E11186" s="344"/>
      <c r="F11186" s="344"/>
      <c r="G11186" s="262">
        <f t="shared" si="197"/>
        <v>58584.866528488899</v>
      </c>
    </row>
    <row r="11187" spans="1:7" x14ac:dyDescent="0.2">
      <c r="A11187" s="120"/>
      <c r="B11187" s="120"/>
      <c r="C11187" s="120"/>
      <c r="D11187" s="120"/>
      <c r="E11187" s="344"/>
      <c r="F11187" s="344"/>
      <c r="G11187" s="262">
        <f t="shared" si="197"/>
        <v>58584.866528488899</v>
      </c>
    </row>
    <row r="11188" spans="1:7" x14ac:dyDescent="0.2">
      <c r="A11188" s="120"/>
      <c r="B11188" s="120"/>
      <c r="C11188" s="120"/>
      <c r="D11188" s="120"/>
      <c r="E11188" s="344"/>
      <c r="F11188" s="344"/>
      <c r="G11188" s="262">
        <f t="shared" si="197"/>
        <v>58584.866528488899</v>
      </c>
    </row>
    <row r="11189" spans="1:7" x14ac:dyDescent="0.2">
      <c r="A11189" s="120"/>
      <c r="B11189" s="120"/>
      <c r="C11189" s="120"/>
      <c r="D11189" s="120"/>
      <c r="E11189" s="344"/>
      <c r="F11189" s="344"/>
      <c r="G11189" s="262">
        <f t="shared" si="197"/>
        <v>58584.866528488899</v>
      </c>
    </row>
    <row r="11190" spans="1:7" x14ac:dyDescent="0.2">
      <c r="A11190" s="120"/>
      <c r="B11190" s="120"/>
      <c r="C11190" s="120"/>
      <c r="D11190" s="120"/>
      <c r="E11190" s="344"/>
      <c r="F11190" s="344"/>
      <c r="G11190" s="262">
        <f t="shared" si="197"/>
        <v>58584.866528488899</v>
      </c>
    </row>
    <row r="11191" spans="1:7" x14ac:dyDescent="0.2">
      <c r="A11191" s="120"/>
      <c r="B11191" s="120"/>
      <c r="C11191" s="120"/>
      <c r="D11191" s="120"/>
      <c r="E11191" s="344"/>
      <c r="F11191" s="344"/>
      <c r="G11191" s="262">
        <f t="shared" si="197"/>
        <v>58584.866528488899</v>
      </c>
    </row>
    <row r="11192" spans="1:7" x14ac:dyDescent="0.2">
      <c r="A11192" s="120"/>
      <c r="B11192" s="120"/>
      <c r="C11192" s="120"/>
      <c r="D11192" s="120"/>
      <c r="E11192" s="344"/>
      <c r="F11192" s="344"/>
      <c r="G11192" s="262">
        <f t="shared" si="197"/>
        <v>58584.866528488899</v>
      </c>
    </row>
    <row r="11193" spans="1:7" x14ac:dyDescent="0.2">
      <c r="A11193" s="120"/>
      <c r="B11193" s="120"/>
      <c r="C11193" s="120"/>
      <c r="D11193" s="120"/>
      <c r="E11193" s="344"/>
      <c r="F11193" s="344"/>
      <c r="G11193" s="262">
        <f t="shared" si="197"/>
        <v>58584.866528488899</v>
      </c>
    </row>
    <row r="11194" spans="1:7" x14ac:dyDescent="0.2">
      <c r="A11194" s="120"/>
      <c r="B11194" s="120"/>
      <c r="C11194" s="120"/>
      <c r="D11194" s="120"/>
      <c r="E11194" s="344"/>
      <c r="F11194" s="344"/>
      <c r="G11194" s="262">
        <f t="shared" si="197"/>
        <v>58584.866528488899</v>
      </c>
    </row>
    <row r="11195" spans="1:7" x14ac:dyDescent="0.2">
      <c r="A11195" s="120"/>
      <c r="B11195" s="120"/>
      <c r="C11195" s="120"/>
      <c r="D11195" s="120"/>
      <c r="E11195" s="344"/>
      <c r="F11195" s="344"/>
      <c r="G11195" s="262">
        <f t="shared" si="197"/>
        <v>58584.866528488899</v>
      </c>
    </row>
    <row r="11196" spans="1:7" x14ac:dyDescent="0.2">
      <c r="A11196" s="120"/>
      <c r="B11196" s="120"/>
      <c r="C11196" s="120"/>
      <c r="D11196" s="120"/>
      <c r="E11196" s="344"/>
      <c r="F11196" s="344"/>
      <c r="G11196" s="262">
        <f t="shared" si="197"/>
        <v>58584.866528488899</v>
      </c>
    </row>
    <row r="11197" spans="1:7" x14ac:dyDescent="0.2">
      <c r="A11197" s="120"/>
      <c r="B11197" s="120"/>
      <c r="C11197" s="120"/>
      <c r="D11197" s="120"/>
      <c r="E11197" s="344"/>
      <c r="F11197" s="344"/>
      <c r="G11197" s="262">
        <f t="shared" si="197"/>
        <v>58584.866528488899</v>
      </c>
    </row>
    <row r="11198" spans="1:7" x14ac:dyDescent="0.2">
      <c r="A11198" s="120"/>
      <c r="B11198" s="120"/>
      <c r="C11198" s="120"/>
      <c r="D11198" s="120"/>
      <c r="E11198" s="344"/>
      <c r="F11198" s="344"/>
      <c r="G11198" s="262">
        <f t="shared" si="197"/>
        <v>58584.866528488899</v>
      </c>
    </row>
    <row r="11199" spans="1:7" x14ac:dyDescent="0.2">
      <c r="A11199" s="120"/>
      <c r="B11199" s="120"/>
      <c r="C11199" s="120"/>
      <c r="D11199" s="120"/>
      <c r="E11199" s="344"/>
      <c r="F11199" s="344"/>
      <c r="G11199" s="262">
        <f t="shared" si="197"/>
        <v>58584.866528488899</v>
      </c>
    </row>
    <row r="11200" spans="1:7" x14ac:dyDescent="0.2">
      <c r="A11200" s="120"/>
      <c r="B11200" s="120"/>
      <c r="C11200" s="120"/>
      <c r="D11200" s="120"/>
      <c r="E11200" s="344"/>
      <c r="F11200" s="344"/>
      <c r="G11200" s="262">
        <f t="shared" si="197"/>
        <v>58584.866528488899</v>
      </c>
    </row>
    <row r="11201" spans="1:7" x14ac:dyDescent="0.2">
      <c r="A11201" s="120"/>
      <c r="B11201" s="120"/>
      <c r="C11201" s="120"/>
      <c r="D11201" s="120"/>
      <c r="E11201" s="344"/>
      <c r="F11201" s="344"/>
      <c r="G11201" s="262">
        <f t="shared" si="197"/>
        <v>58584.866528488899</v>
      </c>
    </row>
    <row r="11202" spans="1:7" x14ac:dyDescent="0.2">
      <c r="A11202" s="120"/>
      <c r="B11202" s="120"/>
      <c r="C11202" s="120"/>
      <c r="D11202" s="120"/>
      <c r="E11202" s="344"/>
      <c r="F11202" s="344"/>
      <c r="G11202" s="262">
        <f t="shared" si="197"/>
        <v>58584.866528488899</v>
      </c>
    </row>
    <row r="11203" spans="1:7" x14ac:dyDescent="0.2">
      <c r="A11203" s="120"/>
      <c r="B11203" s="120"/>
      <c r="C11203" s="120"/>
      <c r="D11203" s="120"/>
      <c r="E11203" s="344"/>
      <c r="F11203" s="344"/>
      <c r="G11203" s="262">
        <f t="shared" si="197"/>
        <v>58584.866528488899</v>
      </c>
    </row>
    <row r="11204" spans="1:7" x14ac:dyDescent="0.2">
      <c r="A11204" s="120"/>
      <c r="B11204" s="120"/>
      <c r="C11204" s="120"/>
      <c r="D11204" s="120"/>
      <c r="E11204" s="344"/>
      <c r="F11204" s="344"/>
      <c r="G11204" s="262">
        <f t="shared" si="197"/>
        <v>58584.866528488899</v>
      </c>
    </row>
    <row r="11205" spans="1:7" x14ac:dyDescent="0.2">
      <c r="A11205" s="120"/>
      <c r="B11205" s="120"/>
      <c r="C11205" s="120"/>
      <c r="D11205" s="120"/>
      <c r="E11205" s="344"/>
      <c r="F11205" s="344"/>
      <c r="G11205" s="262">
        <f t="shared" si="197"/>
        <v>58584.866528488899</v>
      </c>
    </row>
    <row r="11206" spans="1:7" x14ac:dyDescent="0.2">
      <c r="A11206" s="120"/>
      <c r="B11206" s="120"/>
      <c r="C11206" s="120"/>
      <c r="D11206" s="120"/>
      <c r="E11206" s="344"/>
      <c r="F11206" s="344"/>
      <c r="G11206" s="262">
        <f t="shared" ref="G11206:G11269" si="198">G11205+(D11206+D11205)/2*(E11206-E11205)</f>
        <v>58584.866528488899</v>
      </c>
    </row>
    <row r="11207" spans="1:7" x14ac:dyDescent="0.2">
      <c r="A11207" s="120"/>
      <c r="B11207" s="120"/>
      <c r="C11207" s="120"/>
      <c r="D11207" s="120"/>
      <c r="E11207" s="344"/>
      <c r="F11207" s="344"/>
      <c r="G11207" s="262">
        <f t="shared" si="198"/>
        <v>58584.866528488899</v>
      </c>
    </row>
    <row r="11208" spans="1:7" x14ac:dyDescent="0.2">
      <c r="A11208" s="120"/>
      <c r="B11208" s="120"/>
      <c r="C11208" s="120"/>
      <c r="D11208" s="120"/>
      <c r="E11208" s="344"/>
      <c r="F11208" s="344"/>
      <c r="G11208" s="262">
        <f t="shared" si="198"/>
        <v>58584.866528488899</v>
      </c>
    </row>
    <row r="11209" spans="1:7" x14ac:dyDescent="0.2">
      <c r="A11209" s="120"/>
      <c r="B11209" s="120"/>
      <c r="C11209" s="120"/>
      <c r="D11209" s="120"/>
      <c r="E11209" s="344"/>
      <c r="F11209" s="344"/>
      <c r="G11209" s="262">
        <f t="shared" si="198"/>
        <v>58584.866528488899</v>
      </c>
    </row>
    <row r="11210" spans="1:7" x14ac:dyDescent="0.2">
      <c r="A11210" s="120"/>
      <c r="B11210" s="120"/>
      <c r="C11210" s="120"/>
      <c r="D11210" s="120"/>
      <c r="E11210" s="344"/>
      <c r="F11210" s="344"/>
      <c r="G11210" s="262">
        <f t="shared" si="198"/>
        <v>58584.866528488899</v>
      </c>
    </row>
    <row r="11211" spans="1:7" x14ac:dyDescent="0.2">
      <c r="A11211" s="120"/>
      <c r="B11211" s="120"/>
      <c r="C11211" s="120"/>
      <c r="D11211" s="120"/>
      <c r="E11211" s="344"/>
      <c r="F11211" s="344"/>
      <c r="G11211" s="262">
        <f t="shared" si="198"/>
        <v>58584.866528488899</v>
      </c>
    </row>
    <row r="11212" spans="1:7" x14ac:dyDescent="0.2">
      <c r="A11212" s="120"/>
      <c r="B11212" s="120"/>
      <c r="C11212" s="120"/>
      <c r="D11212" s="120"/>
      <c r="E11212" s="344"/>
      <c r="F11212" s="344"/>
      <c r="G11212" s="262">
        <f t="shared" si="198"/>
        <v>58584.866528488899</v>
      </c>
    </row>
    <row r="11213" spans="1:7" x14ac:dyDescent="0.2">
      <c r="A11213" s="120"/>
      <c r="B11213" s="120"/>
      <c r="C11213" s="120"/>
      <c r="D11213" s="120"/>
      <c r="E11213" s="344"/>
      <c r="F11213" s="344"/>
      <c r="G11213" s="262">
        <f t="shared" si="198"/>
        <v>58584.866528488899</v>
      </c>
    </row>
    <row r="11214" spans="1:7" x14ac:dyDescent="0.2">
      <c r="A11214" s="120"/>
      <c r="B11214" s="120"/>
      <c r="C11214" s="120"/>
      <c r="D11214" s="120"/>
      <c r="E11214" s="344"/>
      <c r="F11214" s="344"/>
      <c r="G11214" s="262">
        <f t="shared" si="198"/>
        <v>58584.866528488899</v>
      </c>
    </row>
    <row r="11215" spans="1:7" x14ac:dyDescent="0.2">
      <c r="A11215" s="120"/>
      <c r="B11215" s="120"/>
      <c r="C11215" s="120"/>
      <c r="D11215" s="120"/>
      <c r="E11215" s="344"/>
      <c r="F11215" s="344"/>
      <c r="G11215" s="262">
        <f t="shared" si="198"/>
        <v>58584.866528488899</v>
      </c>
    </row>
    <row r="11216" spans="1:7" x14ac:dyDescent="0.2">
      <c r="A11216" s="120"/>
      <c r="B11216" s="120"/>
      <c r="C11216" s="120"/>
      <c r="D11216" s="120"/>
      <c r="E11216" s="344"/>
      <c r="F11216" s="344"/>
      <c r="G11216" s="262">
        <f t="shared" si="198"/>
        <v>58584.866528488899</v>
      </c>
    </row>
    <row r="11217" spans="1:7" x14ac:dyDescent="0.2">
      <c r="A11217" s="120"/>
      <c r="B11217" s="120"/>
      <c r="C11217" s="120"/>
      <c r="D11217" s="120"/>
      <c r="E11217" s="344"/>
      <c r="F11217" s="344"/>
      <c r="G11217" s="262">
        <f t="shared" si="198"/>
        <v>58584.866528488899</v>
      </c>
    </row>
    <row r="11218" spans="1:7" x14ac:dyDescent="0.2">
      <c r="A11218" s="120"/>
      <c r="B11218" s="120"/>
      <c r="C11218" s="120"/>
      <c r="D11218" s="120"/>
      <c r="E11218" s="344"/>
      <c r="F11218" s="344"/>
      <c r="G11218" s="262">
        <f t="shared" si="198"/>
        <v>58584.866528488899</v>
      </c>
    </row>
    <row r="11219" spans="1:7" x14ac:dyDescent="0.2">
      <c r="A11219" s="120"/>
      <c r="B11219" s="120"/>
      <c r="C11219" s="120"/>
      <c r="D11219" s="120"/>
      <c r="E11219" s="344"/>
      <c r="F11219" s="344"/>
      <c r="G11219" s="262">
        <f t="shared" si="198"/>
        <v>58584.866528488899</v>
      </c>
    </row>
    <row r="11220" spans="1:7" x14ac:dyDescent="0.2">
      <c r="A11220" s="120"/>
      <c r="B11220" s="120"/>
      <c r="C11220" s="120"/>
      <c r="D11220" s="120"/>
      <c r="E11220" s="344"/>
      <c r="F11220" s="344"/>
      <c r="G11220" s="262">
        <f t="shared" si="198"/>
        <v>58584.866528488899</v>
      </c>
    </row>
    <row r="11221" spans="1:7" x14ac:dyDescent="0.2">
      <c r="A11221" s="120"/>
      <c r="B11221" s="120"/>
      <c r="C11221" s="120"/>
      <c r="D11221" s="120"/>
      <c r="E11221" s="344"/>
      <c r="F11221" s="344"/>
      <c r="G11221" s="262">
        <f t="shared" si="198"/>
        <v>58584.866528488899</v>
      </c>
    </row>
    <row r="11222" spans="1:7" x14ac:dyDescent="0.2">
      <c r="A11222" s="120"/>
      <c r="B11222" s="120"/>
      <c r="C11222" s="120"/>
      <c r="D11222" s="120"/>
      <c r="E11222" s="344"/>
      <c r="F11222" s="344"/>
      <c r="G11222" s="262">
        <f t="shared" si="198"/>
        <v>58584.866528488899</v>
      </c>
    </row>
    <row r="11223" spans="1:7" x14ac:dyDescent="0.2">
      <c r="A11223" s="120"/>
      <c r="B11223" s="120"/>
      <c r="C11223" s="120"/>
      <c r="D11223" s="120"/>
      <c r="E11223" s="344"/>
      <c r="F11223" s="344"/>
      <c r="G11223" s="262">
        <f t="shared" si="198"/>
        <v>58584.866528488899</v>
      </c>
    </row>
    <row r="11224" spans="1:7" x14ac:dyDescent="0.2">
      <c r="A11224" s="120"/>
      <c r="B11224" s="120"/>
      <c r="C11224" s="120"/>
      <c r="D11224" s="120"/>
      <c r="E11224" s="344"/>
      <c r="F11224" s="344"/>
      <c r="G11224" s="262">
        <f t="shared" si="198"/>
        <v>58584.866528488899</v>
      </c>
    </row>
    <row r="11225" spans="1:7" x14ac:dyDescent="0.2">
      <c r="A11225" s="120"/>
      <c r="B11225" s="120"/>
      <c r="C11225" s="120"/>
      <c r="D11225" s="120"/>
      <c r="E11225" s="344"/>
      <c r="F11225" s="344"/>
      <c r="G11225" s="262">
        <f t="shared" si="198"/>
        <v>58584.866528488899</v>
      </c>
    </row>
    <row r="11226" spans="1:7" x14ac:dyDescent="0.2">
      <c r="A11226" s="120"/>
      <c r="B11226" s="120"/>
      <c r="C11226" s="120"/>
      <c r="D11226" s="120"/>
      <c r="E11226" s="344"/>
      <c r="F11226" s="344"/>
      <c r="G11226" s="262">
        <f t="shared" si="198"/>
        <v>58584.866528488899</v>
      </c>
    </row>
    <row r="11227" spans="1:7" x14ac:dyDescent="0.2">
      <c r="A11227" s="120"/>
      <c r="B11227" s="120"/>
      <c r="C11227" s="120"/>
      <c r="D11227" s="120"/>
      <c r="E11227" s="344"/>
      <c r="F11227" s="344"/>
      <c r="G11227" s="262">
        <f t="shared" si="198"/>
        <v>58584.866528488899</v>
      </c>
    </row>
    <row r="11228" spans="1:7" x14ac:dyDescent="0.2">
      <c r="A11228" s="120"/>
      <c r="B11228" s="120"/>
      <c r="C11228" s="120"/>
      <c r="D11228" s="120"/>
      <c r="E11228" s="344"/>
      <c r="F11228" s="344"/>
      <c r="G11228" s="262">
        <f t="shared" si="198"/>
        <v>58584.866528488899</v>
      </c>
    </row>
    <row r="11229" spans="1:7" x14ac:dyDescent="0.2">
      <c r="A11229" s="120"/>
      <c r="B11229" s="120"/>
      <c r="C11229" s="120"/>
      <c r="D11229" s="120"/>
      <c r="E11229" s="344"/>
      <c r="F11229" s="344"/>
      <c r="G11229" s="262">
        <f t="shared" si="198"/>
        <v>58584.866528488899</v>
      </c>
    </row>
    <row r="11230" spans="1:7" x14ac:dyDescent="0.2">
      <c r="A11230" s="120"/>
      <c r="B11230" s="120"/>
      <c r="C11230" s="120"/>
      <c r="D11230" s="120"/>
      <c r="E11230" s="344"/>
      <c r="F11230" s="344"/>
      <c r="G11230" s="262">
        <f t="shared" si="198"/>
        <v>58584.866528488899</v>
      </c>
    </row>
    <row r="11231" spans="1:7" x14ac:dyDescent="0.2">
      <c r="A11231" s="120"/>
      <c r="B11231" s="120"/>
      <c r="C11231" s="120"/>
      <c r="D11231" s="120"/>
      <c r="E11231" s="344"/>
      <c r="F11231" s="344"/>
      <c r="G11231" s="262">
        <f t="shared" si="198"/>
        <v>58584.866528488899</v>
      </c>
    </row>
    <row r="11232" spans="1:7" x14ac:dyDescent="0.2">
      <c r="A11232" s="120"/>
      <c r="B11232" s="120"/>
      <c r="C11232" s="120"/>
      <c r="D11232" s="120"/>
      <c r="E11232" s="344"/>
      <c r="F11232" s="344"/>
      <c r="G11232" s="262">
        <f t="shared" si="198"/>
        <v>58584.866528488899</v>
      </c>
    </row>
    <row r="11233" spans="1:7" x14ac:dyDescent="0.2">
      <c r="A11233" s="120"/>
      <c r="B11233" s="120"/>
      <c r="C11233" s="120"/>
      <c r="D11233" s="120"/>
      <c r="E11233" s="344"/>
      <c r="F11233" s="344"/>
      <c r="G11233" s="262">
        <f t="shared" si="198"/>
        <v>58584.866528488899</v>
      </c>
    </row>
    <row r="11234" spans="1:7" x14ac:dyDescent="0.2">
      <c r="A11234" s="120"/>
      <c r="B11234" s="120"/>
      <c r="C11234" s="120"/>
      <c r="D11234" s="120"/>
      <c r="E11234" s="344"/>
      <c r="F11234" s="344"/>
      <c r="G11234" s="262">
        <f t="shared" si="198"/>
        <v>58584.866528488899</v>
      </c>
    </row>
    <row r="11235" spans="1:7" x14ac:dyDescent="0.2">
      <c r="A11235" s="120"/>
      <c r="B11235" s="120"/>
      <c r="C11235" s="120"/>
      <c r="D11235" s="120"/>
      <c r="E11235" s="344"/>
      <c r="F11235" s="344"/>
      <c r="G11235" s="262">
        <f t="shared" si="198"/>
        <v>58584.866528488899</v>
      </c>
    </row>
    <row r="11236" spans="1:7" x14ac:dyDescent="0.2">
      <c r="A11236" s="120"/>
      <c r="B11236" s="120"/>
      <c r="C11236" s="120"/>
      <c r="D11236" s="120"/>
      <c r="E11236" s="344"/>
      <c r="F11236" s="344"/>
      <c r="G11236" s="262">
        <f t="shared" si="198"/>
        <v>58584.866528488899</v>
      </c>
    </row>
    <row r="11237" spans="1:7" x14ac:dyDescent="0.2">
      <c r="A11237" s="120"/>
      <c r="B11237" s="120"/>
      <c r="C11237" s="120"/>
      <c r="D11237" s="120"/>
      <c r="E11237" s="344"/>
      <c r="F11237" s="344"/>
      <c r="G11237" s="262">
        <f t="shared" si="198"/>
        <v>58584.866528488899</v>
      </c>
    </row>
    <row r="11238" spans="1:7" x14ac:dyDescent="0.2">
      <c r="A11238" s="120"/>
      <c r="B11238" s="120"/>
      <c r="C11238" s="120"/>
      <c r="D11238" s="120"/>
      <c r="E11238" s="344"/>
      <c r="F11238" s="344"/>
      <c r="G11238" s="262">
        <f t="shared" si="198"/>
        <v>58584.866528488899</v>
      </c>
    </row>
    <row r="11239" spans="1:7" x14ac:dyDescent="0.2">
      <c r="A11239" s="120"/>
      <c r="B11239" s="120"/>
      <c r="C11239" s="120"/>
      <c r="D11239" s="120"/>
      <c r="E11239" s="344"/>
      <c r="F11239" s="344"/>
      <c r="G11239" s="262">
        <f t="shared" si="198"/>
        <v>58584.866528488899</v>
      </c>
    </row>
    <row r="11240" spans="1:7" x14ac:dyDescent="0.2">
      <c r="A11240" s="120"/>
      <c r="B11240" s="120"/>
      <c r="C11240" s="120"/>
      <c r="D11240" s="120"/>
      <c r="E11240" s="344"/>
      <c r="F11240" s="344"/>
      <c r="G11240" s="262">
        <f t="shared" si="198"/>
        <v>58584.866528488899</v>
      </c>
    </row>
    <row r="11241" spans="1:7" x14ac:dyDescent="0.2">
      <c r="A11241" s="120"/>
      <c r="B11241" s="120"/>
      <c r="C11241" s="120"/>
      <c r="D11241" s="120"/>
      <c r="E11241" s="344"/>
      <c r="F11241" s="344"/>
      <c r="G11241" s="262">
        <f t="shared" si="198"/>
        <v>58584.866528488899</v>
      </c>
    </row>
    <row r="11242" spans="1:7" x14ac:dyDescent="0.2">
      <c r="A11242" s="120"/>
      <c r="B11242" s="120"/>
      <c r="C11242" s="120"/>
      <c r="D11242" s="120"/>
      <c r="E11242" s="344"/>
      <c r="F11242" s="344"/>
      <c r="G11242" s="262">
        <f t="shared" si="198"/>
        <v>58584.866528488899</v>
      </c>
    </row>
    <row r="11243" spans="1:7" x14ac:dyDescent="0.2">
      <c r="A11243" s="120"/>
      <c r="B11243" s="120"/>
      <c r="C11243" s="120"/>
      <c r="D11243" s="120"/>
      <c r="E11243" s="344"/>
      <c r="F11243" s="344"/>
      <c r="G11243" s="262">
        <f t="shared" si="198"/>
        <v>58584.866528488899</v>
      </c>
    </row>
    <row r="11244" spans="1:7" x14ac:dyDescent="0.2">
      <c r="A11244" s="120"/>
      <c r="B11244" s="120"/>
      <c r="C11244" s="120"/>
      <c r="D11244" s="120"/>
      <c r="E11244" s="344"/>
      <c r="F11244" s="344"/>
      <c r="G11244" s="262">
        <f t="shared" si="198"/>
        <v>58584.866528488899</v>
      </c>
    </row>
    <row r="11245" spans="1:7" x14ac:dyDescent="0.2">
      <c r="A11245" s="120"/>
      <c r="B11245" s="120"/>
      <c r="C11245" s="120"/>
      <c r="D11245" s="120"/>
      <c r="E11245" s="344"/>
      <c r="F11245" s="344"/>
      <c r="G11245" s="262">
        <f t="shared" si="198"/>
        <v>58584.866528488899</v>
      </c>
    </row>
    <row r="11246" spans="1:7" x14ac:dyDescent="0.2">
      <c r="A11246" s="120"/>
      <c r="B11246" s="120"/>
      <c r="C11246" s="120"/>
      <c r="D11246" s="120"/>
      <c r="E11246" s="344"/>
      <c r="F11246" s="344"/>
      <c r="G11246" s="262">
        <f t="shared" si="198"/>
        <v>58584.866528488899</v>
      </c>
    </row>
    <row r="11247" spans="1:7" x14ac:dyDescent="0.2">
      <c r="A11247" s="120"/>
      <c r="B11247" s="120"/>
      <c r="C11247" s="120"/>
      <c r="D11247" s="120"/>
      <c r="E11247" s="344"/>
      <c r="F11247" s="344"/>
      <c r="G11247" s="262">
        <f t="shared" si="198"/>
        <v>58584.866528488899</v>
      </c>
    </row>
    <row r="11248" spans="1:7" x14ac:dyDescent="0.2">
      <c r="A11248" s="120"/>
      <c r="B11248" s="120"/>
      <c r="C11248" s="120"/>
      <c r="D11248" s="120"/>
      <c r="E11248" s="344"/>
      <c r="F11248" s="344"/>
      <c r="G11248" s="262">
        <f t="shared" si="198"/>
        <v>58584.866528488899</v>
      </c>
    </row>
    <row r="11249" spans="1:7" x14ac:dyDescent="0.2">
      <c r="A11249" s="120"/>
      <c r="B11249" s="120"/>
      <c r="C11249" s="120"/>
      <c r="D11249" s="120"/>
      <c r="E11249" s="344"/>
      <c r="F11249" s="344"/>
      <c r="G11249" s="262">
        <f t="shared" si="198"/>
        <v>58584.866528488899</v>
      </c>
    </row>
    <row r="11250" spans="1:7" x14ac:dyDescent="0.2">
      <c r="A11250" s="120"/>
      <c r="B11250" s="120"/>
      <c r="C11250" s="120"/>
      <c r="D11250" s="120"/>
      <c r="E11250" s="344"/>
      <c r="F11250" s="344"/>
      <c r="G11250" s="262">
        <f t="shared" si="198"/>
        <v>58584.866528488899</v>
      </c>
    </row>
    <row r="11251" spans="1:7" x14ac:dyDescent="0.2">
      <c r="A11251" s="120"/>
      <c r="B11251" s="120"/>
      <c r="C11251" s="120"/>
      <c r="D11251" s="120"/>
      <c r="E11251" s="344"/>
      <c r="F11251" s="344"/>
      <c r="G11251" s="262">
        <f t="shared" si="198"/>
        <v>58584.866528488899</v>
      </c>
    </row>
    <row r="11252" spans="1:7" x14ac:dyDescent="0.2">
      <c r="A11252" s="120"/>
      <c r="B11252" s="120"/>
      <c r="C11252" s="120"/>
      <c r="D11252" s="120"/>
      <c r="E11252" s="344"/>
      <c r="F11252" s="344"/>
      <c r="G11252" s="262">
        <f t="shared" si="198"/>
        <v>58584.866528488899</v>
      </c>
    </row>
    <row r="11253" spans="1:7" x14ac:dyDescent="0.2">
      <c r="A11253" s="120"/>
      <c r="B11253" s="120"/>
      <c r="C11253" s="120"/>
      <c r="D11253" s="120"/>
      <c r="E11253" s="344"/>
      <c r="F11253" s="344"/>
      <c r="G11253" s="262">
        <f t="shared" si="198"/>
        <v>58584.866528488899</v>
      </c>
    </row>
    <row r="11254" spans="1:7" x14ac:dyDescent="0.2">
      <c r="A11254" s="120"/>
      <c r="B11254" s="120"/>
      <c r="C11254" s="120"/>
      <c r="D11254" s="120"/>
      <c r="E11254" s="344"/>
      <c r="F11254" s="344"/>
      <c r="G11254" s="262">
        <f t="shared" si="198"/>
        <v>58584.866528488899</v>
      </c>
    </row>
    <row r="11255" spans="1:7" x14ac:dyDescent="0.2">
      <c r="A11255" s="120"/>
      <c r="B11255" s="120"/>
      <c r="C11255" s="120"/>
      <c r="D11255" s="120"/>
      <c r="E11255" s="344"/>
      <c r="F11255" s="344"/>
      <c r="G11255" s="262">
        <f t="shared" si="198"/>
        <v>58584.866528488899</v>
      </c>
    </row>
    <row r="11256" spans="1:7" x14ac:dyDescent="0.2">
      <c r="A11256" s="120"/>
      <c r="B11256" s="120"/>
      <c r="C11256" s="120"/>
      <c r="D11256" s="120"/>
      <c r="E11256" s="344"/>
      <c r="F11256" s="344"/>
      <c r="G11256" s="262">
        <f t="shared" si="198"/>
        <v>58584.866528488899</v>
      </c>
    </row>
    <row r="11257" spans="1:7" x14ac:dyDescent="0.2">
      <c r="A11257" s="120"/>
      <c r="B11257" s="120"/>
      <c r="C11257" s="120"/>
      <c r="D11257" s="120"/>
      <c r="E11257" s="344"/>
      <c r="F11257" s="344"/>
      <c r="G11257" s="262">
        <f t="shared" si="198"/>
        <v>58584.866528488899</v>
      </c>
    </row>
    <row r="11258" spans="1:7" x14ac:dyDescent="0.2">
      <c r="A11258" s="120"/>
      <c r="B11258" s="120"/>
      <c r="C11258" s="120"/>
      <c r="D11258" s="120"/>
      <c r="E11258" s="344"/>
      <c r="F11258" s="344"/>
      <c r="G11258" s="262">
        <f t="shared" si="198"/>
        <v>58584.866528488899</v>
      </c>
    </row>
    <row r="11259" spans="1:7" x14ac:dyDescent="0.2">
      <c r="A11259" s="120"/>
      <c r="B11259" s="120"/>
      <c r="C11259" s="120"/>
      <c r="D11259" s="120"/>
      <c r="E11259" s="344"/>
      <c r="F11259" s="344"/>
      <c r="G11259" s="262">
        <f t="shared" si="198"/>
        <v>58584.866528488899</v>
      </c>
    </row>
    <row r="11260" spans="1:7" x14ac:dyDescent="0.2">
      <c r="A11260" s="120"/>
      <c r="B11260" s="120"/>
      <c r="C11260" s="120"/>
      <c r="D11260" s="120"/>
      <c r="E11260" s="344"/>
      <c r="F11260" s="344"/>
      <c r="G11260" s="262">
        <f t="shared" si="198"/>
        <v>58584.866528488899</v>
      </c>
    </row>
    <row r="11261" spans="1:7" x14ac:dyDescent="0.2">
      <c r="A11261" s="120"/>
      <c r="B11261" s="120"/>
      <c r="C11261" s="120"/>
      <c r="D11261" s="120"/>
      <c r="E11261" s="344"/>
      <c r="F11261" s="344"/>
      <c r="G11261" s="262">
        <f t="shared" si="198"/>
        <v>58584.866528488899</v>
      </c>
    </row>
    <row r="11262" spans="1:7" x14ac:dyDescent="0.2">
      <c r="A11262" s="120"/>
      <c r="B11262" s="120"/>
      <c r="C11262" s="120"/>
      <c r="D11262" s="120"/>
      <c r="E11262" s="344"/>
      <c r="F11262" s="344"/>
      <c r="G11262" s="262">
        <f t="shared" si="198"/>
        <v>58584.866528488899</v>
      </c>
    </row>
    <row r="11263" spans="1:7" x14ac:dyDescent="0.2">
      <c r="A11263" s="120"/>
      <c r="B11263" s="120"/>
      <c r="C11263" s="120"/>
      <c r="D11263" s="120"/>
      <c r="E11263" s="344"/>
      <c r="F11263" s="344"/>
      <c r="G11263" s="262">
        <f t="shared" si="198"/>
        <v>58584.866528488899</v>
      </c>
    </row>
    <row r="11264" spans="1:7" x14ac:dyDescent="0.2">
      <c r="A11264" s="120"/>
      <c r="B11264" s="120"/>
      <c r="C11264" s="120"/>
      <c r="D11264" s="120"/>
      <c r="E11264" s="344"/>
      <c r="F11264" s="344"/>
      <c r="G11264" s="262">
        <f t="shared" si="198"/>
        <v>58584.866528488899</v>
      </c>
    </row>
    <row r="11265" spans="1:7" x14ac:dyDescent="0.2">
      <c r="A11265" s="120"/>
      <c r="B11265" s="120"/>
      <c r="C11265" s="120"/>
      <c r="D11265" s="120"/>
      <c r="E11265" s="344"/>
      <c r="F11265" s="344"/>
      <c r="G11265" s="262">
        <f t="shared" si="198"/>
        <v>58584.866528488899</v>
      </c>
    </row>
    <row r="11266" spans="1:7" x14ac:dyDescent="0.2">
      <c r="A11266" s="120"/>
      <c r="B11266" s="120"/>
      <c r="C11266" s="120"/>
      <c r="D11266" s="120"/>
      <c r="E11266" s="344"/>
      <c r="F11266" s="344"/>
      <c r="G11266" s="262">
        <f t="shared" si="198"/>
        <v>58584.866528488899</v>
      </c>
    </row>
    <row r="11267" spans="1:7" x14ac:dyDescent="0.2">
      <c r="A11267" s="120"/>
      <c r="B11267" s="120"/>
      <c r="C11267" s="120"/>
      <c r="D11267" s="120"/>
      <c r="E11267" s="344"/>
      <c r="F11267" s="344"/>
      <c r="G11267" s="262">
        <f t="shared" si="198"/>
        <v>58584.866528488899</v>
      </c>
    </row>
    <row r="11268" spans="1:7" x14ac:dyDescent="0.2">
      <c r="A11268" s="120"/>
      <c r="B11268" s="120"/>
      <c r="C11268" s="120"/>
      <c r="D11268" s="120"/>
      <c r="E11268" s="344"/>
      <c r="F11268" s="344"/>
      <c r="G11268" s="262">
        <f t="shared" si="198"/>
        <v>58584.866528488899</v>
      </c>
    </row>
    <row r="11269" spans="1:7" x14ac:dyDescent="0.2">
      <c r="A11269" s="120"/>
      <c r="B11269" s="120"/>
      <c r="C11269" s="120"/>
      <c r="D11269" s="120"/>
      <c r="E11269" s="344"/>
      <c r="F11269" s="344"/>
      <c r="G11269" s="262">
        <f t="shared" si="198"/>
        <v>58584.866528488899</v>
      </c>
    </row>
    <row r="11270" spans="1:7" x14ac:dyDescent="0.2">
      <c r="A11270" s="120"/>
      <c r="B11270" s="120"/>
      <c r="C11270" s="120"/>
      <c r="D11270" s="120"/>
      <c r="E11270" s="344"/>
      <c r="F11270" s="344"/>
      <c r="G11270" s="262">
        <f t="shared" ref="G11270:G11333" si="199">G11269+(D11270+D11269)/2*(E11270-E11269)</f>
        <v>58584.866528488899</v>
      </c>
    </row>
    <row r="11271" spans="1:7" x14ac:dyDescent="0.2">
      <c r="A11271" s="120"/>
      <c r="B11271" s="120"/>
      <c r="C11271" s="120"/>
      <c r="D11271" s="120"/>
      <c r="E11271" s="344"/>
      <c r="F11271" s="344"/>
      <c r="G11271" s="262">
        <f t="shared" si="199"/>
        <v>58584.866528488899</v>
      </c>
    </row>
    <row r="11272" spans="1:7" x14ac:dyDescent="0.2">
      <c r="A11272" s="120"/>
      <c r="B11272" s="120"/>
      <c r="C11272" s="120"/>
      <c r="D11272" s="120"/>
      <c r="E11272" s="344"/>
      <c r="F11272" s="344"/>
      <c r="G11272" s="262">
        <f t="shared" si="199"/>
        <v>58584.866528488899</v>
      </c>
    </row>
    <row r="11273" spans="1:7" x14ac:dyDescent="0.2">
      <c r="A11273" s="120"/>
      <c r="B11273" s="120"/>
      <c r="C11273" s="120"/>
      <c r="D11273" s="120"/>
      <c r="E11273" s="344"/>
      <c r="F11273" s="344"/>
      <c r="G11273" s="262">
        <f t="shared" si="199"/>
        <v>58584.866528488899</v>
      </c>
    </row>
    <row r="11274" spans="1:7" x14ac:dyDescent="0.2">
      <c r="A11274" s="120"/>
      <c r="B11274" s="120"/>
      <c r="C11274" s="120"/>
      <c r="D11274" s="120"/>
      <c r="E11274" s="344"/>
      <c r="F11274" s="344"/>
      <c r="G11274" s="262">
        <f t="shared" si="199"/>
        <v>58584.866528488899</v>
      </c>
    </row>
    <row r="11275" spans="1:7" x14ac:dyDescent="0.2">
      <c r="A11275" s="120"/>
      <c r="B11275" s="120"/>
      <c r="C11275" s="120"/>
      <c r="D11275" s="120"/>
      <c r="E11275" s="344"/>
      <c r="F11275" s="344"/>
      <c r="G11275" s="262">
        <f t="shared" si="199"/>
        <v>58584.866528488899</v>
      </c>
    </row>
    <row r="11276" spans="1:7" x14ac:dyDescent="0.2">
      <c r="A11276" s="120"/>
      <c r="B11276" s="120"/>
      <c r="C11276" s="120"/>
      <c r="D11276" s="120"/>
      <c r="E11276" s="344"/>
      <c r="F11276" s="344"/>
      <c r="G11276" s="262">
        <f t="shared" si="199"/>
        <v>58584.866528488899</v>
      </c>
    </row>
    <row r="11277" spans="1:7" x14ac:dyDescent="0.2">
      <c r="A11277" s="120"/>
      <c r="B11277" s="120"/>
      <c r="C11277" s="120"/>
      <c r="D11277" s="120"/>
      <c r="E11277" s="344"/>
      <c r="F11277" s="344"/>
      <c r="G11277" s="262">
        <f t="shared" si="199"/>
        <v>58584.866528488899</v>
      </c>
    </row>
    <row r="11278" spans="1:7" x14ac:dyDescent="0.2">
      <c r="A11278" s="120"/>
      <c r="B11278" s="120"/>
      <c r="C11278" s="120"/>
      <c r="D11278" s="120"/>
      <c r="E11278" s="344"/>
      <c r="F11278" s="344"/>
      <c r="G11278" s="262">
        <f t="shared" si="199"/>
        <v>58584.866528488899</v>
      </c>
    </row>
    <row r="11279" spans="1:7" x14ac:dyDescent="0.2">
      <c r="A11279" s="120"/>
      <c r="B11279" s="120"/>
      <c r="C11279" s="120"/>
      <c r="D11279" s="120"/>
      <c r="E11279" s="344"/>
      <c r="F11279" s="344"/>
      <c r="G11279" s="262">
        <f t="shared" si="199"/>
        <v>58584.866528488899</v>
      </c>
    </row>
    <row r="11280" spans="1:7" x14ac:dyDescent="0.2">
      <c r="A11280" s="120"/>
      <c r="B11280" s="120"/>
      <c r="C11280" s="120"/>
      <c r="D11280" s="120"/>
      <c r="E11280" s="344"/>
      <c r="F11280" s="344"/>
      <c r="G11280" s="262">
        <f t="shared" si="199"/>
        <v>58584.866528488899</v>
      </c>
    </row>
    <row r="11281" spans="1:7" x14ac:dyDescent="0.2">
      <c r="A11281" s="120"/>
      <c r="B11281" s="120"/>
      <c r="C11281" s="120"/>
      <c r="D11281" s="120"/>
      <c r="E11281" s="344"/>
      <c r="F11281" s="344"/>
      <c r="G11281" s="262">
        <f t="shared" si="199"/>
        <v>58584.866528488899</v>
      </c>
    </row>
    <row r="11282" spans="1:7" x14ac:dyDescent="0.2">
      <c r="A11282" s="120"/>
      <c r="B11282" s="120"/>
      <c r="C11282" s="120"/>
      <c r="D11282" s="120"/>
      <c r="E11282" s="344"/>
      <c r="F11282" s="344"/>
      <c r="G11282" s="262">
        <f t="shared" si="199"/>
        <v>58584.866528488899</v>
      </c>
    </row>
    <row r="11283" spans="1:7" x14ac:dyDescent="0.2">
      <c r="A11283" s="120"/>
      <c r="B11283" s="120"/>
      <c r="C11283" s="120"/>
      <c r="D11283" s="120"/>
      <c r="E11283" s="344"/>
      <c r="F11283" s="344"/>
      <c r="G11283" s="262">
        <f t="shared" si="199"/>
        <v>58584.866528488899</v>
      </c>
    </row>
    <row r="11284" spans="1:7" x14ac:dyDescent="0.2">
      <c r="A11284" s="120"/>
      <c r="B11284" s="120"/>
      <c r="C11284" s="120"/>
      <c r="D11284" s="120"/>
      <c r="E11284" s="344"/>
      <c r="F11284" s="344"/>
      <c r="G11284" s="262">
        <f t="shared" si="199"/>
        <v>58584.866528488899</v>
      </c>
    </row>
    <row r="11285" spans="1:7" x14ac:dyDescent="0.2">
      <c r="A11285" s="120"/>
      <c r="B11285" s="120"/>
      <c r="C11285" s="120"/>
      <c r="D11285" s="120"/>
      <c r="E11285" s="344"/>
      <c r="F11285" s="344"/>
      <c r="G11285" s="262">
        <f t="shared" si="199"/>
        <v>58584.866528488899</v>
      </c>
    </row>
    <row r="11286" spans="1:7" x14ac:dyDescent="0.2">
      <c r="A11286" s="120"/>
      <c r="B11286" s="120"/>
      <c r="C11286" s="120"/>
      <c r="D11286" s="120"/>
      <c r="E11286" s="344"/>
      <c r="F11286" s="344"/>
      <c r="G11286" s="262">
        <f t="shared" si="199"/>
        <v>58584.866528488899</v>
      </c>
    </row>
    <row r="11287" spans="1:7" x14ac:dyDescent="0.2">
      <c r="A11287" s="120"/>
      <c r="B11287" s="120"/>
      <c r="C11287" s="120"/>
      <c r="D11287" s="120"/>
      <c r="E11287" s="344"/>
      <c r="F11287" s="344"/>
      <c r="G11287" s="262">
        <f t="shared" si="199"/>
        <v>58584.866528488899</v>
      </c>
    </row>
    <row r="11288" spans="1:7" x14ac:dyDescent="0.2">
      <c r="A11288" s="120"/>
      <c r="B11288" s="120"/>
      <c r="C11288" s="120"/>
      <c r="D11288" s="120"/>
      <c r="E11288" s="344"/>
      <c r="F11288" s="344"/>
      <c r="G11288" s="262">
        <f t="shared" si="199"/>
        <v>58584.866528488899</v>
      </c>
    </row>
    <row r="11289" spans="1:7" x14ac:dyDescent="0.2">
      <c r="A11289" s="120"/>
      <c r="B11289" s="120"/>
      <c r="C11289" s="120"/>
      <c r="D11289" s="120"/>
      <c r="E11289" s="344"/>
      <c r="F11289" s="344"/>
      <c r="G11289" s="262">
        <f t="shared" si="199"/>
        <v>58584.866528488899</v>
      </c>
    </row>
    <row r="11290" spans="1:7" x14ac:dyDescent="0.2">
      <c r="A11290" s="120"/>
      <c r="B11290" s="120"/>
      <c r="C11290" s="120"/>
      <c r="D11290" s="120"/>
      <c r="E11290" s="344"/>
      <c r="F11290" s="344"/>
      <c r="G11290" s="262">
        <f t="shared" si="199"/>
        <v>58584.866528488899</v>
      </c>
    </row>
    <row r="11291" spans="1:7" x14ac:dyDescent="0.2">
      <c r="A11291" s="120"/>
      <c r="B11291" s="120"/>
      <c r="C11291" s="120"/>
      <c r="D11291" s="120"/>
      <c r="E11291" s="344"/>
      <c r="F11291" s="344"/>
      <c r="G11291" s="262">
        <f t="shared" si="199"/>
        <v>58584.866528488899</v>
      </c>
    </row>
    <row r="11292" spans="1:7" x14ac:dyDescent="0.2">
      <c r="A11292" s="120"/>
      <c r="B11292" s="120"/>
      <c r="C11292" s="120"/>
      <c r="D11292" s="120"/>
      <c r="E11292" s="344"/>
      <c r="F11292" s="344"/>
      <c r="G11292" s="262">
        <f t="shared" si="199"/>
        <v>58584.866528488899</v>
      </c>
    </row>
    <row r="11293" spans="1:7" x14ac:dyDescent="0.2">
      <c r="A11293" s="120"/>
      <c r="B11293" s="120"/>
      <c r="C11293" s="120"/>
      <c r="D11293" s="120"/>
      <c r="E11293" s="344"/>
      <c r="F11293" s="344"/>
      <c r="G11293" s="262">
        <f t="shared" si="199"/>
        <v>58584.866528488899</v>
      </c>
    </row>
    <row r="11294" spans="1:7" x14ac:dyDescent="0.2">
      <c r="A11294" s="120"/>
      <c r="B11294" s="120"/>
      <c r="C11294" s="120"/>
      <c r="D11294" s="120"/>
      <c r="E11294" s="344"/>
      <c r="F11294" s="344"/>
      <c r="G11294" s="262">
        <f t="shared" si="199"/>
        <v>58584.866528488899</v>
      </c>
    </row>
    <row r="11295" spans="1:7" x14ac:dyDescent="0.2">
      <c r="A11295" s="120"/>
      <c r="B11295" s="120"/>
      <c r="C11295" s="120"/>
      <c r="D11295" s="120"/>
      <c r="E11295" s="344"/>
      <c r="F11295" s="344"/>
      <c r="G11295" s="262">
        <f t="shared" si="199"/>
        <v>58584.866528488899</v>
      </c>
    </row>
    <row r="11296" spans="1:7" x14ac:dyDescent="0.2">
      <c r="A11296" s="120"/>
      <c r="B11296" s="120"/>
      <c r="C11296" s="120"/>
      <c r="D11296" s="120"/>
      <c r="E11296" s="344"/>
      <c r="F11296" s="344"/>
      <c r="G11296" s="262">
        <f t="shared" si="199"/>
        <v>58584.866528488899</v>
      </c>
    </row>
    <row r="11297" spans="1:7" x14ac:dyDescent="0.2">
      <c r="A11297" s="120"/>
      <c r="B11297" s="120"/>
      <c r="C11297" s="120"/>
      <c r="D11297" s="120"/>
      <c r="E11297" s="344"/>
      <c r="F11297" s="344"/>
      <c r="G11297" s="262">
        <f t="shared" si="199"/>
        <v>58584.866528488899</v>
      </c>
    </row>
    <row r="11298" spans="1:7" x14ac:dyDescent="0.2">
      <c r="A11298" s="120"/>
      <c r="B11298" s="120"/>
      <c r="C11298" s="120"/>
      <c r="D11298" s="120"/>
      <c r="E11298" s="344"/>
      <c r="F11298" s="344"/>
      <c r="G11298" s="262">
        <f t="shared" si="199"/>
        <v>58584.866528488899</v>
      </c>
    </row>
    <row r="11299" spans="1:7" x14ac:dyDescent="0.2">
      <c r="A11299" s="120"/>
      <c r="B11299" s="120"/>
      <c r="C11299" s="120"/>
      <c r="D11299" s="120"/>
      <c r="E11299" s="344"/>
      <c r="F11299" s="344"/>
      <c r="G11299" s="262">
        <f t="shared" si="199"/>
        <v>58584.866528488899</v>
      </c>
    </row>
    <row r="11300" spans="1:7" x14ac:dyDescent="0.2">
      <c r="A11300" s="120"/>
      <c r="B11300" s="120"/>
      <c r="C11300" s="120"/>
      <c r="D11300" s="120"/>
      <c r="E11300" s="344"/>
      <c r="F11300" s="344"/>
      <c r="G11300" s="262">
        <f t="shared" si="199"/>
        <v>58584.866528488899</v>
      </c>
    </row>
    <row r="11301" spans="1:7" x14ac:dyDescent="0.2">
      <c r="A11301" s="120"/>
      <c r="B11301" s="120"/>
      <c r="C11301" s="120"/>
      <c r="D11301" s="120"/>
      <c r="E11301" s="344"/>
      <c r="F11301" s="344"/>
      <c r="G11301" s="262">
        <f t="shared" si="199"/>
        <v>58584.866528488899</v>
      </c>
    </row>
    <row r="11302" spans="1:7" x14ac:dyDescent="0.2">
      <c r="A11302" s="120"/>
      <c r="B11302" s="120"/>
      <c r="C11302" s="120"/>
      <c r="D11302" s="120"/>
      <c r="E11302" s="344"/>
      <c r="F11302" s="344"/>
      <c r="G11302" s="262">
        <f t="shared" si="199"/>
        <v>58584.866528488899</v>
      </c>
    </row>
    <row r="11303" spans="1:7" x14ac:dyDescent="0.2">
      <c r="A11303" s="120"/>
      <c r="B11303" s="120"/>
      <c r="C11303" s="120"/>
      <c r="D11303" s="120"/>
      <c r="E11303" s="344"/>
      <c r="F11303" s="344"/>
      <c r="G11303" s="262">
        <f t="shared" si="199"/>
        <v>58584.866528488899</v>
      </c>
    </row>
    <row r="11304" spans="1:7" x14ac:dyDescent="0.2">
      <c r="A11304" s="120"/>
      <c r="B11304" s="120"/>
      <c r="C11304" s="120"/>
      <c r="D11304" s="120"/>
      <c r="E11304" s="344"/>
      <c r="F11304" s="344"/>
      <c r="G11304" s="262">
        <f t="shared" si="199"/>
        <v>58584.866528488899</v>
      </c>
    </row>
    <row r="11305" spans="1:7" x14ac:dyDescent="0.2">
      <c r="A11305" s="120"/>
      <c r="B11305" s="120"/>
      <c r="C11305" s="120"/>
      <c r="D11305" s="120"/>
      <c r="E11305" s="344"/>
      <c r="F11305" s="344"/>
      <c r="G11305" s="262">
        <f t="shared" si="199"/>
        <v>58584.866528488899</v>
      </c>
    </row>
    <row r="11306" spans="1:7" x14ac:dyDescent="0.2">
      <c r="A11306" s="120"/>
      <c r="B11306" s="120"/>
      <c r="C11306" s="120"/>
      <c r="D11306" s="120"/>
      <c r="E11306" s="344"/>
      <c r="F11306" s="344"/>
      <c r="G11306" s="262">
        <f t="shared" si="199"/>
        <v>58584.866528488899</v>
      </c>
    </row>
    <row r="11307" spans="1:7" x14ac:dyDescent="0.2">
      <c r="A11307" s="120"/>
      <c r="B11307" s="120"/>
      <c r="C11307" s="120"/>
      <c r="D11307" s="120"/>
      <c r="E11307" s="344"/>
      <c r="F11307" s="344"/>
      <c r="G11307" s="262">
        <f t="shared" si="199"/>
        <v>58584.866528488899</v>
      </c>
    </row>
    <row r="11308" spans="1:7" x14ac:dyDescent="0.2">
      <c r="A11308" s="120"/>
      <c r="B11308" s="120"/>
      <c r="C11308" s="120"/>
      <c r="D11308" s="120"/>
      <c r="E11308" s="344"/>
      <c r="F11308" s="344"/>
      <c r="G11308" s="262">
        <f t="shared" si="199"/>
        <v>58584.866528488899</v>
      </c>
    </row>
    <row r="11309" spans="1:7" x14ac:dyDescent="0.2">
      <c r="A11309" s="120"/>
      <c r="B11309" s="120"/>
      <c r="C11309" s="120"/>
      <c r="D11309" s="120"/>
      <c r="E11309" s="344"/>
      <c r="F11309" s="344"/>
      <c r="G11309" s="262">
        <f t="shared" si="199"/>
        <v>58584.866528488899</v>
      </c>
    </row>
    <row r="11310" spans="1:7" x14ac:dyDescent="0.2">
      <c r="A11310" s="120"/>
      <c r="B11310" s="120"/>
      <c r="C11310" s="120"/>
      <c r="D11310" s="120"/>
      <c r="E11310" s="344"/>
      <c r="F11310" s="344"/>
      <c r="G11310" s="262">
        <f t="shared" si="199"/>
        <v>58584.866528488899</v>
      </c>
    </row>
    <row r="11311" spans="1:7" x14ac:dyDescent="0.2">
      <c r="A11311" s="120"/>
      <c r="B11311" s="120"/>
      <c r="C11311" s="120"/>
      <c r="D11311" s="120"/>
      <c r="E11311" s="344"/>
      <c r="F11311" s="344"/>
      <c r="G11311" s="262">
        <f t="shared" si="199"/>
        <v>58584.866528488899</v>
      </c>
    </row>
    <row r="11312" spans="1:7" x14ac:dyDescent="0.2">
      <c r="A11312" s="120"/>
      <c r="B11312" s="120"/>
      <c r="C11312" s="120"/>
      <c r="D11312" s="120"/>
      <c r="E11312" s="344"/>
      <c r="F11312" s="344"/>
      <c r="G11312" s="262">
        <f t="shared" si="199"/>
        <v>58584.866528488899</v>
      </c>
    </row>
    <row r="11313" spans="1:7" x14ac:dyDescent="0.2">
      <c r="A11313" s="120"/>
      <c r="B11313" s="120"/>
      <c r="C11313" s="120"/>
      <c r="D11313" s="120"/>
      <c r="E11313" s="344"/>
      <c r="F11313" s="344"/>
      <c r="G11313" s="262">
        <f t="shared" si="199"/>
        <v>58584.866528488899</v>
      </c>
    </row>
    <row r="11314" spans="1:7" x14ac:dyDescent="0.2">
      <c r="A11314" s="120"/>
      <c r="B11314" s="120"/>
      <c r="C11314" s="120"/>
      <c r="D11314" s="120"/>
      <c r="E11314" s="344"/>
      <c r="F11314" s="344"/>
      <c r="G11314" s="262">
        <f t="shared" si="199"/>
        <v>58584.866528488899</v>
      </c>
    </row>
    <row r="11315" spans="1:7" x14ac:dyDescent="0.2">
      <c r="A11315" s="120"/>
      <c r="B11315" s="120"/>
      <c r="C11315" s="120"/>
      <c r="D11315" s="120"/>
      <c r="E11315" s="344"/>
      <c r="F11315" s="344"/>
      <c r="G11315" s="262">
        <f t="shared" si="199"/>
        <v>58584.866528488899</v>
      </c>
    </row>
    <row r="11316" spans="1:7" x14ac:dyDescent="0.2">
      <c r="A11316" s="120"/>
      <c r="B11316" s="120"/>
      <c r="C11316" s="120"/>
      <c r="D11316" s="120"/>
      <c r="E11316" s="344"/>
      <c r="F11316" s="344"/>
      <c r="G11316" s="262">
        <f t="shared" si="199"/>
        <v>58584.866528488899</v>
      </c>
    </row>
    <row r="11317" spans="1:7" x14ac:dyDescent="0.2">
      <c r="A11317" s="120"/>
      <c r="B11317" s="120"/>
      <c r="C11317" s="120"/>
      <c r="D11317" s="120"/>
      <c r="E11317" s="344"/>
      <c r="F11317" s="344"/>
      <c r="G11317" s="262">
        <f t="shared" si="199"/>
        <v>58584.866528488899</v>
      </c>
    </row>
    <row r="11318" spans="1:7" x14ac:dyDescent="0.2">
      <c r="A11318" s="120"/>
      <c r="B11318" s="120"/>
      <c r="C11318" s="120"/>
      <c r="D11318" s="120"/>
      <c r="E11318" s="344"/>
      <c r="F11318" s="344"/>
      <c r="G11318" s="262">
        <f t="shared" si="199"/>
        <v>58584.866528488899</v>
      </c>
    </row>
    <row r="11319" spans="1:7" x14ac:dyDescent="0.2">
      <c r="A11319" s="120"/>
      <c r="B11319" s="120"/>
      <c r="C11319" s="120"/>
      <c r="D11319" s="120"/>
      <c r="E11319" s="344"/>
      <c r="F11319" s="344"/>
      <c r="G11319" s="262">
        <f t="shared" si="199"/>
        <v>58584.866528488899</v>
      </c>
    </row>
    <row r="11320" spans="1:7" x14ac:dyDescent="0.2">
      <c r="A11320" s="120"/>
      <c r="B11320" s="120"/>
      <c r="C11320" s="120"/>
      <c r="D11320" s="120"/>
      <c r="E11320" s="344"/>
      <c r="F11320" s="344"/>
      <c r="G11320" s="262">
        <f t="shared" si="199"/>
        <v>58584.866528488899</v>
      </c>
    </row>
    <row r="11321" spans="1:7" x14ac:dyDescent="0.2">
      <c r="A11321" s="120"/>
      <c r="B11321" s="120"/>
      <c r="C11321" s="120"/>
      <c r="D11321" s="120"/>
      <c r="E11321" s="344"/>
      <c r="F11321" s="344"/>
      <c r="G11321" s="262">
        <f t="shared" si="199"/>
        <v>58584.866528488899</v>
      </c>
    </row>
    <row r="11322" spans="1:7" x14ac:dyDescent="0.2">
      <c r="A11322" s="120"/>
      <c r="B11322" s="120"/>
      <c r="C11322" s="120"/>
      <c r="D11322" s="120"/>
      <c r="E11322" s="344"/>
      <c r="F11322" s="344"/>
      <c r="G11322" s="262">
        <f t="shared" si="199"/>
        <v>58584.866528488899</v>
      </c>
    </row>
    <row r="11323" spans="1:7" x14ac:dyDescent="0.2">
      <c r="A11323" s="120"/>
      <c r="B11323" s="120"/>
      <c r="C11323" s="120"/>
      <c r="D11323" s="120"/>
      <c r="E11323" s="344"/>
      <c r="F11323" s="344"/>
      <c r="G11323" s="262">
        <f t="shared" si="199"/>
        <v>58584.866528488899</v>
      </c>
    </row>
    <row r="11324" spans="1:7" x14ac:dyDescent="0.2">
      <c r="A11324" s="120"/>
      <c r="B11324" s="120"/>
      <c r="C11324" s="120"/>
      <c r="D11324" s="120"/>
      <c r="E11324" s="344"/>
      <c r="F11324" s="344"/>
      <c r="G11324" s="262">
        <f t="shared" si="199"/>
        <v>58584.866528488899</v>
      </c>
    </row>
    <row r="11325" spans="1:7" x14ac:dyDescent="0.2">
      <c r="A11325" s="120"/>
      <c r="B11325" s="120"/>
      <c r="C11325" s="120"/>
      <c r="D11325" s="120"/>
      <c r="E11325" s="344"/>
      <c r="F11325" s="344"/>
      <c r="G11325" s="262">
        <f t="shared" si="199"/>
        <v>58584.866528488899</v>
      </c>
    </row>
    <row r="11326" spans="1:7" x14ac:dyDescent="0.2">
      <c r="A11326" s="120"/>
      <c r="B11326" s="120"/>
      <c r="C11326" s="120"/>
      <c r="D11326" s="120"/>
      <c r="E11326" s="344"/>
      <c r="F11326" s="344"/>
      <c r="G11326" s="262">
        <f t="shared" si="199"/>
        <v>58584.866528488899</v>
      </c>
    </row>
    <row r="11327" spans="1:7" x14ac:dyDescent="0.2">
      <c r="A11327" s="120"/>
      <c r="B11327" s="120"/>
      <c r="C11327" s="120"/>
      <c r="D11327" s="120"/>
      <c r="E11327" s="344"/>
      <c r="F11327" s="344"/>
      <c r="G11327" s="262">
        <f t="shared" si="199"/>
        <v>58584.866528488899</v>
      </c>
    </row>
    <row r="11328" spans="1:7" x14ac:dyDescent="0.2">
      <c r="A11328" s="120"/>
      <c r="B11328" s="120"/>
      <c r="C11328" s="120"/>
      <c r="D11328" s="120"/>
      <c r="E11328" s="344"/>
      <c r="F11328" s="344"/>
      <c r="G11328" s="262">
        <f t="shared" si="199"/>
        <v>58584.866528488899</v>
      </c>
    </row>
    <row r="11329" spans="1:7" x14ac:dyDescent="0.2">
      <c r="A11329" s="120"/>
      <c r="B11329" s="120"/>
      <c r="C11329" s="120"/>
      <c r="D11329" s="120"/>
      <c r="E11329" s="344"/>
      <c r="F11329" s="344"/>
      <c r="G11329" s="262">
        <f t="shared" si="199"/>
        <v>58584.866528488899</v>
      </c>
    </row>
    <row r="11330" spans="1:7" x14ac:dyDescent="0.2">
      <c r="A11330" s="120"/>
      <c r="B11330" s="120"/>
      <c r="C11330" s="120"/>
      <c r="D11330" s="120"/>
      <c r="E11330" s="344"/>
      <c r="F11330" s="344"/>
      <c r="G11330" s="262">
        <f t="shared" si="199"/>
        <v>58584.866528488899</v>
      </c>
    </row>
    <row r="11331" spans="1:7" x14ac:dyDescent="0.2">
      <c r="A11331" s="120"/>
      <c r="B11331" s="120"/>
      <c r="C11331" s="120"/>
      <c r="D11331" s="120"/>
      <c r="E11331" s="344"/>
      <c r="F11331" s="344"/>
      <c r="G11331" s="262">
        <f t="shared" si="199"/>
        <v>58584.866528488899</v>
      </c>
    </row>
    <row r="11332" spans="1:7" x14ac:dyDescent="0.2">
      <c r="A11332" s="120"/>
      <c r="B11332" s="120"/>
      <c r="C11332" s="120"/>
      <c r="D11332" s="120"/>
      <c r="E11332" s="344"/>
      <c r="F11332" s="344"/>
      <c r="G11332" s="262">
        <f t="shared" si="199"/>
        <v>58584.866528488899</v>
      </c>
    </row>
    <row r="11333" spans="1:7" x14ac:dyDescent="0.2">
      <c r="A11333" s="120"/>
      <c r="B11333" s="120"/>
      <c r="C11333" s="120"/>
      <c r="D11333" s="120"/>
      <c r="E11333" s="344"/>
      <c r="F11333" s="344"/>
      <c r="G11333" s="262">
        <f t="shared" si="199"/>
        <v>58584.866528488899</v>
      </c>
    </row>
    <row r="11334" spans="1:7" x14ac:dyDescent="0.2">
      <c r="A11334" s="120"/>
      <c r="B11334" s="120"/>
      <c r="C11334" s="120"/>
      <c r="D11334" s="120"/>
      <c r="E11334" s="344"/>
      <c r="F11334" s="344"/>
      <c r="G11334" s="262">
        <f t="shared" ref="G11334:G11397" si="200">G11333+(D11334+D11333)/2*(E11334-E11333)</f>
        <v>58584.866528488899</v>
      </c>
    </row>
    <row r="11335" spans="1:7" x14ac:dyDescent="0.2">
      <c r="A11335" s="120"/>
      <c r="B11335" s="120"/>
      <c r="C11335" s="120"/>
      <c r="D11335" s="120"/>
      <c r="E11335" s="344"/>
      <c r="F11335" s="344"/>
      <c r="G11335" s="262">
        <f t="shared" si="200"/>
        <v>58584.866528488899</v>
      </c>
    </row>
    <row r="11336" spans="1:7" x14ac:dyDescent="0.2">
      <c r="A11336" s="120"/>
      <c r="B11336" s="120"/>
      <c r="C11336" s="120"/>
      <c r="D11336" s="120"/>
      <c r="E11336" s="344"/>
      <c r="F11336" s="344"/>
      <c r="G11336" s="262">
        <f t="shared" si="200"/>
        <v>58584.866528488899</v>
      </c>
    </row>
    <row r="11337" spans="1:7" x14ac:dyDescent="0.2">
      <c r="A11337" s="120"/>
      <c r="B11337" s="120"/>
      <c r="C11337" s="120"/>
      <c r="D11337" s="120"/>
      <c r="E11337" s="344"/>
      <c r="F11337" s="344"/>
      <c r="G11337" s="262">
        <f t="shared" si="200"/>
        <v>58584.866528488899</v>
      </c>
    </row>
    <row r="11338" spans="1:7" x14ac:dyDescent="0.2">
      <c r="A11338" s="120"/>
      <c r="B11338" s="120"/>
      <c r="C11338" s="120"/>
      <c r="D11338" s="120"/>
      <c r="E11338" s="344"/>
      <c r="F11338" s="344"/>
      <c r="G11338" s="262">
        <f t="shared" si="200"/>
        <v>58584.866528488899</v>
      </c>
    </row>
    <row r="11339" spans="1:7" x14ac:dyDescent="0.2">
      <c r="A11339" s="120"/>
      <c r="B11339" s="120"/>
      <c r="C11339" s="120"/>
      <c r="D11339" s="120"/>
      <c r="E11339" s="344"/>
      <c r="F11339" s="344"/>
      <c r="G11339" s="262">
        <f t="shared" si="200"/>
        <v>58584.866528488899</v>
      </c>
    </row>
    <row r="11340" spans="1:7" x14ac:dyDescent="0.2">
      <c r="A11340" s="120"/>
      <c r="B11340" s="120"/>
      <c r="C11340" s="120"/>
      <c r="D11340" s="120"/>
      <c r="E11340" s="344"/>
      <c r="F11340" s="344"/>
      <c r="G11340" s="262">
        <f t="shared" si="200"/>
        <v>58584.866528488899</v>
      </c>
    </row>
    <row r="11341" spans="1:7" x14ac:dyDescent="0.2">
      <c r="A11341" s="120"/>
      <c r="B11341" s="120"/>
      <c r="C11341" s="120"/>
      <c r="D11341" s="120"/>
      <c r="E11341" s="344"/>
      <c r="F11341" s="344"/>
      <c r="G11341" s="262">
        <f t="shared" si="200"/>
        <v>58584.866528488899</v>
      </c>
    </row>
    <row r="11342" spans="1:7" x14ac:dyDescent="0.2">
      <c r="A11342" s="120"/>
      <c r="B11342" s="120"/>
      <c r="C11342" s="120"/>
      <c r="D11342" s="120"/>
      <c r="E11342" s="344"/>
      <c r="F11342" s="344"/>
      <c r="G11342" s="262">
        <f t="shared" si="200"/>
        <v>58584.866528488899</v>
      </c>
    </row>
    <row r="11343" spans="1:7" x14ac:dyDescent="0.2">
      <c r="A11343" s="120"/>
      <c r="B11343" s="120"/>
      <c r="C11343" s="120"/>
      <c r="D11343" s="120"/>
      <c r="E11343" s="344"/>
      <c r="F11343" s="344"/>
      <c r="G11343" s="262">
        <f t="shared" si="200"/>
        <v>58584.866528488899</v>
      </c>
    </row>
    <row r="11344" spans="1:7" x14ac:dyDescent="0.2">
      <c r="A11344" s="120"/>
      <c r="B11344" s="120"/>
      <c r="C11344" s="120"/>
      <c r="D11344" s="120"/>
      <c r="E11344" s="344"/>
      <c r="F11344" s="344"/>
      <c r="G11344" s="262">
        <f t="shared" si="200"/>
        <v>58584.866528488899</v>
      </c>
    </row>
    <row r="11345" spans="1:7" x14ac:dyDescent="0.2">
      <c r="A11345" s="120"/>
      <c r="B11345" s="120"/>
      <c r="C11345" s="120"/>
      <c r="D11345" s="120"/>
      <c r="E11345" s="344"/>
      <c r="F11345" s="344"/>
      <c r="G11345" s="262">
        <f t="shared" si="200"/>
        <v>58584.866528488899</v>
      </c>
    </row>
    <row r="11346" spans="1:7" x14ac:dyDescent="0.2">
      <c r="A11346" s="120"/>
      <c r="B11346" s="120"/>
      <c r="C11346" s="120"/>
      <c r="D11346" s="120"/>
      <c r="E11346" s="344"/>
      <c r="F11346" s="344"/>
      <c r="G11346" s="262">
        <f t="shared" si="200"/>
        <v>58584.866528488899</v>
      </c>
    </row>
    <row r="11347" spans="1:7" x14ac:dyDescent="0.2">
      <c r="A11347" s="120"/>
      <c r="B11347" s="120"/>
      <c r="C11347" s="120"/>
      <c r="D11347" s="120"/>
      <c r="E11347" s="344"/>
      <c r="F11347" s="344"/>
      <c r="G11347" s="262">
        <f t="shared" si="200"/>
        <v>58584.866528488899</v>
      </c>
    </row>
    <row r="11348" spans="1:7" x14ac:dyDescent="0.2">
      <c r="A11348" s="120"/>
      <c r="B11348" s="120"/>
      <c r="C11348" s="120"/>
      <c r="D11348" s="120"/>
      <c r="E11348" s="344"/>
      <c r="F11348" s="344"/>
      <c r="G11348" s="262">
        <f t="shared" si="200"/>
        <v>58584.866528488899</v>
      </c>
    </row>
    <row r="11349" spans="1:7" x14ac:dyDescent="0.2">
      <c r="A11349" s="120"/>
      <c r="B11349" s="120"/>
      <c r="C11349" s="120"/>
      <c r="D11349" s="120"/>
      <c r="E11349" s="344"/>
      <c r="F11349" s="344"/>
      <c r="G11349" s="262">
        <f t="shared" si="200"/>
        <v>58584.866528488899</v>
      </c>
    </row>
    <row r="11350" spans="1:7" x14ac:dyDescent="0.2">
      <c r="A11350" s="120"/>
      <c r="B11350" s="120"/>
      <c r="C11350" s="120"/>
      <c r="D11350" s="120"/>
      <c r="E11350" s="344"/>
      <c r="F11350" s="344"/>
      <c r="G11350" s="262">
        <f t="shared" si="200"/>
        <v>58584.866528488899</v>
      </c>
    </row>
    <row r="11351" spans="1:7" x14ac:dyDescent="0.2">
      <c r="A11351" s="120"/>
      <c r="B11351" s="120"/>
      <c r="C11351" s="120"/>
      <c r="D11351" s="120"/>
      <c r="E11351" s="344"/>
      <c r="F11351" s="344"/>
      <c r="G11351" s="262">
        <f t="shared" si="200"/>
        <v>58584.866528488899</v>
      </c>
    </row>
    <row r="11352" spans="1:7" x14ac:dyDescent="0.2">
      <c r="A11352" s="120"/>
      <c r="B11352" s="120"/>
      <c r="C11352" s="120"/>
      <c r="D11352" s="120"/>
      <c r="E11352" s="344"/>
      <c r="F11352" s="344"/>
      <c r="G11352" s="262">
        <f t="shared" si="200"/>
        <v>58584.866528488899</v>
      </c>
    </row>
    <row r="11353" spans="1:7" x14ac:dyDescent="0.2">
      <c r="A11353" s="120"/>
      <c r="B11353" s="120"/>
      <c r="C11353" s="120"/>
      <c r="D11353" s="120"/>
      <c r="E11353" s="344"/>
      <c r="F11353" s="344"/>
      <c r="G11353" s="262">
        <f t="shared" si="200"/>
        <v>58584.866528488899</v>
      </c>
    </row>
    <row r="11354" spans="1:7" x14ac:dyDescent="0.2">
      <c r="A11354" s="120"/>
      <c r="B11354" s="120"/>
      <c r="C11354" s="120"/>
      <c r="D11354" s="120"/>
      <c r="E11354" s="344"/>
      <c r="F11354" s="344"/>
      <c r="G11354" s="262">
        <f t="shared" si="200"/>
        <v>58584.866528488899</v>
      </c>
    </row>
    <row r="11355" spans="1:7" x14ac:dyDescent="0.2">
      <c r="A11355" s="120"/>
      <c r="B11355" s="120"/>
      <c r="C11355" s="120"/>
      <c r="D11355" s="120"/>
      <c r="E11355" s="344"/>
      <c r="F11355" s="344"/>
      <c r="G11355" s="262">
        <f t="shared" si="200"/>
        <v>58584.866528488899</v>
      </c>
    </row>
    <row r="11356" spans="1:7" x14ac:dyDescent="0.2">
      <c r="A11356" s="120"/>
      <c r="B11356" s="120"/>
      <c r="C11356" s="120"/>
      <c r="D11356" s="120"/>
      <c r="E11356" s="344"/>
      <c r="F11356" s="344"/>
      <c r="G11356" s="262">
        <f t="shared" si="200"/>
        <v>58584.866528488899</v>
      </c>
    </row>
    <row r="11357" spans="1:7" x14ac:dyDescent="0.2">
      <c r="A11357" s="120"/>
      <c r="B11357" s="120"/>
      <c r="C11357" s="120"/>
      <c r="D11357" s="120"/>
      <c r="E11357" s="344"/>
      <c r="F11357" s="344"/>
      <c r="G11357" s="262">
        <f t="shared" si="200"/>
        <v>58584.866528488899</v>
      </c>
    </row>
    <row r="11358" spans="1:7" x14ac:dyDescent="0.2">
      <c r="A11358" s="120"/>
      <c r="B11358" s="120"/>
      <c r="C11358" s="120"/>
      <c r="D11358" s="120"/>
      <c r="E11358" s="344"/>
      <c r="F11358" s="344"/>
      <c r="G11358" s="262">
        <f t="shared" si="200"/>
        <v>58584.866528488899</v>
      </c>
    </row>
    <row r="11359" spans="1:7" x14ac:dyDescent="0.2">
      <c r="A11359" s="120"/>
      <c r="B11359" s="120"/>
      <c r="C11359" s="120"/>
      <c r="D11359" s="120"/>
      <c r="E11359" s="344"/>
      <c r="F11359" s="344"/>
      <c r="G11359" s="262">
        <f t="shared" si="200"/>
        <v>58584.866528488899</v>
      </c>
    </row>
    <row r="11360" spans="1:7" x14ac:dyDescent="0.2">
      <c r="A11360" s="120"/>
      <c r="B11360" s="120"/>
      <c r="C11360" s="120"/>
      <c r="D11360" s="120"/>
      <c r="E11360" s="344"/>
      <c r="F11360" s="344"/>
      <c r="G11360" s="262">
        <f t="shared" si="200"/>
        <v>58584.866528488899</v>
      </c>
    </row>
    <row r="11361" spans="1:7" x14ac:dyDescent="0.2">
      <c r="A11361" s="120"/>
      <c r="B11361" s="120"/>
      <c r="C11361" s="120"/>
      <c r="D11361" s="120"/>
      <c r="E11361" s="344"/>
      <c r="F11361" s="344"/>
      <c r="G11361" s="262">
        <f t="shared" si="200"/>
        <v>58584.866528488899</v>
      </c>
    </row>
    <row r="11362" spans="1:7" x14ac:dyDescent="0.2">
      <c r="A11362" s="120"/>
      <c r="B11362" s="120"/>
      <c r="C11362" s="120"/>
      <c r="D11362" s="120"/>
      <c r="E11362" s="344"/>
      <c r="F11362" s="344"/>
      <c r="G11362" s="262">
        <f t="shared" si="200"/>
        <v>58584.866528488899</v>
      </c>
    </row>
    <row r="11363" spans="1:7" x14ac:dyDescent="0.2">
      <c r="A11363" s="120"/>
      <c r="B11363" s="120"/>
      <c r="C11363" s="120"/>
      <c r="D11363" s="120"/>
      <c r="E11363" s="344"/>
      <c r="F11363" s="344"/>
      <c r="G11363" s="262">
        <f t="shared" si="200"/>
        <v>58584.866528488899</v>
      </c>
    </row>
    <row r="11364" spans="1:7" x14ac:dyDescent="0.2">
      <c r="A11364" s="120"/>
      <c r="B11364" s="120"/>
      <c r="C11364" s="120"/>
      <c r="D11364" s="120"/>
      <c r="E11364" s="344"/>
      <c r="F11364" s="344"/>
      <c r="G11364" s="262">
        <f t="shared" si="200"/>
        <v>58584.866528488899</v>
      </c>
    </row>
    <row r="11365" spans="1:7" x14ac:dyDescent="0.2">
      <c r="A11365" s="120"/>
      <c r="B11365" s="120"/>
      <c r="C11365" s="120"/>
      <c r="D11365" s="120"/>
      <c r="E11365" s="344"/>
      <c r="F11365" s="344"/>
      <c r="G11365" s="262">
        <f t="shared" si="200"/>
        <v>58584.866528488899</v>
      </c>
    </row>
    <row r="11366" spans="1:7" x14ac:dyDescent="0.2">
      <c r="A11366" s="120"/>
      <c r="B11366" s="120"/>
      <c r="C11366" s="120"/>
      <c r="D11366" s="120"/>
      <c r="E11366" s="344"/>
      <c r="F11366" s="344"/>
      <c r="G11366" s="262">
        <f t="shared" si="200"/>
        <v>58584.866528488899</v>
      </c>
    </row>
    <row r="11367" spans="1:7" x14ac:dyDescent="0.2">
      <c r="A11367" s="120"/>
      <c r="B11367" s="120"/>
      <c r="C11367" s="120"/>
      <c r="D11367" s="120"/>
      <c r="E11367" s="344"/>
      <c r="F11367" s="344"/>
      <c r="G11367" s="262">
        <f t="shared" si="200"/>
        <v>58584.866528488899</v>
      </c>
    </row>
    <row r="11368" spans="1:7" x14ac:dyDescent="0.2">
      <c r="A11368" s="120"/>
      <c r="B11368" s="120"/>
      <c r="C11368" s="120"/>
      <c r="D11368" s="120"/>
      <c r="E11368" s="344"/>
      <c r="F11368" s="344"/>
      <c r="G11368" s="262">
        <f t="shared" si="200"/>
        <v>58584.866528488899</v>
      </c>
    </row>
    <row r="11369" spans="1:7" x14ac:dyDescent="0.2">
      <c r="A11369" s="120"/>
      <c r="B11369" s="120"/>
      <c r="C11369" s="120"/>
      <c r="D11369" s="120"/>
      <c r="E11369" s="344"/>
      <c r="F11369" s="344"/>
      <c r="G11369" s="262">
        <f t="shared" si="200"/>
        <v>58584.866528488899</v>
      </c>
    </row>
    <row r="11370" spans="1:7" x14ac:dyDescent="0.2">
      <c r="A11370" s="120"/>
      <c r="B11370" s="120"/>
      <c r="C11370" s="120"/>
      <c r="D11370" s="120"/>
      <c r="E11370" s="344"/>
      <c r="F11370" s="344"/>
      <c r="G11370" s="262">
        <f t="shared" si="200"/>
        <v>58584.866528488899</v>
      </c>
    </row>
    <row r="11371" spans="1:7" x14ac:dyDescent="0.2">
      <c r="A11371" s="120"/>
      <c r="B11371" s="120"/>
      <c r="C11371" s="120"/>
      <c r="D11371" s="120"/>
      <c r="E11371" s="344"/>
      <c r="F11371" s="344"/>
      <c r="G11371" s="262">
        <f t="shared" si="200"/>
        <v>58584.866528488899</v>
      </c>
    </row>
    <row r="11372" spans="1:7" x14ac:dyDescent="0.2">
      <c r="A11372" s="120"/>
      <c r="B11372" s="120"/>
      <c r="C11372" s="120"/>
      <c r="D11372" s="120"/>
      <c r="E11372" s="344"/>
      <c r="F11372" s="344"/>
      <c r="G11372" s="262">
        <f t="shared" si="200"/>
        <v>58584.866528488899</v>
      </c>
    </row>
    <row r="11373" spans="1:7" x14ac:dyDescent="0.2">
      <c r="A11373" s="120"/>
      <c r="B11373" s="120"/>
      <c r="C11373" s="120"/>
      <c r="D11373" s="120"/>
      <c r="E11373" s="344"/>
      <c r="F11373" s="344"/>
      <c r="G11373" s="262">
        <f t="shared" si="200"/>
        <v>58584.866528488899</v>
      </c>
    </row>
    <row r="11374" spans="1:7" x14ac:dyDescent="0.2">
      <c r="A11374" s="120"/>
      <c r="B11374" s="120"/>
      <c r="C11374" s="120"/>
      <c r="D11374" s="120"/>
      <c r="E11374" s="344"/>
      <c r="F11374" s="344"/>
      <c r="G11374" s="262">
        <f t="shared" si="200"/>
        <v>58584.866528488899</v>
      </c>
    </row>
    <row r="11375" spans="1:7" x14ac:dyDescent="0.2">
      <c r="A11375" s="120"/>
      <c r="B11375" s="120"/>
      <c r="C11375" s="120"/>
      <c r="D11375" s="120"/>
      <c r="E11375" s="344"/>
      <c r="F11375" s="344"/>
      <c r="G11375" s="262">
        <f t="shared" si="200"/>
        <v>58584.866528488899</v>
      </c>
    </row>
    <row r="11376" spans="1:7" x14ac:dyDescent="0.2">
      <c r="A11376" s="120"/>
      <c r="B11376" s="120"/>
      <c r="C11376" s="120"/>
      <c r="D11376" s="120"/>
      <c r="E11376" s="344"/>
      <c r="F11376" s="344"/>
      <c r="G11376" s="262">
        <f t="shared" si="200"/>
        <v>58584.866528488899</v>
      </c>
    </row>
    <row r="11377" spans="1:7" x14ac:dyDescent="0.2">
      <c r="A11377" s="120"/>
      <c r="B11377" s="120"/>
      <c r="C11377" s="120"/>
      <c r="D11377" s="120"/>
      <c r="E11377" s="344"/>
      <c r="F11377" s="344"/>
      <c r="G11377" s="262">
        <f t="shared" si="200"/>
        <v>58584.866528488899</v>
      </c>
    </row>
    <row r="11378" spans="1:7" x14ac:dyDescent="0.2">
      <c r="A11378" s="120"/>
      <c r="B11378" s="120"/>
      <c r="C11378" s="120"/>
      <c r="D11378" s="120"/>
      <c r="E11378" s="344"/>
      <c r="F11378" s="344"/>
      <c r="G11378" s="262">
        <f t="shared" si="200"/>
        <v>58584.866528488899</v>
      </c>
    </row>
    <row r="11379" spans="1:7" x14ac:dyDescent="0.2">
      <c r="A11379" s="120"/>
      <c r="B11379" s="120"/>
      <c r="C11379" s="120"/>
      <c r="D11379" s="120"/>
      <c r="E11379" s="344"/>
      <c r="F11379" s="344"/>
      <c r="G11379" s="262">
        <f t="shared" si="200"/>
        <v>58584.866528488899</v>
      </c>
    </row>
    <row r="11380" spans="1:7" x14ac:dyDescent="0.2">
      <c r="A11380" s="120"/>
      <c r="B11380" s="120"/>
      <c r="C11380" s="120"/>
      <c r="D11380" s="120"/>
      <c r="E11380" s="344"/>
      <c r="F11380" s="344"/>
      <c r="G11380" s="262">
        <f t="shared" si="200"/>
        <v>58584.866528488899</v>
      </c>
    </row>
    <row r="11381" spans="1:7" x14ac:dyDescent="0.2">
      <c r="A11381" s="120"/>
      <c r="B11381" s="120"/>
      <c r="C11381" s="120"/>
      <c r="D11381" s="120"/>
      <c r="E11381" s="344"/>
      <c r="F11381" s="344"/>
      <c r="G11381" s="262">
        <f t="shared" si="200"/>
        <v>58584.866528488899</v>
      </c>
    </row>
    <row r="11382" spans="1:7" x14ac:dyDescent="0.2">
      <c r="A11382" s="120"/>
      <c r="B11382" s="120"/>
      <c r="C11382" s="120"/>
      <c r="D11382" s="120"/>
      <c r="E11382" s="344"/>
      <c r="F11382" s="344"/>
      <c r="G11382" s="262">
        <f t="shared" si="200"/>
        <v>58584.866528488899</v>
      </c>
    </row>
    <row r="11383" spans="1:7" x14ac:dyDescent="0.2">
      <c r="A11383" s="120"/>
      <c r="B11383" s="120"/>
      <c r="C11383" s="120"/>
      <c r="D11383" s="120"/>
      <c r="E11383" s="344"/>
      <c r="F11383" s="344"/>
      <c r="G11383" s="262">
        <f t="shared" si="200"/>
        <v>58584.866528488899</v>
      </c>
    </row>
    <row r="11384" spans="1:7" x14ac:dyDescent="0.2">
      <c r="A11384" s="120"/>
      <c r="B11384" s="120"/>
      <c r="C11384" s="120"/>
      <c r="D11384" s="120"/>
      <c r="E11384" s="344"/>
      <c r="F11384" s="344"/>
      <c r="G11384" s="262">
        <f t="shared" si="200"/>
        <v>58584.866528488899</v>
      </c>
    </row>
    <row r="11385" spans="1:7" x14ac:dyDescent="0.2">
      <c r="A11385" s="120"/>
      <c r="B11385" s="120"/>
      <c r="C11385" s="120"/>
      <c r="D11385" s="120"/>
      <c r="E11385" s="344"/>
      <c r="F11385" s="344"/>
      <c r="G11385" s="262">
        <f t="shared" si="200"/>
        <v>58584.866528488899</v>
      </c>
    </row>
    <row r="11386" spans="1:7" x14ac:dyDescent="0.2">
      <c r="A11386" s="120"/>
      <c r="B11386" s="120"/>
      <c r="C11386" s="120"/>
      <c r="D11386" s="120"/>
      <c r="E11386" s="344"/>
      <c r="F11386" s="344"/>
      <c r="G11386" s="262">
        <f t="shared" si="200"/>
        <v>58584.866528488899</v>
      </c>
    </row>
    <row r="11387" spans="1:7" x14ac:dyDescent="0.2">
      <c r="A11387" s="120"/>
      <c r="B11387" s="120"/>
      <c r="C11387" s="120"/>
      <c r="D11387" s="120"/>
      <c r="E11387" s="344"/>
      <c r="F11387" s="344"/>
      <c r="G11387" s="262">
        <f t="shared" si="200"/>
        <v>58584.866528488899</v>
      </c>
    </row>
    <row r="11388" spans="1:7" x14ac:dyDescent="0.2">
      <c r="A11388" s="120"/>
      <c r="B11388" s="120"/>
      <c r="C11388" s="120"/>
      <c r="D11388" s="120"/>
      <c r="E11388" s="344"/>
      <c r="F11388" s="344"/>
      <c r="G11388" s="262">
        <f t="shared" si="200"/>
        <v>58584.866528488899</v>
      </c>
    </row>
    <row r="11389" spans="1:7" x14ac:dyDescent="0.2">
      <c r="A11389" s="120"/>
      <c r="B11389" s="120"/>
      <c r="C11389" s="120"/>
      <c r="D11389" s="120"/>
      <c r="E11389" s="344"/>
      <c r="F11389" s="344"/>
      <c r="G11389" s="262">
        <f t="shared" si="200"/>
        <v>58584.866528488899</v>
      </c>
    </row>
    <row r="11390" spans="1:7" x14ac:dyDescent="0.2">
      <c r="A11390" s="120"/>
      <c r="B11390" s="120"/>
      <c r="C11390" s="120"/>
      <c r="D11390" s="120"/>
      <c r="E11390" s="344"/>
      <c r="F11390" s="344"/>
      <c r="G11390" s="262">
        <f t="shared" si="200"/>
        <v>58584.866528488899</v>
      </c>
    </row>
    <row r="11391" spans="1:7" x14ac:dyDescent="0.2">
      <c r="A11391" s="120"/>
      <c r="B11391" s="120"/>
      <c r="C11391" s="120"/>
      <c r="D11391" s="120"/>
      <c r="E11391" s="344"/>
      <c r="F11391" s="344"/>
      <c r="G11391" s="262">
        <f t="shared" si="200"/>
        <v>58584.866528488899</v>
      </c>
    </row>
    <row r="11392" spans="1:7" x14ac:dyDescent="0.2">
      <c r="A11392" s="120"/>
      <c r="B11392" s="120"/>
      <c r="C11392" s="120"/>
      <c r="D11392" s="120"/>
      <c r="E11392" s="344"/>
      <c r="F11392" s="344"/>
      <c r="G11392" s="262">
        <f t="shared" si="200"/>
        <v>58584.866528488899</v>
      </c>
    </row>
    <row r="11393" spans="1:7" x14ac:dyDescent="0.2">
      <c r="A11393" s="120"/>
      <c r="B11393" s="120"/>
      <c r="C11393" s="120"/>
      <c r="D11393" s="120"/>
      <c r="E11393" s="344"/>
      <c r="F11393" s="344"/>
      <c r="G11393" s="262">
        <f t="shared" si="200"/>
        <v>58584.866528488899</v>
      </c>
    </row>
    <row r="11394" spans="1:7" x14ac:dyDescent="0.2">
      <c r="A11394" s="120"/>
      <c r="B11394" s="120"/>
      <c r="C11394" s="120"/>
      <c r="D11394" s="120"/>
      <c r="E11394" s="344"/>
      <c r="F11394" s="344"/>
      <c r="G11394" s="262">
        <f t="shared" si="200"/>
        <v>58584.866528488899</v>
      </c>
    </row>
    <row r="11395" spans="1:7" x14ac:dyDescent="0.2">
      <c r="A11395" s="120"/>
      <c r="B11395" s="120"/>
      <c r="C11395" s="120"/>
      <c r="D11395" s="120"/>
      <c r="E11395" s="344"/>
      <c r="F11395" s="344"/>
      <c r="G11395" s="262">
        <f t="shared" si="200"/>
        <v>58584.866528488899</v>
      </c>
    </row>
    <row r="11396" spans="1:7" x14ac:dyDescent="0.2">
      <c r="A11396" s="120"/>
      <c r="B11396" s="120"/>
      <c r="C11396" s="120"/>
      <c r="D11396" s="120"/>
      <c r="E11396" s="344"/>
      <c r="F11396" s="344"/>
      <c r="G11396" s="262">
        <f t="shared" si="200"/>
        <v>58584.866528488899</v>
      </c>
    </row>
    <row r="11397" spans="1:7" x14ac:dyDescent="0.2">
      <c r="A11397" s="120"/>
      <c r="B11397" s="120"/>
      <c r="C11397" s="120"/>
      <c r="D11397" s="120"/>
      <c r="E11397" s="344"/>
      <c r="F11397" s="344"/>
      <c r="G11397" s="262">
        <f t="shared" si="200"/>
        <v>58584.866528488899</v>
      </c>
    </row>
    <row r="11398" spans="1:7" x14ac:dyDescent="0.2">
      <c r="A11398" s="120"/>
      <c r="B11398" s="120"/>
      <c r="C11398" s="120"/>
      <c r="D11398" s="120"/>
      <c r="E11398" s="344"/>
      <c r="F11398" s="344"/>
      <c r="G11398" s="262">
        <f t="shared" ref="G11398:G11461" si="201">G11397+(D11398+D11397)/2*(E11398-E11397)</f>
        <v>58584.866528488899</v>
      </c>
    </row>
    <row r="11399" spans="1:7" x14ac:dyDescent="0.2">
      <c r="A11399" s="120"/>
      <c r="B11399" s="120"/>
      <c r="C11399" s="120"/>
      <c r="D11399" s="120"/>
      <c r="E11399" s="344"/>
      <c r="F11399" s="344"/>
      <c r="G11399" s="262">
        <f t="shared" si="201"/>
        <v>58584.866528488899</v>
      </c>
    </row>
    <row r="11400" spans="1:7" x14ac:dyDescent="0.2">
      <c r="A11400" s="120"/>
      <c r="B11400" s="120"/>
      <c r="C11400" s="120"/>
      <c r="D11400" s="120"/>
      <c r="E11400" s="344"/>
      <c r="F11400" s="344"/>
      <c r="G11400" s="262">
        <f t="shared" si="201"/>
        <v>58584.866528488899</v>
      </c>
    </row>
    <row r="11401" spans="1:7" x14ac:dyDescent="0.2">
      <c r="A11401" s="120"/>
      <c r="B11401" s="120"/>
      <c r="C11401" s="120"/>
      <c r="D11401" s="120"/>
      <c r="E11401" s="344"/>
      <c r="F11401" s="344"/>
      <c r="G11401" s="262">
        <f t="shared" si="201"/>
        <v>58584.866528488899</v>
      </c>
    </row>
    <row r="11402" spans="1:7" x14ac:dyDescent="0.2">
      <c r="A11402" s="120"/>
      <c r="B11402" s="120"/>
      <c r="C11402" s="120"/>
      <c r="D11402" s="120"/>
      <c r="E11402" s="344"/>
      <c r="F11402" s="344"/>
      <c r="G11402" s="262">
        <f t="shared" si="201"/>
        <v>58584.866528488899</v>
      </c>
    </row>
    <row r="11403" spans="1:7" x14ac:dyDescent="0.2">
      <c r="A11403" s="120"/>
      <c r="B11403" s="120"/>
      <c r="C11403" s="120"/>
      <c r="D11403" s="120"/>
      <c r="E11403" s="344"/>
      <c r="F11403" s="344"/>
      <c r="G11403" s="262">
        <f t="shared" si="201"/>
        <v>58584.866528488899</v>
      </c>
    </row>
    <row r="11404" spans="1:7" x14ac:dyDescent="0.2">
      <c r="A11404" s="120"/>
      <c r="B11404" s="120"/>
      <c r="C11404" s="120"/>
      <c r="D11404" s="120"/>
      <c r="E11404" s="344"/>
      <c r="F11404" s="344"/>
      <c r="G11404" s="262">
        <f t="shared" si="201"/>
        <v>58584.866528488899</v>
      </c>
    </row>
    <row r="11405" spans="1:7" x14ac:dyDescent="0.2">
      <c r="A11405" s="120"/>
      <c r="B11405" s="120"/>
      <c r="C11405" s="120"/>
      <c r="D11405" s="120"/>
      <c r="E11405" s="344"/>
      <c r="F11405" s="344"/>
      <c r="G11405" s="262">
        <f t="shared" si="201"/>
        <v>58584.866528488899</v>
      </c>
    </row>
    <row r="11406" spans="1:7" x14ac:dyDescent="0.2">
      <c r="A11406" s="120"/>
      <c r="B11406" s="120"/>
      <c r="C11406" s="120"/>
      <c r="D11406" s="120"/>
      <c r="E11406" s="344"/>
      <c r="F11406" s="344"/>
      <c r="G11406" s="262">
        <f t="shared" si="201"/>
        <v>58584.866528488899</v>
      </c>
    </row>
    <row r="11407" spans="1:7" x14ac:dyDescent="0.2">
      <c r="A11407" s="120"/>
      <c r="B11407" s="120"/>
      <c r="C11407" s="120"/>
      <c r="D11407" s="120"/>
      <c r="E11407" s="344"/>
      <c r="F11407" s="344"/>
      <c r="G11407" s="262">
        <f t="shared" si="201"/>
        <v>58584.866528488899</v>
      </c>
    </row>
    <row r="11408" spans="1:7" x14ac:dyDescent="0.2">
      <c r="A11408" s="120"/>
      <c r="B11408" s="120"/>
      <c r="C11408" s="120"/>
      <c r="D11408" s="120"/>
      <c r="E11408" s="344"/>
      <c r="F11408" s="344"/>
      <c r="G11408" s="262">
        <f t="shared" si="201"/>
        <v>58584.866528488899</v>
      </c>
    </row>
    <row r="11409" spans="1:7" x14ac:dyDescent="0.2">
      <c r="A11409" s="120"/>
      <c r="B11409" s="120"/>
      <c r="C11409" s="120"/>
      <c r="D11409" s="120"/>
      <c r="E11409" s="344"/>
      <c r="F11409" s="344"/>
      <c r="G11409" s="262">
        <f t="shared" si="201"/>
        <v>58584.866528488899</v>
      </c>
    </row>
    <row r="11410" spans="1:7" x14ac:dyDescent="0.2">
      <c r="A11410" s="120"/>
      <c r="B11410" s="120"/>
      <c r="C11410" s="120"/>
      <c r="D11410" s="120"/>
      <c r="E11410" s="344"/>
      <c r="F11410" s="344"/>
      <c r="G11410" s="262">
        <f t="shared" si="201"/>
        <v>58584.866528488899</v>
      </c>
    </row>
    <row r="11411" spans="1:7" x14ac:dyDescent="0.2">
      <c r="A11411" s="120"/>
      <c r="B11411" s="120"/>
      <c r="C11411" s="120"/>
      <c r="D11411" s="120"/>
      <c r="E11411" s="344"/>
      <c r="F11411" s="344"/>
      <c r="G11411" s="262">
        <f t="shared" si="201"/>
        <v>58584.866528488899</v>
      </c>
    </row>
    <row r="11412" spans="1:7" x14ac:dyDescent="0.2">
      <c r="A11412" s="120"/>
      <c r="B11412" s="120"/>
      <c r="C11412" s="120"/>
      <c r="D11412" s="120"/>
      <c r="E11412" s="344"/>
      <c r="F11412" s="344"/>
      <c r="G11412" s="262">
        <f t="shared" si="201"/>
        <v>58584.866528488899</v>
      </c>
    </row>
    <row r="11413" spans="1:7" x14ac:dyDescent="0.2">
      <c r="A11413" s="120"/>
      <c r="B11413" s="120"/>
      <c r="C11413" s="120"/>
      <c r="D11413" s="120"/>
      <c r="E11413" s="344"/>
      <c r="F11413" s="344"/>
      <c r="G11413" s="262">
        <f t="shared" si="201"/>
        <v>58584.866528488899</v>
      </c>
    </row>
    <row r="11414" spans="1:7" x14ac:dyDescent="0.2">
      <c r="A11414" s="120"/>
      <c r="B11414" s="120"/>
      <c r="C11414" s="120"/>
      <c r="D11414" s="120"/>
      <c r="E11414" s="344"/>
      <c r="F11414" s="344"/>
      <c r="G11414" s="262">
        <f t="shared" si="201"/>
        <v>58584.866528488899</v>
      </c>
    </row>
    <row r="11415" spans="1:7" x14ac:dyDescent="0.2">
      <c r="A11415" s="120"/>
      <c r="B11415" s="120"/>
      <c r="C11415" s="120"/>
      <c r="D11415" s="120"/>
      <c r="E11415" s="344"/>
      <c r="F11415" s="344"/>
      <c r="G11415" s="262">
        <f t="shared" si="201"/>
        <v>58584.866528488899</v>
      </c>
    </row>
    <row r="11416" spans="1:7" x14ac:dyDescent="0.2">
      <c r="A11416" s="120"/>
      <c r="B11416" s="120"/>
      <c r="C11416" s="120"/>
      <c r="D11416" s="120"/>
      <c r="E11416" s="344"/>
      <c r="F11416" s="344"/>
      <c r="G11416" s="262">
        <f t="shared" si="201"/>
        <v>58584.866528488899</v>
      </c>
    </row>
    <row r="11417" spans="1:7" x14ac:dyDescent="0.2">
      <c r="A11417" s="120"/>
      <c r="B11417" s="120"/>
      <c r="C11417" s="120"/>
      <c r="D11417" s="120"/>
      <c r="E11417" s="344"/>
      <c r="F11417" s="344"/>
      <c r="G11417" s="262">
        <f t="shared" si="201"/>
        <v>58584.866528488899</v>
      </c>
    </row>
    <row r="11418" spans="1:7" x14ac:dyDescent="0.2">
      <c r="A11418" s="120"/>
      <c r="B11418" s="120"/>
      <c r="C11418" s="120"/>
      <c r="D11418" s="120"/>
      <c r="E11418" s="344"/>
      <c r="F11418" s="344"/>
      <c r="G11418" s="262">
        <f t="shared" si="201"/>
        <v>58584.866528488899</v>
      </c>
    </row>
    <row r="11419" spans="1:7" x14ac:dyDescent="0.2">
      <c r="A11419" s="120"/>
      <c r="B11419" s="120"/>
      <c r="C11419" s="120"/>
      <c r="D11419" s="120"/>
      <c r="E11419" s="344"/>
      <c r="F11419" s="344"/>
      <c r="G11419" s="262">
        <f t="shared" si="201"/>
        <v>58584.866528488899</v>
      </c>
    </row>
    <row r="11420" spans="1:7" x14ac:dyDescent="0.2">
      <c r="A11420" s="120"/>
      <c r="B11420" s="120"/>
      <c r="C11420" s="120"/>
      <c r="D11420" s="120"/>
      <c r="E11420" s="344"/>
      <c r="F11420" s="344"/>
      <c r="G11420" s="262">
        <f t="shared" si="201"/>
        <v>58584.866528488899</v>
      </c>
    </row>
    <row r="11421" spans="1:7" x14ac:dyDescent="0.2">
      <c r="A11421" s="120"/>
      <c r="B11421" s="120"/>
      <c r="C11421" s="120"/>
      <c r="D11421" s="120"/>
      <c r="E11421" s="344"/>
      <c r="F11421" s="344"/>
      <c r="G11421" s="262">
        <f t="shared" si="201"/>
        <v>58584.866528488899</v>
      </c>
    </row>
    <row r="11422" spans="1:7" x14ac:dyDescent="0.2">
      <c r="A11422" s="120"/>
      <c r="B11422" s="120"/>
      <c r="C11422" s="120"/>
      <c r="D11422" s="120"/>
      <c r="E11422" s="344"/>
      <c r="F11422" s="344"/>
      <c r="G11422" s="262">
        <f t="shared" si="201"/>
        <v>58584.866528488899</v>
      </c>
    </row>
    <row r="11423" spans="1:7" x14ac:dyDescent="0.2">
      <c r="A11423" s="120"/>
      <c r="B11423" s="120"/>
      <c r="C11423" s="120"/>
      <c r="D11423" s="120"/>
      <c r="E11423" s="344"/>
      <c r="F11423" s="344"/>
      <c r="G11423" s="262">
        <f t="shared" si="201"/>
        <v>58584.866528488899</v>
      </c>
    </row>
    <row r="11424" spans="1:7" x14ac:dyDescent="0.2">
      <c r="A11424" s="120"/>
      <c r="B11424" s="120"/>
      <c r="C11424" s="120"/>
      <c r="D11424" s="120"/>
      <c r="E11424" s="344"/>
      <c r="F11424" s="344"/>
      <c r="G11424" s="262">
        <f t="shared" si="201"/>
        <v>58584.866528488899</v>
      </c>
    </row>
    <row r="11425" spans="1:7" x14ac:dyDescent="0.2">
      <c r="A11425" s="120"/>
      <c r="B11425" s="120"/>
      <c r="C11425" s="120"/>
      <c r="D11425" s="120"/>
      <c r="E11425" s="344"/>
      <c r="F11425" s="344"/>
      <c r="G11425" s="262">
        <f t="shared" si="201"/>
        <v>58584.866528488899</v>
      </c>
    </row>
    <row r="11426" spans="1:7" x14ac:dyDescent="0.2">
      <c r="A11426" s="120"/>
      <c r="B11426" s="120"/>
      <c r="C11426" s="120"/>
      <c r="D11426" s="120"/>
      <c r="E11426" s="344"/>
      <c r="F11426" s="344"/>
      <c r="G11426" s="262">
        <f t="shared" si="201"/>
        <v>58584.866528488899</v>
      </c>
    </row>
    <row r="11427" spans="1:7" x14ac:dyDescent="0.2">
      <c r="A11427" s="120"/>
      <c r="B11427" s="120"/>
      <c r="C11427" s="120"/>
      <c r="D11427" s="120"/>
      <c r="E11427" s="344"/>
      <c r="F11427" s="344"/>
      <c r="G11427" s="262">
        <f t="shared" si="201"/>
        <v>58584.866528488899</v>
      </c>
    </row>
    <row r="11428" spans="1:7" x14ac:dyDescent="0.2">
      <c r="A11428" s="120"/>
      <c r="B11428" s="120"/>
      <c r="C11428" s="120"/>
      <c r="D11428" s="120"/>
      <c r="E11428" s="344"/>
      <c r="F11428" s="344"/>
      <c r="G11428" s="262">
        <f t="shared" si="201"/>
        <v>58584.866528488899</v>
      </c>
    </row>
    <row r="11429" spans="1:7" x14ac:dyDescent="0.2">
      <c r="A11429" s="120"/>
      <c r="B11429" s="120"/>
      <c r="C11429" s="120"/>
      <c r="D11429" s="120"/>
      <c r="E11429" s="344"/>
      <c r="F11429" s="344"/>
      <c r="G11429" s="262">
        <f t="shared" si="201"/>
        <v>58584.866528488899</v>
      </c>
    </row>
    <row r="11430" spans="1:7" x14ac:dyDescent="0.2">
      <c r="A11430" s="120"/>
      <c r="B11430" s="120"/>
      <c r="C11430" s="120"/>
      <c r="D11430" s="120"/>
      <c r="E11430" s="344"/>
      <c r="F11430" s="344"/>
      <c r="G11430" s="262">
        <f t="shared" si="201"/>
        <v>58584.866528488899</v>
      </c>
    </row>
    <row r="11431" spans="1:7" x14ac:dyDescent="0.2">
      <c r="A11431" s="120"/>
      <c r="B11431" s="120"/>
      <c r="C11431" s="120"/>
      <c r="D11431" s="120"/>
      <c r="E11431" s="344"/>
      <c r="F11431" s="344"/>
      <c r="G11431" s="262">
        <f t="shared" si="201"/>
        <v>58584.866528488899</v>
      </c>
    </row>
    <row r="11432" spans="1:7" x14ac:dyDescent="0.2">
      <c r="A11432" s="120"/>
      <c r="B11432" s="120"/>
      <c r="C11432" s="120"/>
      <c r="D11432" s="120"/>
      <c r="E11432" s="344"/>
      <c r="F11432" s="344"/>
      <c r="G11432" s="262">
        <f t="shared" si="201"/>
        <v>58584.866528488899</v>
      </c>
    </row>
    <row r="11433" spans="1:7" x14ac:dyDescent="0.2">
      <c r="A11433" s="120"/>
      <c r="B11433" s="120"/>
      <c r="C11433" s="120"/>
      <c r="D11433" s="120"/>
      <c r="E11433" s="344"/>
      <c r="F11433" s="344"/>
      <c r="G11433" s="262">
        <f t="shared" si="201"/>
        <v>58584.866528488899</v>
      </c>
    </row>
    <row r="11434" spans="1:7" x14ac:dyDescent="0.2">
      <c r="A11434" s="120"/>
      <c r="B11434" s="120"/>
      <c r="C11434" s="120"/>
      <c r="D11434" s="120"/>
      <c r="E11434" s="344"/>
      <c r="F11434" s="344"/>
      <c r="G11434" s="262">
        <f t="shared" si="201"/>
        <v>58584.866528488899</v>
      </c>
    </row>
    <row r="11435" spans="1:7" x14ac:dyDescent="0.2">
      <c r="A11435" s="120"/>
      <c r="B11435" s="120"/>
      <c r="C11435" s="120"/>
      <c r="D11435" s="120"/>
      <c r="E11435" s="344"/>
      <c r="F11435" s="344"/>
      <c r="G11435" s="262">
        <f t="shared" si="201"/>
        <v>58584.866528488899</v>
      </c>
    </row>
    <row r="11436" spans="1:7" x14ac:dyDescent="0.2">
      <c r="A11436" s="120"/>
      <c r="B11436" s="120"/>
      <c r="C11436" s="120"/>
      <c r="D11436" s="120"/>
      <c r="E11436" s="344"/>
      <c r="F11436" s="344"/>
      <c r="G11436" s="262">
        <f t="shared" si="201"/>
        <v>58584.866528488899</v>
      </c>
    </row>
    <row r="11437" spans="1:7" x14ac:dyDescent="0.2">
      <c r="A11437" s="120"/>
      <c r="B11437" s="120"/>
      <c r="C11437" s="120"/>
      <c r="D11437" s="120"/>
      <c r="E11437" s="344"/>
      <c r="F11437" s="344"/>
      <c r="G11437" s="262">
        <f t="shared" si="201"/>
        <v>58584.866528488899</v>
      </c>
    </row>
    <row r="11438" spans="1:7" x14ac:dyDescent="0.2">
      <c r="A11438" s="120"/>
      <c r="B11438" s="120"/>
      <c r="C11438" s="120"/>
      <c r="D11438" s="120"/>
      <c r="E11438" s="344"/>
      <c r="F11438" s="344"/>
      <c r="G11438" s="262">
        <f t="shared" si="201"/>
        <v>58584.866528488899</v>
      </c>
    </row>
    <row r="11439" spans="1:7" x14ac:dyDescent="0.2">
      <c r="A11439" s="120"/>
      <c r="B11439" s="120"/>
      <c r="C11439" s="120"/>
      <c r="D11439" s="120"/>
      <c r="E11439" s="344"/>
      <c r="F11439" s="344"/>
      <c r="G11439" s="262">
        <f t="shared" si="201"/>
        <v>58584.866528488899</v>
      </c>
    </row>
    <row r="11440" spans="1:7" x14ac:dyDescent="0.2">
      <c r="A11440" s="120"/>
      <c r="B11440" s="120"/>
      <c r="C11440" s="120"/>
      <c r="D11440" s="120"/>
      <c r="E11440" s="344"/>
      <c r="F11440" s="344"/>
      <c r="G11440" s="262">
        <f t="shared" si="201"/>
        <v>58584.866528488899</v>
      </c>
    </row>
    <row r="11441" spans="1:7" x14ac:dyDescent="0.2">
      <c r="A11441" s="120"/>
      <c r="B11441" s="120"/>
      <c r="C11441" s="120"/>
      <c r="D11441" s="120"/>
      <c r="E11441" s="344"/>
      <c r="F11441" s="344"/>
      <c r="G11441" s="262">
        <f t="shared" si="201"/>
        <v>58584.866528488899</v>
      </c>
    </row>
    <row r="11442" spans="1:7" x14ac:dyDescent="0.2">
      <c r="A11442" s="120"/>
      <c r="B11442" s="120"/>
      <c r="C11442" s="120"/>
      <c r="D11442" s="120"/>
      <c r="E11442" s="344"/>
      <c r="F11442" s="344"/>
      <c r="G11442" s="262">
        <f t="shared" si="201"/>
        <v>58584.866528488899</v>
      </c>
    </row>
    <row r="11443" spans="1:7" x14ac:dyDescent="0.2">
      <c r="A11443" s="120"/>
      <c r="B11443" s="120"/>
      <c r="C11443" s="120"/>
      <c r="D11443" s="120"/>
      <c r="E11443" s="344"/>
      <c r="F11443" s="344"/>
      <c r="G11443" s="262">
        <f t="shared" si="201"/>
        <v>58584.866528488899</v>
      </c>
    </row>
    <row r="11444" spans="1:7" x14ac:dyDescent="0.2">
      <c r="A11444" s="120"/>
      <c r="B11444" s="120"/>
      <c r="C11444" s="120"/>
      <c r="D11444" s="120"/>
      <c r="E11444" s="344"/>
      <c r="F11444" s="344"/>
      <c r="G11444" s="262">
        <f t="shared" si="201"/>
        <v>58584.866528488899</v>
      </c>
    </row>
    <row r="11445" spans="1:7" x14ac:dyDescent="0.2">
      <c r="A11445" s="120"/>
      <c r="B11445" s="120"/>
      <c r="C11445" s="120"/>
      <c r="D11445" s="120"/>
      <c r="E11445" s="344"/>
      <c r="F11445" s="344"/>
      <c r="G11445" s="262">
        <f t="shared" si="201"/>
        <v>58584.866528488899</v>
      </c>
    </row>
    <row r="11446" spans="1:7" x14ac:dyDescent="0.2">
      <c r="A11446" s="120"/>
      <c r="B11446" s="120"/>
      <c r="C11446" s="120"/>
      <c r="D11446" s="120"/>
      <c r="E11446" s="344"/>
      <c r="F11446" s="344"/>
      <c r="G11446" s="262">
        <f t="shared" si="201"/>
        <v>58584.866528488899</v>
      </c>
    </row>
    <row r="11447" spans="1:7" x14ac:dyDescent="0.2">
      <c r="A11447" s="120"/>
      <c r="B11447" s="120"/>
      <c r="C11447" s="120"/>
      <c r="D11447" s="120"/>
      <c r="E11447" s="344"/>
      <c r="F11447" s="344"/>
      <c r="G11447" s="262">
        <f t="shared" si="201"/>
        <v>58584.866528488899</v>
      </c>
    </row>
    <row r="11448" spans="1:7" x14ac:dyDescent="0.2">
      <c r="A11448" s="120"/>
      <c r="B11448" s="120"/>
      <c r="C11448" s="120"/>
      <c r="D11448" s="120"/>
      <c r="E11448" s="344"/>
      <c r="F11448" s="344"/>
      <c r="G11448" s="262">
        <f t="shared" si="201"/>
        <v>58584.866528488899</v>
      </c>
    </row>
    <row r="11449" spans="1:7" x14ac:dyDescent="0.2">
      <c r="A11449" s="120"/>
      <c r="B11449" s="120"/>
      <c r="C11449" s="120"/>
      <c r="D11449" s="120"/>
      <c r="E11449" s="344"/>
      <c r="F11449" s="344"/>
      <c r="G11449" s="262">
        <f t="shared" si="201"/>
        <v>58584.866528488899</v>
      </c>
    </row>
    <row r="11450" spans="1:7" x14ac:dyDescent="0.2">
      <c r="A11450" s="120"/>
      <c r="B11450" s="120"/>
      <c r="C11450" s="120"/>
      <c r="D11450" s="120"/>
      <c r="E11450" s="344"/>
      <c r="F11450" s="344"/>
      <c r="G11450" s="262">
        <f t="shared" si="201"/>
        <v>58584.866528488899</v>
      </c>
    </row>
    <row r="11451" spans="1:7" x14ac:dyDescent="0.2">
      <c r="A11451" s="120"/>
      <c r="B11451" s="120"/>
      <c r="C11451" s="120"/>
      <c r="D11451" s="120"/>
      <c r="E11451" s="344"/>
      <c r="F11451" s="344"/>
      <c r="G11451" s="262">
        <f t="shared" si="201"/>
        <v>58584.866528488899</v>
      </c>
    </row>
    <row r="11452" spans="1:7" x14ac:dyDescent="0.2">
      <c r="A11452" s="120"/>
      <c r="B11452" s="120"/>
      <c r="C11452" s="120"/>
      <c r="D11452" s="120"/>
      <c r="E11452" s="344"/>
      <c r="F11452" s="344"/>
      <c r="G11452" s="262">
        <f t="shared" si="201"/>
        <v>58584.866528488899</v>
      </c>
    </row>
    <row r="11453" spans="1:7" x14ac:dyDescent="0.2">
      <c r="A11453" s="120"/>
      <c r="B11453" s="120"/>
      <c r="C11453" s="120"/>
      <c r="D11453" s="120"/>
      <c r="E11453" s="344"/>
      <c r="F11453" s="344"/>
      <c r="G11453" s="262">
        <f t="shared" si="201"/>
        <v>58584.866528488899</v>
      </c>
    </row>
    <row r="11454" spans="1:7" x14ac:dyDescent="0.2">
      <c r="A11454" s="120"/>
      <c r="B11454" s="120"/>
      <c r="C11454" s="120"/>
      <c r="D11454" s="120"/>
      <c r="E11454" s="344"/>
      <c r="F11454" s="344"/>
      <c r="G11454" s="262">
        <f t="shared" si="201"/>
        <v>58584.866528488899</v>
      </c>
    </row>
    <row r="11455" spans="1:7" x14ac:dyDescent="0.2">
      <c r="A11455" s="120"/>
      <c r="B11455" s="120"/>
      <c r="C11455" s="120"/>
      <c r="D11455" s="120"/>
      <c r="E11455" s="344"/>
      <c r="F11455" s="344"/>
      <c r="G11455" s="262">
        <f t="shared" si="201"/>
        <v>58584.866528488899</v>
      </c>
    </row>
    <row r="11456" spans="1:7" x14ac:dyDescent="0.2">
      <c r="A11456" s="120"/>
      <c r="B11456" s="120"/>
      <c r="C11456" s="120"/>
      <c r="D11456" s="120"/>
      <c r="E11456" s="344"/>
      <c r="F11456" s="344"/>
      <c r="G11456" s="262">
        <f t="shared" si="201"/>
        <v>58584.866528488899</v>
      </c>
    </row>
    <row r="11457" spans="1:7" x14ac:dyDescent="0.2">
      <c r="A11457" s="120"/>
      <c r="B11457" s="120"/>
      <c r="C11457" s="120"/>
      <c r="D11457" s="120"/>
      <c r="E11457" s="344"/>
      <c r="F11457" s="344"/>
      <c r="G11457" s="262">
        <f t="shared" si="201"/>
        <v>58584.866528488899</v>
      </c>
    </row>
    <row r="11458" spans="1:7" x14ac:dyDescent="0.2">
      <c r="A11458" s="120"/>
      <c r="B11458" s="120"/>
      <c r="C11458" s="120"/>
      <c r="D11458" s="120"/>
      <c r="E11458" s="344"/>
      <c r="F11458" s="344"/>
      <c r="G11458" s="262">
        <f t="shared" si="201"/>
        <v>58584.866528488899</v>
      </c>
    </row>
    <row r="11459" spans="1:7" x14ac:dyDescent="0.2">
      <c r="A11459" s="120"/>
      <c r="B11459" s="120"/>
      <c r="C11459" s="120"/>
      <c r="D11459" s="120"/>
      <c r="E11459" s="344"/>
      <c r="F11459" s="344"/>
      <c r="G11459" s="262">
        <f t="shared" si="201"/>
        <v>58584.866528488899</v>
      </c>
    </row>
    <row r="11460" spans="1:7" x14ac:dyDescent="0.2">
      <c r="A11460" s="120"/>
      <c r="B11460" s="120"/>
      <c r="C11460" s="120"/>
      <c r="D11460" s="120"/>
      <c r="E11460" s="344"/>
      <c r="F11460" s="344"/>
      <c r="G11460" s="262">
        <f t="shared" si="201"/>
        <v>58584.866528488899</v>
      </c>
    </row>
    <row r="11461" spans="1:7" x14ac:dyDescent="0.2">
      <c r="A11461" s="120"/>
      <c r="B11461" s="120"/>
      <c r="C11461" s="120"/>
      <c r="D11461" s="120"/>
      <c r="E11461" s="344"/>
      <c r="F11461" s="344"/>
      <c r="G11461" s="262">
        <f t="shared" si="201"/>
        <v>58584.866528488899</v>
      </c>
    </row>
    <row r="11462" spans="1:7" x14ac:dyDescent="0.2">
      <c r="A11462" s="120"/>
      <c r="B11462" s="120"/>
      <c r="C11462" s="120"/>
      <c r="D11462" s="120"/>
      <c r="E11462" s="344"/>
      <c r="F11462" s="344"/>
      <c r="G11462" s="262">
        <f t="shared" ref="G11462:G11525" si="202">G11461+(D11462+D11461)/2*(E11462-E11461)</f>
        <v>58584.866528488899</v>
      </c>
    </row>
    <row r="11463" spans="1:7" x14ac:dyDescent="0.2">
      <c r="A11463" s="120"/>
      <c r="B11463" s="120"/>
      <c r="C11463" s="120"/>
      <c r="D11463" s="120"/>
      <c r="E11463" s="344"/>
      <c r="F11463" s="344"/>
      <c r="G11463" s="262">
        <f t="shared" si="202"/>
        <v>58584.866528488899</v>
      </c>
    </row>
    <row r="11464" spans="1:7" x14ac:dyDescent="0.2">
      <c r="A11464" s="120"/>
      <c r="B11464" s="120"/>
      <c r="C11464" s="120"/>
      <c r="D11464" s="120"/>
      <c r="E11464" s="344"/>
      <c r="F11464" s="344"/>
      <c r="G11464" s="262">
        <f t="shared" si="202"/>
        <v>58584.866528488899</v>
      </c>
    </row>
    <row r="11465" spans="1:7" x14ac:dyDescent="0.2">
      <c r="A11465" s="120"/>
      <c r="B11465" s="120"/>
      <c r="C11465" s="120"/>
      <c r="D11465" s="120"/>
      <c r="E11465" s="344"/>
      <c r="F11465" s="344"/>
      <c r="G11465" s="262">
        <f t="shared" si="202"/>
        <v>58584.866528488899</v>
      </c>
    </row>
    <row r="11466" spans="1:7" x14ac:dyDescent="0.2">
      <c r="A11466" s="120"/>
      <c r="B11466" s="120"/>
      <c r="C11466" s="120"/>
      <c r="D11466" s="120"/>
      <c r="E11466" s="344"/>
      <c r="F11466" s="344"/>
      <c r="G11466" s="262">
        <f t="shared" si="202"/>
        <v>58584.866528488899</v>
      </c>
    </row>
    <row r="11467" spans="1:7" x14ac:dyDescent="0.2">
      <c r="A11467" s="120"/>
      <c r="B11467" s="120"/>
      <c r="C11467" s="120"/>
      <c r="D11467" s="120"/>
      <c r="E11467" s="344"/>
      <c r="F11467" s="344"/>
      <c r="G11467" s="262">
        <f t="shared" si="202"/>
        <v>58584.866528488899</v>
      </c>
    </row>
    <row r="11468" spans="1:7" x14ac:dyDescent="0.2">
      <c r="A11468" s="120"/>
      <c r="B11468" s="120"/>
      <c r="C11468" s="120"/>
      <c r="D11468" s="120"/>
      <c r="E11468" s="344"/>
      <c r="F11468" s="344"/>
      <c r="G11468" s="262">
        <f t="shared" si="202"/>
        <v>58584.866528488899</v>
      </c>
    </row>
    <row r="11469" spans="1:7" x14ac:dyDescent="0.2">
      <c r="A11469" s="120"/>
      <c r="B11469" s="120"/>
      <c r="C11469" s="120"/>
      <c r="D11469" s="120"/>
      <c r="E11469" s="344"/>
      <c r="F11469" s="344"/>
      <c r="G11469" s="262">
        <f t="shared" si="202"/>
        <v>58584.866528488899</v>
      </c>
    </row>
    <row r="11470" spans="1:7" x14ac:dyDescent="0.2">
      <c r="A11470" s="120"/>
      <c r="B11470" s="120"/>
      <c r="C11470" s="120"/>
      <c r="D11470" s="120"/>
      <c r="E11470" s="344"/>
      <c r="F11470" s="344"/>
      <c r="G11470" s="262">
        <f t="shared" si="202"/>
        <v>58584.866528488899</v>
      </c>
    </row>
    <row r="11471" spans="1:7" x14ac:dyDescent="0.2">
      <c r="A11471" s="120"/>
      <c r="B11471" s="120"/>
      <c r="C11471" s="120"/>
      <c r="D11471" s="120"/>
      <c r="E11471" s="344"/>
      <c r="F11471" s="344"/>
      <c r="G11471" s="262">
        <f t="shared" si="202"/>
        <v>58584.866528488899</v>
      </c>
    </row>
    <row r="11472" spans="1:7" x14ac:dyDescent="0.2">
      <c r="A11472" s="120"/>
      <c r="B11472" s="120"/>
      <c r="C11472" s="120"/>
      <c r="D11472" s="120"/>
      <c r="E11472" s="344"/>
      <c r="F11472" s="344"/>
      <c r="G11472" s="262">
        <f t="shared" si="202"/>
        <v>58584.866528488899</v>
      </c>
    </row>
    <row r="11473" spans="1:7" x14ac:dyDescent="0.2">
      <c r="A11473" s="120"/>
      <c r="B11473" s="120"/>
      <c r="C11473" s="120"/>
      <c r="D11473" s="120"/>
      <c r="E11473" s="344"/>
      <c r="F11473" s="344"/>
      <c r="G11473" s="262">
        <f t="shared" si="202"/>
        <v>58584.866528488899</v>
      </c>
    </row>
    <row r="11474" spans="1:7" x14ac:dyDescent="0.2">
      <c r="A11474" s="120"/>
      <c r="B11474" s="120"/>
      <c r="C11474" s="120"/>
      <c r="D11474" s="120"/>
      <c r="E11474" s="344"/>
      <c r="F11474" s="344"/>
      <c r="G11474" s="262">
        <f t="shared" si="202"/>
        <v>58584.866528488899</v>
      </c>
    </row>
    <row r="11475" spans="1:7" x14ac:dyDescent="0.2">
      <c r="A11475" s="120"/>
      <c r="B11475" s="120"/>
      <c r="C11475" s="120"/>
      <c r="D11475" s="120"/>
      <c r="E11475" s="344"/>
      <c r="F11475" s="344"/>
      <c r="G11475" s="262">
        <f t="shared" si="202"/>
        <v>58584.866528488899</v>
      </c>
    </row>
    <row r="11476" spans="1:7" x14ac:dyDescent="0.2">
      <c r="A11476" s="120"/>
      <c r="B11476" s="120"/>
      <c r="C11476" s="120"/>
      <c r="D11476" s="120"/>
      <c r="E11476" s="344"/>
      <c r="F11476" s="344"/>
      <c r="G11476" s="262">
        <f t="shared" si="202"/>
        <v>58584.866528488899</v>
      </c>
    </row>
    <row r="11477" spans="1:7" x14ac:dyDescent="0.2">
      <c r="A11477" s="120"/>
      <c r="B11477" s="120"/>
      <c r="C11477" s="120"/>
      <c r="D11477" s="120"/>
      <c r="E11477" s="344"/>
      <c r="F11477" s="344"/>
      <c r="G11477" s="262">
        <f t="shared" si="202"/>
        <v>58584.866528488899</v>
      </c>
    </row>
    <row r="11478" spans="1:7" x14ac:dyDescent="0.2">
      <c r="A11478" s="120"/>
      <c r="B11478" s="120"/>
      <c r="C11478" s="120"/>
      <c r="D11478" s="120"/>
      <c r="E11478" s="344"/>
      <c r="F11478" s="344"/>
      <c r="G11478" s="262">
        <f t="shared" si="202"/>
        <v>58584.866528488899</v>
      </c>
    </row>
    <row r="11479" spans="1:7" x14ac:dyDescent="0.2">
      <c r="A11479" s="120"/>
      <c r="B11479" s="120"/>
      <c r="C11479" s="120"/>
      <c r="D11479" s="120"/>
      <c r="E11479" s="344"/>
      <c r="F11479" s="344"/>
      <c r="G11479" s="262">
        <f t="shared" si="202"/>
        <v>58584.866528488899</v>
      </c>
    </row>
    <row r="11480" spans="1:7" x14ac:dyDescent="0.2">
      <c r="A11480" s="120"/>
      <c r="B11480" s="120"/>
      <c r="C11480" s="120"/>
      <c r="D11480" s="120"/>
      <c r="E11480" s="344"/>
      <c r="F11480" s="344"/>
      <c r="G11480" s="262">
        <f t="shared" si="202"/>
        <v>58584.866528488899</v>
      </c>
    </row>
    <row r="11481" spans="1:7" x14ac:dyDescent="0.2">
      <c r="A11481" s="120"/>
      <c r="B11481" s="120"/>
      <c r="C11481" s="120"/>
      <c r="D11481" s="120"/>
      <c r="E11481" s="344"/>
      <c r="F11481" s="344"/>
      <c r="G11481" s="262">
        <f t="shared" si="202"/>
        <v>58584.866528488899</v>
      </c>
    </row>
    <row r="11482" spans="1:7" x14ac:dyDescent="0.2">
      <c r="A11482" s="120"/>
      <c r="B11482" s="120"/>
      <c r="C11482" s="120"/>
      <c r="D11482" s="120"/>
      <c r="E11482" s="344"/>
      <c r="F11482" s="344"/>
      <c r="G11482" s="262">
        <f t="shared" si="202"/>
        <v>58584.866528488899</v>
      </c>
    </row>
    <row r="11483" spans="1:7" x14ac:dyDescent="0.2">
      <c r="A11483" s="120"/>
      <c r="B11483" s="120"/>
      <c r="C11483" s="120"/>
      <c r="D11483" s="120"/>
      <c r="E11483" s="344"/>
      <c r="F11483" s="344"/>
      <c r="G11483" s="262">
        <f t="shared" si="202"/>
        <v>58584.866528488899</v>
      </c>
    </row>
    <row r="11484" spans="1:7" x14ac:dyDescent="0.2">
      <c r="A11484" s="120"/>
      <c r="B11484" s="120"/>
      <c r="C11484" s="120"/>
      <c r="D11484" s="120"/>
      <c r="E11484" s="344"/>
      <c r="F11484" s="344"/>
      <c r="G11484" s="262">
        <f t="shared" si="202"/>
        <v>58584.866528488899</v>
      </c>
    </row>
    <row r="11485" spans="1:7" x14ac:dyDescent="0.2">
      <c r="A11485" s="120"/>
      <c r="B11485" s="120"/>
      <c r="C11485" s="120"/>
      <c r="D11485" s="120"/>
      <c r="E11485" s="344"/>
      <c r="F11485" s="344"/>
      <c r="G11485" s="262">
        <f t="shared" si="202"/>
        <v>58584.866528488899</v>
      </c>
    </row>
    <row r="11486" spans="1:7" x14ac:dyDescent="0.2">
      <c r="A11486" s="120"/>
      <c r="B11486" s="120"/>
      <c r="C11486" s="120"/>
      <c r="D11486" s="120"/>
      <c r="E11486" s="344"/>
      <c r="F11486" s="344"/>
      <c r="G11486" s="262">
        <f t="shared" si="202"/>
        <v>58584.866528488899</v>
      </c>
    </row>
    <row r="11487" spans="1:7" x14ac:dyDescent="0.2">
      <c r="A11487" s="120"/>
      <c r="B11487" s="120"/>
      <c r="C11487" s="120"/>
      <c r="D11487" s="120"/>
      <c r="E11487" s="344"/>
      <c r="F11487" s="344"/>
      <c r="G11487" s="262">
        <f t="shared" si="202"/>
        <v>58584.866528488899</v>
      </c>
    </row>
    <row r="11488" spans="1:7" x14ac:dyDescent="0.2">
      <c r="A11488" s="120"/>
      <c r="B11488" s="120"/>
      <c r="C11488" s="120"/>
      <c r="D11488" s="120"/>
      <c r="E11488" s="344"/>
      <c r="F11488" s="344"/>
      <c r="G11488" s="262">
        <f t="shared" si="202"/>
        <v>58584.866528488899</v>
      </c>
    </row>
    <row r="11489" spans="1:7" x14ac:dyDescent="0.2">
      <c r="A11489" s="120"/>
      <c r="B11489" s="120"/>
      <c r="C11489" s="120"/>
      <c r="D11489" s="120"/>
      <c r="E11489" s="344"/>
      <c r="F11489" s="344"/>
      <c r="G11489" s="262">
        <f t="shared" si="202"/>
        <v>58584.866528488899</v>
      </c>
    </row>
    <row r="11490" spans="1:7" x14ac:dyDescent="0.2">
      <c r="A11490" s="120"/>
      <c r="B11490" s="120"/>
      <c r="C11490" s="120"/>
      <c r="D11490" s="120"/>
      <c r="E11490" s="344"/>
      <c r="F11490" s="344"/>
      <c r="G11490" s="262">
        <f t="shared" si="202"/>
        <v>58584.866528488899</v>
      </c>
    </row>
    <row r="11491" spans="1:7" x14ac:dyDescent="0.2">
      <c r="A11491" s="120"/>
      <c r="B11491" s="120"/>
      <c r="C11491" s="120"/>
      <c r="D11491" s="120"/>
      <c r="E11491" s="344"/>
      <c r="F11491" s="344"/>
      <c r="G11491" s="262">
        <f t="shared" si="202"/>
        <v>58584.866528488899</v>
      </c>
    </row>
    <row r="11492" spans="1:7" x14ac:dyDescent="0.2">
      <c r="A11492" s="120"/>
      <c r="B11492" s="120"/>
      <c r="C11492" s="120"/>
      <c r="D11492" s="120"/>
      <c r="E11492" s="344"/>
      <c r="F11492" s="344"/>
      <c r="G11492" s="262">
        <f t="shared" si="202"/>
        <v>58584.866528488899</v>
      </c>
    </row>
    <row r="11493" spans="1:7" x14ac:dyDescent="0.2">
      <c r="A11493" s="120"/>
      <c r="B11493" s="120"/>
      <c r="C11493" s="120"/>
      <c r="D11493" s="120"/>
      <c r="E11493" s="344"/>
      <c r="F11493" s="344"/>
      <c r="G11493" s="262">
        <f t="shared" si="202"/>
        <v>58584.866528488899</v>
      </c>
    </row>
    <row r="11494" spans="1:7" x14ac:dyDescent="0.2">
      <c r="A11494" s="120"/>
      <c r="B11494" s="120"/>
      <c r="C11494" s="120"/>
      <c r="D11494" s="120"/>
      <c r="E11494" s="344"/>
      <c r="F11494" s="344"/>
      <c r="G11494" s="262">
        <f t="shared" si="202"/>
        <v>58584.866528488899</v>
      </c>
    </row>
    <row r="11495" spans="1:7" x14ac:dyDescent="0.2">
      <c r="A11495" s="120"/>
      <c r="B11495" s="120"/>
      <c r="C11495" s="120"/>
      <c r="D11495" s="120"/>
      <c r="E11495" s="344"/>
      <c r="F11495" s="344"/>
      <c r="G11495" s="262">
        <f t="shared" si="202"/>
        <v>58584.866528488899</v>
      </c>
    </row>
    <row r="11496" spans="1:7" x14ac:dyDescent="0.2">
      <c r="A11496" s="120"/>
      <c r="B11496" s="120"/>
      <c r="C11496" s="120"/>
      <c r="D11496" s="120"/>
      <c r="E11496" s="344"/>
      <c r="F11496" s="344"/>
      <c r="G11496" s="262">
        <f t="shared" si="202"/>
        <v>58584.866528488899</v>
      </c>
    </row>
    <row r="11497" spans="1:7" x14ac:dyDescent="0.2">
      <c r="A11497" s="120"/>
      <c r="B11497" s="120"/>
      <c r="C11497" s="120"/>
      <c r="D11497" s="120"/>
      <c r="E11497" s="344"/>
      <c r="F11497" s="344"/>
      <c r="G11497" s="262">
        <f t="shared" si="202"/>
        <v>58584.866528488899</v>
      </c>
    </row>
    <row r="11498" spans="1:7" x14ac:dyDescent="0.2">
      <c r="A11498" s="120"/>
      <c r="B11498" s="120"/>
      <c r="C11498" s="120"/>
      <c r="D11498" s="120"/>
      <c r="E11498" s="344"/>
      <c r="F11498" s="344"/>
      <c r="G11498" s="262">
        <f t="shared" si="202"/>
        <v>58584.866528488899</v>
      </c>
    </row>
    <row r="11499" spans="1:7" x14ac:dyDescent="0.2">
      <c r="A11499" s="120"/>
      <c r="B11499" s="120"/>
      <c r="C11499" s="120"/>
      <c r="D11499" s="120"/>
      <c r="E11499" s="344"/>
      <c r="F11499" s="344"/>
      <c r="G11499" s="262">
        <f t="shared" si="202"/>
        <v>58584.866528488899</v>
      </c>
    </row>
    <row r="11500" spans="1:7" x14ac:dyDescent="0.2">
      <c r="A11500" s="120"/>
      <c r="B11500" s="120"/>
      <c r="C11500" s="120"/>
      <c r="D11500" s="120"/>
      <c r="E11500" s="344"/>
      <c r="F11500" s="344"/>
      <c r="G11500" s="262">
        <f t="shared" si="202"/>
        <v>58584.866528488899</v>
      </c>
    </row>
    <row r="11501" spans="1:7" x14ac:dyDescent="0.2">
      <c r="A11501" s="120"/>
      <c r="B11501" s="120"/>
      <c r="C11501" s="120"/>
      <c r="D11501" s="120"/>
      <c r="E11501" s="344"/>
      <c r="F11501" s="344"/>
      <c r="G11501" s="262">
        <f t="shared" si="202"/>
        <v>58584.866528488899</v>
      </c>
    </row>
    <row r="11502" spans="1:7" x14ac:dyDescent="0.2">
      <c r="A11502" s="120"/>
      <c r="B11502" s="120"/>
      <c r="C11502" s="120"/>
      <c r="D11502" s="120"/>
      <c r="E11502" s="344"/>
      <c r="F11502" s="344"/>
      <c r="G11502" s="262">
        <f t="shared" si="202"/>
        <v>58584.866528488899</v>
      </c>
    </row>
    <row r="11503" spans="1:7" x14ac:dyDescent="0.2">
      <c r="A11503" s="120"/>
      <c r="B11503" s="120"/>
      <c r="C11503" s="120"/>
      <c r="D11503" s="120"/>
      <c r="E11503" s="344"/>
      <c r="F11503" s="344"/>
      <c r="G11503" s="262">
        <f t="shared" si="202"/>
        <v>58584.866528488899</v>
      </c>
    </row>
    <row r="11504" spans="1:7" x14ac:dyDescent="0.2">
      <c r="A11504" s="120"/>
      <c r="B11504" s="120"/>
      <c r="C11504" s="120"/>
      <c r="D11504" s="120"/>
      <c r="E11504" s="344"/>
      <c r="F11504" s="344"/>
      <c r="G11504" s="262">
        <f t="shared" si="202"/>
        <v>58584.866528488899</v>
      </c>
    </row>
    <row r="11505" spans="1:7" x14ac:dyDescent="0.2">
      <c r="A11505" s="120"/>
      <c r="B11505" s="120"/>
      <c r="C11505" s="120"/>
      <c r="D11505" s="120"/>
      <c r="E11505" s="344"/>
      <c r="F11505" s="344"/>
      <c r="G11505" s="262">
        <f t="shared" si="202"/>
        <v>58584.866528488899</v>
      </c>
    </row>
    <row r="11506" spans="1:7" x14ac:dyDescent="0.2">
      <c r="A11506" s="120"/>
      <c r="B11506" s="120"/>
      <c r="C11506" s="120"/>
      <c r="D11506" s="120"/>
      <c r="E11506" s="344"/>
      <c r="F11506" s="344"/>
      <c r="G11506" s="262">
        <f t="shared" si="202"/>
        <v>58584.866528488899</v>
      </c>
    </row>
    <row r="11507" spans="1:7" x14ac:dyDescent="0.2">
      <c r="A11507" s="120"/>
      <c r="B11507" s="120"/>
      <c r="C11507" s="120"/>
      <c r="D11507" s="120"/>
      <c r="E11507" s="344"/>
      <c r="F11507" s="344"/>
      <c r="G11507" s="262">
        <f t="shared" si="202"/>
        <v>58584.866528488899</v>
      </c>
    </row>
    <row r="11508" spans="1:7" x14ac:dyDescent="0.2">
      <c r="A11508" s="120"/>
      <c r="B11508" s="120"/>
      <c r="C11508" s="120"/>
      <c r="D11508" s="120"/>
      <c r="E11508" s="344"/>
      <c r="F11508" s="344"/>
      <c r="G11508" s="262">
        <f t="shared" si="202"/>
        <v>58584.866528488899</v>
      </c>
    </row>
    <row r="11509" spans="1:7" x14ac:dyDescent="0.2">
      <c r="A11509" s="120"/>
      <c r="B11509" s="120"/>
      <c r="C11509" s="120"/>
      <c r="D11509" s="120"/>
      <c r="E11509" s="344"/>
      <c r="F11509" s="344"/>
      <c r="G11509" s="262">
        <f t="shared" si="202"/>
        <v>58584.866528488899</v>
      </c>
    </row>
    <row r="11510" spans="1:7" x14ac:dyDescent="0.2">
      <c r="A11510" s="120"/>
      <c r="B11510" s="120"/>
      <c r="C11510" s="120"/>
      <c r="D11510" s="120"/>
      <c r="E11510" s="344"/>
      <c r="F11510" s="344"/>
      <c r="G11510" s="262">
        <f t="shared" si="202"/>
        <v>58584.866528488899</v>
      </c>
    </row>
    <row r="11511" spans="1:7" x14ac:dyDescent="0.2">
      <c r="A11511" s="120"/>
      <c r="B11511" s="120"/>
      <c r="C11511" s="120"/>
      <c r="D11511" s="120"/>
      <c r="E11511" s="344"/>
      <c r="F11511" s="344"/>
      <c r="G11511" s="262">
        <f t="shared" si="202"/>
        <v>58584.866528488899</v>
      </c>
    </row>
    <row r="11512" spans="1:7" x14ac:dyDescent="0.2">
      <c r="A11512" s="120"/>
      <c r="B11512" s="120"/>
      <c r="C11512" s="120"/>
      <c r="D11512" s="120"/>
      <c r="E11512" s="344"/>
      <c r="F11512" s="344"/>
      <c r="G11512" s="262">
        <f t="shared" si="202"/>
        <v>58584.866528488899</v>
      </c>
    </row>
    <row r="11513" spans="1:7" x14ac:dyDescent="0.2">
      <c r="A11513" s="120"/>
      <c r="B11513" s="120"/>
      <c r="C11513" s="120"/>
      <c r="D11513" s="120"/>
      <c r="E11513" s="344"/>
      <c r="F11513" s="344"/>
      <c r="G11513" s="262">
        <f t="shared" si="202"/>
        <v>58584.866528488899</v>
      </c>
    </row>
    <row r="11514" spans="1:7" x14ac:dyDescent="0.2">
      <c r="A11514" s="120"/>
      <c r="B11514" s="120"/>
      <c r="C11514" s="120"/>
      <c r="D11514" s="120"/>
      <c r="E11514" s="344"/>
      <c r="F11514" s="344"/>
      <c r="G11514" s="262">
        <f t="shared" si="202"/>
        <v>58584.866528488899</v>
      </c>
    </row>
    <row r="11515" spans="1:7" x14ac:dyDescent="0.2">
      <c r="A11515" s="120"/>
      <c r="B11515" s="120"/>
      <c r="C11515" s="120"/>
      <c r="D11515" s="120"/>
      <c r="E11515" s="344"/>
      <c r="F11515" s="344"/>
      <c r="G11515" s="262">
        <f t="shared" si="202"/>
        <v>58584.866528488899</v>
      </c>
    </row>
    <row r="11516" spans="1:7" x14ac:dyDescent="0.2">
      <c r="A11516" s="120"/>
      <c r="B11516" s="120"/>
      <c r="C11516" s="120"/>
      <c r="D11516" s="120"/>
      <c r="E11516" s="344"/>
      <c r="F11516" s="344"/>
      <c r="G11516" s="262">
        <f t="shared" si="202"/>
        <v>58584.866528488899</v>
      </c>
    </row>
    <row r="11517" spans="1:7" x14ac:dyDescent="0.2">
      <c r="A11517" s="120"/>
      <c r="B11517" s="120"/>
      <c r="C11517" s="120"/>
      <c r="D11517" s="120"/>
      <c r="E11517" s="344"/>
      <c r="F11517" s="344"/>
      <c r="G11517" s="262">
        <f t="shared" si="202"/>
        <v>58584.866528488899</v>
      </c>
    </row>
    <row r="11518" spans="1:7" x14ac:dyDescent="0.2">
      <c r="A11518" s="120"/>
      <c r="B11518" s="120"/>
      <c r="C11518" s="120"/>
      <c r="D11518" s="120"/>
      <c r="E11518" s="344"/>
      <c r="F11518" s="344"/>
      <c r="G11518" s="262">
        <f t="shared" si="202"/>
        <v>58584.866528488899</v>
      </c>
    </row>
    <row r="11519" spans="1:7" x14ac:dyDescent="0.2">
      <c r="A11519" s="120"/>
      <c r="B11519" s="120"/>
      <c r="C11519" s="120"/>
      <c r="D11519" s="120"/>
      <c r="E11519" s="344"/>
      <c r="F11519" s="344"/>
      <c r="G11519" s="262">
        <f t="shared" si="202"/>
        <v>58584.866528488899</v>
      </c>
    </row>
    <row r="11520" spans="1:7" x14ac:dyDescent="0.2">
      <c r="A11520" s="120"/>
      <c r="B11520" s="120"/>
      <c r="C11520" s="120"/>
      <c r="D11520" s="120"/>
      <c r="E11520" s="344"/>
      <c r="F11520" s="344"/>
      <c r="G11520" s="262">
        <f t="shared" si="202"/>
        <v>58584.866528488899</v>
      </c>
    </row>
    <row r="11521" spans="1:7" x14ac:dyDescent="0.2">
      <c r="A11521" s="120"/>
      <c r="B11521" s="120"/>
      <c r="C11521" s="120"/>
      <c r="D11521" s="120"/>
      <c r="E11521" s="344"/>
      <c r="F11521" s="344"/>
      <c r="G11521" s="262">
        <f t="shared" si="202"/>
        <v>58584.866528488899</v>
      </c>
    </row>
    <row r="11522" spans="1:7" x14ac:dyDescent="0.2">
      <c r="A11522" s="120"/>
      <c r="B11522" s="120"/>
      <c r="C11522" s="120"/>
      <c r="D11522" s="120"/>
      <c r="E11522" s="344"/>
      <c r="F11522" s="344"/>
      <c r="G11522" s="262">
        <f t="shared" si="202"/>
        <v>58584.866528488899</v>
      </c>
    </row>
    <row r="11523" spans="1:7" x14ac:dyDescent="0.2">
      <c r="A11523" s="120"/>
      <c r="B11523" s="120"/>
      <c r="C11523" s="120"/>
      <c r="D11523" s="120"/>
      <c r="E11523" s="344"/>
      <c r="F11523" s="344"/>
      <c r="G11523" s="262">
        <f t="shared" si="202"/>
        <v>58584.866528488899</v>
      </c>
    </row>
    <row r="11524" spans="1:7" x14ac:dyDescent="0.2">
      <c r="A11524" s="120"/>
      <c r="B11524" s="120"/>
      <c r="C11524" s="120"/>
      <c r="D11524" s="120"/>
      <c r="E11524" s="344"/>
      <c r="F11524" s="344"/>
      <c r="G11524" s="262">
        <f t="shared" si="202"/>
        <v>58584.866528488899</v>
      </c>
    </row>
    <row r="11525" spans="1:7" x14ac:dyDescent="0.2">
      <c r="A11525" s="120"/>
      <c r="B11525" s="120"/>
      <c r="C11525" s="120"/>
      <c r="D11525" s="120"/>
      <c r="E11525" s="344"/>
      <c r="F11525" s="344"/>
      <c r="G11525" s="262">
        <f t="shared" si="202"/>
        <v>58584.866528488899</v>
      </c>
    </row>
    <row r="11526" spans="1:7" x14ac:dyDescent="0.2">
      <c r="A11526" s="120"/>
      <c r="B11526" s="120"/>
      <c r="C11526" s="120"/>
      <c r="D11526" s="120"/>
      <c r="E11526" s="344"/>
      <c r="F11526" s="344"/>
      <c r="G11526" s="262">
        <f t="shared" ref="G11526:G11589" si="203">G11525+(D11526+D11525)/2*(E11526-E11525)</f>
        <v>58584.866528488899</v>
      </c>
    </row>
    <row r="11527" spans="1:7" x14ac:dyDescent="0.2">
      <c r="A11527" s="120"/>
      <c r="B11527" s="120"/>
      <c r="C11527" s="120"/>
      <c r="D11527" s="120"/>
      <c r="E11527" s="344"/>
      <c r="F11527" s="344"/>
      <c r="G11527" s="262">
        <f t="shared" si="203"/>
        <v>58584.866528488899</v>
      </c>
    </row>
    <row r="11528" spans="1:7" x14ac:dyDescent="0.2">
      <c r="A11528" s="120"/>
      <c r="B11528" s="120"/>
      <c r="C11528" s="120"/>
      <c r="D11528" s="120"/>
      <c r="E11528" s="344"/>
      <c r="F11528" s="344"/>
      <c r="G11528" s="262">
        <f t="shared" si="203"/>
        <v>58584.866528488899</v>
      </c>
    </row>
    <row r="11529" spans="1:7" x14ac:dyDescent="0.2">
      <c r="A11529" s="120"/>
      <c r="B11529" s="120"/>
      <c r="C11529" s="120"/>
      <c r="D11529" s="120"/>
      <c r="E11529" s="344"/>
      <c r="F11529" s="344"/>
      <c r="G11529" s="262">
        <f t="shared" si="203"/>
        <v>58584.866528488899</v>
      </c>
    </row>
    <row r="11530" spans="1:7" x14ac:dyDescent="0.2">
      <c r="A11530" s="120"/>
      <c r="B11530" s="120"/>
      <c r="C11530" s="120"/>
      <c r="D11530" s="120"/>
      <c r="E11530" s="344"/>
      <c r="F11530" s="344"/>
      <c r="G11530" s="262">
        <f t="shared" si="203"/>
        <v>58584.866528488899</v>
      </c>
    </row>
    <row r="11531" spans="1:7" x14ac:dyDescent="0.2">
      <c r="A11531" s="120"/>
      <c r="B11531" s="120"/>
      <c r="C11531" s="120"/>
      <c r="D11531" s="120"/>
      <c r="E11531" s="344"/>
      <c r="F11531" s="344"/>
      <c r="G11531" s="262">
        <f t="shared" si="203"/>
        <v>58584.866528488899</v>
      </c>
    </row>
    <row r="11532" spans="1:7" x14ac:dyDescent="0.2">
      <c r="A11532" s="120"/>
      <c r="B11532" s="120"/>
      <c r="C11532" s="120"/>
      <c r="D11532" s="120"/>
      <c r="E11532" s="344"/>
      <c r="F11532" s="344"/>
      <c r="G11532" s="262">
        <f t="shared" si="203"/>
        <v>58584.866528488899</v>
      </c>
    </row>
    <row r="11533" spans="1:7" x14ac:dyDescent="0.2">
      <c r="A11533" s="120"/>
      <c r="B11533" s="120"/>
      <c r="C11533" s="120"/>
      <c r="D11533" s="120"/>
      <c r="E11533" s="344"/>
      <c r="F11533" s="344"/>
      <c r="G11533" s="262">
        <f t="shared" si="203"/>
        <v>58584.866528488899</v>
      </c>
    </row>
    <row r="11534" spans="1:7" x14ac:dyDescent="0.2">
      <c r="A11534" s="120"/>
      <c r="B11534" s="120"/>
      <c r="C11534" s="120"/>
      <c r="D11534" s="120"/>
      <c r="E11534" s="344"/>
      <c r="F11534" s="344"/>
      <c r="G11534" s="262">
        <f t="shared" si="203"/>
        <v>58584.866528488899</v>
      </c>
    </row>
    <row r="11535" spans="1:7" x14ac:dyDescent="0.2">
      <c r="A11535" s="120"/>
      <c r="B11535" s="120"/>
      <c r="C11535" s="120"/>
      <c r="D11535" s="120"/>
      <c r="E11535" s="344"/>
      <c r="F11535" s="344"/>
      <c r="G11535" s="262">
        <f t="shared" si="203"/>
        <v>58584.866528488899</v>
      </c>
    </row>
    <row r="11536" spans="1:7" x14ac:dyDescent="0.2">
      <c r="A11536" s="120"/>
      <c r="B11536" s="120"/>
      <c r="C11536" s="120"/>
      <c r="D11536" s="120"/>
      <c r="E11536" s="344"/>
      <c r="F11536" s="344"/>
      <c r="G11536" s="262">
        <f t="shared" si="203"/>
        <v>58584.866528488899</v>
      </c>
    </row>
    <row r="11537" spans="1:7" x14ac:dyDescent="0.2">
      <c r="A11537" s="120"/>
      <c r="B11537" s="120"/>
      <c r="C11537" s="120"/>
      <c r="D11537" s="120"/>
      <c r="E11537" s="344"/>
      <c r="F11537" s="344"/>
      <c r="G11537" s="262">
        <f t="shared" si="203"/>
        <v>58584.866528488899</v>
      </c>
    </row>
    <row r="11538" spans="1:7" x14ac:dyDescent="0.2">
      <c r="A11538" s="120"/>
      <c r="B11538" s="120"/>
      <c r="C11538" s="120"/>
      <c r="D11538" s="120"/>
      <c r="E11538" s="344"/>
      <c r="F11538" s="344"/>
      <c r="G11538" s="262">
        <f t="shared" si="203"/>
        <v>58584.866528488899</v>
      </c>
    </row>
    <row r="11539" spans="1:7" x14ac:dyDescent="0.2">
      <c r="A11539" s="120"/>
      <c r="B11539" s="120"/>
      <c r="C11539" s="120"/>
      <c r="D11539" s="120"/>
      <c r="E11539" s="344"/>
      <c r="F11539" s="344"/>
      <c r="G11539" s="262">
        <f t="shared" si="203"/>
        <v>58584.866528488899</v>
      </c>
    </row>
    <row r="11540" spans="1:7" x14ac:dyDescent="0.2">
      <c r="A11540" s="120"/>
      <c r="B11540" s="120"/>
      <c r="C11540" s="120"/>
      <c r="D11540" s="120"/>
      <c r="E11540" s="344"/>
      <c r="F11540" s="344"/>
      <c r="G11540" s="262">
        <f t="shared" si="203"/>
        <v>58584.866528488899</v>
      </c>
    </row>
    <row r="11541" spans="1:7" x14ac:dyDescent="0.2">
      <c r="A11541" s="120"/>
      <c r="B11541" s="120"/>
      <c r="C11541" s="120"/>
      <c r="D11541" s="120"/>
      <c r="E11541" s="344"/>
      <c r="F11541" s="344"/>
      <c r="G11541" s="262">
        <f t="shared" si="203"/>
        <v>58584.866528488899</v>
      </c>
    </row>
    <row r="11542" spans="1:7" x14ac:dyDescent="0.2">
      <c r="A11542" s="120"/>
      <c r="B11542" s="120"/>
      <c r="C11542" s="120"/>
      <c r="D11542" s="120"/>
      <c r="E11542" s="344"/>
      <c r="F11542" s="344"/>
      <c r="G11542" s="262">
        <f t="shared" si="203"/>
        <v>58584.866528488899</v>
      </c>
    </row>
    <row r="11543" spans="1:7" x14ac:dyDescent="0.2">
      <c r="A11543" s="120"/>
      <c r="B11543" s="120"/>
      <c r="C11543" s="120"/>
      <c r="D11543" s="120"/>
      <c r="E11543" s="344"/>
      <c r="F11543" s="344"/>
      <c r="G11543" s="262">
        <f t="shared" si="203"/>
        <v>58584.866528488899</v>
      </c>
    </row>
    <row r="11544" spans="1:7" x14ac:dyDescent="0.2">
      <c r="A11544" s="120"/>
      <c r="B11544" s="120"/>
      <c r="C11544" s="120"/>
      <c r="D11544" s="120"/>
      <c r="E11544" s="344"/>
      <c r="F11544" s="344"/>
      <c r="G11544" s="262">
        <f t="shared" si="203"/>
        <v>58584.866528488899</v>
      </c>
    </row>
    <row r="11545" spans="1:7" x14ac:dyDescent="0.2">
      <c r="A11545" s="120"/>
      <c r="B11545" s="120"/>
      <c r="C11545" s="120"/>
      <c r="D11545" s="120"/>
      <c r="E11545" s="344"/>
      <c r="F11545" s="344"/>
      <c r="G11545" s="262">
        <f t="shared" si="203"/>
        <v>58584.866528488899</v>
      </c>
    </row>
    <row r="11546" spans="1:7" x14ac:dyDescent="0.2">
      <c r="A11546" s="120"/>
      <c r="B11546" s="120"/>
      <c r="C11546" s="120"/>
      <c r="D11546" s="120"/>
      <c r="E11546" s="344"/>
      <c r="F11546" s="344"/>
      <c r="G11546" s="262">
        <f t="shared" si="203"/>
        <v>58584.866528488899</v>
      </c>
    </row>
    <row r="11547" spans="1:7" x14ac:dyDescent="0.2">
      <c r="A11547" s="120"/>
      <c r="B11547" s="120"/>
      <c r="C11547" s="120"/>
      <c r="D11547" s="120"/>
      <c r="E11547" s="344"/>
      <c r="F11547" s="344"/>
      <c r="G11547" s="262">
        <f t="shared" si="203"/>
        <v>58584.866528488899</v>
      </c>
    </row>
    <row r="11548" spans="1:7" x14ac:dyDescent="0.2">
      <c r="A11548" s="120"/>
      <c r="B11548" s="120"/>
      <c r="C11548" s="120"/>
      <c r="D11548" s="120"/>
      <c r="E11548" s="344"/>
      <c r="F11548" s="344"/>
      <c r="G11548" s="262">
        <f t="shared" si="203"/>
        <v>58584.866528488899</v>
      </c>
    </row>
    <row r="11549" spans="1:7" x14ac:dyDescent="0.2">
      <c r="A11549" s="120"/>
      <c r="B11549" s="120"/>
      <c r="C11549" s="120"/>
      <c r="D11549" s="120"/>
      <c r="E11549" s="344"/>
      <c r="F11549" s="344"/>
      <c r="G11549" s="262">
        <f t="shared" si="203"/>
        <v>58584.866528488899</v>
      </c>
    </row>
    <row r="11550" spans="1:7" x14ac:dyDescent="0.2">
      <c r="A11550" s="120"/>
      <c r="B11550" s="120"/>
      <c r="C11550" s="120"/>
      <c r="D11550" s="120"/>
      <c r="E11550" s="344"/>
      <c r="F11550" s="344"/>
      <c r="G11550" s="262">
        <f t="shared" si="203"/>
        <v>58584.866528488899</v>
      </c>
    </row>
    <row r="11551" spans="1:7" x14ac:dyDescent="0.2">
      <c r="A11551" s="120"/>
      <c r="B11551" s="120"/>
      <c r="C11551" s="120"/>
      <c r="D11551" s="120"/>
      <c r="E11551" s="344"/>
      <c r="F11551" s="344"/>
      <c r="G11551" s="262">
        <f t="shared" si="203"/>
        <v>58584.866528488899</v>
      </c>
    </row>
    <row r="11552" spans="1:7" x14ac:dyDescent="0.2">
      <c r="A11552" s="120"/>
      <c r="B11552" s="120"/>
      <c r="C11552" s="120"/>
      <c r="D11552" s="120"/>
      <c r="E11552" s="344"/>
      <c r="F11552" s="344"/>
      <c r="G11552" s="262">
        <f t="shared" si="203"/>
        <v>58584.866528488899</v>
      </c>
    </row>
    <row r="11553" spans="1:7" x14ac:dyDescent="0.2">
      <c r="A11553" s="120"/>
      <c r="B11553" s="120"/>
      <c r="C11553" s="120"/>
      <c r="D11553" s="120"/>
      <c r="E11553" s="344"/>
      <c r="F11553" s="344"/>
      <c r="G11553" s="262">
        <f t="shared" si="203"/>
        <v>58584.866528488899</v>
      </c>
    </row>
    <row r="11554" spans="1:7" x14ac:dyDescent="0.2">
      <c r="A11554" s="120"/>
      <c r="B11554" s="120"/>
      <c r="C11554" s="120"/>
      <c r="D11554" s="120"/>
      <c r="E11554" s="344"/>
      <c r="F11554" s="344"/>
      <c r="G11554" s="262">
        <f t="shared" si="203"/>
        <v>58584.866528488899</v>
      </c>
    </row>
    <row r="11555" spans="1:7" x14ac:dyDescent="0.2">
      <c r="A11555" s="120"/>
      <c r="B11555" s="120"/>
      <c r="C11555" s="120"/>
      <c r="D11555" s="120"/>
      <c r="E11555" s="344"/>
      <c r="F11555" s="344"/>
      <c r="G11555" s="262">
        <f t="shared" si="203"/>
        <v>58584.866528488899</v>
      </c>
    </row>
    <row r="11556" spans="1:7" x14ac:dyDescent="0.2">
      <c r="A11556" s="120"/>
      <c r="B11556" s="120"/>
      <c r="C11556" s="120"/>
      <c r="D11556" s="120"/>
      <c r="E11556" s="344"/>
      <c r="F11556" s="344"/>
      <c r="G11556" s="262">
        <f t="shared" si="203"/>
        <v>58584.866528488899</v>
      </c>
    </row>
    <row r="11557" spans="1:7" x14ac:dyDescent="0.2">
      <c r="A11557" s="120"/>
      <c r="B11557" s="120"/>
      <c r="C11557" s="120"/>
      <c r="D11557" s="120"/>
      <c r="E11557" s="344"/>
      <c r="F11557" s="344"/>
      <c r="G11557" s="262">
        <f t="shared" si="203"/>
        <v>58584.866528488899</v>
      </c>
    </row>
    <row r="11558" spans="1:7" x14ac:dyDescent="0.2">
      <c r="A11558" s="120"/>
      <c r="B11558" s="120"/>
      <c r="C11558" s="120"/>
      <c r="D11558" s="120"/>
      <c r="E11558" s="344"/>
      <c r="F11558" s="344"/>
      <c r="G11558" s="262">
        <f t="shared" si="203"/>
        <v>58584.866528488899</v>
      </c>
    </row>
    <row r="11559" spans="1:7" x14ac:dyDescent="0.2">
      <c r="A11559" s="120"/>
      <c r="B11559" s="120"/>
      <c r="C11559" s="120"/>
      <c r="D11559" s="120"/>
      <c r="E11559" s="344"/>
      <c r="F11559" s="344"/>
      <c r="G11559" s="262">
        <f t="shared" si="203"/>
        <v>58584.866528488899</v>
      </c>
    </row>
    <row r="11560" spans="1:7" x14ac:dyDescent="0.2">
      <c r="A11560" s="120"/>
      <c r="B11560" s="120"/>
      <c r="C11560" s="120"/>
      <c r="D11560" s="120"/>
      <c r="E11560" s="344"/>
      <c r="F11560" s="344"/>
      <c r="G11560" s="262">
        <f t="shared" si="203"/>
        <v>58584.866528488899</v>
      </c>
    </row>
    <row r="11561" spans="1:7" x14ac:dyDescent="0.2">
      <c r="A11561" s="120"/>
      <c r="B11561" s="120"/>
      <c r="C11561" s="120"/>
      <c r="D11561" s="120"/>
      <c r="E11561" s="344"/>
      <c r="F11561" s="344"/>
      <c r="G11561" s="262">
        <f t="shared" si="203"/>
        <v>58584.866528488899</v>
      </c>
    </row>
    <row r="11562" spans="1:7" x14ac:dyDescent="0.2">
      <c r="A11562" s="120"/>
      <c r="B11562" s="120"/>
      <c r="C11562" s="120"/>
      <c r="D11562" s="120"/>
      <c r="E11562" s="344"/>
      <c r="F11562" s="344"/>
      <c r="G11562" s="262">
        <f t="shared" si="203"/>
        <v>58584.866528488899</v>
      </c>
    </row>
    <row r="11563" spans="1:7" x14ac:dyDescent="0.2">
      <c r="A11563" s="120"/>
      <c r="B11563" s="120"/>
      <c r="C11563" s="120"/>
      <c r="D11563" s="120"/>
      <c r="E11563" s="344"/>
      <c r="F11563" s="344"/>
      <c r="G11563" s="262">
        <f t="shared" si="203"/>
        <v>58584.866528488899</v>
      </c>
    </row>
    <row r="11564" spans="1:7" x14ac:dyDescent="0.2">
      <c r="A11564" s="120"/>
      <c r="B11564" s="120"/>
      <c r="C11564" s="120"/>
      <c r="D11564" s="120"/>
      <c r="E11564" s="344"/>
      <c r="F11564" s="344"/>
      <c r="G11564" s="262">
        <f t="shared" si="203"/>
        <v>58584.866528488899</v>
      </c>
    </row>
    <row r="11565" spans="1:7" x14ac:dyDescent="0.2">
      <c r="A11565" s="120"/>
      <c r="B11565" s="120"/>
      <c r="C11565" s="120"/>
      <c r="D11565" s="120"/>
      <c r="E11565" s="344"/>
      <c r="F11565" s="344"/>
      <c r="G11565" s="262">
        <f t="shared" si="203"/>
        <v>58584.866528488899</v>
      </c>
    </row>
    <row r="11566" spans="1:7" x14ac:dyDescent="0.2">
      <c r="A11566" s="120"/>
      <c r="B11566" s="120"/>
      <c r="C11566" s="120"/>
      <c r="D11566" s="120"/>
      <c r="E11566" s="344"/>
      <c r="F11566" s="344"/>
      <c r="G11566" s="262">
        <f t="shared" si="203"/>
        <v>58584.866528488899</v>
      </c>
    </row>
    <row r="11567" spans="1:7" x14ac:dyDescent="0.2">
      <c r="A11567" s="120"/>
      <c r="B11567" s="120"/>
      <c r="C11567" s="120"/>
      <c r="D11567" s="120"/>
      <c r="E11567" s="344"/>
      <c r="F11567" s="344"/>
      <c r="G11567" s="262">
        <f t="shared" si="203"/>
        <v>58584.866528488899</v>
      </c>
    </row>
    <row r="11568" spans="1:7" x14ac:dyDescent="0.2">
      <c r="A11568" s="120"/>
      <c r="B11568" s="120"/>
      <c r="C11568" s="120"/>
      <c r="D11568" s="120"/>
      <c r="E11568" s="344"/>
      <c r="F11568" s="344"/>
      <c r="G11568" s="262">
        <f t="shared" si="203"/>
        <v>58584.866528488899</v>
      </c>
    </row>
    <row r="11569" spans="1:7" x14ac:dyDescent="0.2">
      <c r="A11569" s="120"/>
      <c r="B11569" s="120"/>
      <c r="C11569" s="120"/>
      <c r="D11569" s="120"/>
      <c r="E11569" s="344"/>
      <c r="F11569" s="344"/>
      <c r="G11569" s="262">
        <f t="shared" si="203"/>
        <v>58584.866528488899</v>
      </c>
    </row>
    <row r="11570" spans="1:7" x14ac:dyDescent="0.2">
      <c r="A11570" s="120"/>
      <c r="B11570" s="120"/>
      <c r="C11570" s="120"/>
      <c r="D11570" s="120"/>
      <c r="E11570" s="344"/>
      <c r="F11570" s="344"/>
      <c r="G11570" s="262">
        <f t="shared" si="203"/>
        <v>58584.866528488899</v>
      </c>
    </row>
    <row r="11571" spans="1:7" x14ac:dyDescent="0.2">
      <c r="A11571" s="120"/>
      <c r="B11571" s="120"/>
      <c r="C11571" s="120"/>
      <c r="D11571" s="120"/>
      <c r="E11571" s="344"/>
      <c r="F11571" s="344"/>
      <c r="G11571" s="262">
        <f t="shared" si="203"/>
        <v>58584.866528488899</v>
      </c>
    </row>
    <row r="11572" spans="1:7" x14ac:dyDescent="0.2">
      <c r="A11572" s="120"/>
      <c r="B11572" s="120"/>
      <c r="C11572" s="120"/>
      <c r="D11572" s="120"/>
      <c r="E11572" s="344"/>
      <c r="F11572" s="344"/>
      <c r="G11572" s="262">
        <f t="shared" si="203"/>
        <v>58584.866528488899</v>
      </c>
    </row>
    <row r="11573" spans="1:7" x14ac:dyDescent="0.2">
      <c r="A11573" s="120"/>
      <c r="B11573" s="120"/>
      <c r="C11573" s="120"/>
      <c r="D11573" s="120"/>
      <c r="E11573" s="344"/>
      <c r="F11573" s="344"/>
      <c r="G11573" s="262">
        <f t="shared" si="203"/>
        <v>58584.866528488899</v>
      </c>
    </row>
    <row r="11574" spans="1:7" x14ac:dyDescent="0.2">
      <c r="A11574" s="120"/>
      <c r="B11574" s="120"/>
      <c r="C11574" s="120"/>
      <c r="D11574" s="120"/>
      <c r="E11574" s="344"/>
      <c r="F11574" s="344"/>
      <c r="G11574" s="262">
        <f t="shared" si="203"/>
        <v>58584.866528488899</v>
      </c>
    </row>
    <row r="11575" spans="1:7" x14ac:dyDescent="0.2">
      <c r="A11575" s="120"/>
      <c r="B11575" s="120"/>
      <c r="C11575" s="120"/>
      <c r="D11575" s="120"/>
      <c r="E11575" s="344"/>
      <c r="F11575" s="344"/>
      <c r="G11575" s="262">
        <f t="shared" si="203"/>
        <v>58584.866528488899</v>
      </c>
    </row>
    <row r="11576" spans="1:7" x14ac:dyDescent="0.2">
      <c r="A11576" s="120"/>
      <c r="B11576" s="120"/>
      <c r="C11576" s="120"/>
      <c r="D11576" s="120"/>
      <c r="E11576" s="344"/>
      <c r="F11576" s="344"/>
      <c r="G11576" s="262">
        <f t="shared" si="203"/>
        <v>58584.866528488899</v>
      </c>
    </row>
    <row r="11577" spans="1:7" x14ac:dyDescent="0.2">
      <c r="A11577" s="120"/>
      <c r="B11577" s="120"/>
      <c r="C11577" s="120"/>
      <c r="D11577" s="120"/>
      <c r="E11577" s="344"/>
      <c r="F11577" s="344"/>
      <c r="G11577" s="262">
        <f t="shared" si="203"/>
        <v>58584.866528488899</v>
      </c>
    </row>
    <row r="11578" spans="1:7" x14ac:dyDescent="0.2">
      <c r="A11578" s="120"/>
      <c r="B11578" s="120"/>
      <c r="C11578" s="120"/>
      <c r="D11578" s="120"/>
      <c r="E11578" s="344"/>
      <c r="F11578" s="344"/>
      <c r="G11578" s="262">
        <f t="shared" si="203"/>
        <v>58584.866528488899</v>
      </c>
    </row>
    <row r="11579" spans="1:7" x14ac:dyDescent="0.2">
      <c r="A11579" s="120"/>
      <c r="B11579" s="120"/>
      <c r="C11579" s="120"/>
      <c r="D11579" s="120"/>
      <c r="E11579" s="344"/>
      <c r="F11579" s="344"/>
      <c r="G11579" s="262">
        <f t="shared" si="203"/>
        <v>58584.866528488899</v>
      </c>
    </row>
    <row r="11580" spans="1:7" x14ac:dyDescent="0.2">
      <c r="A11580" s="120"/>
      <c r="B11580" s="120"/>
      <c r="C11580" s="120"/>
      <c r="D11580" s="120"/>
      <c r="E11580" s="344"/>
      <c r="F11580" s="344"/>
      <c r="G11580" s="262">
        <f t="shared" si="203"/>
        <v>58584.866528488899</v>
      </c>
    </row>
    <row r="11581" spans="1:7" x14ac:dyDescent="0.2">
      <c r="A11581" s="120"/>
      <c r="B11581" s="120"/>
      <c r="C11581" s="120"/>
      <c r="D11581" s="120"/>
      <c r="E11581" s="344"/>
      <c r="F11581" s="344"/>
      <c r="G11581" s="262">
        <f t="shared" si="203"/>
        <v>58584.866528488899</v>
      </c>
    </row>
    <row r="11582" spans="1:7" x14ac:dyDescent="0.2">
      <c r="A11582" s="120"/>
      <c r="B11582" s="120"/>
      <c r="C11582" s="120"/>
      <c r="D11582" s="120"/>
      <c r="E11582" s="344"/>
      <c r="F11582" s="344"/>
      <c r="G11582" s="262">
        <f t="shared" si="203"/>
        <v>58584.866528488899</v>
      </c>
    </row>
    <row r="11583" spans="1:7" x14ac:dyDescent="0.2">
      <c r="A11583" s="120"/>
      <c r="B11583" s="120"/>
      <c r="C11583" s="120"/>
      <c r="D11583" s="120"/>
      <c r="E11583" s="344"/>
      <c r="F11583" s="344"/>
      <c r="G11583" s="262">
        <f t="shared" si="203"/>
        <v>58584.866528488899</v>
      </c>
    </row>
    <row r="11584" spans="1:7" x14ac:dyDescent="0.2">
      <c r="A11584" s="120"/>
      <c r="B11584" s="120"/>
      <c r="C11584" s="120"/>
      <c r="D11584" s="120"/>
      <c r="E11584" s="344"/>
      <c r="F11584" s="344"/>
      <c r="G11584" s="262">
        <f t="shared" si="203"/>
        <v>58584.866528488899</v>
      </c>
    </row>
    <row r="11585" spans="1:7" x14ac:dyDescent="0.2">
      <c r="A11585" s="120"/>
      <c r="B11585" s="120"/>
      <c r="C11585" s="120"/>
      <c r="D11585" s="120"/>
      <c r="E11585" s="344"/>
      <c r="F11585" s="344"/>
      <c r="G11585" s="262">
        <f t="shared" si="203"/>
        <v>58584.866528488899</v>
      </c>
    </row>
    <row r="11586" spans="1:7" x14ac:dyDescent="0.2">
      <c r="A11586" s="120"/>
      <c r="B11586" s="120"/>
      <c r="C11586" s="120"/>
      <c r="D11586" s="120"/>
      <c r="E11586" s="344"/>
      <c r="F11586" s="344"/>
      <c r="G11586" s="262">
        <f t="shared" si="203"/>
        <v>58584.866528488899</v>
      </c>
    </row>
    <row r="11587" spans="1:7" x14ac:dyDescent="0.2">
      <c r="A11587" s="120"/>
      <c r="B11587" s="120"/>
      <c r="C11587" s="120"/>
      <c r="D11587" s="120"/>
      <c r="E11587" s="344"/>
      <c r="F11587" s="344"/>
      <c r="G11587" s="262">
        <f t="shared" si="203"/>
        <v>58584.866528488899</v>
      </c>
    </row>
    <row r="11588" spans="1:7" x14ac:dyDescent="0.2">
      <c r="A11588" s="120"/>
      <c r="B11588" s="120"/>
      <c r="C11588" s="120"/>
      <c r="D11588" s="120"/>
      <c r="E11588" s="344"/>
      <c r="F11588" s="344"/>
      <c r="G11588" s="262">
        <f t="shared" si="203"/>
        <v>58584.866528488899</v>
      </c>
    </row>
    <row r="11589" spans="1:7" x14ac:dyDescent="0.2">
      <c r="A11589" s="120"/>
      <c r="B11589" s="120"/>
      <c r="C11589" s="120"/>
      <c r="D11589" s="120"/>
      <c r="E11589" s="344"/>
      <c r="F11589" s="344"/>
      <c r="G11589" s="262">
        <f t="shared" si="203"/>
        <v>58584.866528488899</v>
      </c>
    </row>
    <row r="11590" spans="1:7" x14ac:dyDescent="0.2">
      <c r="A11590" s="120"/>
      <c r="B11590" s="120"/>
      <c r="C11590" s="120"/>
      <c r="D11590" s="120"/>
      <c r="E11590" s="344"/>
      <c r="F11590" s="344"/>
      <c r="G11590" s="262">
        <f t="shared" ref="G11590:G11653" si="204">G11589+(D11590+D11589)/2*(E11590-E11589)</f>
        <v>58584.866528488899</v>
      </c>
    </row>
    <row r="11591" spans="1:7" x14ac:dyDescent="0.2">
      <c r="A11591" s="120"/>
      <c r="B11591" s="120"/>
      <c r="C11591" s="120"/>
      <c r="D11591" s="120"/>
      <c r="E11591" s="344"/>
      <c r="F11591" s="344"/>
      <c r="G11591" s="262">
        <f t="shared" si="204"/>
        <v>58584.866528488899</v>
      </c>
    </row>
    <row r="11592" spans="1:7" x14ac:dyDescent="0.2">
      <c r="A11592" s="120"/>
      <c r="B11592" s="120"/>
      <c r="C11592" s="120"/>
      <c r="D11592" s="120"/>
      <c r="E11592" s="344"/>
      <c r="F11592" s="344"/>
      <c r="G11592" s="262">
        <f t="shared" si="204"/>
        <v>58584.866528488899</v>
      </c>
    </row>
    <row r="11593" spans="1:7" x14ac:dyDescent="0.2">
      <c r="A11593" s="120"/>
      <c r="B11593" s="120"/>
      <c r="C11593" s="120"/>
      <c r="D11593" s="120"/>
      <c r="E11593" s="344"/>
      <c r="F11593" s="344"/>
      <c r="G11593" s="262">
        <f t="shared" si="204"/>
        <v>58584.866528488899</v>
      </c>
    </row>
    <row r="11594" spans="1:7" x14ac:dyDescent="0.2">
      <c r="A11594" s="120"/>
      <c r="B11594" s="120"/>
      <c r="C11594" s="120"/>
      <c r="D11594" s="120"/>
      <c r="E11594" s="344"/>
      <c r="F11594" s="344"/>
      <c r="G11594" s="262">
        <f t="shared" si="204"/>
        <v>58584.866528488899</v>
      </c>
    </row>
    <row r="11595" spans="1:7" x14ac:dyDescent="0.2">
      <c r="A11595" s="120"/>
      <c r="B11595" s="120"/>
      <c r="C11595" s="120"/>
      <c r="D11595" s="120"/>
      <c r="E11595" s="344"/>
      <c r="F11595" s="344"/>
      <c r="G11595" s="262">
        <f t="shared" si="204"/>
        <v>58584.866528488899</v>
      </c>
    </row>
    <row r="11596" spans="1:7" x14ac:dyDescent="0.2">
      <c r="A11596" s="120"/>
      <c r="B11596" s="120"/>
      <c r="C11596" s="120"/>
      <c r="D11596" s="120"/>
      <c r="E11596" s="344"/>
      <c r="F11596" s="344"/>
      <c r="G11596" s="262">
        <f t="shared" si="204"/>
        <v>58584.866528488899</v>
      </c>
    </row>
    <row r="11597" spans="1:7" x14ac:dyDescent="0.2">
      <c r="A11597" s="120"/>
      <c r="B11597" s="120"/>
      <c r="C11597" s="120"/>
      <c r="D11597" s="120"/>
      <c r="E11597" s="344"/>
      <c r="F11597" s="344"/>
      <c r="G11597" s="262">
        <f t="shared" si="204"/>
        <v>58584.866528488899</v>
      </c>
    </row>
    <row r="11598" spans="1:7" x14ac:dyDescent="0.2">
      <c r="A11598" s="120"/>
      <c r="B11598" s="120"/>
      <c r="C11598" s="120"/>
      <c r="D11598" s="120"/>
      <c r="E11598" s="344"/>
      <c r="F11598" s="344"/>
      <c r="G11598" s="262">
        <f t="shared" si="204"/>
        <v>58584.866528488899</v>
      </c>
    </row>
    <row r="11599" spans="1:7" x14ac:dyDescent="0.2">
      <c r="A11599" s="120"/>
      <c r="B11599" s="120"/>
      <c r="C11599" s="120"/>
      <c r="D11599" s="120"/>
      <c r="E11599" s="344"/>
      <c r="F11599" s="344"/>
      <c r="G11599" s="262">
        <f t="shared" si="204"/>
        <v>58584.866528488899</v>
      </c>
    </row>
    <row r="11600" spans="1:7" x14ac:dyDescent="0.2">
      <c r="A11600" s="120"/>
      <c r="B11600" s="120"/>
      <c r="C11600" s="120"/>
      <c r="D11600" s="120"/>
      <c r="E11600" s="344"/>
      <c r="F11600" s="344"/>
      <c r="G11600" s="262">
        <f t="shared" si="204"/>
        <v>58584.866528488899</v>
      </c>
    </row>
    <row r="11601" spans="1:7" x14ac:dyDescent="0.2">
      <c r="A11601" s="120"/>
      <c r="B11601" s="120"/>
      <c r="C11601" s="120"/>
      <c r="D11601" s="120"/>
      <c r="E11601" s="344"/>
      <c r="F11601" s="344"/>
      <c r="G11601" s="262">
        <f t="shared" si="204"/>
        <v>58584.866528488899</v>
      </c>
    </row>
    <row r="11602" spans="1:7" x14ac:dyDescent="0.2">
      <c r="A11602" s="120"/>
      <c r="B11602" s="120"/>
      <c r="C11602" s="120"/>
      <c r="D11602" s="120"/>
      <c r="E11602" s="344"/>
      <c r="F11602" s="344"/>
      <c r="G11602" s="262">
        <f t="shared" si="204"/>
        <v>58584.866528488899</v>
      </c>
    </row>
    <row r="11603" spans="1:7" x14ac:dyDescent="0.2">
      <c r="A11603" s="120"/>
      <c r="B11603" s="120"/>
      <c r="C11603" s="120"/>
      <c r="D11603" s="120"/>
      <c r="E11603" s="344"/>
      <c r="F11603" s="344"/>
      <c r="G11603" s="262">
        <f t="shared" si="204"/>
        <v>58584.866528488899</v>
      </c>
    </row>
    <row r="11604" spans="1:7" x14ac:dyDescent="0.2">
      <c r="A11604" s="120"/>
      <c r="B11604" s="120"/>
      <c r="C11604" s="120"/>
      <c r="D11604" s="120"/>
      <c r="E11604" s="344"/>
      <c r="F11604" s="344"/>
      <c r="G11604" s="262">
        <f t="shared" si="204"/>
        <v>58584.866528488899</v>
      </c>
    </row>
    <row r="11605" spans="1:7" x14ac:dyDescent="0.2">
      <c r="A11605" s="120"/>
      <c r="B11605" s="120"/>
      <c r="C11605" s="120"/>
      <c r="D11605" s="120"/>
      <c r="E11605" s="344"/>
      <c r="F11605" s="344"/>
      <c r="G11605" s="262">
        <f t="shared" si="204"/>
        <v>58584.866528488899</v>
      </c>
    </row>
    <row r="11606" spans="1:7" x14ac:dyDescent="0.2">
      <c r="A11606" s="120"/>
      <c r="B11606" s="120"/>
      <c r="C11606" s="120"/>
      <c r="D11606" s="120"/>
      <c r="E11606" s="344"/>
      <c r="F11606" s="344"/>
      <c r="G11606" s="262">
        <f t="shared" si="204"/>
        <v>58584.866528488899</v>
      </c>
    </row>
    <row r="11607" spans="1:7" x14ac:dyDescent="0.2">
      <c r="A11607" s="120"/>
      <c r="B11607" s="120"/>
      <c r="C11607" s="120"/>
      <c r="D11607" s="120"/>
      <c r="E11607" s="344"/>
      <c r="F11607" s="344"/>
      <c r="G11607" s="262">
        <f t="shared" si="204"/>
        <v>58584.866528488899</v>
      </c>
    </row>
    <row r="11608" spans="1:7" x14ac:dyDescent="0.2">
      <c r="A11608" s="120"/>
      <c r="B11608" s="120"/>
      <c r="C11608" s="120"/>
      <c r="D11608" s="120"/>
      <c r="E11608" s="344"/>
      <c r="F11608" s="344"/>
      <c r="G11608" s="262">
        <f t="shared" si="204"/>
        <v>58584.866528488899</v>
      </c>
    </row>
    <row r="11609" spans="1:7" x14ac:dyDescent="0.2">
      <c r="A11609" s="120"/>
      <c r="B11609" s="120"/>
      <c r="C11609" s="120"/>
      <c r="D11609" s="120"/>
      <c r="E11609" s="344"/>
      <c r="F11609" s="344"/>
      <c r="G11609" s="262">
        <f t="shared" si="204"/>
        <v>58584.866528488899</v>
      </c>
    </row>
    <row r="11610" spans="1:7" x14ac:dyDescent="0.2">
      <c r="A11610" s="120"/>
      <c r="B11610" s="120"/>
      <c r="C11610" s="120"/>
      <c r="D11610" s="120"/>
      <c r="E11610" s="344"/>
      <c r="F11610" s="344"/>
      <c r="G11610" s="262">
        <f t="shared" si="204"/>
        <v>58584.866528488899</v>
      </c>
    </row>
    <row r="11611" spans="1:7" x14ac:dyDescent="0.2">
      <c r="A11611" s="120"/>
      <c r="B11611" s="120"/>
      <c r="C11611" s="120"/>
      <c r="D11611" s="120"/>
      <c r="E11611" s="344"/>
      <c r="F11611" s="344"/>
      <c r="G11611" s="262">
        <f t="shared" si="204"/>
        <v>58584.866528488899</v>
      </c>
    </row>
    <row r="11612" spans="1:7" x14ac:dyDescent="0.2">
      <c r="A11612" s="120"/>
      <c r="B11612" s="120"/>
      <c r="C11612" s="120"/>
      <c r="D11612" s="120"/>
      <c r="E11612" s="344"/>
      <c r="F11612" s="344"/>
      <c r="G11612" s="262">
        <f t="shared" si="204"/>
        <v>58584.866528488899</v>
      </c>
    </row>
    <row r="11613" spans="1:7" x14ac:dyDescent="0.2">
      <c r="A11613" s="120"/>
      <c r="B11613" s="120"/>
      <c r="C11613" s="120"/>
      <c r="D11613" s="120"/>
      <c r="E11613" s="344"/>
      <c r="F11613" s="344"/>
      <c r="G11613" s="262">
        <f t="shared" si="204"/>
        <v>58584.866528488899</v>
      </c>
    </row>
    <row r="11614" spans="1:7" x14ac:dyDescent="0.2">
      <c r="A11614" s="120"/>
      <c r="B11614" s="120"/>
      <c r="C11614" s="120"/>
      <c r="D11614" s="120"/>
      <c r="E11614" s="344"/>
      <c r="F11614" s="344"/>
      <c r="G11614" s="262">
        <f t="shared" si="204"/>
        <v>58584.866528488899</v>
      </c>
    </row>
    <row r="11615" spans="1:7" x14ac:dyDescent="0.2">
      <c r="A11615" s="120"/>
      <c r="B11615" s="120"/>
      <c r="C11615" s="120"/>
      <c r="D11615" s="120"/>
      <c r="E11615" s="344"/>
      <c r="F11615" s="344"/>
      <c r="G11615" s="262">
        <f t="shared" si="204"/>
        <v>58584.866528488899</v>
      </c>
    </row>
    <row r="11616" spans="1:7" x14ac:dyDescent="0.2">
      <c r="A11616" s="120"/>
      <c r="B11616" s="120"/>
      <c r="C11616" s="120"/>
      <c r="D11616" s="120"/>
      <c r="E11616" s="344"/>
      <c r="F11616" s="344"/>
      <c r="G11616" s="262">
        <f t="shared" si="204"/>
        <v>58584.866528488899</v>
      </c>
    </row>
    <row r="11617" spans="1:7" x14ac:dyDescent="0.2">
      <c r="A11617" s="120"/>
      <c r="B11617" s="120"/>
      <c r="C11617" s="120"/>
      <c r="D11617" s="120"/>
      <c r="E11617" s="344"/>
      <c r="F11617" s="344"/>
      <c r="G11617" s="262">
        <f t="shared" si="204"/>
        <v>58584.866528488899</v>
      </c>
    </row>
    <row r="11618" spans="1:7" x14ac:dyDescent="0.2">
      <c r="A11618" s="120"/>
      <c r="B11618" s="120"/>
      <c r="C11618" s="120"/>
      <c r="D11618" s="120"/>
      <c r="E11618" s="344"/>
      <c r="F11618" s="344"/>
      <c r="G11618" s="262">
        <f t="shared" si="204"/>
        <v>58584.866528488899</v>
      </c>
    </row>
    <row r="11619" spans="1:7" x14ac:dyDescent="0.2">
      <c r="A11619" s="120"/>
      <c r="B11619" s="120"/>
      <c r="C11619" s="120"/>
      <c r="D11619" s="120"/>
      <c r="E11619" s="344"/>
      <c r="F11619" s="344"/>
      <c r="G11619" s="262">
        <f t="shared" si="204"/>
        <v>58584.866528488899</v>
      </c>
    </row>
    <row r="11620" spans="1:7" x14ac:dyDescent="0.2">
      <c r="A11620" s="120"/>
      <c r="B11620" s="120"/>
      <c r="C11620" s="120"/>
      <c r="D11620" s="120"/>
      <c r="E11620" s="344"/>
      <c r="F11620" s="344"/>
      <c r="G11620" s="262">
        <f t="shared" si="204"/>
        <v>58584.866528488899</v>
      </c>
    </row>
    <row r="11621" spans="1:7" x14ac:dyDescent="0.2">
      <c r="A11621" s="120"/>
      <c r="B11621" s="120"/>
      <c r="C11621" s="120"/>
      <c r="D11621" s="120"/>
      <c r="E11621" s="344"/>
      <c r="F11621" s="344"/>
      <c r="G11621" s="262">
        <f t="shared" si="204"/>
        <v>58584.866528488899</v>
      </c>
    </row>
    <row r="11622" spans="1:7" x14ac:dyDescent="0.2">
      <c r="A11622" s="120"/>
      <c r="B11622" s="120"/>
      <c r="C11622" s="120"/>
      <c r="D11622" s="120"/>
      <c r="E11622" s="344"/>
      <c r="F11622" s="344"/>
      <c r="G11622" s="262">
        <f t="shared" si="204"/>
        <v>58584.866528488899</v>
      </c>
    </row>
    <row r="11623" spans="1:7" x14ac:dyDescent="0.2">
      <c r="A11623" s="120"/>
      <c r="B11623" s="120"/>
      <c r="C11623" s="120"/>
      <c r="D11623" s="120"/>
      <c r="E11623" s="344"/>
      <c r="F11623" s="344"/>
      <c r="G11623" s="262">
        <f t="shared" si="204"/>
        <v>58584.866528488899</v>
      </c>
    </row>
    <row r="11624" spans="1:7" x14ac:dyDescent="0.2">
      <c r="A11624" s="120"/>
      <c r="B11624" s="120"/>
      <c r="C11624" s="120"/>
      <c r="D11624" s="120"/>
      <c r="E11624" s="344"/>
      <c r="F11624" s="344"/>
      <c r="G11624" s="262">
        <f t="shared" si="204"/>
        <v>58584.866528488899</v>
      </c>
    </row>
    <row r="11625" spans="1:7" x14ac:dyDescent="0.2">
      <c r="A11625" s="120"/>
      <c r="B11625" s="120"/>
      <c r="C11625" s="120"/>
      <c r="D11625" s="120"/>
      <c r="E11625" s="344"/>
      <c r="F11625" s="344"/>
      <c r="G11625" s="262">
        <f t="shared" si="204"/>
        <v>58584.866528488899</v>
      </c>
    </row>
    <row r="11626" spans="1:7" x14ac:dyDescent="0.2">
      <c r="A11626" s="120"/>
      <c r="B11626" s="120"/>
      <c r="C11626" s="120"/>
      <c r="D11626" s="120"/>
      <c r="E11626" s="344"/>
      <c r="F11626" s="344"/>
      <c r="G11626" s="262">
        <f t="shared" si="204"/>
        <v>58584.866528488899</v>
      </c>
    </row>
    <row r="11627" spans="1:7" x14ac:dyDescent="0.2">
      <c r="A11627" s="120"/>
      <c r="B11627" s="120"/>
      <c r="C11627" s="120"/>
      <c r="D11627" s="120"/>
      <c r="E11627" s="344"/>
      <c r="F11627" s="344"/>
      <c r="G11627" s="262">
        <f t="shared" si="204"/>
        <v>58584.866528488899</v>
      </c>
    </row>
    <row r="11628" spans="1:7" x14ac:dyDescent="0.2">
      <c r="A11628" s="120"/>
      <c r="B11628" s="120"/>
      <c r="C11628" s="120"/>
      <c r="D11628" s="120"/>
      <c r="E11628" s="344"/>
      <c r="F11628" s="344"/>
      <c r="G11628" s="262">
        <f t="shared" si="204"/>
        <v>58584.866528488899</v>
      </c>
    </row>
    <row r="11629" spans="1:7" x14ac:dyDescent="0.2">
      <c r="A11629" s="120"/>
      <c r="B11629" s="120"/>
      <c r="C11629" s="120"/>
      <c r="D11629" s="120"/>
      <c r="E11629" s="344"/>
      <c r="F11629" s="344"/>
      <c r="G11629" s="262">
        <f t="shared" si="204"/>
        <v>58584.866528488899</v>
      </c>
    </row>
    <row r="11630" spans="1:7" x14ac:dyDescent="0.2">
      <c r="A11630" s="120"/>
      <c r="B11630" s="120"/>
      <c r="C11630" s="120"/>
      <c r="D11630" s="120"/>
      <c r="E11630" s="344"/>
      <c r="F11630" s="344"/>
      <c r="G11630" s="262">
        <f t="shared" si="204"/>
        <v>58584.866528488899</v>
      </c>
    </row>
    <row r="11631" spans="1:7" x14ac:dyDescent="0.2">
      <c r="A11631" s="120"/>
      <c r="B11631" s="120"/>
      <c r="C11631" s="120"/>
      <c r="D11631" s="120"/>
      <c r="E11631" s="344"/>
      <c r="F11631" s="344"/>
      <c r="G11631" s="262">
        <f t="shared" si="204"/>
        <v>58584.866528488899</v>
      </c>
    </row>
    <row r="11632" spans="1:7" x14ac:dyDescent="0.2">
      <c r="A11632" s="120"/>
      <c r="B11632" s="120"/>
      <c r="C11632" s="120"/>
      <c r="D11632" s="120"/>
      <c r="E11632" s="344"/>
      <c r="F11632" s="344"/>
      <c r="G11632" s="262">
        <f t="shared" si="204"/>
        <v>58584.866528488899</v>
      </c>
    </row>
    <row r="11633" spans="1:7" x14ac:dyDescent="0.2">
      <c r="A11633" s="120"/>
      <c r="B11633" s="120"/>
      <c r="C11633" s="120"/>
      <c r="D11633" s="120"/>
      <c r="E11633" s="344"/>
      <c r="F11633" s="344"/>
      <c r="G11633" s="262">
        <f t="shared" si="204"/>
        <v>58584.866528488899</v>
      </c>
    </row>
    <row r="11634" spans="1:7" x14ac:dyDescent="0.2">
      <c r="A11634" s="120"/>
      <c r="B11634" s="120"/>
      <c r="C11634" s="120"/>
      <c r="D11634" s="120"/>
      <c r="E11634" s="344"/>
      <c r="F11634" s="344"/>
      <c r="G11634" s="262">
        <f t="shared" si="204"/>
        <v>58584.866528488899</v>
      </c>
    </row>
    <row r="11635" spans="1:7" x14ac:dyDescent="0.2">
      <c r="A11635" s="120"/>
      <c r="B11635" s="120"/>
      <c r="C11635" s="120"/>
      <c r="D11635" s="120"/>
      <c r="E11635" s="344"/>
      <c r="F11635" s="344"/>
      <c r="G11635" s="262">
        <f t="shared" si="204"/>
        <v>58584.866528488899</v>
      </c>
    </row>
    <row r="11636" spans="1:7" x14ac:dyDescent="0.2">
      <c r="A11636" s="120"/>
      <c r="B11636" s="120"/>
      <c r="C11636" s="120"/>
      <c r="D11636" s="120"/>
      <c r="E11636" s="344"/>
      <c r="F11636" s="344"/>
      <c r="G11636" s="262">
        <f t="shared" si="204"/>
        <v>58584.866528488899</v>
      </c>
    </row>
    <row r="11637" spans="1:7" x14ac:dyDescent="0.2">
      <c r="A11637" s="120"/>
      <c r="B11637" s="120"/>
      <c r="C11637" s="120"/>
      <c r="D11637" s="120"/>
      <c r="E11637" s="344"/>
      <c r="F11637" s="344"/>
      <c r="G11637" s="262">
        <f t="shared" si="204"/>
        <v>58584.866528488899</v>
      </c>
    </row>
    <row r="11638" spans="1:7" x14ac:dyDescent="0.2">
      <c r="A11638" s="120"/>
      <c r="B11638" s="120"/>
      <c r="C11638" s="120"/>
      <c r="D11638" s="120"/>
      <c r="E11638" s="344"/>
      <c r="F11638" s="344"/>
      <c r="G11638" s="262">
        <f t="shared" si="204"/>
        <v>58584.866528488899</v>
      </c>
    </row>
    <row r="11639" spans="1:7" x14ac:dyDescent="0.2">
      <c r="A11639" s="120"/>
      <c r="B11639" s="120"/>
      <c r="C11639" s="120"/>
      <c r="D11639" s="120"/>
      <c r="E11639" s="344"/>
      <c r="F11639" s="344"/>
      <c r="G11639" s="262">
        <f t="shared" si="204"/>
        <v>58584.866528488899</v>
      </c>
    </row>
    <row r="11640" spans="1:7" x14ac:dyDescent="0.2">
      <c r="A11640" s="120"/>
      <c r="B11640" s="120"/>
      <c r="C11640" s="120"/>
      <c r="D11640" s="120"/>
      <c r="E11640" s="344"/>
      <c r="F11640" s="344"/>
      <c r="G11640" s="262">
        <f t="shared" si="204"/>
        <v>58584.866528488899</v>
      </c>
    </row>
    <row r="11641" spans="1:7" x14ac:dyDescent="0.2">
      <c r="A11641" s="120"/>
      <c r="B11641" s="120"/>
      <c r="C11641" s="120"/>
      <c r="D11641" s="120"/>
      <c r="E11641" s="344"/>
      <c r="F11641" s="344"/>
      <c r="G11641" s="262">
        <f t="shared" si="204"/>
        <v>58584.866528488899</v>
      </c>
    </row>
    <row r="11642" spans="1:7" x14ac:dyDescent="0.2">
      <c r="A11642" s="120"/>
      <c r="B11642" s="120"/>
      <c r="C11642" s="120"/>
      <c r="D11642" s="120"/>
      <c r="E11642" s="344"/>
      <c r="F11642" s="344"/>
      <c r="G11642" s="262">
        <f t="shared" si="204"/>
        <v>58584.866528488899</v>
      </c>
    </row>
    <row r="11643" spans="1:7" x14ac:dyDescent="0.2">
      <c r="A11643" s="120"/>
      <c r="B11643" s="120"/>
      <c r="C11643" s="120"/>
      <c r="D11643" s="120"/>
      <c r="E11643" s="344"/>
      <c r="F11643" s="344"/>
      <c r="G11643" s="262">
        <f t="shared" si="204"/>
        <v>58584.866528488899</v>
      </c>
    </row>
    <row r="11644" spans="1:7" x14ac:dyDescent="0.2">
      <c r="A11644" s="120"/>
      <c r="B11644" s="120"/>
      <c r="C11644" s="120"/>
      <c r="D11644" s="120"/>
      <c r="E11644" s="344"/>
      <c r="F11644" s="344"/>
      <c r="G11644" s="262">
        <f t="shared" si="204"/>
        <v>58584.866528488899</v>
      </c>
    </row>
    <row r="11645" spans="1:7" x14ac:dyDescent="0.2">
      <c r="A11645" s="120"/>
      <c r="B11645" s="120"/>
      <c r="C11645" s="120"/>
      <c r="D11645" s="120"/>
      <c r="E11645" s="344"/>
      <c r="F11645" s="344"/>
      <c r="G11645" s="262">
        <f t="shared" si="204"/>
        <v>58584.866528488899</v>
      </c>
    </row>
    <row r="11646" spans="1:7" x14ac:dyDescent="0.2">
      <c r="A11646" s="120"/>
      <c r="B11646" s="120"/>
      <c r="C11646" s="120"/>
      <c r="D11646" s="120"/>
      <c r="E11646" s="344"/>
      <c r="F11646" s="344"/>
      <c r="G11646" s="262">
        <f t="shared" si="204"/>
        <v>58584.866528488899</v>
      </c>
    </row>
    <row r="11647" spans="1:7" x14ac:dyDescent="0.2">
      <c r="A11647" s="120"/>
      <c r="B11647" s="120"/>
      <c r="C11647" s="120"/>
      <c r="D11647" s="120"/>
      <c r="E11647" s="344"/>
      <c r="F11647" s="344"/>
      <c r="G11647" s="262">
        <f t="shared" si="204"/>
        <v>58584.866528488899</v>
      </c>
    </row>
    <row r="11648" spans="1:7" x14ac:dyDescent="0.2">
      <c r="A11648" s="120"/>
      <c r="B11648" s="120"/>
      <c r="C11648" s="120"/>
      <c r="D11648" s="120"/>
      <c r="E11648" s="344"/>
      <c r="F11648" s="344"/>
      <c r="G11648" s="262">
        <f t="shared" si="204"/>
        <v>58584.866528488899</v>
      </c>
    </row>
    <row r="11649" spans="1:7" x14ac:dyDescent="0.2">
      <c r="A11649" s="120"/>
      <c r="B11649" s="120"/>
      <c r="C11649" s="120"/>
      <c r="D11649" s="120"/>
      <c r="E11649" s="344"/>
      <c r="F11649" s="344"/>
      <c r="G11649" s="262">
        <f t="shared" si="204"/>
        <v>58584.866528488899</v>
      </c>
    </row>
    <row r="11650" spans="1:7" x14ac:dyDescent="0.2">
      <c r="A11650" s="120"/>
      <c r="B11650" s="120"/>
      <c r="C11650" s="120"/>
      <c r="D11650" s="120"/>
      <c r="E11650" s="344"/>
      <c r="F11650" s="344"/>
      <c r="G11650" s="262">
        <f t="shared" si="204"/>
        <v>58584.866528488899</v>
      </c>
    </row>
    <row r="11651" spans="1:7" x14ac:dyDescent="0.2">
      <c r="A11651" s="120"/>
      <c r="B11651" s="120"/>
      <c r="C11651" s="120"/>
      <c r="D11651" s="120"/>
      <c r="E11651" s="344"/>
      <c r="F11651" s="344"/>
      <c r="G11651" s="262">
        <f t="shared" si="204"/>
        <v>58584.866528488899</v>
      </c>
    </row>
    <row r="11652" spans="1:7" x14ac:dyDescent="0.2">
      <c r="A11652" s="120"/>
      <c r="B11652" s="120"/>
      <c r="C11652" s="120"/>
      <c r="D11652" s="120"/>
      <c r="E11652" s="344"/>
      <c r="F11652" s="344"/>
      <c r="G11652" s="262">
        <f t="shared" si="204"/>
        <v>58584.866528488899</v>
      </c>
    </row>
    <row r="11653" spans="1:7" x14ac:dyDescent="0.2">
      <c r="A11653" s="120"/>
      <c r="B11653" s="120"/>
      <c r="C11653" s="120"/>
      <c r="D11653" s="120"/>
      <c r="E11653" s="344"/>
      <c r="F11653" s="344"/>
      <c r="G11653" s="262">
        <f t="shared" si="204"/>
        <v>58584.866528488899</v>
      </c>
    </row>
    <row r="11654" spans="1:7" x14ac:dyDescent="0.2">
      <c r="A11654" s="120"/>
      <c r="B11654" s="120"/>
      <c r="C11654" s="120"/>
      <c r="D11654" s="120"/>
      <c r="E11654" s="344"/>
      <c r="F11654" s="344"/>
      <c r="G11654" s="262">
        <f t="shared" ref="G11654:G11717" si="205">G11653+(D11654+D11653)/2*(E11654-E11653)</f>
        <v>58584.866528488899</v>
      </c>
    </row>
    <row r="11655" spans="1:7" x14ac:dyDescent="0.2">
      <c r="A11655" s="120"/>
      <c r="B11655" s="120"/>
      <c r="C11655" s="120"/>
      <c r="D11655" s="120"/>
      <c r="E11655" s="344"/>
      <c r="F11655" s="344"/>
      <c r="G11655" s="262">
        <f t="shared" si="205"/>
        <v>58584.866528488899</v>
      </c>
    </row>
    <row r="11656" spans="1:7" x14ac:dyDescent="0.2">
      <c r="A11656" s="120"/>
      <c r="B11656" s="120"/>
      <c r="C11656" s="120"/>
      <c r="D11656" s="120"/>
      <c r="E11656" s="344"/>
      <c r="F11656" s="344"/>
      <c r="G11656" s="262">
        <f t="shared" si="205"/>
        <v>58584.866528488899</v>
      </c>
    </row>
    <row r="11657" spans="1:7" x14ac:dyDescent="0.2">
      <c r="A11657" s="120"/>
      <c r="B11657" s="120"/>
      <c r="C11657" s="120"/>
      <c r="D11657" s="120"/>
      <c r="E11657" s="344"/>
      <c r="F11657" s="344"/>
      <c r="G11657" s="262">
        <f t="shared" si="205"/>
        <v>58584.866528488899</v>
      </c>
    </row>
    <row r="11658" spans="1:7" x14ac:dyDescent="0.2">
      <c r="A11658" s="120"/>
      <c r="B11658" s="120"/>
      <c r="C11658" s="120"/>
      <c r="D11658" s="120"/>
      <c r="E11658" s="344"/>
      <c r="F11658" s="344"/>
      <c r="G11658" s="262">
        <f t="shared" si="205"/>
        <v>58584.866528488899</v>
      </c>
    </row>
    <row r="11659" spans="1:7" x14ac:dyDescent="0.2">
      <c r="A11659" s="120"/>
      <c r="B11659" s="120"/>
      <c r="C11659" s="120"/>
      <c r="D11659" s="120"/>
      <c r="E11659" s="344"/>
      <c r="F11659" s="344"/>
      <c r="G11659" s="262">
        <f t="shared" si="205"/>
        <v>58584.866528488899</v>
      </c>
    </row>
    <row r="11660" spans="1:7" x14ac:dyDescent="0.2">
      <c r="A11660" s="120"/>
      <c r="B11660" s="120"/>
      <c r="C11660" s="120"/>
      <c r="D11660" s="120"/>
      <c r="E11660" s="344"/>
      <c r="F11660" s="344"/>
      <c r="G11660" s="262">
        <f t="shared" si="205"/>
        <v>58584.866528488899</v>
      </c>
    </row>
    <row r="11661" spans="1:7" x14ac:dyDescent="0.2">
      <c r="A11661" s="120"/>
      <c r="B11661" s="120"/>
      <c r="C11661" s="120"/>
      <c r="D11661" s="120"/>
      <c r="E11661" s="344"/>
      <c r="F11661" s="344"/>
      <c r="G11661" s="262">
        <f t="shared" si="205"/>
        <v>58584.866528488899</v>
      </c>
    </row>
    <row r="11662" spans="1:7" x14ac:dyDescent="0.2">
      <c r="A11662" s="120"/>
      <c r="B11662" s="120"/>
      <c r="C11662" s="120"/>
      <c r="D11662" s="120"/>
      <c r="E11662" s="344"/>
      <c r="F11662" s="344"/>
      <c r="G11662" s="262">
        <f t="shared" si="205"/>
        <v>58584.866528488899</v>
      </c>
    </row>
    <row r="11663" spans="1:7" x14ac:dyDescent="0.2">
      <c r="A11663" s="120"/>
      <c r="B11663" s="120"/>
      <c r="C11663" s="120"/>
      <c r="D11663" s="120"/>
      <c r="E11663" s="344"/>
      <c r="F11663" s="344"/>
      <c r="G11663" s="262">
        <f t="shared" si="205"/>
        <v>58584.866528488899</v>
      </c>
    </row>
    <row r="11664" spans="1:7" x14ac:dyDescent="0.2">
      <c r="A11664" s="120"/>
      <c r="B11664" s="120"/>
      <c r="C11664" s="120"/>
      <c r="D11664" s="120"/>
      <c r="E11664" s="344"/>
      <c r="F11664" s="344"/>
      <c r="G11664" s="262">
        <f t="shared" si="205"/>
        <v>58584.866528488899</v>
      </c>
    </row>
    <row r="11665" spans="1:7" x14ac:dyDescent="0.2">
      <c r="A11665" s="120"/>
      <c r="B11665" s="120"/>
      <c r="C11665" s="120"/>
      <c r="D11665" s="120"/>
      <c r="E11665" s="344"/>
      <c r="F11665" s="344"/>
      <c r="G11665" s="262">
        <f t="shared" si="205"/>
        <v>58584.866528488899</v>
      </c>
    </row>
    <row r="11666" spans="1:7" x14ac:dyDescent="0.2">
      <c r="A11666" s="120"/>
      <c r="B11666" s="120"/>
      <c r="C11666" s="120"/>
      <c r="D11666" s="120"/>
      <c r="E11666" s="344"/>
      <c r="F11666" s="344"/>
      <c r="G11666" s="262">
        <f t="shared" si="205"/>
        <v>58584.866528488899</v>
      </c>
    </row>
    <row r="11667" spans="1:7" x14ac:dyDescent="0.2">
      <c r="A11667" s="120"/>
      <c r="B11667" s="120"/>
      <c r="C11667" s="120"/>
      <c r="D11667" s="120"/>
      <c r="E11667" s="344"/>
      <c r="F11667" s="344"/>
      <c r="G11667" s="262">
        <f t="shared" si="205"/>
        <v>58584.866528488899</v>
      </c>
    </row>
    <row r="11668" spans="1:7" x14ac:dyDescent="0.2">
      <c r="A11668" s="120"/>
      <c r="B11668" s="120"/>
      <c r="C11668" s="120"/>
      <c r="D11668" s="120"/>
      <c r="E11668" s="344"/>
      <c r="F11668" s="344"/>
      <c r="G11668" s="262">
        <f t="shared" si="205"/>
        <v>58584.866528488899</v>
      </c>
    </row>
    <row r="11669" spans="1:7" x14ac:dyDescent="0.2">
      <c r="A11669" s="120"/>
      <c r="B11669" s="120"/>
      <c r="C11669" s="120"/>
      <c r="D11669" s="120"/>
      <c r="E11669" s="344"/>
      <c r="F11669" s="344"/>
      <c r="G11669" s="262">
        <f t="shared" si="205"/>
        <v>58584.866528488899</v>
      </c>
    </row>
    <row r="11670" spans="1:7" x14ac:dyDescent="0.2">
      <c r="A11670" s="120"/>
      <c r="B11670" s="120"/>
      <c r="C11670" s="120"/>
      <c r="D11670" s="120"/>
      <c r="E11670" s="344"/>
      <c r="F11670" s="344"/>
      <c r="G11670" s="262">
        <f t="shared" si="205"/>
        <v>58584.866528488899</v>
      </c>
    </row>
    <row r="11671" spans="1:7" x14ac:dyDescent="0.2">
      <c r="A11671" s="120"/>
      <c r="B11671" s="120"/>
      <c r="C11671" s="120"/>
      <c r="D11671" s="120"/>
      <c r="E11671" s="344"/>
      <c r="F11671" s="344"/>
      <c r="G11671" s="262">
        <f t="shared" si="205"/>
        <v>58584.866528488899</v>
      </c>
    </row>
    <row r="11672" spans="1:7" x14ac:dyDescent="0.2">
      <c r="A11672" s="120"/>
      <c r="B11672" s="120"/>
      <c r="C11672" s="120"/>
      <c r="D11672" s="120"/>
      <c r="E11672" s="344"/>
      <c r="F11672" s="344"/>
      <c r="G11672" s="262">
        <f t="shared" si="205"/>
        <v>58584.866528488899</v>
      </c>
    </row>
    <row r="11673" spans="1:7" x14ac:dyDescent="0.2">
      <c r="A11673" s="120"/>
      <c r="B11673" s="120"/>
      <c r="C11673" s="120"/>
      <c r="D11673" s="120"/>
      <c r="E11673" s="344"/>
      <c r="F11673" s="344"/>
      <c r="G11673" s="262">
        <f t="shared" si="205"/>
        <v>58584.866528488899</v>
      </c>
    </row>
    <row r="11674" spans="1:7" x14ac:dyDescent="0.2">
      <c r="A11674" s="120"/>
      <c r="B11674" s="120"/>
      <c r="C11674" s="120"/>
      <c r="D11674" s="120"/>
      <c r="E11674" s="344"/>
      <c r="F11674" s="344"/>
      <c r="G11674" s="262">
        <f t="shared" si="205"/>
        <v>58584.866528488899</v>
      </c>
    </row>
    <row r="11675" spans="1:7" x14ac:dyDescent="0.2">
      <c r="A11675" s="120"/>
      <c r="B11675" s="120"/>
      <c r="C11675" s="120"/>
      <c r="D11675" s="120"/>
      <c r="E11675" s="344"/>
      <c r="F11675" s="344"/>
      <c r="G11675" s="262">
        <f t="shared" si="205"/>
        <v>58584.866528488899</v>
      </c>
    </row>
    <row r="11676" spans="1:7" x14ac:dyDescent="0.2">
      <c r="A11676" s="120"/>
      <c r="B11676" s="120"/>
      <c r="C11676" s="120"/>
      <c r="D11676" s="120"/>
      <c r="E11676" s="344"/>
      <c r="F11676" s="344"/>
      <c r="G11676" s="262">
        <f t="shared" si="205"/>
        <v>58584.866528488899</v>
      </c>
    </row>
    <row r="11677" spans="1:7" x14ac:dyDescent="0.2">
      <c r="A11677" s="120"/>
      <c r="B11677" s="120"/>
      <c r="C11677" s="120"/>
      <c r="D11677" s="120"/>
      <c r="E11677" s="344"/>
      <c r="F11677" s="344"/>
      <c r="G11677" s="262">
        <f t="shared" si="205"/>
        <v>58584.866528488899</v>
      </c>
    </row>
    <row r="11678" spans="1:7" x14ac:dyDescent="0.2">
      <c r="A11678" s="120"/>
      <c r="B11678" s="120"/>
      <c r="C11678" s="120"/>
      <c r="D11678" s="120"/>
      <c r="E11678" s="344"/>
      <c r="F11678" s="344"/>
      <c r="G11678" s="262">
        <f t="shared" si="205"/>
        <v>58584.866528488899</v>
      </c>
    </row>
    <row r="11679" spans="1:7" x14ac:dyDescent="0.2">
      <c r="A11679" s="120"/>
      <c r="B11679" s="120"/>
      <c r="C11679" s="120"/>
      <c r="D11679" s="120"/>
      <c r="E11679" s="344"/>
      <c r="F11679" s="344"/>
      <c r="G11679" s="262">
        <f t="shared" si="205"/>
        <v>58584.866528488899</v>
      </c>
    </row>
    <row r="11680" spans="1:7" x14ac:dyDescent="0.2">
      <c r="A11680" s="120"/>
      <c r="B11680" s="120"/>
      <c r="C11680" s="120"/>
      <c r="D11680" s="120"/>
      <c r="E11680" s="344"/>
      <c r="F11680" s="344"/>
      <c r="G11680" s="262">
        <f t="shared" si="205"/>
        <v>58584.866528488899</v>
      </c>
    </row>
    <row r="11681" spans="1:7" x14ac:dyDescent="0.2">
      <c r="A11681" s="120"/>
      <c r="B11681" s="120"/>
      <c r="C11681" s="120"/>
      <c r="D11681" s="120"/>
      <c r="E11681" s="344"/>
      <c r="F11681" s="344"/>
      <c r="G11681" s="262">
        <f t="shared" si="205"/>
        <v>58584.866528488899</v>
      </c>
    </row>
    <row r="11682" spans="1:7" x14ac:dyDescent="0.2">
      <c r="A11682" s="120"/>
      <c r="B11682" s="120"/>
      <c r="C11682" s="120"/>
      <c r="D11682" s="120"/>
      <c r="E11682" s="344"/>
      <c r="F11682" s="344"/>
      <c r="G11682" s="262">
        <f t="shared" si="205"/>
        <v>58584.866528488899</v>
      </c>
    </row>
    <row r="11683" spans="1:7" x14ac:dyDescent="0.2">
      <c r="A11683" s="120"/>
      <c r="B11683" s="120"/>
      <c r="C11683" s="120"/>
      <c r="D11683" s="120"/>
      <c r="E11683" s="344"/>
      <c r="F11683" s="344"/>
      <c r="G11683" s="262">
        <f t="shared" si="205"/>
        <v>58584.866528488899</v>
      </c>
    </row>
    <row r="11684" spans="1:7" x14ac:dyDescent="0.2">
      <c r="A11684" s="120"/>
      <c r="B11684" s="120"/>
      <c r="C11684" s="120"/>
      <c r="D11684" s="120"/>
      <c r="E11684" s="344"/>
      <c r="F11684" s="344"/>
      <c r="G11684" s="262">
        <f t="shared" si="205"/>
        <v>58584.866528488899</v>
      </c>
    </row>
    <row r="11685" spans="1:7" x14ac:dyDescent="0.2">
      <c r="A11685" s="120"/>
      <c r="B11685" s="120"/>
      <c r="C11685" s="120"/>
      <c r="D11685" s="120"/>
      <c r="E11685" s="344"/>
      <c r="F11685" s="344"/>
      <c r="G11685" s="262">
        <f t="shared" si="205"/>
        <v>58584.866528488899</v>
      </c>
    </row>
    <row r="11686" spans="1:7" x14ac:dyDescent="0.2">
      <c r="A11686" s="120"/>
      <c r="B11686" s="120"/>
      <c r="C11686" s="120"/>
      <c r="D11686" s="120"/>
      <c r="E11686" s="344"/>
      <c r="F11686" s="344"/>
      <c r="G11686" s="262">
        <f t="shared" si="205"/>
        <v>58584.866528488899</v>
      </c>
    </row>
    <row r="11687" spans="1:7" x14ac:dyDescent="0.2">
      <c r="A11687" s="120"/>
      <c r="B11687" s="120"/>
      <c r="C11687" s="120"/>
      <c r="D11687" s="120"/>
      <c r="E11687" s="344"/>
      <c r="F11687" s="344"/>
      <c r="G11687" s="262">
        <f t="shared" si="205"/>
        <v>58584.866528488899</v>
      </c>
    </row>
    <row r="11688" spans="1:7" x14ac:dyDescent="0.2">
      <c r="A11688" s="120"/>
      <c r="B11688" s="120"/>
      <c r="C11688" s="120"/>
      <c r="D11688" s="120"/>
      <c r="E11688" s="344"/>
      <c r="F11688" s="344"/>
      <c r="G11688" s="262">
        <f t="shared" si="205"/>
        <v>58584.866528488899</v>
      </c>
    </row>
    <row r="11689" spans="1:7" x14ac:dyDescent="0.2">
      <c r="A11689" s="120"/>
      <c r="B11689" s="120"/>
      <c r="C11689" s="120"/>
      <c r="D11689" s="120"/>
      <c r="E11689" s="344"/>
      <c r="F11689" s="344"/>
      <c r="G11689" s="262">
        <f t="shared" si="205"/>
        <v>58584.866528488899</v>
      </c>
    </row>
    <row r="11690" spans="1:7" x14ac:dyDescent="0.2">
      <c r="A11690" s="120"/>
      <c r="B11690" s="120"/>
      <c r="C11690" s="120"/>
      <c r="D11690" s="120"/>
      <c r="E11690" s="344"/>
      <c r="F11690" s="344"/>
      <c r="G11690" s="262">
        <f t="shared" si="205"/>
        <v>58584.866528488899</v>
      </c>
    </row>
    <row r="11691" spans="1:7" x14ac:dyDescent="0.2">
      <c r="A11691" s="120"/>
      <c r="B11691" s="120"/>
      <c r="C11691" s="120"/>
      <c r="D11691" s="120"/>
      <c r="E11691" s="344"/>
      <c r="F11691" s="344"/>
      <c r="G11691" s="262">
        <f t="shared" si="205"/>
        <v>58584.866528488899</v>
      </c>
    </row>
    <row r="11692" spans="1:7" x14ac:dyDescent="0.2">
      <c r="A11692" s="120"/>
      <c r="B11692" s="120"/>
      <c r="C11692" s="120"/>
      <c r="D11692" s="120"/>
      <c r="E11692" s="344"/>
      <c r="F11692" s="344"/>
      <c r="G11692" s="262">
        <f t="shared" si="205"/>
        <v>58584.866528488899</v>
      </c>
    </row>
    <row r="11693" spans="1:7" x14ac:dyDescent="0.2">
      <c r="A11693" s="120"/>
      <c r="B11693" s="120"/>
      <c r="C11693" s="120"/>
      <c r="D11693" s="120"/>
      <c r="E11693" s="344"/>
      <c r="F11693" s="344"/>
      <c r="G11693" s="262">
        <f t="shared" si="205"/>
        <v>58584.866528488899</v>
      </c>
    </row>
    <row r="11694" spans="1:7" x14ac:dyDescent="0.2">
      <c r="A11694" s="120"/>
      <c r="B11694" s="120"/>
      <c r="C11694" s="120"/>
      <c r="D11694" s="120"/>
      <c r="E11694" s="344"/>
      <c r="F11694" s="344"/>
      <c r="G11694" s="262">
        <f t="shared" si="205"/>
        <v>58584.866528488899</v>
      </c>
    </row>
    <row r="11695" spans="1:7" x14ac:dyDescent="0.2">
      <c r="A11695" s="120"/>
      <c r="B11695" s="120"/>
      <c r="C11695" s="120"/>
      <c r="D11695" s="120"/>
      <c r="E11695" s="344"/>
      <c r="F11695" s="344"/>
      <c r="G11695" s="262">
        <f t="shared" si="205"/>
        <v>58584.866528488899</v>
      </c>
    </row>
    <row r="11696" spans="1:7" x14ac:dyDescent="0.2">
      <c r="A11696" s="120"/>
      <c r="B11696" s="120"/>
      <c r="C11696" s="120"/>
      <c r="D11696" s="120"/>
      <c r="E11696" s="344"/>
      <c r="F11696" s="344"/>
      <c r="G11696" s="262">
        <f t="shared" si="205"/>
        <v>58584.866528488899</v>
      </c>
    </row>
    <row r="11697" spans="1:7" x14ac:dyDescent="0.2">
      <c r="A11697" s="120"/>
      <c r="B11697" s="120"/>
      <c r="C11697" s="120"/>
      <c r="D11697" s="120"/>
      <c r="E11697" s="344"/>
      <c r="F11697" s="344"/>
      <c r="G11697" s="262">
        <f t="shared" si="205"/>
        <v>58584.866528488899</v>
      </c>
    </row>
    <row r="11698" spans="1:7" x14ac:dyDescent="0.2">
      <c r="A11698" s="120"/>
      <c r="B11698" s="120"/>
      <c r="C11698" s="120"/>
      <c r="D11698" s="120"/>
      <c r="E11698" s="344"/>
      <c r="F11698" s="344"/>
      <c r="G11698" s="262">
        <f t="shared" si="205"/>
        <v>58584.866528488899</v>
      </c>
    </row>
    <row r="11699" spans="1:7" x14ac:dyDescent="0.2">
      <c r="A11699" s="120"/>
      <c r="B11699" s="120"/>
      <c r="C11699" s="120"/>
      <c r="D11699" s="120"/>
      <c r="E11699" s="344"/>
      <c r="F11699" s="344"/>
      <c r="G11699" s="262">
        <f t="shared" si="205"/>
        <v>58584.866528488899</v>
      </c>
    </row>
    <row r="11700" spans="1:7" x14ac:dyDescent="0.2">
      <c r="A11700" s="120"/>
      <c r="B11700" s="120"/>
      <c r="C11700" s="120"/>
      <c r="D11700" s="120"/>
      <c r="E11700" s="344"/>
      <c r="F11700" s="344"/>
      <c r="G11700" s="262">
        <f t="shared" si="205"/>
        <v>58584.866528488899</v>
      </c>
    </row>
    <row r="11701" spans="1:7" x14ac:dyDescent="0.2">
      <c r="A11701" s="120"/>
      <c r="B11701" s="120"/>
      <c r="C11701" s="120"/>
      <c r="D11701" s="120"/>
      <c r="E11701" s="344"/>
      <c r="F11701" s="344"/>
      <c r="G11701" s="262">
        <f t="shared" si="205"/>
        <v>58584.866528488899</v>
      </c>
    </row>
    <row r="11702" spans="1:7" x14ac:dyDescent="0.2">
      <c r="A11702" s="120"/>
      <c r="B11702" s="120"/>
      <c r="C11702" s="120"/>
      <c r="D11702" s="120"/>
      <c r="E11702" s="344"/>
      <c r="F11702" s="344"/>
      <c r="G11702" s="262">
        <f t="shared" si="205"/>
        <v>58584.866528488899</v>
      </c>
    </row>
    <row r="11703" spans="1:7" x14ac:dyDescent="0.2">
      <c r="A11703" s="120"/>
      <c r="B11703" s="120"/>
      <c r="C11703" s="120"/>
      <c r="D11703" s="120"/>
      <c r="E11703" s="344"/>
      <c r="F11703" s="344"/>
      <c r="G11703" s="262">
        <f t="shared" si="205"/>
        <v>58584.866528488899</v>
      </c>
    </row>
    <row r="11704" spans="1:7" x14ac:dyDescent="0.2">
      <c r="A11704" s="120"/>
      <c r="B11704" s="120"/>
      <c r="C11704" s="120"/>
      <c r="D11704" s="120"/>
      <c r="E11704" s="344"/>
      <c r="F11704" s="344"/>
      <c r="G11704" s="262">
        <f t="shared" si="205"/>
        <v>58584.866528488899</v>
      </c>
    </row>
    <row r="11705" spans="1:7" x14ac:dyDescent="0.2">
      <c r="A11705" s="120"/>
      <c r="B11705" s="120"/>
      <c r="C11705" s="120"/>
      <c r="D11705" s="120"/>
      <c r="E11705" s="344"/>
      <c r="F11705" s="344"/>
      <c r="G11705" s="262">
        <f t="shared" si="205"/>
        <v>58584.866528488899</v>
      </c>
    </row>
    <row r="11706" spans="1:7" x14ac:dyDescent="0.2">
      <c r="A11706" s="120"/>
      <c r="B11706" s="120"/>
      <c r="C11706" s="120"/>
      <c r="D11706" s="120"/>
      <c r="E11706" s="344"/>
      <c r="F11706" s="344"/>
      <c r="G11706" s="262">
        <f t="shared" si="205"/>
        <v>58584.866528488899</v>
      </c>
    </row>
    <row r="11707" spans="1:7" x14ac:dyDescent="0.2">
      <c r="A11707" s="120"/>
      <c r="B11707" s="120"/>
      <c r="C11707" s="120"/>
      <c r="D11707" s="120"/>
      <c r="E11707" s="344"/>
      <c r="F11707" s="344"/>
      <c r="G11707" s="262">
        <f t="shared" si="205"/>
        <v>58584.866528488899</v>
      </c>
    </row>
    <row r="11708" spans="1:7" x14ac:dyDescent="0.2">
      <c r="A11708" s="120"/>
      <c r="B11708" s="120"/>
      <c r="C11708" s="120"/>
      <c r="D11708" s="120"/>
      <c r="E11708" s="344"/>
      <c r="F11708" s="344"/>
      <c r="G11708" s="262">
        <f t="shared" si="205"/>
        <v>58584.866528488899</v>
      </c>
    </row>
    <row r="11709" spans="1:7" x14ac:dyDescent="0.2">
      <c r="A11709" s="120"/>
      <c r="B11709" s="120"/>
      <c r="C11709" s="120"/>
      <c r="D11709" s="120"/>
      <c r="E11709" s="344"/>
      <c r="F11709" s="344"/>
      <c r="G11709" s="262">
        <f t="shared" si="205"/>
        <v>58584.866528488899</v>
      </c>
    </row>
    <row r="11710" spans="1:7" x14ac:dyDescent="0.2">
      <c r="A11710" s="120"/>
      <c r="B11710" s="120"/>
      <c r="C11710" s="120"/>
      <c r="D11710" s="120"/>
      <c r="E11710" s="344"/>
      <c r="F11710" s="344"/>
      <c r="G11710" s="262">
        <f t="shared" si="205"/>
        <v>58584.866528488899</v>
      </c>
    </row>
    <row r="11711" spans="1:7" x14ac:dyDescent="0.2">
      <c r="A11711" s="120"/>
      <c r="B11711" s="120"/>
      <c r="C11711" s="120"/>
      <c r="D11711" s="120"/>
      <c r="E11711" s="344"/>
      <c r="F11711" s="344"/>
      <c r="G11711" s="262">
        <f t="shared" si="205"/>
        <v>58584.866528488899</v>
      </c>
    </row>
    <row r="11712" spans="1:7" x14ac:dyDescent="0.2">
      <c r="A11712" s="120"/>
      <c r="B11712" s="120"/>
      <c r="C11712" s="120"/>
      <c r="D11712" s="120"/>
      <c r="E11712" s="344"/>
      <c r="F11712" s="344"/>
      <c r="G11712" s="262">
        <f t="shared" si="205"/>
        <v>58584.866528488899</v>
      </c>
    </row>
    <row r="11713" spans="1:7" x14ac:dyDescent="0.2">
      <c r="A11713" s="120"/>
      <c r="B11713" s="120"/>
      <c r="C11713" s="120"/>
      <c r="D11713" s="120"/>
      <c r="E11713" s="344"/>
      <c r="F11713" s="344"/>
      <c r="G11713" s="262">
        <f t="shared" si="205"/>
        <v>58584.866528488899</v>
      </c>
    </row>
    <row r="11714" spans="1:7" x14ac:dyDescent="0.2">
      <c r="A11714" s="120"/>
      <c r="B11714" s="120"/>
      <c r="C11714" s="120"/>
      <c r="D11714" s="120"/>
      <c r="E11714" s="344"/>
      <c r="F11714" s="344"/>
      <c r="G11714" s="262">
        <f t="shared" si="205"/>
        <v>58584.866528488899</v>
      </c>
    </row>
    <row r="11715" spans="1:7" x14ac:dyDescent="0.2">
      <c r="A11715" s="120"/>
      <c r="B11715" s="120"/>
      <c r="C11715" s="120"/>
      <c r="D11715" s="120"/>
      <c r="E11715" s="344"/>
      <c r="F11715" s="344"/>
      <c r="G11715" s="262">
        <f t="shared" si="205"/>
        <v>58584.866528488899</v>
      </c>
    </row>
    <row r="11716" spans="1:7" x14ac:dyDescent="0.2">
      <c r="A11716" s="120"/>
      <c r="B11716" s="120"/>
      <c r="C11716" s="120"/>
      <c r="D11716" s="120"/>
      <c r="E11716" s="344"/>
      <c r="F11716" s="344"/>
      <c r="G11716" s="262">
        <f t="shared" si="205"/>
        <v>58584.866528488899</v>
      </c>
    </row>
    <row r="11717" spans="1:7" x14ac:dyDescent="0.2">
      <c r="A11717" s="120"/>
      <c r="B11717" s="120"/>
      <c r="C11717" s="120"/>
      <c r="D11717" s="120"/>
      <c r="E11717" s="344"/>
      <c r="F11717" s="344"/>
      <c r="G11717" s="262">
        <f t="shared" si="205"/>
        <v>58584.866528488899</v>
      </c>
    </row>
    <row r="11718" spans="1:7" x14ac:dyDescent="0.2">
      <c r="A11718" s="120"/>
      <c r="B11718" s="120"/>
      <c r="C11718" s="120"/>
      <c r="D11718" s="120"/>
      <c r="E11718" s="344"/>
      <c r="F11718" s="344"/>
      <c r="G11718" s="262">
        <f t="shared" ref="G11718:G11781" si="206">G11717+(D11718+D11717)/2*(E11718-E11717)</f>
        <v>58584.866528488899</v>
      </c>
    </row>
    <row r="11719" spans="1:7" x14ac:dyDescent="0.2">
      <c r="A11719" s="120"/>
      <c r="B11719" s="120"/>
      <c r="C11719" s="120"/>
      <c r="D11719" s="120"/>
      <c r="E11719" s="344"/>
      <c r="F11719" s="344"/>
      <c r="G11719" s="262">
        <f t="shared" si="206"/>
        <v>58584.866528488899</v>
      </c>
    </row>
    <row r="11720" spans="1:7" x14ac:dyDescent="0.2">
      <c r="A11720" s="120"/>
      <c r="B11720" s="120"/>
      <c r="C11720" s="120"/>
      <c r="D11720" s="120"/>
      <c r="E11720" s="344"/>
      <c r="F11720" s="344"/>
      <c r="G11720" s="262">
        <f t="shared" si="206"/>
        <v>58584.866528488899</v>
      </c>
    </row>
    <row r="11721" spans="1:7" x14ac:dyDescent="0.2">
      <c r="A11721" s="120"/>
      <c r="B11721" s="120"/>
      <c r="C11721" s="120"/>
      <c r="D11721" s="120"/>
      <c r="E11721" s="344"/>
      <c r="F11721" s="344"/>
      <c r="G11721" s="262">
        <f t="shared" si="206"/>
        <v>58584.866528488899</v>
      </c>
    </row>
    <row r="11722" spans="1:7" x14ac:dyDescent="0.2">
      <c r="A11722" s="120"/>
      <c r="B11722" s="120"/>
      <c r="C11722" s="120"/>
      <c r="D11722" s="120"/>
      <c r="E11722" s="344"/>
      <c r="F11722" s="344"/>
      <c r="G11722" s="262">
        <f t="shared" si="206"/>
        <v>58584.866528488899</v>
      </c>
    </row>
    <row r="11723" spans="1:7" x14ac:dyDescent="0.2">
      <c r="A11723" s="120"/>
      <c r="B11723" s="120"/>
      <c r="C11723" s="120"/>
      <c r="D11723" s="120"/>
      <c r="E11723" s="344"/>
      <c r="F11723" s="344"/>
      <c r="G11723" s="262">
        <f t="shared" si="206"/>
        <v>58584.866528488899</v>
      </c>
    </row>
    <row r="11724" spans="1:7" x14ac:dyDescent="0.2">
      <c r="A11724" s="120"/>
      <c r="B11724" s="120"/>
      <c r="C11724" s="120"/>
      <c r="D11724" s="120"/>
      <c r="E11724" s="344"/>
      <c r="F11724" s="344"/>
      <c r="G11724" s="262">
        <f t="shared" si="206"/>
        <v>58584.866528488899</v>
      </c>
    </row>
    <row r="11725" spans="1:7" x14ac:dyDescent="0.2">
      <c r="A11725" s="120"/>
      <c r="B11725" s="120"/>
      <c r="C11725" s="120"/>
      <c r="D11725" s="120"/>
      <c r="E11725" s="344"/>
      <c r="F11725" s="344"/>
      <c r="G11725" s="262">
        <f t="shared" si="206"/>
        <v>58584.866528488899</v>
      </c>
    </row>
    <row r="11726" spans="1:7" x14ac:dyDescent="0.2">
      <c r="A11726" s="120"/>
      <c r="B11726" s="120"/>
      <c r="C11726" s="120"/>
      <c r="D11726" s="120"/>
      <c r="E11726" s="344"/>
      <c r="F11726" s="344"/>
      <c r="G11726" s="262">
        <f t="shared" si="206"/>
        <v>58584.866528488899</v>
      </c>
    </row>
    <row r="11727" spans="1:7" x14ac:dyDescent="0.2">
      <c r="A11727" s="120"/>
      <c r="B11727" s="120"/>
      <c r="C11727" s="120"/>
      <c r="D11727" s="120"/>
      <c r="E11727" s="344"/>
      <c r="F11727" s="344"/>
      <c r="G11727" s="262">
        <f t="shared" si="206"/>
        <v>58584.866528488899</v>
      </c>
    </row>
    <row r="11728" spans="1:7" x14ac:dyDescent="0.2">
      <c r="A11728" s="120"/>
      <c r="B11728" s="120"/>
      <c r="C11728" s="120"/>
      <c r="D11728" s="120"/>
      <c r="E11728" s="344"/>
      <c r="F11728" s="344"/>
      <c r="G11728" s="262">
        <f t="shared" si="206"/>
        <v>58584.866528488899</v>
      </c>
    </row>
    <row r="11729" spans="1:7" x14ac:dyDescent="0.2">
      <c r="A11729" s="120"/>
      <c r="B11729" s="120"/>
      <c r="C11729" s="120"/>
      <c r="D11729" s="120"/>
      <c r="E11729" s="344"/>
      <c r="F11729" s="344"/>
      <c r="G11729" s="262">
        <f t="shared" si="206"/>
        <v>58584.866528488899</v>
      </c>
    </row>
    <row r="11730" spans="1:7" x14ac:dyDescent="0.2">
      <c r="A11730" s="120"/>
      <c r="B11730" s="120"/>
      <c r="C11730" s="120"/>
      <c r="D11730" s="120"/>
      <c r="E11730" s="344"/>
      <c r="F11730" s="344"/>
      <c r="G11730" s="262">
        <f t="shared" si="206"/>
        <v>58584.866528488899</v>
      </c>
    </row>
    <row r="11731" spans="1:7" x14ac:dyDescent="0.2">
      <c r="A11731" s="120"/>
      <c r="B11731" s="120"/>
      <c r="C11731" s="120"/>
      <c r="D11731" s="120"/>
      <c r="E11731" s="344"/>
      <c r="F11731" s="344"/>
      <c r="G11731" s="262">
        <f t="shared" si="206"/>
        <v>58584.866528488899</v>
      </c>
    </row>
    <row r="11732" spans="1:7" x14ac:dyDescent="0.2">
      <c r="A11732" s="120"/>
      <c r="B11732" s="120"/>
      <c r="C11732" s="120"/>
      <c r="D11732" s="120"/>
      <c r="E11732" s="344"/>
      <c r="F11732" s="344"/>
      <c r="G11732" s="262">
        <f t="shared" si="206"/>
        <v>58584.866528488899</v>
      </c>
    </row>
    <row r="11733" spans="1:7" x14ac:dyDescent="0.2">
      <c r="A11733" s="120"/>
      <c r="B11733" s="120"/>
      <c r="C11733" s="120"/>
      <c r="D11733" s="120"/>
      <c r="E11733" s="344"/>
      <c r="F11733" s="344"/>
      <c r="G11733" s="262">
        <f t="shared" si="206"/>
        <v>58584.866528488899</v>
      </c>
    </row>
    <row r="11734" spans="1:7" x14ac:dyDescent="0.2">
      <c r="A11734" s="120"/>
      <c r="B11734" s="120"/>
      <c r="C11734" s="120"/>
      <c r="D11734" s="120"/>
      <c r="E11734" s="344"/>
      <c r="F11734" s="344"/>
      <c r="G11734" s="262">
        <f t="shared" si="206"/>
        <v>58584.866528488899</v>
      </c>
    </row>
    <row r="11735" spans="1:7" x14ac:dyDescent="0.2">
      <c r="A11735" s="120"/>
      <c r="B11735" s="120"/>
      <c r="C11735" s="120"/>
      <c r="D11735" s="120"/>
      <c r="E11735" s="344"/>
      <c r="F11735" s="344"/>
      <c r="G11735" s="262">
        <f t="shared" si="206"/>
        <v>58584.866528488899</v>
      </c>
    </row>
    <row r="11736" spans="1:7" x14ac:dyDescent="0.2">
      <c r="A11736" s="120"/>
      <c r="B11736" s="120"/>
      <c r="C11736" s="120"/>
      <c r="D11736" s="120"/>
      <c r="E11736" s="344"/>
      <c r="F11736" s="344"/>
      <c r="G11736" s="262">
        <f t="shared" si="206"/>
        <v>58584.866528488899</v>
      </c>
    </row>
    <row r="11737" spans="1:7" x14ac:dyDescent="0.2">
      <c r="A11737" s="120"/>
      <c r="B11737" s="120"/>
      <c r="C11737" s="120"/>
      <c r="D11737" s="120"/>
      <c r="E11737" s="344"/>
      <c r="F11737" s="344"/>
      <c r="G11737" s="262">
        <f t="shared" si="206"/>
        <v>58584.866528488899</v>
      </c>
    </row>
    <row r="11738" spans="1:7" x14ac:dyDescent="0.2">
      <c r="A11738" s="120"/>
      <c r="B11738" s="120"/>
      <c r="C11738" s="120"/>
      <c r="D11738" s="120"/>
      <c r="E11738" s="344"/>
      <c r="F11738" s="344"/>
      <c r="G11738" s="262">
        <f t="shared" si="206"/>
        <v>58584.866528488899</v>
      </c>
    </row>
    <row r="11739" spans="1:7" x14ac:dyDescent="0.2">
      <c r="A11739" s="120"/>
      <c r="B11739" s="120"/>
      <c r="C11739" s="120"/>
      <c r="D11739" s="120"/>
      <c r="E11739" s="344"/>
      <c r="F11739" s="344"/>
      <c r="G11739" s="262">
        <f t="shared" si="206"/>
        <v>58584.866528488899</v>
      </c>
    </row>
    <row r="11740" spans="1:7" x14ac:dyDescent="0.2">
      <c r="A11740" s="120"/>
      <c r="B11740" s="120"/>
      <c r="C11740" s="120"/>
      <c r="D11740" s="120"/>
      <c r="E11740" s="344"/>
      <c r="F11740" s="344"/>
      <c r="G11740" s="262">
        <f t="shared" si="206"/>
        <v>58584.866528488899</v>
      </c>
    </row>
    <row r="11741" spans="1:7" x14ac:dyDescent="0.2">
      <c r="A11741" s="120"/>
      <c r="B11741" s="120"/>
      <c r="C11741" s="120"/>
      <c r="D11741" s="120"/>
      <c r="E11741" s="344"/>
      <c r="F11741" s="344"/>
      <c r="G11741" s="262">
        <f t="shared" si="206"/>
        <v>58584.866528488899</v>
      </c>
    </row>
    <row r="11742" spans="1:7" x14ac:dyDescent="0.2">
      <c r="A11742" s="120"/>
      <c r="B11742" s="120"/>
      <c r="C11742" s="120"/>
      <c r="D11742" s="120"/>
      <c r="E11742" s="344"/>
      <c r="F11742" s="344"/>
      <c r="G11742" s="262">
        <f t="shared" si="206"/>
        <v>58584.866528488899</v>
      </c>
    </row>
    <row r="11743" spans="1:7" x14ac:dyDescent="0.2">
      <c r="A11743" s="120"/>
      <c r="B11743" s="120"/>
      <c r="C11743" s="120"/>
      <c r="D11743" s="120"/>
      <c r="E11743" s="344"/>
      <c r="F11743" s="344"/>
      <c r="G11743" s="262">
        <f t="shared" si="206"/>
        <v>58584.866528488899</v>
      </c>
    </row>
    <row r="11744" spans="1:7" x14ac:dyDescent="0.2">
      <c r="A11744" s="120"/>
      <c r="B11744" s="120"/>
      <c r="C11744" s="120"/>
      <c r="D11744" s="120"/>
      <c r="E11744" s="344"/>
      <c r="F11744" s="344"/>
      <c r="G11744" s="262">
        <f t="shared" si="206"/>
        <v>58584.866528488899</v>
      </c>
    </row>
    <row r="11745" spans="1:7" x14ac:dyDescent="0.2">
      <c r="A11745" s="120"/>
      <c r="B11745" s="120"/>
      <c r="C11745" s="120"/>
      <c r="D11745" s="120"/>
      <c r="E11745" s="344"/>
      <c r="F11745" s="344"/>
      <c r="G11745" s="262">
        <f t="shared" si="206"/>
        <v>58584.866528488899</v>
      </c>
    </row>
    <row r="11746" spans="1:7" x14ac:dyDescent="0.2">
      <c r="A11746" s="120"/>
      <c r="B11746" s="120"/>
      <c r="C11746" s="120"/>
      <c r="D11746" s="120"/>
      <c r="E11746" s="344"/>
      <c r="F11746" s="344"/>
      <c r="G11746" s="262">
        <f t="shared" si="206"/>
        <v>58584.866528488899</v>
      </c>
    </row>
    <row r="11747" spans="1:7" x14ac:dyDescent="0.2">
      <c r="A11747" s="120"/>
      <c r="B11747" s="120"/>
      <c r="C11747" s="120"/>
      <c r="D11747" s="120"/>
      <c r="E11747" s="344"/>
      <c r="F11747" s="344"/>
      <c r="G11747" s="262">
        <f t="shared" si="206"/>
        <v>58584.866528488899</v>
      </c>
    </row>
    <row r="11748" spans="1:7" x14ac:dyDescent="0.2">
      <c r="A11748" s="120"/>
      <c r="B11748" s="120"/>
      <c r="C11748" s="120"/>
      <c r="D11748" s="120"/>
      <c r="E11748" s="344"/>
      <c r="F11748" s="344"/>
      <c r="G11748" s="262">
        <f t="shared" si="206"/>
        <v>58584.866528488899</v>
      </c>
    </row>
    <row r="11749" spans="1:7" x14ac:dyDescent="0.2">
      <c r="A11749" s="120"/>
      <c r="B11749" s="120"/>
      <c r="C11749" s="120"/>
      <c r="D11749" s="120"/>
      <c r="E11749" s="344"/>
      <c r="F11749" s="344"/>
      <c r="G11749" s="262">
        <f t="shared" si="206"/>
        <v>58584.866528488899</v>
      </c>
    </row>
    <row r="11750" spans="1:7" x14ac:dyDescent="0.2">
      <c r="A11750" s="120"/>
      <c r="B11750" s="120"/>
      <c r="C11750" s="120"/>
      <c r="D11750" s="120"/>
      <c r="E11750" s="344"/>
      <c r="F11750" s="344"/>
      <c r="G11750" s="262">
        <f t="shared" si="206"/>
        <v>58584.866528488899</v>
      </c>
    </row>
    <row r="11751" spans="1:7" x14ac:dyDescent="0.2">
      <c r="A11751" s="120"/>
      <c r="B11751" s="120"/>
      <c r="C11751" s="120"/>
      <c r="D11751" s="120"/>
      <c r="E11751" s="344"/>
      <c r="F11751" s="344"/>
      <c r="G11751" s="262">
        <f t="shared" si="206"/>
        <v>58584.866528488899</v>
      </c>
    </row>
    <row r="11752" spans="1:7" x14ac:dyDescent="0.2">
      <c r="A11752" s="120"/>
      <c r="B11752" s="120"/>
      <c r="C11752" s="120"/>
      <c r="D11752" s="120"/>
      <c r="E11752" s="344"/>
      <c r="F11752" s="344"/>
      <c r="G11752" s="262">
        <f t="shared" si="206"/>
        <v>58584.866528488899</v>
      </c>
    </row>
    <row r="11753" spans="1:7" x14ac:dyDescent="0.2">
      <c r="A11753" s="120"/>
      <c r="B11753" s="120"/>
      <c r="C11753" s="120"/>
      <c r="D11753" s="120"/>
      <c r="E11753" s="344"/>
      <c r="F11753" s="344"/>
      <c r="G11753" s="262">
        <f t="shared" si="206"/>
        <v>58584.866528488899</v>
      </c>
    </row>
    <row r="11754" spans="1:7" x14ac:dyDescent="0.2">
      <c r="A11754" s="120"/>
      <c r="B11754" s="120"/>
      <c r="C11754" s="120"/>
      <c r="D11754" s="120"/>
      <c r="E11754" s="344"/>
      <c r="F11754" s="344"/>
      <c r="G11754" s="262">
        <f t="shared" si="206"/>
        <v>58584.866528488899</v>
      </c>
    </row>
    <row r="11755" spans="1:7" x14ac:dyDescent="0.2">
      <c r="A11755" s="120"/>
      <c r="B11755" s="120"/>
      <c r="C11755" s="120"/>
      <c r="D11755" s="120"/>
      <c r="E11755" s="344"/>
      <c r="F11755" s="344"/>
      <c r="G11755" s="262">
        <f t="shared" si="206"/>
        <v>58584.866528488899</v>
      </c>
    </row>
    <row r="11756" spans="1:7" x14ac:dyDescent="0.2">
      <c r="A11756" s="120"/>
      <c r="B11756" s="120"/>
      <c r="C11756" s="120"/>
      <c r="D11756" s="120"/>
      <c r="E11756" s="344"/>
      <c r="F11756" s="344"/>
      <c r="G11756" s="262">
        <f t="shared" si="206"/>
        <v>58584.866528488899</v>
      </c>
    </row>
    <row r="11757" spans="1:7" x14ac:dyDescent="0.2">
      <c r="A11757" s="120"/>
      <c r="B11757" s="120"/>
      <c r="C11757" s="120"/>
      <c r="D11757" s="120"/>
      <c r="E11757" s="344"/>
      <c r="F11757" s="344"/>
      <c r="G11757" s="262">
        <f t="shared" si="206"/>
        <v>58584.866528488899</v>
      </c>
    </row>
    <row r="11758" spans="1:7" x14ac:dyDescent="0.2">
      <c r="A11758" s="120"/>
      <c r="B11758" s="120"/>
      <c r="C11758" s="120"/>
      <c r="D11758" s="120"/>
      <c r="E11758" s="344"/>
      <c r="F11758" s="344"/>
      <c r="G11758" s="262">
        <f t="shared" si="206"/>
        <v>58584.866528488899</v>
      </c>
    </row>
    <row r="11759" spans="1:7" x14ac:dyDescent="0.2">
      <c r="A11759" s="120"/>
      <c r="B11759" s="120"/>
      <c r="C11759" s="120"/>
      <c r="D11759" s="120"/>
      <c r="E11759" s="344"/>
      <c r="F11759" s="344"/>
      <c r="G11759" s="262">
        <f t="shared" si="206"/>
        <v>58584.866528488899</v>
      </c>
    </row>
    <row r="11760" spans="1:7" x14ac:dyDescent="0.2">
      <c r="A11760" s="120"/>
      <c r="B11760" s="120"/>
      <c r="C11760" s="120"/>
      <c r="D11760" s="120"/>
      <c r="E11760" s="344"/>
      <c r="F11760" s="344"/>
      <c r="G11760" s="262">
        <f t="shared" si="206"/>
        <v>58584.866528488899</v>
      </c>
    </row>
    <row r="11761" spans="1:7" x14ac:dyDescent="0.2">
      <c r="A11761" s="120"/>
      <c r="B11761" s="120"/>
      <c r="C11761" s="120"/>
      <c r="D11761" s="120"/>
      <c r="E11761" s="344"/>
      <c r="F11761" s="344"/>
      <c r="G11761" s="262">
        <f t="shared" si="206"/>
        <v>58584.866528488899</v>
      </c>
    </row>
    <row r="11762" spans="1:7" x14ac:dyDescent="0.2">
      <c r="A11762" s="120"/>
      <c r="B11762" s="120"/>
      <c r="C11762" s="120"/>
      <c r="D11762" s="120"/>
      <c r="E11762" s="344"/>
      <c r="F11762" s="344"/>
      <c r="G11762" s="262">
        <f t="shared" si="206"/>
        <v>58584.866528488899</v>
      </c>
    </row>
    <row r="11763" spans="1:7" x14ac:dyDescent="0.2">
      <c r="A11763" s="120"/>
      <c r="B11763" s="120"/>
      <c r="C11763" s="120"/>
      <c r="D11763" s="120"/>
      <c r="E11763" s="344"/>
      <c r="F11763" s="344"/>
      <c r="G11763" s="262">
        <f t="shared" si="206"/>
        <v>58584.866528488899</v>
      </c>
    </row>
    <row r="11764" spans="1:7" x14ac:dyDescent="0.2">
      <c r="A11764" s="120"/>
      <c r="B11764" s="120"/>
      <c r="C11764" s="120"/>
      <c r="D11764" s="120"/>
      <c r="E11764" s="344"/>
      <c r="F11764" s="344"/>
      <c r="G11764" s="262">
        <f t="shared" si="206"/>
        <v>58584.866528488899</v>
      </c>
    </row>
    <row r="11765" spans="1:7" x14ac:dyDescent="0.2">
      <c r="A11765" s="120"/>
      <c r="B11765" s="120"/>
      <c r="C11765" s="120"/>
      <c r="D11765" s="120"/>
      <c r="E11765" s="344"/>
      <c r="F11765" s="344"/>
      <c r="G11765" s="262">
        <f t="shared" si="206"/>
        <v>58584.866528488899</v>
      </c>
    </row>
    <row r="11766" spans="1:7" x14ac:dyDescent="0.2">
      <c r="A11766" s="120"/>
      <c r="B11766" s="120"/>
      <c r="C11766" s="120"/>
      <c r="D11766" s="120"/>
      <c r="E11766" s="344"/>
      <c r="F11766" s="344"/>
      <c r="G11766" s="262">
        <f t="shared" si="206"/>
        <v>58584.866528488899</v>
      </c>
    </row>
    <row r="11767" spans="1:7" x14ac:dyDescent="0.2">
      <c r="A11767" s="120"/>
      <c r="B11767" s="120"/>
      <c r="C11767" s="120"/>
      <c r="D11767" s="120"/>
      <c r="E11767" s="344"/>
      <c r="F11767" s="344"/>
      <c r="G11767" s="262">
        <f t="shared" si="206"/>
        <v>58584.866528488899</v>
      </c>
    </row>
    <row r="11768" spans="1:7" x14ac:dyDescent="0.2">
      <c r="A11768" s="120"/>
      <c r="B11768" s="120"/>
      <c r="C11768" s="120"/>
      <c r="D11768" s="120"/>
      <c r="E11768" s="344"/>
      <c r="F11768" s="344"/>
      <c r="G11768" s="262">
        <f t="shared" si="206"/>
        <v>58584.866528488899</v>
      </c>
    </row>
    <row r="11769" spans="1:7" x14ac:dyDescent="0.2">
      <c r="A11769" s="120"/>
      <c r="B11769" s="120"/>
      <c r="C11769" s="120"/>
      <c r="D11769" s="120"/>
      <c r="E11769" s="344"/>
      <c r="F11769" s="344"/>
      <c r="G11769" s="262">
        <f t="shared" si="206"/>
        <v>58584.866528488899</v>
      </c>
    </row>
    <row r="11770" spans="1:7" x14ac:dyDescent="0.2">
      <c r="A11770" s="120"/>
      <c r="B11770" s="120"/>
      <c r="C11770" s="120"/>
      <c r="D11770" s="120"/>
      <c r="E11770" s="344"/>
      <c r="F11770" s="344"/>
      <c r="G11770" s="262">
        <f t="shared" si="206"/>
        <v>58584.866528488899</v>
      </c>
    </row>
    <row r="11771" spans="1:7" x14ac:dyDescent="0.2">
      <c r="A11771" s="120"/>
      <c r="B11771" s="120"/>
      <c r="C11771" s="120"/>
      <c r="D11771" s="120"/>
      <c r="E11771" s="344"/>
      <c r="F11771" s="344"/>
      <c r="G11771" s="262">
        <f t="shared" si="206"/>
        <v>58584.866528488899</v>
      </c>
    </row>
    <row r="11772" spans="1:7" x14ac:dyDescent="0.2">
      <c r="A11772" s="120"/>
      <c r="B11772" s="120"/>
      <c r="C11772" s="120"/>
      <c r="D11772" s="120"/>
      <c r="E11772" s="344"/>
      <c r="F11772" s="344"/>
      <c r="G11772" s="262">
        <f t="shared" si="206"/>
        <v>58584.866528488899</v>
      </c>
    </row>
    <row r="11773" spans="1:7" x14ac:dyDescent="0.2">
      <c r="A11773" s="120"/>
      <c r="B11773" s="120"/>
      <c r="C11773" s="120"/>
      <c r="D11773" s="120"/>
      <c r="E11773" s="344"/>
      <c r="F11773" s="344"/>
      <c r="G11773" s="262">
        <f t="shared" si="206"/>
        <v>58584.866528488899</v>
      </c>
    </row>
    <row r="11774" spans="1:7" x14ac:dyDescent="0.2">
      <c r="A11774" s="120"/>
      <c r="B11774" s="120"/>
      <c r="C11774" s="120"/>
      <c r="D11774" s="120"/>
      <c r="E11774" s="344"/>
      <c r="F11774" s="344"/>
      <c r="G11774" s="262">
        <f t="shared" si="206"/>
        <v>58584.866528488899</v>
      </c>
    </row>
    <row r="11775" spans="1:7" x14ac:dyDescent="0.2">
      <c r="A11775" s="120"/>
      <c r="B11775" s="120"/>
      <c r="C11775" s="120"/>
      <c r="D11775" s="120"/>
      <c r="E11775" s="344"/>
      <c r="F11775" s="344"/>
      <c r="G11775" s="262">
        <f t="shared" si="206"/>
        <v>58584.866528488899</v>
      </c>
    </row>
    <row r="11776" spans="1:7" x14ac:dyDescent="0.2">
      <c r="A11776" s="120"/>
      <c r="B11776" s="120"/>
      <c r="C11776" s="120"/>
      <c r="D11776" s="120"/>
      <c r="E11776" s="344"/>
      <c r="F11776" s="344"/>
      <c r="G11776" s="262">
        <f t="shared" si="206"/>
        <v>58584.866528488899</v>
      </c>
    </row>
    <row r="11777" spans="1:7" x14ac:dyDescent="0.2">
      <c r="A11777" s="120"/>
      <c r="B11777" s="120"/>
      <c r="C11777" s="120"/>
      <c r="D11777" s="120"/>
      <c r="E11777" s="344"/>
      <c r="F11777" s="344"/>
      <c r="G11777" s="262">
        <f t="shared" si="206"/>
        <v>58584.866528488899</v>
      </c>
    </row>
    <row r="11778" spans="1:7" x14ac:dyDescent="0.2">
      <c r="A11778" s="120"/>
      <c r="B11778" s="120"/>
      <c r="C11778" s="120"/>
      <c r="D11778" s="120"/>
      <c r="E11778" s="344"/>
      <c r="F11778" s="344"/>
      <c r="G11778" s="262">
        <f t="shared" si="206"/>
        <v>58584.866528488899</v>
      </c>
    </row>
    <row r="11779" spans="1:7" x14ac:dyDescent="0.2">
      <c r="A11779" s="120"/>
      <c r="B11779" s="120"/>
      <c r="C11779" s="120"/>
      <c r="D11779" s="120"/>
      <c r="E11779" s="344"/>
      <c r="F11779" s="344"/>
      <c r="G11779" s="262">
        <f t="shared" si="206"/>
        <v>58584.866528488899</v>
      </c>
    </row>
    <row r="11780" spans="1:7" x14ac:dyDescent="0.2">
      <c r="A11780" s="120"/>
      <c r="B11780" s="120"/>
      <c r="C11780" s="120"/>
      <c r="D11780" s="120"/>
      <c r="E11780" s="344"/>
      <c r="F11780" s="344"/>
      <c r="G11780" s="262">
        <f t="shared" si="206"/>
        <v>58584.866528488899</v>
      </c>
    </row>
    <row r="11781" spans="1:7" x14ac:dyDescent="0.2">
      <c r="A11781" s="120"/>
      <c r="B11781" s="120"/>
      <c r="C11781" s="120"/>
      <c r="D11781" s="120"/>
      <c r="E11781" s="344"/>
      <c r="F11781" s="344"/>
      <c r="G11781" s="262">
        <f t="shared" si="206"/>
        <v>58584.866528488899</v>
      </c>
    </row>
    <row r="11782" spans="1:7" x14ac:dyDescent="0.2">
      <c r="A11782" s="120"/>
      <c r="B11782" s="120"/>
      <c r="C11782" s="120"/>
      <c r="D11782" s="120"/>
      <c r="E11782" s="344"/>
      <c r="F11782" s="344"/>
      <c r="G11782" s="262">
        <f t="shared" ref="G11782:G11845" si="207">G11781+(D11782+D11781)/2*(E11782-E11781)</f>
        <v>58584.866528488899</v>
      </c>
    </row>
    <row r="11783" spans="1:7" x14ac:dyDescent="0.2">
      <c r="A11783" s="120"/>
      <c r="B11783" s="120"/>
      <c r="C11783" s="120"/>
      <c r="D11783" s="120"/>
      <c r="E11783" s="344"/>
      <c r="F11783" s="344"/>
      <c r="G11783" s="262">
        <f t="shared" si="207"/>
        <v>58584.866528488899</v>
      </c>
    </row>
    <row r="11784" spans="1:7" x14ac:dyDescent="0.2">
      <c r="A11784" s="120"/>
      <c r="B11784" s="120"/>
      <c r="C11784" s="120"/>
      <c r="D11784" s="120"/>
      <c r="E11784" s="344"/>
      <c r="F11784" s="344"/>
      <c r="G11784" s="262">
        <f t="shared" si="207"/>
        <v>58584.866528488899</v>
      </c>
    </row>
    <row r="11785" spans="1:7" x14ac:dyDescent="0.2">
      <c r="A11785" s="120"/>
      <c r="B11785" s="120"/>
      <c r="C11785" s="120"/>
      <c r="D11785" s="120"/>
      <c r="E11785" s="344"/>
      <c r="F11785" s="344"/>
      <c r="G11785" s="262">
        <f t="shared" si="207"/>
        <v>58584.866528488899</v>
      </c>
    </row>
    <row r="11786" spans="1:7" x14ac:dyDescent="0.2">
      <c r="A11786" s="120"/>
      <c r="B11786" s="120"/>
      <c r="C11786" s="120"/>
      <c r="D11786" s="120"/>
      <c r="E11786" s="344"/>
      <c r="F11786" s="344"/>
      <c r="G11786" s="262">
        <f t="shared" si="207"/>
        <v>58584.866528488899</v>
      </c>
    </row>
    <row r="11787" spans="1:7" x14ac:dyDescent="0.2">
      <c r="A11787" s="120"/>
      <c r="B11787" s="120"/>
      <c r="C11787" s="120"/>
      <c r="D11787" s="120"/>
      <c r="E11787" s="344"/>
      <c r="F11787" s="344"/>
      <c r="G11787" s="262">
        <f t="shared" si="207"/>
        <v>58584.866528488899</v>
      </c>
    </row>
    <row r="11788" spans="1:7" x14ac:dyDescent="0.2">
      <c r="A11788" s="120"/>
      <c r="B11788" s="120"/>
      <c r="C11788" s="120"/>
      <c r="D11788" s="120"/>
      <c r="E11788" s="344"/>
      <c r="F11788" s="344"/>
      <c r="G11788" s="262">
        <f t="shared" si="207"/>
        <v>58584.866528488899</v>
      </c>
    </row>
    <row r="11789" spans="1:7" x14ac:dyDescent="0.2">
      <c r="A11789" s="120"/>
      <c r="B11789" s="120"/>
      <c r="C11789" s="120"/>
      <c r="D11789" s="120"/>
      <c r="E11789" s="344"/>
      <c r="F11789" s="344"/>
      <c r="G11789" s="262">
        <f t="shared" si="207"/>
        <v>58584.866528488899</v>
      </c>
    </row>
    <row r="11790" spans="1:7" x14ac:dyDescent="0.2">
      <c r="A11790" s="120"/>
      <c r="B11790" s="120"/>
      <c r="C11790" s="120"/>
      <c r="D11790" s="120"/>
      <c r="E11790" s="344"/>
      <c r="F11790" s="344"/>
      <c r="G11790" s="262">
        <f t="shared" si="207"/>
        <v>58584.866528488899</v>
      </c>
    </row>
    <row r="11791" spans="1:7" x14ac:dyDescent="0.2">
      <c r="A11791" s="120"/>
      <c r="B11791" s="120"/>
      <c r="C11791" s="120"/>
      <c r="D11791" s="120"/>
      <c r="E11791" s="344"/>
      <c r="F11791" s="344"/>
      <c r="G11791" s="262">
        <f t="shared" si="207"/>
        <v>58584.866528488899</v>
      </c>
    </row>
    <row r="11792" spans="1:7" x14ac:dyDescent="0.2">
      <c r="A11792" s="120"/>
      <c r="B11792" s="120"/>
      <c r="C11792" s="120"/>
      <c r="D11792" s="120"/>
      <c r="E11792" s="344"/>
      <c r="F11792" s="344"/>
      <c r="G11792" s="262">
        <f t="shared" si="207"/>
        <v>58584.866528488899</v>
      </c>
    </row>
    <row r="11793" spans="1:7" x14ac:dyDescent="0.2">
      <c r="A11793" s="120"/>
      <c r="B11793" s="120"/>
      <c r="C11793" s="120"/>
      <c r="D11793" s="120"/>
      <c r="E11793" s="344"/>
      <c r="F11793" s="344"/>
      <c r="G11793" s="262">
        <f t="shared" si="207"/>
        <v>58584.866528488899</v>
      </c>
    </row>
    <row r="11794" spans="1:7" x14ac:dyDescent="0.2">
      <c r="A11794" s="120"/>
      <c r="B11794" s="120"/>
      <c r="C11794" s="120"/>
      <c r="D11794" s="120"/>
      <c r="E11794" s="344"/>
      <c r="F11794" s="344"/>
      <c r="G11794" s="262">
        <f t="shared" si="207"/>
        <v>58584.866528488899</v>
      </c>
    </row>
    <row r="11795" spans="1:7" x14ac:dyDescent="0.2">
      <c r="A11795" s="120"/>
      <c r="B11795" s="120"/>
      <c r="C11795" s="120"/>
      <c r="D11795" s="120"/>
      <c r="E11795" s="344"/>
      <c r="F11795" s="344"/>
      <c r="G11795" s="262">
        <f t="shared" si="207"/>
        <v>58584.866528488899</v>
      </c>
    </row>
    <row r="11796" spans="1:7" x14ac:dyDescent="0.2">
      <c r="A11796" s="120"/>
      <c r="B11796" s="120"/>
      <c r="C11796" s="120"/>
      <c r="D11796" s="120"/>
      <c r="E11796" s="344"/>
      <c r="F11796" s="344"/>
      <c r="G11796" s="262">
        <f t="shared" si="207"/>
        <v>58584.866528488899</v>
      </c>
    </row>
    <row r="11797" spans="1:7" x14ac:dyDescent="0.2">
      <c r="A11797" s="120"/>
      <c r="B11797" s="120"/>
      <c r="C11797" s="120"/>
      <c r="D11797" s="120"/>
      <c r="E11797" s="344"/>
      <c r="F11797" s="344"/>
      <c r="G11797" s="262">
        <f t="shared" si="207"/>
        <v>58584.866528488899</v>
      </c>
    </row>
    <row r="11798" spans="1:7" x14ac:dyDescent="0.2">
      <c r="A11798" s="120"/>
      <c r="B11798" s="120"/>
      <c r="C11798" s="120"/>
      <c r="D11798" s="120"/>
      <c r="E11798" s="344"/>
      <c r="F11798" s="344"/>
      <c r="G11798" s="262">
        <f t="shared" si="207"/>
        <v>58584.866528488899</v>
      </c>
    </row>
    <row r="11799" spans="1:7" x14ac:dyDescent="0.2">
      <c r="A11799" s="120"/>
      <c r="B11799" s="120"/>
      <c r="C11799" s="120"/>
      <c r="D11799" s="120"/>
      <c r="E11799" s="344"/>
      <c r="F11799" s="344"/>
      <c r="G11799" s="262">
        <f t="shared" si="207"/>
        <v>58584.866528488899</v>
      </c>
    </row>
    <row r="11800" spans="1:7" x14ac:dyDescent="0.2">
      <c r="A11800" s="120"/>
      <c r="B11800" s="120"/>
      <c r="C11800" s="120"/>
      <c r="D11800" s="120"/>
      <c r="E11800" s="344"/>
      <c r="F11800" s="344"/>
      <c r="G11800" s="262">
        <f t="shared" si="207"/>
        <v>58584.866528488899</v>
      </c>
    </row>
    <row r="11801" spans="1:7" x14ac:dyDescent="0.2">
      <c r="A11801" s="120"/>
      <c r="B11801" s="120"/>
      <c r="C11801" s="120"/>
      <c r="D11801" s="120"/>
      <c r="E11801" s="344"/>
      <c r="F11801" s="344"/>
      <c r="G11801" s="262">
        <f t="shared" si="207"/>
        <v>58584.866528488899</v>
      </c>
    </row>
    <row r="11802" spans="1:7" x14ac:dyDescent="0.2">
      <c r="A11802" s="120"/>
      <c r="B11802" s="120"/>
      <c r="C11802" s="120"/>
      <c r="D11802" s="120"/>
      <c r="E11802" s="344"/>
      <c r="F11802" s="344"/>
      <c r="G11802" s="262">
        <f t="shared" si="207"/>
        <v>58584.866528488899</v>
      </c>
    </row>
    <row r="11803" spans="1:7" x14ac:dyDescent="0.2">
      <c r="A11803" s="120"/>
      <c r="B11803" s="120"/>
      <c r="C11803" s="120"/>
      <c r="D11803" s="120"/>
      <c r="E11803" s="344"/>
      <c r="F11803" s="344"/>
      <c r="G11803" s="262">
        <f t="shared" si="207"/>
        <v>58584.866528488899</v>
      </c>
    </row>
    <row r="11804" spans="1:7" x14ac:dyDescent="0.2">
      <c r="A11804" s="120"/>
      <c r="B11804" s="120"/>
      <c r="C11804" s="120"/>
      <c r="D11804" s="120"/>
      <c r="E11804" s="344"/>
      <c r="F11804" s="344"/>
      <c r="G11804" s="262">
        <f t="shared" si="207"/>
        <v>58584.866528488899</v>
      </c>
    </row>
    <row r="11805" spans="1:7" x14ac:dyDescent="0.2">
      <c r="A11805" s="120"/>
      <c r="B11805" s="120"/>
      <c r="C11805" s="120"/>
      <c r="D11805" s="120"/>
      <c r="E11805" s="344"/>
      <c r="F11805" s="344"/>
      <c r="G11805" s="262">
        <f t="shared" si="207"/>
        <v>58584.866528488899</v>
      </c>
    </row>
    <row r="11806" spans="1:7" x14ac:dyDescent="0.2">
      <c r="A11806" s="120"/>
      <c r="B11806" s="120"/>
      <c r="C11806" s="120"/>
      <c r="D11806" s="120"/>
      <c r="E11806" s="344"/>
      <c r="F11806" s="344"/>
      <c r="G11806" s="262">
        <f t="shared" si="207"/>
        <v>58584.866528488899</v>
      </c>
    </row>
    <row r="11807" spans="1:7" x14ac:dyDescent="0.2">
      <c r="A11807" s="120"/>
      <c r="B11807" s="120"/>
      <c r="C11807" s="120"/>
      <c r="D11807" s="120"/>
      <c r="E11807" s="344"/>
      <c r="F11807" s="344"/>
      <c r="G11807" s="262">
        <f t="shared" si="207"/>
        <v>58584.866528488899</v>
      </c>
    </row>
    <row r="11808" spans="1:7" x14ac:dyDescent="0.2">
      <c r="A11808" s="120"/>
      <c r="B11808" s="120"/>
      <c r="C11808" s="120"/>
      <c r="D11808" s="120"/>
      <c r="E11808" s="344"/>
      <c r="F11808" s="344"/>
      <c r="G11808" s="262">
        <f t="shared" si="207"/>
        <v>58584.866528488899</v>
      </c>
    </row>
    <row r="11809" spans="1:7" x14ac:dyDescent="0.2">
      <c r="A11809" s="120"/>
      <c r="B11809" s="120"/>
      <c r="C11809" s="120"/>
      <c r="D11809" s="120"/>
      <c r="E11809" s="344"/>
      <c r="F11809" s="344"/>
      <c r="G11809" s="262">
        <f t="shared" si="207"/>
        <v>58584.866528488899</v>
      </c>
    </row>
    <row r="11810" spans="1:7" x14ac:dyDescent="0.2">
      <c r="A11810" s="120"/>
      <c r="B11810" s="120"/>
      <c r="C11810" s="120"/>
      <c r="D11810" s="120"/>
      <c r="E11810" s="344"/>
      <c r="F11810" s="344"/>
      <c r="G11810" s="262">
        <f t="shared" si="207"/>
        <v>58584.866528488899</v>
      </c>
    </row>
    <row r="11811" spans="1:7" x14ac:dyDescent="0.2">
      <c r="A11811" s="120"/>
      <c r="B11811" s="120"/>
      <c r="C11811" s="120"/>
      <c r="D11811" s="120"/>
      <c r="E11811" s="344"/>
      <c r="F11811" s="344"/>
      <c r="G11811" s="262">
        <f t="shared" si="207"/>
        <v>58584.866528488899</v>
      </c>
    </row>
    <row r="11812" spans="1:7" x14ac:dyDescent="0.2">
      <c r="A11812" s="120"/>
      <c r="B11812" s="120"/>
      <c r="C11812" s="120"/>
      <c r="D11812" s="120"/>
      <c r="E11812" s="344"/>
      <c r="F11812" s="344"/>
      <c r="G11812" s="262">
        <f t="shared" si="207"/>
        <v>58584.866528488899</v>
      </c>
    </row>
    <row r="11813" spans="1:7" x14ac:dyDescent="0.2">
      <c r="A11813" s="120"/>
      <c r="B11813" s="120"/>
      <c r="C11813" s="120"/>
      <c r="D11813" s="120"/>
      <c r="E11813" s="344"/>
      <c r="F11813" s="344"/>
      <c r="G11813" s="262">
        <f t="shared" si="207"/>
        <v>58584.866528488899</v>
      </c>
    </row>
    <row r="11814" spans="1:7" x14ac:dyDescent="0.2">
      <c r="A11814" s="120"/>
      <c r="B11814" s="120"/>
      <c r="C11814" s="120"/>
      <c r="D11814" s="120"/>
      <c r="E11814" s="344"/>
      <c r="F11814" s="344"/>
      <c r="G11814" s="262">
        <f t="shared" si="207"/>
        <v>58584.866528488899</v>
      </c>
    </row>
    <row r="11815" spans="1:7" x14ac:dyDescent="0.2">
      <c r="A11815" s="120"/>
      <c r="B11815" s="120"/>
      <c r="C11815" s="120"/>
      <c r="D11815" s="120"/>
      <c r="E11815" s="344"/>
      <c r="F11815" s="344"/>
      <c r="G11815" s="262">
        <f t="shared" si="207"/>
        <v>58584.866528488899</v>
      </c>
    </row>
    <row r="11816" spans="1:7" x14ac:dyDescent="0.2">
      <c r="A11816" s="120"/>
      <c r="B11816" s="120"/>
      <c r="C11816" s="120"/>
      <c r="D11816" s="120"/>
      <c r="E11816" s="344"/>
      <c r="F11816" s="344"/>
      <c r="G11816" s="262">
        <f t="shared" si="207"/>
        <v>58584.866528488899</v>
      </c>
    </row>
    <row r="11817" spans="1:7" x14ac:dyDescent="0.2">
      <c r="A11817" s="120"/>
      <c r="B11817" s="120"/>
      <c r="C11817" s="120"/>
      <c r="D11817" s="120"/>
      <c r="E11817" s="344"/>
      <c r="F11817" s="344"/>
      <c r="G11817" s="262">
        <f t="shared" si="207"/>
        <v>58584.866528488899</v>
      </c>
    </row>
    <row r="11818" spans="1:7" x14ac:dyDescent="0.2">
      <c r="A11818" s="120"/>
      <c r="B11818" s="120"/>
      <c r="C11818" s="120"/>
      <c r="D11818" s="120"/>
      <c r="E11818" s="344"/>
      <c r="F11818" s="344"/>
      <c r="G11818" s="262">
        <f t="shared" si="207"/>
        <v>58584.866528488899</v>
      </c>
    </row>
    <row r="11819" spans="1:7" x14ac:dyDescent="0.2">
      <c r="A11819" s="120"/>
      <c r="B11819" s="120"/>
      <c r="C11819" s="120"/>
      <c r="D11819" s="120"/>
      <c r="E11819" s="344"/>
      <c r="F11819" s="344"/>
      <c r="G11819" s="262">
        <f t="shared" si="207"/>
        <v>58584.866528488899</v>
      </c>
    </row>
    <row r="11820" spans="1:7" x14ac:dyDescent="0.2">
      <c r="A11820" s="120"/>
      <c r="B11820" s="120"/>
      <c r="C11820" s="120"/>
      <c r="D11820" s="120"/>
      <c r="E11820" s="344"/>
      <c r="F11820" s="344"/>
      <c r="G11820" s="262">
        <f t="shared" si="207"/>
        <v>58584.866528488899</v>
      </c>
    </row>
    <row r="11821" spans="1:7" x14ac:dyDescent="0.2">
      <c r="A11821" s="120"/>
      <c r="B11821" s="120"/>
      <c r="C11821" s="120"/>
      <c r="D11821" s="120"/>
      <c r="E11821" s="344"/>
      <c r="F11821" s="344"/>
      <c r="G11821" s="262">
        <f t="shared" si="207"/>
        <v>58584.866528488899</v>
      </c>
    </row>
    <row r="11822" spans="1:7" x14ac:dyDescent="0.2">
      <c r="A11822" s="120"/>
      <c r="B11822" s="120"/>
      <c r="C11822" s="120"/>
      <c r="D11822" s="120"/>
      <c r="E11822" s="344"/>
      <c r="F11822" s="344"/>
      <c r="G11822" s="262">
        <f t="shared" si="207"/>
        <v>58584.866528488899</v>
      </c>
    </row>
    <row r="11823" spans="1:7" x14ac:dyDescent="0.2">
      <c r="A11823" s="120"/>
      <c r="B11823" s="120"/>
      <c r="C11823" s="120"/>
      <c r="D11823" s="120"/>
      <c r="E11823" s="344"/>
      <c r="F11823" s="344"/>
      <c r="G11823" s="262">
        <f t="shared" si="207"/>
        <v>58584.866528488899</v>
      </c>
    </row>
    <row r="11824" spans="1:7" x14ac:dyDescent="0.2">
      <c r="A11824" s="120"/>
      <c r="B11824" s="120"/>
      <c r="C11824" s="120"/>
      <c r="D11824" s="120"/>
      <c r="E11824" s="344"/>
      <c r="F11824" s="344"/>
      <c r="G11824" s="262">
        <f t="shared" si="207"/>
        <v>58584.866528488899</v>
      </c>
    </row>
    <row r="11825" spans="1:7" x14ac:dyDescent="0.2">
      <c r="A11825" s="120"/>
      <c r="B11825" s="120"/>
      <c r="C11825" s="120"/>
      <c r="D11825" s="120"/>
      <c r="E11825" s="344"/>
      <c r="F11825" s="344"/>
      <c r="G11825" s="262">
        <f t="shared" si="207"/>
        <v>58584.866528488899</v>
      </c>
    </row>
    <row r="11826" spans="1:7" x14ac:dyDescent="0.2">
      <c r="A11826" s="120"/>
      <c r="B11826" s="120"/>
      <c r="C11826" s="120"/>
      <c r="D11826" s="120"/>
      <c r="E11826" s="344"/>
      <c r="F11826" s="344"/>
      <c r="G11826" s="262">
        <f t="shared" si="207"/>
        <v>58584.866528488899</v>
      </c>
    </row>
    <row r="11827" spans="1:7" x14ac:dyDescent="0.2">
      <c r="A11827" s="120"/>
      <c r="B11827" s="120"/>
      <c r="C11827" s="120"/>
      <c r="D11827" s="120"/>
      <c r="E11827" s="344"/>
      <c r="F11827" s="344"/>
      <c r="G11827" s="262">
        <f t="shared" si="207"/>
        <v>58584.866528488899</v>
      </c>
    </row>
    <row r="11828" spans="1:7" x14ac:dyDescent="0.2">
      <c r="A11828" s="120"/>
      <c r="B11828" s="120"/>
      <c r="C11828" s="120"/>
      <c r="D11828" s="120"/>
      <c r="E11828" s="344"/>
      <c r="F11828" s="344"/>
      <c r="G11828" s="262">
        <f t="shared" si="207"/>
        <v>58584.866528488899</v>
      </c>
    </row>
    <row r="11829" spans="1:7" x14ac:dyDescent="0.2">
      <c r="A11829" s="120"/>
      <c r="B11829" s="120"/>
      <c r="C11829" s="120"/>
      <c r="D11829" s="120"/>
      <c r="E11829" s="344"/>
      <c r="F11829" s="344"/>
      <c r="G11829" s="262">
        <f t="shared" si="207"/>
        <v>58584.866528488899</v>
      </c>
    </row>
    <row r="11830" spans="1:7" x14ac:dyDescent="0.2">
      <c r="A11830" s="120"/>
      <c r="B11830" s="120"/>
      <c r="C11830" s="120"/>
      <c r="D11830" s="120"/>
      <c r="E11830" s="344"/>
      <c r="F11830" s="344"/>
      <c r="G11830" s="262">
        <f t="shared" si="207"/>
        <v>58584.866528488899</v>
      </c>
    </row>
    <row r="11831" spans="1:7" x14ac:dyDescent="0.2">
      <c r="A11831" s="120"/>
      <c r="B11831" s="120"/>
      <c r="C11831" s="120"/>
      <c r="D11831" s="120"/>
      <c r="E11831" s="344"/>
      <c r="F11831" s="344"/>
      <c r="G11831" s="262">
        <f t="shared" si="207"/>
        <v>58584.866528488899</v>
      </c>
    </row>
    <row r="11832" spans="1:7" x14ac:dyDescent="0.2">
      <c r="A11832" s="120"/>
      <c r="B11832" s="120"/>
      <c r="C11832" s="120"/>
      <c r="D11832" s="120"/>
      <c r="E11832" s="344"/>
      <c r="F11832" s="344"/>
      <c r="G11832" s="262">
        <f t="shared" si="207"/>
        <v>58584.866528488899</v>
      </c>
    </row>
    <row r="11833" spans="1:7" x14ac:dyDescent="0.2">
      <c r="A11833" s="120"/>
      <c r="B11833" s="120"/>
      <c r="C11833" s="120"/>
      <c r="D11833" s="120"/>
      <c r="E11833" s="344"/>
      <c r="F11833" s="344"/>
      <c r="G11833" s="262">
        <f t="shared" si="207"/>
        <v>58584.866528488899</v>
      </c>
    </row>
    <row r="11834" spans="1:7" x14ac:dyDescent="0.2">
      <c r="A11834" s="120"/>
      <c r="B11834" s="120"/>
      <c r="C11834" s="120"/>
      <c r="D11834" s="120"/>
      <c r="E11834" s="344"/>
      <c r="F11834" s="344"/>
      <c r="G11834" s="262">
        <f t="shared" si="207"/>
        <v>58584.866528488899</v>
      </c>
    </row>
    <row r="11835" spans="1:7" x14ac:dyDescent="0.2">
      <c r="A11835" s="120"/>
      <c r="B11835" s="120"/>
      <c r="C11835" s="120"/>
      <c r="D11835" s="120"/>
      <c r="E11835" s="344"/>
      <c r="F11835" s="344"/>
      <c r="G11835" s="262">
        <f t="shared" si="207"/>
        <v>58584.866528488899</v>
      </c>
    </row>
    <row r="11836" spans="1:7" x14ac:dyDescent="0.2">
      <c r="A11836" s="120"/>
      <c r="B11836" s="120"/>
      <c r="C11836" s="120"/>
      <c r="D11836" s="120"/>
      <c r="E11836" s="344"/>
      <c r="F11836" s="344"/>
      <c r="G11836" s="262">
        <f t="shared" si="207"/>
        <v>58584.866528488899</v>
      </c>
    </row>
    <row r="11837" spans="1:7" x14ac:dyDescent="0.2">
      <c r="A11837" s="120"/>
      <c r="B11837" s="120"/>
      <c r="C11837" s="120"/>
      <c r="D11837" s="120"/>
      <c r="E11837" s="344"/>
      <c r="F11837" s="344"/>
      <c r="G11837" s="262">
        <f t="shared" si="207"/>
        <v>58584.866528488899</v>
      </c>
    </row>
    <row r="11838" spans="1:7" x14ac:dyDescent="0.2">
      <c r="A11838" s="120"/>
      <c r="B11838" s="120"/>
      <c r="C11838" s="120"/>
      <c r="D11838" s="120"/>
      <c r="E11838" s="344"/>
      <c r="F11838" s="344"/>
      <c r="G11838" s="262">
        <f t="shared" si="207"/>
        <v>58584.866528488899</v>
      </c>
    </row>
    <row r="11839" spans="1:7" x14ac:dyDescent="0.2">
      <c r="A11839" s="120"/>
      <c r="B11839" s="120"/>
      <c r="C11839" s="120"/>
      <c r="D11839" s="120"/>
      <c r="E11839" s="344"/>
      <c r="F11839" s="344"/>
      <c r="G11839" s="262">
        <f t="shared" si="207"/>
        <v>58584.866528488899</v>
      </c>
    </row>
    <row r="11840" spans="1:7" x14ac:dyDescent="0.2">
      <c r="A11840" s="120"/>
      <c r="B11840" s="120"/>
      <c r="C11840" s="120"/>
      <c r="D11840" s="120"/>
      <c r="E11840" s="344"/>
      <c r="F11840" s="344"/>
      <c r="G11840" s="262">
        <f t="shared" si="207"/>
        <v>58584.866528488899</v>
      </c>
    </row>
    <row r="11841" spans="1:7" x14ac:dyDescent="0.2">
      <c r="A11841" s="120"/>
      <c r="B11841" s="120"/>
      <c r="C11841" s="120"/>
      <c r="D11841" s="120"/>
      <c r="E11841" s="344"/>
      <c r="F11841" s="344"/>
      <c r="G11841" s="262">
        <f t="shared" si="207"/>
        <v>58584.866528488899</v>
      </c>
    </row>
    <row r="11842" spans="1:7" x14ac:dyDescent="0.2">
      <c r="A11842" s="120"/>
      <c r="B11842" s="120"/>
      <c r="C11842" s="120"/>
      <c r="D11842" s="120"/>
      <c r="E11842" s="344"/>
      <c r="F11842" s="344"/>
      <c r="G11842" s="262">
        <f t="shared" si="207"/>
        <v>58584.866528488899</v>
      </c>
    </row>
    <row r="11843" spans="1:7" x14ac:dyDescent="0.2">
      <c r="A11843" s="120"/>
      <c r="B11843" s="120"/>
      <c r="C11843" s="120"/>
      <c r="D11843" s="120"/>
      <c r="E11843" s="344"/>
      <c r="F11843" s="344"/>
      <c r="G11843" s="262">
        <f t="shared" si="207"/>
        <v>58584.866528488899</v>
      </c>
    </row>
    <row r="11844" spans="1:7" x14ac:dyDescent="0.2">
      <c r="A11844" s="120"/>
      <c r="B11844" s="120"/>
      <c r="C11844" s="120"/>
      <c r="D11844" s="120"/>
      <c r="E11844" s="344"/>
      <c r="F11844" s="344"/>
      <c r="G11844" s="262">
        <f t="shared" si="207"/>
        <v>58584.866528488899</v>
      </c>
    </row>
    <row r="11845" spans="1:7" x14ac:dyDescent="0.2">
      <c r="A11845" s="120"/>
      <c r="B11845" s="120"/>
      <c r="C11845" s="120"/>
      <c r="D11845" s="120"/>
      <c r="E11845" s="344"/>
      <c r="F11845" s="344"/>
      <c r="G11845" s="262">
        <f t="shared" si="207"/>
        <v>58584.866528488899</v>
      </c>
    </row>
    <row r="11846" spans="1:7" x14ac:dyDescent="0.2">
      <c r="A11846" s="120"/>
      <c r="B11846" s="120"/>
      <c r="C11846" s="120"/>
      <c r="D11846" s="120"/>
      <c r="E11846" s="344"/>
      <c r="F11846" s="344"/>
      <c r="G11846" s="262">
        <f t="shared" ref="G11846:G11909" si="208">G11845+(D11846+D11845)/2*(E11846-E11845)</f>
        <v>58584.866528488899</v>
      </c>
    </row>
    <row r="11847" spans="1:7" x14ac:dyDescent="0.2">
      <c r="A11847" s="120"/>
      <c r="B11847" s="120"/>
      <c r="C11847" s="120"/>
      <c r="D11847" s="120"/>
      <c r="E11847" s="344"/>
      <c r="F11847" s="344"/>
      <c r="G11847" s="262">
        <f t="shared" si="208"/>
        <v>58584.866528488899</v>
      </c>
    </row>
    <row r="11848" spans="1:7" x14ac:dyDescent="0.2">
      <c r="A11848" s="120"/>
      <c r="B11848" s="120"/>
      <c r="C11848" s="120"/>
      <c r="D11848" s="120"/>
      <c r="E11848" s="344"/>
      <c r="F11848" s="344"/>
      <c r="G11848" s="262">
        <f t="shared" si="208"/>
        <v>58584.866528488899</v>
      </c>
    </row>
    <row r="11849" spans="1:7" x14ac:dyDescent="0.2">
      <c r="A11849" s="120"/>
      <c r="B11849" s="120"/>
      <c r="C11849" s="120"/>
      <c r="D11849" s="120"/>
      <c r="E11849" s="344"/>
      <c r="F11849" s="344"/>
      <c r="G11849" s="262">
        <f t="shared" si="208"/>
        <v>58584.866528488899</v>
      </c>
    </row>
    <row r="11850" spans="1:7" x14ac:dyDescent="0.2">
      <c r="A11850" s="120"/>
      <c r="B11850" s="120"/>
      <c r="C11850" s="120"/>
      <c r="D11850" s="120"/>
      <c r="E11850" s="344"/>
      <c r="F11850" s="344"/>
      <c r="G11850" s="262">
        <f t="shared" si="208"/>
        <v>58584.866528488899</v>
      </c>
    </row>
    <row r="11851" spans="1:7" x14ac:dyDescent="0.2">
      <c r="A11851" s="120"/>
      <c r="B11851" s="120"/>
      <c r="C11851" s="120"/>
      <c r="D11851" s="120"/>
      <c r="E11851" s="344"/>
      <c r="F11851" s="344"/>
      <c r="G11851" s="262">
        <f t="shared" si="208"/>
        <v>58584.866528488899</v>
      </c>
    </row>
    <row r="11852" spans="1:7" x14ac:dyDescent="0.2">
      <c r="A11852" s="120"/>
      <c r="B11852" s="120"/>
      <c r="C11852" s="120"/>
      <c r="D11852" s="120"/>
      <c r="E11852" s="344"/>
      <c r="F11852" s="344"/>
      <c r="G11852" s="262">
        <f t="shared" si="208"/>
        <v>58584.866528488899</v>
      </c>
    </row>
    <row r="11853" spans="1:7" x14ac:dyDescent="0.2">
      <c r="A11853" s="120"/>
      <c r="B11853" s="120"/>
      <c r="C11853" s="120"/>
      <c r="D11853" s="120"/>
      <c r="E11853" s="344"/>
      <c r="F11853" s="344"/>
      <c r="G11853" s="262">
        <f t="shared" si="208"/>
        <v>58584.866528488899</v>
      </c>
    </row>
    <row r="11854" spans="1:7" x14ac:dyDescent="0.2">
      <c r="A11854" s="120"/>
      <c r="B11854" s="120"/>
      <c r="C11854" s="120"/>
      <c r="D11854" s="120"/>
      <c r="E11854" s="344"/>
      <c r="F11854" s="344"/>
      <c r="G11854" s="262">
        <f t="shared" si="208"/>
        <v>58584.866528488899</v>
      </c>
    </row>
    <row r="11855" spans="1:7" x14ac:dyDescent="0.2">
      <c r="A11855" s="120"/>
      <c r="B11855" s="120"/>
      <c r="C11855" s="120"/>
      <c r="D11855" s="120"/>
      <c r="E11855" s="344"/>
      <c r="F11855" s="344"/>
      <c r="G11855" s="262">
        <f t="shared" si="208"/>
        <v>58584.866528488899</v>
      </c>
    </row>
    <row r="11856" spans="1:7" x14ac:dyDescent="0.2">
      <c r="A11856" s="120"/>
      <c r="B11856" s="120"/>
      <c r="C11856" s="120"/>
      <c r="D11856" s="120"/>
      <c r="E11856" s="344"/>
      <c r="F11856" s="344"/>
      <c r="G11856" s="262">
        <f t="shared" si="208"/>
        <v>58584.866528488899</v>
      </c>
    </row>
    <row r="11857" spans="1:7" x14ac:dyDescent="0.2">
      <c r="A11857" s="120"/>
      <c r="B11857" s="120"/>
      <c r="C11857" s="120"/>
      <c r="D11857" s="120"/>
      <c r="E11857" s="344"/>
      <c r="F11857" s="344"/>
      <c r="G11857" s="262">
        <f t="shared" si="208"/>
        <v>58584.866528488899</v>
      </c>
    </row>
    <row r="11858" spans="1:7" x14ac:dyDescent="0.2">
      <c r="A11858" s="120"/>
      <c r="B11858" s="120"/>
      <c r="C11858" s="120"/>
      <c r="D11858" s="120"/>
      <c r="E11858" s="344"/>
      <c r="F11858" s="344"/>
      <c r="G11858" s="262">
        <f t="shared" si="208"/>
        <v>58584.866528488899</v>
      </c>
    </row>
    <row r="11859" spans="1:7" x14ac:dyDescent="0.2">
      <c r="A11859" s="120"/>
      <c r="B11859" s="120"/>
      <c r="C11859" s="120"/>
      <c r="D11859" s="120"/>
      <c r="E11859" s="344"/>
      <c r="F11859" s="344"/>
      <c r="G11859" s="262">
        <f t="shared" si="208"/>
        <v>58584.866528488899</v>
      </c>
    </row>
    <row r="11860" spans="1:7" x14ac:dyDescent="0.2">
      <c r="A11860" s="120"/>
      <c r="B11860" s="120"/>
      <c r="C11860" s="120"/>
      <c r="D11860" s="120"/>
      <c r="E11860" s="344"/>
      <c r="F11860" s="344"/>
      <c r="G11860" s="262">
        <f t="shared" si="208"/>
        <v>58584.866528488899</v>
      </c>
    </row>
    <row r="11861" spans="1:7" x14ac:dyDescent="0.2">
      <c r="A11861" s="120"/>
      <c r="B11861" s="120"/>
      <c r="C11861" s="120"/>
      <c r="D11861" s="120"/>
      <c r="E11861" s="344"/>
      <c r="F11861" s="344"/>
      <c r="G11861" s="262">
        <f t="shared" si="208"/>
        <v>58584.866528488899</v>
      </c>
    </row>
    <row r="11862" spans="1:7" x14ac:dyDescent="0.2">
      <c r="A11862" s="120"/>
      <c r="B11862" s="120"/>
      <c r="C11862" s="120"/>
      <c r="D11862" s="120"/>
      <c r="E11862" s="344"/>
      <c r="F11862" s="344"/>
      <c r="G11862" s="262">
        <f t="shared" si="208"/>
        <v>58584.866528488899</v>
      </c>
    </row>
    <row r="11863" spans="1:7" x14ac:dyDescent="0.2">
      <c r="A11863" s="120"/>
      <c r="B11863" s="120"/>
      <c r="C11863" s="120"/>
      <c r="D11863" s="120"/>
      <c r="E11863" s="344"/>
      <c r="F11863" s="344"/>
      <c r="G11863" s="262">
        <f t="shared" si="208"/>
        <v>58584.866528488899</v>
      </c>
    </row>
    <row r="11864" spans="1:7" x14ac:dyDescent="0.2">
      <c r="A11864" s="120"/>
      <c r="B11864" s="120"/>
      <c r="C11864" s="120"/>
      <c r="D11864" s="120"/>
      <c r="E11864" s="344"/>
      <c r="F11864" s="344"/>
      <c r="G11864" s="262">
        <f t="shared" si="208"/>
        <v>58584.866528488899</v>
      </c>
    </row>
    <row r="11865" spans="1:7" x14ac:dyDescent="0.2">
      <c r="A11865" s="120"/>
      <c r="B11865" s="120"/>
      <c r="C11865" s="120"/>
      <c r="D11865" s="120"/>
      <c r="E11865" s="344"/>
      <c r="F11865" s="344"/>
      <c r="G11865" s="262">
        <f t="shared" si="208"/>
        <v>58584.866528488899</v>
      </c>
    </row>
    <row r="11866" spans="1:7" x14ac:dyDescent="0.2">
      <c r="A11866" s="120"/>
      <c r="B11866" s="120"/>
      <c r="C11866" s="120"/>
      <c r="D11866" s="120"/>
      <c r="E11866" s="344"/>
      <c r="F11866" s="344"/>
      <c r="G11866" s="262">
        <f t="shared" si="208"/>
        <v>58584.866528488899</v>
      </c>
    </row>
    <row r="11867" spans="1:7" x14ac:dyDescent="0.2">
      <c r="A11867" s="120"/>
      <c r="B11867" s="120"/>
      <c r="C11867" s="120"/>
      <c r="D11867" s="120"/>
      <c r="E11867" s="344"/>
      <c r="F11867" s="344"/>
      <c r="G11867" s="262">
        <f t="shared" si="208"/>
        <v>58584.866528488899</v>
      </c>
    </row>
    <row r="11868" spans="1:7" x14ac:dyDescent="0.2">
      <c r="A11868" s="120"/>
      <c r="B11868" s="120"/>
      <c r="C11868" s="120"/>
      <c r="D11868" s="120"/>
      <c r="E11868" s="344"/>
      <c r="F11868" s="344"/>
      <c r="G11868" s="262">
        <f t="shared" si="208"/>
        <v>58584.866528488899</v>
      </c>
    </row>
    <row r="11869" spans="1:7" x14ac:dyDescent="0.2">
      <c r="A11869" s="120"/>
      <c r="B11869" s="120"/>
      <c r="C11869" s="120"/>
      <c r="D11869" s="120"/>
      <c r="E11869" s="344"/>
      <c r="F11869" s="344"/>
      <c r="G11869" s="262">
        <f t="shared" si="208"/>
        <v>58584.866528488899</v>
      </c>
    </row>
    <row r="11870" spans="1:7" x14ac:dyDescent="0.2">
      <c r="A11870" s="120"/>
      <c r="B11870" s="120"/>
      <c r="C11870" s="120"/>
      <c r="D11870" s="120"/>
      <c r="E11870" s="344"/>
      <c r="F11870" s="344"/>
      <c r="G11870" s="262">
        <f t="shared" si="208"/>
        <v>58584.866528488899</v>
      </c>
    </row>
    <row r="11871" spans="1:7" x14ac:dyDescent="0.2">
      <c r="A11871" s="120"/>
      <c r="B11871" s="120"/>
      <c r="C11871" s="120"/>
      <c r="D11871" s="120"/>
      <c r="E11871" s="344"/>
      <c r="F11871" s="344"/>
      <c r="G11871" s="262">
        <f t="shared" si="208"/>
        <v>58584.866528488899</v>
      </c>
    </row>
    <row r="11872" spans="1:7" x14ac:dyDescent="0.2">
      <c r="A11872" s="120"/>
      <c r="B11872" s="120"/>
      <c r="C11872" s="120"/>
      <c r="D11872" s="120"/>
      <c r="E11872" s="344"/>
      <c r="F11872" s="344"/>
      <c r="G11872" s="262">
        <f t="shared" si="208"/>
        <v>58584.866528488899</v>
      </c>
    </row>
    <row r="11873" spans="1:7" x14ac:dyDescent="0.2">
      <c r="A11873" s="120"/>
      <c r="B11873" s="120"/>
      <c r="C11873" s="120"/>
      <c r="D11873" s="120"/>
      <c r="E11873" s="344"/>
      <c r="F11873" s="344"/>
      <c r="G11873" s="262">
        <f t="shared" si="208"/>
        <v>58584.866528488899</v>
      </c>
    </row>
    <row r="11874" spans="1:7" x14ac:dyDescent="0.2">
      <c r="A11874" s="120"/>
      <c r="B11874" s="120"/>
      <c r="C11874" s="120"/>
      <c r="D11874" s="120"/>
      <c r="E11874" s="344"/>
      <c r="F11874" s="344"/>
      <c r="G11874" s="262">
        <f t="shared" si="208"/>
        <v>58584.866528488899</v>
      </c>
    </row>
    <row r="11875" spans="1:7" x14ac:dyDescent="0.2">
      <c r="A11875" s="120"/>
      <c r="B11875" s="120"/>
      <c r="C11875" s="120"/>
      <c r="D11875" s="120"/>
      <c r="E11875" s="344"/>
      <c r="F11875" s="344"/>
      <c r="G11875" s="262">
        <f t="shared" si="208"/>
        <v>58584.866528488899</v>
      </c>
    </row>
    <row r="11876" spans="1:7" x14ac:dyDescent="0.2">
      <c r="A11876" s="120"/>
      <c r="B11876" s="120"/>
      <c r="C11876" s="120"/>
      <c r="D11876" s="120"/>
      <c r="E11876" s="344"/>
      <c r="F11876" s="344"/>
      <c r="G11876" s="262">
        <f t="shared" si="208"/>
        <v>58584.866528488899</v>
      </c>
    </row>
    <row r="11877" spans="1:7" x14ac:dyDescent="0.2">
      <c r="A11877" s="120"/>
      <c r="B11877" s="120"/>
      <c r="C11877" s="120"/>
      <c r="D11877" s="120"/>
      <c r="E11877" s="344"/>
      <c r="F11877" s="344"/>
      <c r="G11877" s="262">
        <f t="shared" si="208"/>
        <v>58584.866528488899</v>
      </c>
    </row>
    <row r="11878" spans="1:7" x14ac:dyDescent="0.2">
      <c r="A11878" s="120"/>
      <c r="B11878" s="120"/>
      <c r="C11878" s="120"/>
      <c r="D11878" s="120"/>
      <c r="E11878" s="344"/>
      <c r="F11878" s="344"/>
      <c r="G11878" s="262">
        <f t="shared" si="208"/>
        <v>58584.866528488899</v>
      </c>
    </row>
    <row r="11879" spans="1:7" x14ac:dyDescent="0.2">
      <c r="A11879" s="120"/>
      <c r="B11879" s="120"/>
      <c r="C11879" s="120"/>
      <c r="D11879" s="120"/>
      <c r="E11879" s="344"/>
      <c r="F11879" s="344"/>
      <c r="G11879" s="262">
        <f t="shared" si="208"/>
        <v>58584.866528488899</v>
      </c>
    </row>
    <row r="11880" spans="1:7" x14ac:dyDescent="0.2">
      <c r="A11880" s="120"/>
      <c r="B11880" s="120"/>
      <c r="C11880" s="120"/>
      <c r="D11880" s="120"/>
      <c r="E11880" s="344"/>
      <c r="F11880" s="344"/>
      <c r="G11880" s="262">
        <f t="shared" si="208"/>
        <v>58584.866528488899</v>
      </c>
    </row>
    <row r="11881" spans="1:7" x14ac:dyDescent="0.2">
      <c r="A11881" s="120"/>
      <c r="B11881" s="120"/>
      <c r="C11881" s="120"/>
      <c r="D11881" s="120"/>
      <c r="E11881" s="344"/>
      <c r="F11881" s="344"/>
      <c r="G11881" s="262">
        <f t="shared" si="208"/>
        <v>58584.866528488899</v>
      </c>
    </row>
    <row r="11882" spans="1:7" x14ac:dyDescent="0.2">
      <c r="A11882" s="120"/>
      <c r="B11882" s="120"/>
      <c r="C11882" s="120"/>
      <c r="D11882" s="120"/>
      <c r="E11882" s="344"/>
      <c r="F11882" s="344"/>
      <c r="G11882" s="262">
        <f t="shared" si="208"/>
        <v>58584.866528488899</v>
      </c>
    </row>
    <row r="11883" spans="1:7" x14ac:dyDescent="0.2">
      <c r="A11883" s="120"/>
      <c r="B11883" s="120"/>
      <c r="C11883" s="120"/>
      <c r="D11883" s="120"/>
      <c r="E11883" s="344"/>
      <c r="F11883" s="344"/>
      <c r="G11883" s="262">
        <f t="shared" si="208"/>
        <v>58584.866528488899</v>
      </c>
    </row>
    <row r="11884" spans="1:7" x14ac:dyDescent="0.2">
      <c r="A11884" s="120"/>
      <c r="B11884" s="120"/>
      <c r="C11884" s="120"/>
      <c r="D11884" s="120"/>
      <c r="E11884" s="344"/>
      <c r="F11884" s="344"/>
      <c r="G11884" s="262">
        <f t="shared" si="208"/>
        <v>58584.866528488899</v>
      </c>
    </row>
    <row r="11885" spans="1:7" x14ac:dyDescent="0.2">
      <c r="A11885" s="120"/>
      <c r="B11885" s="120"/>
      <c r="C11885" s="120"/>
      <c r="D11885" s="120"/>
      <c r="E11885" s="344"/>
      <c r="F11885" s="344"/>
      <c r="G11885" s="262">
        <f t="shared" si="208"/>
        <v>58584.866528488899</v>
      </c>
    </row>
    <row r="11886" spans="1:7" x14ac:dyDescent="0.2">
      <c r="A11886" s="120"/>
      <c r="B11886" s="120"/>
      <c r="C11886" s="120"/>
      <c r="D11886" s="120"/>
      <c r="E11886" s="344"/>
      <c r="F11886" s="344"/>
      <c r="G11886" s="262">
        <f t="shared" si="208"/>
        <v>58584.866528488899</v>
      </c>
    </row>
    <row r="11887" spans="1:7" x14ac:dyDescent="0.2">
      <c r="A11887" s="120"/>
      <c r="B11887" s="120"/>
      <c r="C11887" s="120"/>
      <c r="D11887" s="120"/>
      <c r="E11887" s="344"/>
      <c r="F11887" s="344"/>
      <c r="G11887" s="262">
        <f t="shared" si="208"/>
        <v>58584.866528488899</v>
      </c>
    </row>
    <row r="11888" spans="1:7" x14ac:dyDescent="0.2">
      <c r="A11888" s="120"/>
      <c r="B11888" s="120"/>
      <c r="C11888" s="120"/>
      <c r="D11888" s="120"/>
      <c r="E11888" s="344"/>
      <c r="F11888" s="344"/>
      <c r="G11888" s="262">
        <f t="shared" si="208"/>
        <v>58584.866528488899</v>
      </c>
    </row>
    <row r="11889" spans="1:7" x14ac:dyDescent="0.2">
      <c r="A11889" s="120"/>
      <c r="B11889" s="120"/>
      <c r="C11889" s="120"/>
      <c r="D11889" s="120"/>
      <c r="E11889" s="344"/>
      <c r="F11889" s="344"/>
      <c r="G11889" s="262">
        <f t="shared" si="208"/>
        <v>58584.866528488899</v>
      </c>
    </row>
    <row r="11890" spans="1:7" x14ac:dyDescent="0.2">
      <c r="A11890" s="120"/>
      <c r="B11890" s="120"/>
      <c r="C11890" s="120"/>
      <c r="D11890" s="120"/>
      <c r="E11890" s="344"/>
      <c r="F11890" s="344"/>
      <c r="G11890" s="262">
        <f t="shared" si="208"/>
        <v>58584.866528488899</v>
      </c>
    </row>
    <row r="11891" spans="1:7" x14ac:dyDescent="0.2">
      <c r="A11891" s="120"/>
      <c r="B11891" s="120"/>
      <c r="C11891" s="120"/>
      <c r="D11891" s="120"/>
      <c r="E11891" s="344"/>
      <c r="F11891" s="344"/>
      <c r="G11891" s="262">
        <f t="shared" si="208"/>
        <v>58584.866528488899</v>
      </c>
    </row>
    <row r="11892" spans="1:7" x14ac:dyDescent="0.2">
      <c r="A11892" s="120"/>
      <c r="B11892" s="120"/>
      <c r="C11892" s="120"/>
      <c r="D11892" s="120"/>
      <c r="E11892" s="344"/>
      <c r="F11892" s="344"/>
      <c r="G11892" s="262">
        <f t="shared" si="208"/>
        <v>58584.866528488899</v>
      </c>
    </row>
    <row r="11893" spans="1:7" x14ac:dyDescent="0.2">
      <c r="A11893" s="120"/>
      <c r="B11893" s="120"/>
      <c r="C11893" s="120"/>
      <c r="D11893" s="120"/>
      <c r="E11893" s="344"/>
      <c r="F11893" s="344"/>
      <c r="G11893" s="262">
        <f t="shared" si="208"/>
        <v>58584.866528488899</v>
      </c>
    </row>
    <row r="11894" spans="1:7" x14ac:dyDescent="0.2">
      <c r="A11894" s="120"/>
      <c r="B11894" s="120"/>
      <c r="C11894" s="120"/>
      <c r="D11894" s="120"/>
      <c r="E11894" s="344"/>
      <c r="F11894" s="344"/>
      <c r="G11894" s="262">
        <f t="shared" si="208"/>
        <v>58584.866528488899</v>
      </c>
    </row>
    <row r="11895" spans="1:7" x14ac:dyDescent="0.2">
      <c r="A11895" s="120"/>
      <c r="B11895" s="120"/>
      <c r="C11895" s="120"/>
      <c r="D11895" s="120"/>
      <c r="E11895" s="344"/>
      <c r="F11895" s="344"/>
      <c r="G11895" s="262">
        <f t="shared" si="208"/>
        <v>58584.866528488899</v>
      </c>
    </row>
    <row r="11896" spans="1:7" x14ac:dyDescent="0.2">
      <c r="A11896" s="120"/>
      <c r="B11896" s="120"/>
      <c r="C11896" s="120"/>
      <c r="D11896" s="120"/>
      <c r="E11896" s="344"/>
      <c r="F11896" s="344"/>
      <c r="G11896" s="262">
        <f t="shared" si="208"/>
        <v>58584.866528488899</v>
      </c>
    </row>
    <row r="11897" spans="1:7" x14ac:dyDescent="0.2">
      <c r="A11897" s="120"/>
      <c r="B11897" s="120"/>
      <c r="C11897" s="120"/>
      <c r="D11897" s="120"/>
      <c r="E11897" s="344"/>
      <c r="F11897" s="344"/>
      <c r="G11897" s="262">
        <f t="shared" si="208"/>
        <v>58584.866528488899</v>
      </c>
    </row>
    <row r="11898" spans="1:7" x14ac:dyDescent="0.2">
      <c r="A11898" s="120"/>
      <c r="B11898" s="120"/>
      <c r="C11898" s="120"/>
      <c r="D11898" s="120"/>
      <c r="E11898" s="344"/>
      <c r="F11898" s="344"/>
      <c r="G11898" s="262">
        <f t="shared" si="208"/>
        <v>58584.866528488899</v>
      </c>
    </row>
    <row r="11899" spans="1:7" x14ac:dyDescent="0.2">
      <c r="A11899" s="120"/>
      <c r="B11899" s="120"/>
      <c r="C11899" s="120"/>
      <c r="D11899" s="120"/>
      <c r="E11899" s="344"/>
      <c r="F11899" s="344"/>
      <c r="G11899" s="262">
        <f t="shared" si="208"/>
        <v>58584.866528488899</v>
      </c>
    </row>
    <row r="11900" spans="1:7" x14ac:dyDescent="0.2">
      <c r="A11900" s="120"/>
      <c r="B11900" s="120"/>
      <c r="C11900" s="120"/>
      <c r="D11900" s="120"/>
      <c r="E11900" s="344"/>
      <c r="F11900" s="344"/>
      <c r="G11900" s="262">
        <f t="shared" si="208"/>
        <v>58584.866528488899</v>
      </c>
    </row>
    <row r="11901" spans="1:7" x14ac:dyDescent="0.2">
      <c r="A11901" s="120"/>
      <c r="B11901" s="120"/>
      <c r="C11901" s="120"/>
      <c r="D11901" s="120"/>
      <c r="E11901" s="344"/>
      <c r="F11901" s="344"/>
      <c r="G11901" s="262">
        <f t="shared" si="208"/>
        <v>58584.866528488899</v>
      </c>
    </row>
    <row r="11902" spans="1:7" x14ac:dyDescent="0.2">
      <c r="A11902" s="120"/>
      <c r="B11902" s="120"/>
      <c r="C11902" s="120"/>
      <c r="D11902" s="120"/>
      <c r="E11902" s="344"/>
      <c r="F11902" s="344"/>
      <c r="G11902" s="262">
        <f t="shared" si="208"/>
        <v>58584.866528488899</v>
      </c>
    </row>
    <row r="11903" spans="1:7" x14ac:dyDescent="0.2">
      <c r="A11903" s="120"/>
      <c r="B11903" s="120"/>
      <c r="C11903" s="120"/>
      <c r="D11903" s="120"/>
      <c r="E11903" s="344"/>
      <c r="F11903" s="344"/>
      <c r="G11903" s="262">
        <f t="shared" si="208"/>
        <v>58584.866528488899</v>
      </c>
    </row>
    <row r="11904" spans="1:7" x14ac:dyDescent="0.2">
      <c r="A11904" s="120"/>
      <c r="B11904" s="120"/>
      <c r="C11904" s="120"/>
      <c r="D11904" s="120"/>
      <c r="E11904" s="344"/>
      <c r="F11904" s="344"/>
      <c r="G11904" s="262">
        <f t="shared" si="208"/>
        <v>58584.866528488899</v>
      </c>
    </row>
    <row r="11905" spans="1:7" x14ac:dyDescent="0.2">
      <c r="A11905" s="120"/>
      <c r="B11905" s="120"/>
      <c r="C11905" s="120"/>
      <c r="D11905" s="120"/>
      <c r="E11905" s="344"/>
      <c r="F11905" s="344"/>
      <c r="G11905" s="262">
        <f t="shared" si="208"/>
        <v>58584.866528488899</v>
      </c>
    </row>
    <row r="11906" spans="1:7" x14ac:dyDescent="0.2">
      <c r="A11906" s="120"/>
      <c r="B11906" s="120"/>
      <c r="C11906" s="120"/>
      <c r="D11906" s="120"/>
      <c r="E11906" s="344"/>
      <c r="F11906" s="344"/>
      <c r="G11906" s="262">
        <f t="shared" si="208"/>
        <v>58584.866528488899</v>
      </c>
    </row>
    <row r="11907" spans="1:7" x14ac:dyDescent="0.2">
      <c r="A11907" s="120"/>
      <c r="B11907" s="120"/>
      <c r="C11907" s="120"/>
      <c r="D11907" s="120"/>
      <c r="E11907" s="344"/>
      <c r="F11907" s="344"/>
      <c r="G11907" s="262">
        <f t="shared" si="208"/>
        <v>58584.866528488899</v>
      </c>
    </row>
    <row r="11908" spans="1:7" x14ac:dyDescent="0.2">
      <c r="A11908" s="120"/>
      <c r="B11908" s="120"/>
      <c r="C11908" s="120"/>
      <c r="D11908" s="120"/>
      <c r="E11908" s="344"/>
      <c r="F11908" s="344"/>
      <c r="G11908" s="262">
        <f t="shared" si="208"/>
        <v>58584.866528488899</v>
      </c>
    </row>
    <row r="11909" spans="1:7" x14ac:dyDescent="0.2">
      <c r="A11909" s="120"/>
      <c r="B11909" s="120"/>
      <c r="C11909" s="120"/>
      <c r="D11909" s="120"/>
      <c r="E11909" s="344"/>
      <c r="F11909" s="344"/>
      <c r="G11909" s="262">
        <f t="shared" si="208"/>
        <v>58584.866528488899</v>
      </c>
    </row>
    <row r="11910" spans="1:7" x14ac:dyDescent="0.2">
      <c r="A11910" s="120"/>
      <c r="B11910" s="120"/>
      <c r="C11910" s="120"/>
      <c r="D11910" s="120"/>
      <c r="E11910" s="344"/>
      <c r="F11910" s="344"/>
      <c r="G11910" s="262">
        <f t="shared" ref="G11910:G11973" si="209">G11909+(D11910+D11909)/2*(E11910-E11909)</f>
        <v>58584.866528488899</v>
      </c>
    </row>
    <row r="11911" spans="1:7" x14ac:dyDescent="0.2">
      <c r="A11911" s="120"/>
      <c r="B11911" s="120"/>
      <c r="C11911" s="120"/>
      <c r="D11911" s="120"/>
      <c r="E11911" s="344"/>
      <c r="F11911" s="344"/>
      <c r="G11911" s="262">
        <f t="shared" si="209"/>
        <v>58584.866528488899</v>
      </c>
    </row>
    <row r="11912" spans="1:7" x14ac:dyDescent="0.2">
      <c r="A11912" s="120"/>
      <c r="B11912" s="120"/>
      <c r="C11912" s="120"/>
      <c r="D11912" s="120"/>
      <c r="E11912" s="344"/>
      <c r="F11912" s="344"/>
      <c r="G11912" s="262">
        <f t="shared" si="209"/>
        <v>58584.866528488899</v>
      </c>
    </row>
    <row r="11913" spans="1:7" x14ac:dyDescent="0.2">
      <c r="A11913" s="120"/>
      <c r="B11913" s="120"/>
      <c r="C11913" s="120"/>
      <c r="D11913" s="120"/>
      <c r="E11913" s="344"/>
      <c r="F11913" s="344"/>
      <c r="G11913" s="262">
        <f t="shared" si="209"/>
        <v>58584.866528488899</v>
      </c>
    </row>
    <row r="11914" spans="1:7" x14ac:dyDescent="0.2">
      <c r="A11914" s="120"/>
      <c r="B11914" s="120"/>
      <c r="C11914" s="120"/>
      <c r="D11914" s="120"/>
      <c r="E11914" s="344"/>
      <c r="F11914" s="344"/>
      <c r="G11914" s="262">
        <f t="shared" si="209"/>
        <v>58584.866528488899</v>
      </c>
    </row>
    <row r="11915" spans="1:7" x14ac:dyDescent="0.2">
      <c r="A11915" s="120"/>
      <c r="B11915" s="120"/>
      <c r="C11915" s="120"/>
      <c r="D11915" s="120"/>
      <c r="E11915" s="344"/>
      <c r="F11915" s="344"/>
      <c r="G11915" s="262">
        <f t="shared" si="209"/>
        <v>58584.866528488899</v>
      </c>
    </row>
    <row r="11916" spans="1:7" x14ac:dyDescent="0.2">
      <c r="A11916" s="120"/>
      <c r="B11916" s="120"/>
      <c r="C11916" s="120"/>
      <c r="D11916" s="120"/>
      <c r="E11916" s="344"/>
      <c r="F11916" s="344"/>
      <c r="G11916" s="262">
        <f t="shared" si="209"/>
        <v>58584.866528488899</v>
      </c>
    </row>
    <row r="11917" spans="1:7" x14ac:dyDescent="0.2">
      <c r="A11917" s="120"/>
      <c r="B11917" s="120"/>
      <c r="C11917" s="120"/>
      <c r="D11917" s="120"/>
      <c r="E11917" s="344"/>
      <c r="F11917" s="344"/>
      <c r="G11917" s="262">
        <f t="shared" si="209"/>
        <v>58584.866528488899</v>
      </c>
    </row>
    <row r="11918" spans="1:7" x14ac:dyDescent="0.2">
      <c r="A11918" s="120"/>
      <c r="B11918" s="120"/>
      <c r="C11918" s="120"/>
      <c r="D11918" s="120"/>
      <c r="E11918" s="344"/>
      <c r="F11918" s="344"/>
      <c r="G11918" s="262">
        <f t="shared" si="209"/>
        <v>58584.866528488899</v>
      </c>
    </row>
    <row r="11919" spans="1:7" x14ac:dyDescent="0.2">
      <c r="A11919" s="120"/>
      <c r="B11919" s="120"/>
      <c r="C11919" s="120"/>
      <c r="D11919" s="120"/>
      <c r="E11919" s="344"/>
      <c r="F11919" s="344"/>
      <c r="G11919" s="262">
        <f t="shared" si="209"/>
        <v>58584.866528488899</v>
      </c>
    </row>
    <row r="11920" spans="1:7" x14ac:dyDescent="0.2">
      <c r="A11920" s="120"/>
      <c r="B11920" s="120"/>
      <c r="C11920" s="120"/>
      <c r="D11920" s="120"/>
      <c r="E11920" s="344"/>
      <c r="F11920" s="344"/>
      <c r="G11920" s="262">
        <f t="shared" si="209"/>
        <v>58584.866528488899</v>
      </c>
    </row>
    <row r="11921" spans="1:7" x14ac:dyDescent="0.2">
      <c r="A11921" s="120"/>
      <c r="B11921" s="120"/>
      <c r="C11921" s="120"/>
      <c r="D11921" s="120"/>
      <c r="E11921" s="344"/>
      <c r="F11921" s="344"/>
      <c r="G11921" s="262">
        <f t="shared" si="209"/>
        <v>58584.866528488899</v>
      </c>
    </row>
    <row r="11922" spans="1:7" x14ac:dyDescent="0.2">
      <c r="A11922" s="120"/>
      <c r="B11922" s="120"/>
      <c r="C11922" s="120"/>
      <c r="D11922" s="120"/>
      <c r="E11922" s="344"/>
      <c r="F11922" s="344"/>
      <c r="G11922" s="262">
        <f t="shared" si="209"/>
        <v>58584.866528488899</v>
      </c>
    </row>
    <row r="11923" spans="1:7" x14ac:dyDescent="0.2">
      <c r="A11923" s="120"/>
      <c r="B11923" s="120"/>
      <c r="C11923" s="120"/>
      <c r="D11923" s="120"/>
      <c r="E11923" s="344"/>
      <c r="F11923" s="344"/>
      <c r="G11923" s="262">
        <f t="shared" si="209"/>
        <v>58584.866528488899</v>
      </c>
    </row>
    <row r="11924" spans="1:7" x14ac:dyDescent="0.2">
      <c r="A11924" s="120"/>
      <c r="B11924" s="120"/>
      <c r="C11924" s="120"/>
      <c r="D11924" s="120"/>
      <c r="E11924" s="344"/>
      <c r="F11924" s="344"/>
      <c r="G11924" s="262">
        <f t="shared" si="209"/>
        <v>58584.866528488899</v>
      </c>
    </row>
    <row r="11925" spans="1:7" x14ac:dyDescent="0.2">
      <c r="A11925" s="120"/>
      <c r="B11925" s="120"/>
      <c r="C11925" s="120"/>
      <c r="D11925" s="120"/>
      <c r="E11925" s="344"/>
      <c r="F11925" s="344"/>
      <c r="G11925" s="262">
        <f t="shared" si="209"/>
        <v>58584.866528488899</v>
      </c>
    </row>
    <row r="11926" spans="1:7" x14ac:dyDescent="0.2">
      <c r="A11926" s="120"/>
      <c r="B11926" s="120"/>
      <c r="C11926" s="120"/>
      <c r="D11926" s="120"/>
      <c r="E11926" s="344"/>
      <c r="F11926" s="344"/>
      <c r="G11926" s="262">
        <f t="shared" si="209"/>
        <v>58584.866528488899</v>
      </c>
    </row>
    <row r="11927" spans="1:7" x14ac:dyDescent="0.2">
      <c r="A11927" s="120"/>
      <c r="B11927" s="120"/>
      <c r="C11927" s="120"/>
      <c r="D11927" s="120"/>
      <c r="E11927" s="344"/>
      <c r="F11927" s="344"/>
      <c r="G11927" s="262">
        <f t="shared" si="209"/>
        <v>58584.866528488899</v>
      </c>
    </row>
    <row r="11928" spans="1:7" x14ac:dyDescent="0.2">
      <c r="A11928" s="120"/>
      <c r="B11928" s="120"/>
      <c r="C11928" s="120"/>
      <c r="D11928" s="120"/>
      <c r="E11928" s="344"/>
      <c r="F11928" s="344"/>
      <c r="G11928" s="262">
        <f t="shared" si="209"/>
        <v>58584.866528488899</v>
      </c>
    </row>
    <row r="11929" spans="1:7" x14ac:dyDescent="0.2">
      <c r="A11929" s="120"/>
      <c r="B11929" s="120"/>
      <c r="C11929" s="120"/>
      <c r="D11929" s="120"/>
      <c r="E11929" s="344"/>
      <c r="F11929" s="344"/>
      <c r="G11929" s="262">
        <f t="shared" si="209"/>
        <v>58584.866528488899</v>
      </c>
    </row>
    <row r="11930" spans="1:7" x14ac:dyDescent="0.2">
      <c r="A11930" s="120"/>
      <c r="B11930" s="120"/>
      <c r="C11930" s="120"/>
      <c r="D11930" s="120"/>
      <c r="E11930" s="344"/>
      <c r="F11930" s="344"/>
      <c r="G11930" s="262">
        <f t="shared" si="209"/>
        <v>58584.866528488899</v>
      </c>
    </row>
    <row r="11931" spans="1:7" x14ac:dyDescent="0.2">
      <c r="A11931" s="120"/>
      <c r="B11931" s="120"/>
      <c r="C11931" s="120"/>
      <c r="D11931" s="120"/>
      <c r="E11931" s="344"/>
      <c r="F11931" s="344"/>
      <c r="G11931" s="262">
        <f t="shared" si="209"/>
        <v>58584.866528488899</v>
      </c>
    </row>
    <row r="11932" spans="1:7" x14ac:dyDescent="0.2">
      <c r="A11932" s="120"/>
      <c r="B11932" s="120"/>
      <c r="C11932" s="120"/>
      <c r="D11932" s="120"/>
      <c r="E11932" s="344"/>
      <c r="F11932" s="344"/>
      <c r="G11932" s="262">
        <f t="shared" si="209"/>
        <v>58584.866528488899</v>
      </c>
    </row>
    <row r="11933" spans="1:7" x14ac:dyDescent="0.2">
      <c r="A11933" s="120"/>
      <c r="B11933" s="120"/>
      <c r="C11933" s="120"/>
      <c r="D11933" s="120"/>
      <c r="E11933" s="344"/>
      <c r="F11933" s="344"/>
      <c r="G11933" s="262">
        <f t="shared" si="209"/>
        <v>58584.866528488899</v>
      </c>
    </row>
    <row r="11934" spans="1:7" x14ac:dyDescent="0.2">
      <c r="A11934" s="120"/>
      <c r="B11934" s="120"/>
      <c r="C11934" s="120"/>
      <c r="D11934" s="120"/>
      <c r="E11934" s="344"/>
      <c r="F11934" s="344"/>
      <c r="G11934" s="262">
        <f t="shared" si="209"/>
        <v>58584.866528488899</v>
      </c>
    </row>
    <row r="11935" spans="1:7" x14ac:dyDescent="0.2">
      <c r="A11935" s="120"/>
      <c r="B11935" s="120"/>
      <c r="C11935" s="120"/>
      <c r="D11935" s="120"/>
      <c r="E11935" s="344"/>
      <c r="F11935" s="344"/>
      <c r="G11935" s="262">
        <f t="shared" si="209"/>
        <v>58584.866528488899</v>
      </c>
    </row>
    <row r="11936" spans="1:7" x14ac:dyDescent="0.2">
      <c r="A11936" s="120"/>
      <c r="B11936" s="120"/>
      <c r="C11936" s="120"/>
      <c r="D11936" s="120"/>
      <c r="E11936" s="344"/>
      <c r="F11936" s="344"/>
      <c r="G11936" s="262">
        <f t="shared" si="209"/>
        <v>58584.866528488899</v>
      </c>
    </row>
    <row r="11937" spans="1:7" x14ac:dyDescent="0.2">
      <c r="A11937" s="120"/>
      <c r="B11937" s="120"/>
      <c r="C11937" s="120"/>
      <c r="D11937" s="120"/>
      <c r="E11937" s="344"/>
      <c r="F11937" s="344"/>
      <c r="G11937" s="262">
        <f t="shared" si="209"/>
        <v>58584.866528488899</v>
      </c>
    </row>
    <row r="11938" spans="1:7" x14ac:dyDescent="0.2">
      <c r="A11938" s="120"/>
      <c r="B11938" s="120"/>
      <c r="C11938" s="120"/>
      <c r="D11938" s="120"/>
      <c r="E11938" s="344"/>
      <c r="F11938" s="344"/>
      <c r="G11938" s="262">
        <f t="shared" si="209"/>
        <v>58584.866528488899</v>
      </c>
    </row>
    <row r="11939" spans="1:7" x14ac:dyDescent="0.2">
      <c r="A11939" s="120"/>
      <c r="B11939" s="120"/>
      <c r="C11939" s="120"/>
      <c r="D11939" s="120"/>
      <c r="E11939" s="344"/>
      <c r="F11939" s="344"/>
      <c r="G11939" s="262">
        <f t="shared" si="209"/>
        <v>58584.866528488899</v>
      </c>
    </row>
    <row r="11940" spans="1:7" x14ac:dyDescent="0.2">
      <c r="A11940" s="120"/>
      <c r="B11940" s="120"/>
      <c r="C11940" s="120"/>
      <c r="D11940" s="120"/>
      <c r="E11940" s="344"/>
      <c r="F11940" s="344"/>
      <c r="G11940" s="262">
        <f t="shared" si="209"/>
        <v>58584.866528488899</v>
      </c>
    </row>
    <row r="11941" spans="1:7" x14ac:dyDescent="0.2">
      <c r="A11941" s="120"/>
      <c r="B11941" s="120"/>
      <c r="C11941" s="120"/>
      <c r="D11941" s="120"/>
      <c r="E11941" s="344"/>
      <c r="F11941" s="344"/>
      <c r="G11941" s="262">
        <f t="shared" si="209"/>
        <v>58584.866528488899</v>
      </c>
    </row>
    <row r="11942" spans="1:7" x14ac:dyDescent="0.2">
      <c r="A11942" s="120"/>
      <c r="B11942" s="120"/>
      <c r="C11942" s="120"/>
      <c r="D11942" s="120"/>
      <c r="E11942" s="344"/>
      <c r="F11942" s="344"/>
      <c r="G11942" s="262">
        <f t="shared" si="209"/>
        <v>58584.866528488899</v>
      </c>
    </row>
    <row r="11943" spans="1:7" x14ac:dyDescent="0.2">
      <c r="A11943" s="120"/>
      <c r="B11943" s="120"/>
      <c r="C11943" s="120"/>
      <c r="D11943" s="120"/>
      <c r="E11943" s="344"/>
      <c r="F11943" s="344"/>
      <c r="G11943" s="262">
        <f t="shared" si="209"/>
        <v>58584.866528488899</v>
      </c>
    </row>
    <row r="11944" spans="1:7" x14ac:dyDescent="0.2">
      <c r="A11944" s="120"/>
      <c r="B11944" s="120"/>
      <c r="C11944" s="120"/>
      <c r="D11944" s="120"/>
      <c r="E11944" s="344"/>
      <c r="F11944" s="344"/>
      <c r="G11944" s="262">
        <f t="shared" si="209"/>
        <v>58584.866528488899</v>
      </c>
    </row>
    <row r="11945" spans="1:7" x14ac:dyDescent="0.2">
      <c r="A11945" s="120"/>
      <c r="B11945" s="120"/>
      <c r="C11945" s="120"/>
      <c r="D11945" s="120"/>
      <c r="E11945" s="344"/>
      <c r="F11945" s="344"/>
      <c r="G11945" s="262">
        <f t="shared" si="209"/>
        <v>58584.866528488899</v>
      </c>
    </row>
    <row r="11946" spans="1:7" x14ac:dyDescent="0.2">
      <c r="A11946" s="120"/>
      <c r="B11946" s="120"/>
      <c r="C11946" s="120"/>
      <c r="D11946" s="120"/>
      <c r="E11946" s="344"/>
      <c r="F11946" s="344"/>
      <c r="G11946" s="262">
        <f t="shared" si="209"/>
        <v>58584.866528488899</v>
      </c>
    </row>
    <row r="11947" spans="1:7" x14ac:dyDescent="0.2">
      <c r="A11947" s="120"/>
      <c r="B11947" s="120"/>
      <c r="C11947" s="120"/>
      <c r="D11947" s="120"/>
      <c r="E11947" s="344"/>
      <c r="F11947" s="344"/>
      <c r="G11947" s="262">
        <f t="shared" si="209"/>
        <v>58584.866528488899</v>
      </c>
    </row>
    <row r="11948" spans="1:7" x14ac:dyDescent="0.2">
      <c r="A11948" s="120"/>
      <c r="B11948" s="120"/>
      <c r="C11948" s="120"/>
      <c r="D11948" s="120"/>
      <c r="E11948" s="344"/>
      <c r="F11948" s="344"/>
      <c r="G11948" s="262">
        <f t="shared" si="209"/>
        <v>58584.866528488899</v>
      </c>
    </row>
    <row r="11949" spans="1:7" x14ac:dyDescent="0.2">
      <c r="A11949" s="120"/>
      <c r="B11949" s="120"/>
      <c r="C11949" s="120"/>
      <c r="D11949" s="120"/>
      <c r="E11949" s="344"/>
      <c r="F11949" s="344"/>
      <c r="G11949" s="262">
        <f t="shared" si="209"/>
        <v>58584.866528488899</v>
      </c>
    </row>
    <row r="11950" spans="1:7" x14ac:dyDescent="0.2">
      <c r="A11950" s="120"/>
      <c r="B11950" s="120"/>
      <c r="C11950" s="120"/>
      <c r="D11950" s="120"/>
      <c r="E11950" s="344"/>
      <c r="F11950" s="344"/>
      <c r="G11950" s="262">
        <f t="shared" si="209"/>
        <v>58584.866528488899</v>
      </c>
    </row>
    <row r="11951" spans="1:7" x14ac:dyDescent="0.2">
      <c r="A11951" s="120"/>
      <c r="B11951" s="120"/>
      <c r="C11951" s="120"/>
      <c r="D11951" s="120"/>
      <c r="E11951" s="344"/>
      <c r="F11951" s="344"/>
      <c r="G11951" s="262">
        <f t="shared" si="209"/>
        <v>58584.866528488899</v>
      </c>
    </row>
    <row r="11952" spans="1:7" x14ac:dyDescent="0.2">
      <c r="A11952" s="120"/>
      <c r="B11952" s="120"/>
      <c r="C11952" s="120"/>
      <c r="D11952" s="120"/>
      <c r="E11952" s="344"/>
      <c r="F11952" s="344"/>
      <c r="G11952" s="262">
        <f t="shared" si="209"/>
        <v>58584.866528488899</v>
      </c>
    </row>
    <row r="11953" spans="1:7" x14ac:dyDescent="0.2">
      <c r="A11953" s="120"/>
      <c r="B11953" s="120"/>
      <c r="C11953" s="120"/>
      <c r="D11953" s="120"/>
      <c r="E11953" s="344"/>
      <c r="F11953" s="344"/>
      <c r="G11953" s="262">
        <f t="shared" si="209"/>
        <v>58584.866528488899</v>
      </c>
    </row>
    <row r="11954" spans="1:7" x14ac:dyDescent="0.2">
      <c r="A11954" s="120"/>
      <c r="B11954" s="120"/>
      <c r="C11954" s="120"/>
      <c r="D11954" s="120"/>
      <c r="E11954" s="344"/>
      <c r="F11954" s="344"/>
      <c r="G11954" s="262">
        <f t="shared" si="209"/>
        <v>58584.866528488899</v>
      </c>
    </row>
    <row r="11955" spans="1:7" x14ac:dyDescent="0.2">
      <c r="A11955" s="120"/>
      <c r="B11955" s="120"/>
      <c r="C11955" s="120"/>
      <c r="D11955" s="120"/>
      <c r="E11955" s="344"/>
      <c r="F11955" s="344"/>
      <c r="G11955" s="262">
        <f t="shared" si="209"/>
        <v>58584.866528488899</v>
      </c>
    </row>
    <row r="11956" spans="1:7" x14ac:dyDescent="0.2">
      <c r="A11956" s="120"/>
      <c r="B11956" s="120"/>
      <c r="C11956" s="120"/>
      <c r="D11956" s="120"/>
      <c r="E11956" s="344"/>
      <c r="F11956" s="344"/>
      <c r="G11956" s="262">
        <f t="shared" si="209"/>
        <v>58584.866528488899</v>
      </c>
    </row>
    <row r="11957" spans="1:7" x14ac:dyDescent="0.2">
      <c r="A11957" s="120"/>
      <c r="B11957" s="120"/>
      <c r="C11957" s="120"/>
      <c r="D11957" s="120"/>
      <c r="E11957" s="344"/>
      <c r="F11957" s="344"/>
      <c r="G11957" s="262">
        <f t="shared" si="209"/>
        <v>58584.866528488899</v>
      </c>
    </row>
    <row r="11958" spans="1:7" x14ac:dyDescent="0.2">
      <c r="A11958" s="120"/>
      <c r="B11958" s="120"/>
      <c r="C11958" s="120"/>
      <c r="D11958" s="120"/>
      <c r="E11958" s="344"/>
      <c r="F11958" s="344"/>
      <c r="G11958" s="262">
        <f t="shared" si="209"/>
        <v>58584.866528488899</v>
      </c>
    </row>
    <row r="11959" spans="1:7" x14ac:dyDescent="0.2">
      <c r="A11959" s="120"/>
      <c r="B11959" s="120"/>
      <c r="C11959" s="120"/>
      <c r="D11959" s="120"/>
      <c r="E11959" s="344"/>
      <c r="F11959" s="344"/>
      <c r="G11959" s="262">
        <f t="shared" si="209"/>
        <v>58584.866528488899</v>
      </c>
    </row>
    <row r="11960" spans="1:7" x14ac:dyDescent="0.2">
      <c r="A11960" s="120"/>
      <c r="B11960" s="120"/>
      <c r="C11960" s="120"/>
      <c r="D11960" s="120"/>
      <c r="E11960" s="344"/>
      <c r="F11960" s="344"/>
      <c r="G11960" s="262">
        <f t="shared" si="209"/>
        <v>58584.866528488899</v>
      </c>
    </row>
    <row r="11961" spans="1:7" x14ac:dyDescent="0.2">
      <c r="A11961" s="120"/>
      <c r="B11961" s="120"/>
      <c r="C11961" s="120"/>
      <c r="D11961" s="120"/>
      <c r="E11961" s="344"/>
      <c r="F11961" s="344"/>
      <c r="G11961" s="262">
        <f t="shared" si="209"/>
        <v>58584.866528488899</v>
      </c>
    </row>
    <row r="11962" spans="1:7" x14ac:dyDescent="0.2">
      <c r="A11962" s="120"/>
      <c r="B11962" s="120"/>
      <c r="C11962" s="120"/>
      <c r="D11962" s="120"/>
      <c r="E11962" s="344"/>
      <c r="F11962" s="344"/>
      <c r="G11962" s="262">
        <f t="shared" si="209"/>
        <v>58584.866528488899</v>
      </c>
    </row>
    <row r="11963" spans="1:7" x14ac:dyDescent="0.2">
      <c r="A11963" s="120"/>
      <c r="B11963" s="120"/>
      <c r="C11963" s="120"/>
      <c r="D11963" s="120"/>
      <c r="E11963" s="344"/>
      <c r="F11963" s="344"/>
      <c r="G11963" s="262">
        <f t="shared" si="209"/>
        <v>58584.866528488899</v>
      </c>
    </row>
    <row r="11964" spans="1:7" x14ac:dyDescent="0.2">
      <c r="A11964" s="120"/>
      <c r="B11964" s="120"/>
      <c r="C11964" s="120"/>
      <c r="D11964" s="120"/>
      <c r="E11964" s="344"/>
      <c r="F11964" s="344"/>
      <c r="G11964" s="262">
        <f t="shared" si="209"/>
        <v>58584.866528488899</v>
      </c>
    </row>
    <row r="11965" spans="1:7" x14ac:dyDescent="0.2">
      <c r="A11965" s="120"/>
      <c r="B11965" s="120"/>
      <c r="C11965" s="120"/>
      <c r="D11965" s="120"/>
      <c r="E11965" s="344"/>
      <c r="F11965" s="344"/>
      <c r="G11965" s="262">
        <f t="shared" si="209"/>
        <v>58584.866528488899</v>
      </c>
    </row>
    <row r="11966" spans="1:7" x14ac:dyDescent="0.2">
      <c r="A11966" s="120"/>
      <c r="B11966" s="120"/>
      <c r="C11966" s="120"/>
      <c r="D11966" s="120"/>
      <c r="E11966" s="344"/>
      <c r="F11966" s="344"/>
      <c r="G11966" s="262">
        <f t="shared" si="209"/>
        <v>58584.866528488899</v>
      </c>
    </row>
    <row r="11967" spans="1:7" x14ac:dyDescent="0.2">
      <c r="A11967" s="120"/>
      <c r="B11967" s="120"/>
      <c r="C11967" s="120"/>
      <c r="D11967" s="120"/>
      <c r="E11967" s="344"/>
      <c r="F11967" s="344"/>
      <c r="G11967" s="262">
        <f t="shared" si="209"/>
        <v>58584.866528488899</v>
      </c>
    </row>
    <row r="11968" spans="1:7" x14ac:dyDescent="0.2">
      <c r="A11968" s="120"/>
      <c r="B11968" s="120"/>
      <c r="C11968" s="120"/>
      <c r="D11968" s="120"/>
      <c r="E11968" s="344"/>
      <c r="F11968" s="344"/>
      <c r="G11968" s="262">
        <f t="shared" si="209"/>
        <v>58584.866528488899</v>
      </c>
    </row>
    <row r="11969" spans="1:7" x14ac:dyDescent="0.2">
      <c r="A11969" s="120"/>
      <c r="B11969" s="120"/>
      <c r="C11969" s="120"/>
      <c r="D11969" s="120"/>
      <c r="E11969" s="344"/>
      <c r="F11969" s="344"/>
      <c r="G11969" s="262">
        <f t="shared" si="209"/>
        <v>58584.866528488899</v>
      </c>
    </row>
    <row r="11970" spans="1:7" x14ac:dyDescent="0.2">
      <c r="A11970" s="120"/>
      <c r="B11970" s="120"/>
      <c r="C11970" s="120"/>
      <c r="D11970" s="120"/>
      <c r="E11970" s="344"/>
      <c r="F11970" s="344"/>
      <c r="G11970" s="262">
        <f t="shared" si="209"/>
        <v>58584.866528488899</v>
      </c>
    </row>
    <row r="11971" spans="1:7" x14ac:dyDescent="0.2">
      <c r="A11971" s="120"/>
      <c r="B11971" s="120"/>
      <c r="C11971" s="120"/>
      <c r="D11971" s="120"/>
      <c r="E11971" s="344"/>
      <c r="F11971" s="344"/>
      <c r="G11971" s="262">
        <f t="shared" si="209"/>
        <v>58584.866528488899</v>
      </c>
    </row>
    <row r="11972" spans="1:7" x14ac:dyDescent="0.2">
      <c r="A11972" s="120"/>
      <c r="B11972" s="120"/>
      <c r="C11972" s="120"/>
      <c r="D11972" s="120"/>
      <c r="E11972" s="344"/>
      <c r="F11972" s="344"/>
      <c r="G11972" s="262">
        <f t="shared" si="209"/>
        <v>58584.866528488899</v>
      </c>
    </row>
    <row r="11973" spans="1:7" x14ac:dyDescent="0.2">
      <c r="A11973" s="120"/>
      <c r="B11973" s="120"/>
      <c r="C11973" s="120"/>
      <c r="D11973" s="120"/>
      <c r="E11973" s="344"/>
      <c r="F11973" s="344"/>
      <c r="G11973" s="262">
        <f t="shared" si="209"/>
        <v>58584.866528488899</v>
      </c>
    </row>
    <row r="11974" spans="1:7" x14ac:dyDescent="0.2">
      <c r="A11974" s="120"/>
      <c r="B11974" s="120"/>
      <c r="C11974" s="120"/>
      <c r="D11974" s="120"/>
      <c r="E11974" s="344"/>
      <c r="F11974" s="344"/>
      <c r="G11974" s="262">
        <f t="shared" ref="G11974:G12037" si="210">G11973+(D11974+D11973)/2*(E11974-E11973)</f>
        <v>58584.866528488899</v>
      </c>
    </row>
    <row r="11975" spans="1:7" x14ac:dyDescent="0.2">
      <c r="A11975" s="120"/>
      <c r="B11975" s="120"/>
      <c r="C11975" s="120"/>
      <c r="D11975" s="120"/>
      <c r="E11975" s="344"/>
      <c r="F11975" s="344"/>
      <c r="G11975" s="262">
        <f t="shared" si="210"/>
        <v>58584.866528488899</v>
      </c>
    </row>
    <row r="11976" spans="1:7" x14ac:dyDescent="0.2">
      <c r="A11976" s="120"/>
      <c r="B11976" s="120"/>
      <c r="C11976" s="120"/>
      <c r="D11976" s="120"/>
      <c r="E11976" s="344"/>
      <c r="F11976" s="344"/>
      <c r="G11976" s="262">
        <f t="shared" si="210"/>
        <v>58584.866528488899</v>
      </c>
    </row>
    <row r="11977" spans="1:7" x14ac:dyDescent="0.2">
      <c r="A11977" s="120"/>
      <c r="B11977" s="120"/>
      <c r="C11977" s="120"/>
      <c r="D11977" s="120"/>
      <c r="E11977" s="344"/>
      <c r="F11977" s="344"/>
      <c r="G11977" s="262">
        <f t="shared" si="210"/>
        <v>58584.866528488899</v>
      </c>
    </row>
    <row r="11978" spans="1:7" x14ac:dyDescent="0.2">
      <c r="A11978" s="120"/>
      <c r="B11978" s="120"/>
      <c r="C11978" s="120"/>
      <c r="D11978" s="120"/>
      <c r="E11978" s="344"/>
      <c r="F11978" s="344"/>
      <c r="G11978" s="262">
        <f t="shared" si="210"/>
        <v>58584.866528488899</v>
      </c>
    </row>
    <row r="11979" spans="1:7" x14ac:dyDescent="0.2">
      <c r="A11979" s="120"/>
      <c r="B11979" s="120"/>
      <c r="C11979" s="120"/>
      <c r="D11979" s="120"/>
      <c r="E11979" s="344"/>
      <c r="F11979" s="344"/>
      <c r="G11979" s="262">
        <f t="shared" si="210"/>
        <v>58584.866528488899</v>
      </c>
    </row>
    <row r="11980" spans="1:7" x14ac:dyDescent="0.2">
      <c r="A11980" s="120"/>
      <c r="B11980" s="120"/>
      <c r="C11980" s="120"/>
      <c r="D11980" s="120"/>
      <c r="E11980" s="344"/>
      <c r="F11980" s="344"/>
      <c r="G11980" s="262">
        <f t="shared" si="210"/>
        <v>58584.866528488899</v>
      </c>
    </row>
    <row r="11981" spans="1:7" x14ac:dyDescent="0.2">
      <c r="A11981" s="120"/>
      <c r="B11981" s="120"/>
      <c r="C11981" s="120"/>
      <c r="D11981" s="120"/>
      <c r="E11981" s="344"/>
      <c r="F11981" s="344"/>
      <c r="G11981" s="262">
        <f t="shared" si="210"/>
        <v>58584.866528488899</v>
      </c>
    </row>
    <row r="11982" spans="1:7" x14ac:dyDescent="0.2">
      <c r="A11982" s="120"/>
      <c r="B11982" s="120"/>
      <c r="C11982" s="120"/>
      <c r="D11982" s="120"/>
      <c r="E11982" s="344"/>
      <c r="F11982" s="344"/>
      <c r="G11982" s="262">
        <f t="shared" si="210"/>
        <v>58584.866528488899</v>
      </c>
    </row>
    <row r="11983" spans="1:7" x14ac:dyDescent="0.2">
      <c r="A11983" s="120"/>
      <c r="B11983" s="120"/>
      <c r="C11983" s="120"/>
      <c r="D11983" s="120"/>
      <c r="E11983" s="344"/>
      <c r="F11983" s="344"/>
      <c r="G11983" s="262">
        <f t="shared" si="210"/>
        <v>58584.866528488899</v>
      </c>
    </row>
    <row r="11984" spans="1:7" x14ac:dyDescent="0.2">
      <c r="A11984" s="120"/>
      <c r="B11984" s="120"/>
      <c r="C11984" s="120"/>
      <c r="D11984" s="120"/>
      <c r="E11984" s="344"/>
      <c r="F11984" s="344"/>
      <c r="G11984" s="262">
        <f t="shared" si="210"/>
        <v>58584.866528488899</v>
      </c>
    </row>
    <row r="11985" spans="1:7" x14ac:dyDescent="0.2">
      <c r="A11985" s="120"/>
      <c r="B11985" s="120"/>
      <c r="C11985" s="120"/>
      <c r="D11985" s="120"/>
      <c r="E11985" s="344"/>
      <c r="F11985" s="344"/>
      <c r="G11985" s="262">
        <f t="shared" si="210"/>
        <v>58584.866528488899</v>
      </c>
    </row>
    <row r="11986" spans="1:7" x14ac:dyDescent="0.2">
      <c r="A11986" s="120"/>
      <c r="B11986" s="120"/>
      <c r="C11986" s="120"/>
      <c r="D11986" s="120"/>
      <c r="E11986" s="344"/>
      <c r="F11986" s="344"/>
      <c r="G11986" s="262">
        <f t="shared" si="210"/>
        <v>58584.866528488899</v>
      </c>
    </row>
    <row r="11987" spans="1:7" x14ac:dyDescent="0.2">
      <c r="A11987" s="120"/>
      <c r="B11987" s="120"/>
      <c r="C11987" s="120"/>
      <c r="D11987" s="120"/>
      <c r="E11987" s="344"/>
      <c r="F11987" s="344"/>
      <c r="G11987" s="262">
        <f t="shared" si="210"/>
        <v>58584.866528488899</v>
      </c>
    </row>
    <row r="11988" spans="1:7" x14ac:dyDescent="0.2">
      <c r="A11988" s="120"/>
      <c r="B11988" s="120"/>
      <c r="C11988" s="120"/>
      <c r="D11988" s="120"/>
      <c r="E11988" s="344"/>
      <c r="F11988" s="344"/>
      <c r="G11988" s="262">
        <f t="shared" si="210"/>
        <v>58584.866528488899</v>
      </c>
    </row>
    <row r="11989" spans="1:7" x14ac:dyDescent="0.2">
      <c r="A11989" s="120"/>
      <c r="B11989" s="120"/>
      <c r="C11989" s="120"/>
      <c r="D11989" s="120"/>
      <c r="E11989" s="344"/>
      <c r="F11989" s="344"/>
      <c r="G11989" s="262">
        <f t="shared" si="210"/>
        <v>58584.866528488899</v>
      </c>
    </row>
    <row r="11990" spans="1:7" x14ac:dyDescent="0.2">
      <c r="A11990" s="120"/>
      <c r="B11990" s="120"/>
      <c r="C11990" s="120"/>
      <c r="D11990" s="120"/>
      <c r="E11990" s="344"/>
      <c r="F11990" s="344"/>
      <c r="G11990" s="262">
        <f t="shared" si="210"/>
        <v>58584.866528488899</v>
      </c>
    </row>
    <row r="11991" spans="1:7" x14ac:dyDescent="0.2">
      <c r="A11991" s="120"/>
      <c r="B11991" s="120"/>
      <c r="C11991" s="120"/>
      <c r="D11991" s="120"/>
      <c r="E11991" s="344"/>
      <c r="F11991" s="344"/>
      <c r="G11991" s="262">
        <f t="shared" si="210"/>
        <v>58584.866528488899</v>
      </c>
    </row>
    <row r="11992" spans="1:7" x14ac:dyDescent="0.2">
      <c r="A11992" s="120"/>
      <c r="B11992" s="120"/>
      <c r="C11992" s="120"/>
      <c r="D11992" s="120"/>
      <c r="E11992" s="344"/>
      <c r="F11992" s="344"/>
      <c r="G11992" s="262">
        <f t="shared" si="210"/>
        <v>58584.866528488899</v>
      </c>
    </row>
    <row r="11993" spans="1:7" x14ac:dyDescent="0.2">
      <c r="A11993" s="120"/>
      <c r="B11993" s="120"/>
      <c r="C11993" s="120"/>
      <c r="D11993" s="120"/>
      <c r="E11993" s="344"/>
      <c r="F11993" s="344"/>
      <c r="G11993" s="262">
        <f t="shared" si="210"/>
        <v>58584.866528488899</v>
      </c>
    </row>
    <row r="11994" spans="1:7" x14ac:dyDescent="0.2">
      <c r="A11994" s="120"/>
      <c r="B11994" s="120"/>
      <c r="C11994" s="120"/>
      <c r="D11994" s="120"/>
      <c r="E11994" s="344"/>
      <c r="F11994" s="344"/>
      <c r="G11994" s="262">
        <f t="shared" si="210"/>
        <v>58584.866528488899</v>
      </c>
    </row>
    <row r="11995" spans="1:7" x14ac:dyDescent="0.2">
      <c r="A11995" s="120"/>
      <c r="B11995" s="120"/>
      <c r="C11995" s="120"/>
      <c r="D11995" s="120"/>
      <c r="E11995" s="344"/>
      <c r="F11995" s="344"/>
      <c r="G11995" s="262">
        <f t="shared" si="210"/>
        <v>58584.866528488899</v>
      </c>
    </row>
    <row r="11996" spans="1:7" x14ac:dyDescent="0.2">
      <c r="A11996" s="120"/>
      <c r="B11996" s="120"/>
      <c r="C11996" s="120"/>
      <c r="D11996" s="120"/>
      <c r="E11996" s="344"/>
      <c r="F11996" s="344"/>
      <c r="G11996" s="262">
        <f t="shared" si="210"/>
        <v>58584.866528488899</v>
      </c>
    </row>
    <row r="11997" spans="1:7" x14ac:dyDescent="0.2">
      <c r="A11997" s="120"/>
      <c r="B11997" s="120"/>
      <c r="C11997" s="120"/>
      <c r="D11997" s="120"/>
      <c r="E11997" s="344"/>
      <c r="F11997" s="344"/>
      <c r="G11997" s="262">
        <f t="shared" si="210"/>
        <v>58584.866528488899</v>
      </c>
    </row>
    <row r="11998" spans="1:7" x14ac:dyDescent="0.2">
      <c r="A11998" s="120"/>
      <c r="B11998" s="120"/>
      <c r="C11998" s="120"/>
      <c r="D11998" s="120"/>
      <c r="E11998" s="344"/>
      <c r="F11998" s="344"/>
      <c r="G11998" s="262">
        <f t="shared" si="210"/>
        <v>58584.866528488899</v>
      </c>
    </row>
    <row r="11999" spans="1:7" x14ac:dyDescent="0.2">
      <c r="A11999" s="120"/>
      <c r="B11999" s="120"/>
      <c r="C11999" s="120"/>
      <c r="D11999" s="120"/>
      <c r="E11999" s="344"/>
      <c r="F11999" s="344"/>
      <c r="G11999" s="262">
        <f t="shared" si="210"/>
        <v>58584.866528488899</v>
      </c>
    </row>
    <row r="12000" spans="1:7" x14ac:dyDescent="0.2">
      <c r="A12000" s="120"/>
      <c r="B12000" s="120"/>
      <c r="C12000" s="120"/>
      <c r="D12000" s="120"/>
      <c r="E12000" s="344"/>
      <c r="F12000" s="344"/>
      <c r="G12000" s="262">
        <f t="shared" si="210"/>
        <v>58584.866528488899</v>
      </c>
    </row>
    <row r="12001" spans="1:7" x14ac:dyDescent="0.2">
      <c r="A12001" s="120"/>
      <c r="B12001" s="120"/>
      <c r="C12001" s="120"/>
      <c r="D12001" s="120"/>
      <c r="E12001" s="344"/>
      <c r="F12001" s="344"/>
      <c r="G12001" s="262">
        <f t="shared" si="210"/>
        <v>58584.866528488899</v>
      </c>
    </row>
    <row r="12002" spans="1:7" x14ac:dyDescent="0.2">
      <c r="A12002" s="120"/>
      <c r="B12002" s="120"/>
      <c r="C12002" s="120"/>
      <c r="D12002" s="120"/>
      <c r="E12002" s="344"/>
      <c r="F12002" s="344"/>
      <c r="G12002" s="262">
        <f t="shared" si="210"/>
        <v>58584.866528488899</v>
      </c>
    </row>
    <row r="12003" spans="1:7" x14ac:dyDescent="0.2">
      <c r="A12003" s="120"/>
      <c r="B12003" s="120"/>
      <c r="C12003" s="120"/>
      <c r="D12003" s="120"/>
      <c r="E12003" s="344"/>
      <c r="F12003" s="344"/>
      <c r="G12003" s="262">
        <f t="shared" si="210"/>
        <v>58584.866528488899</v>
      </c>
    </row>
    <row r="12004" spans="1:7" x14ac:dyDescent="0.2">
      <c r="A12004" s="120"/>
      <c r="B12004" s="120"/>
      <c r="C12004" s="120"/>
      <c r="D12004" s="120"/>
      <c r="E12004" s="344"/>
      <c r="F12004" s="344"/>
      <c r="G12004" s="262">
        <f t="shared" si="210"/>
        <v>58584.866528488899</v>
      </c>
    </row>
    <row r="12005" spans="1:7" x14ac:dyDescent="0.2">
      <c r="A12005" s="120"/>
      <c r="B12005" s="120"/>
      <c r="C12005" s="120"/>
      <c r="D12005" s="120"/>
      <c r="E12005" s="344"/>
      <c r="F12005" s="344"/>
      <c r="G12005" s="262">
        <f t="shared" si="210"/>
        <v>58584.866528488899</v>
      </c>
    </row>
    <row r="12006" spans="1:7" x14ac:dyDescent="0.2">
      <c r="A12006" s="120"/>
      <c r="B12006" s="120"/>
      <c r="C12006" s="120"/>
      <c r="D12006" s="120"/>
      <c r="E12006" s="344"/>
      <c r="F12006" s="344"/>
      <c r="G12006" s="262">
        <f t="shared" si="210"/>
        <v>58584.866528488899</v>
      </c>
    </row>
    <row r="12007" spans="1:7" x14ac:dyDescent="0.2">
      <c r="A12007" s="120"/>
      <c r="B12007" s="120"/>
      <c r="C12007" s="120"/>
      <c r="D12007" s="120"/>
      <c r="E12007" s="344"/>
      <c r="F12007" s="344"/>
      <c r="G12007" s="262">
        <f t="shared" si="210"/>
        <v>58584.866528488899</v>
      </c>
    </row>
    <row r="12008" spans="1:7" x14ac:dyDescent="0.2">
      <c r="A12008" s="120"/>
      <c r="B12008" s="120"/>
      <c r="C12008" s="120"/>
      <c r="D12008" s="120"/>
      <c r="E12008" s="344"/>
      <c r="F12008" s="344"/>
      <c r="G12008" s="262">
        <f t="shared" si="210"/>
        <v>58584.866528488899</v>
      </c>
    </row>
    <row r="12009" spans="1:7" x14ac:dyDescent="0.2">
      <c r="A12009" s="120"/>
      <c r="B12009" s="120"/>
      <c r="C12009" s="120"/>
      <c r="D12009" s="120"/>
      <c r="E12009" s="344"/>
      <c r="F12009" s="344"/>
      <c r="G12009" s="262">
        <f t="shared" si="210"/>
        <v>58584.866528488899</v>
      </c>
    </row>
    <row r="12010" spans="1:7" x14ac:dyDescent="0.2">
      <c r="A12010" s="120"/>
      <c r="B12010" s="120"/>
      <c r="C12010" s="120"/>
      <c r="D12010" s="120"/>
      <c r="E12010" s="344"/>
      <c r="F12010" s="344"/>
      <c r="G12010" s="262">
        <f t="shared" si="210"/>
        <v>58584.866528488899</v>
      </c>
    </row>
    <row r="12011" spans="1:7" x14ac:dyDescent="0.2">
      <c r="A12011" s="120"/>
      <c r="B12011" s="120"/>
      <c r="C12011" s="120"/>
      <c r="D12011" s="120"/>
      <c r="E12011" s="344"/>
      <c r="F12011" s="344"/>
      <c r="G12011" s="262">
        <f t="shared" si="210"/>
        <v>58584.866528488899</v>
      </c>
    </row>
    <row r="12012" spans="1:7" x14ac:dyDescent="0.2">
      <c r="A12012" s="120"/>
      <c r="B12012" s="120"/>
      <c r="C12012" s="120"/>
      <c r="D12012" s="120"/>
      <c r="E12012" s="344"/>
      <c r="F12012" s="344"/>
      <c r="G12012" s="262">
        <f t="shared" si="210"/>
        <v>58584.866528488899</v>
      </c>
    </row>
    <row r="12013" spans="1:7" x14ac:dyDescent="0.2">
      <c r="A12013" s="120"/>
      <c r="B12013" s="120"/>
      <c r="C12013" s="120"/>
      <c r="D12013" s="120"/>
      <c r="E12013" s="344"/>
      <c r="F12013" s="344"/>
      <c r="G12013" s="262">
        <f t="shared" si="210"/>
        <v>58584.866528488899</v>
      </c>
    </row>
    <row r="12014" spans="1:7" x14ac:dyDescent="0.2">
      <c r="A12014" s="120"/>
      <c r="B12014" s="120"/>
      <c r="C12014" s="120"/>
      <c r="D12014" s="120"/>
      <c r="E12014" s="344"/>
      <c r="F12014" s="344"/>
      <c r="G12014" s="262">
        <f t="shared" si="210"/>
        <v>58584.866528488899</v>
      </c>
    </row>
    <row r="12015" spans="1:7" x14ac:dyDescent="0.2">
      <c r="A12015" s="120"/>
      <c r="B12015" s="120"/>
      <c r="C12015" s="120"/>
      <c r="D12015" s="120"/>
      <c r="E12015" s="344"/>
      <c r="F12015" s="344"/>
      <c r="G12015" s="262">
        <f t="shared" si="210"/>
        <v>58584.866528488899</v>
      </c>
    </row>
    <row r="12016" spans="1:7" x14ac:dyDescent="0.2">
      <c r="A12016" s="120"/>
      <c r="B12016" s="120"/>
      <c r="C12016" s="120"/>
      <c r="D12016" s="120"/>
      <c r="E12016" s="344"/>
      <c r="F12016" s="344"/>
      <c r="G12016" s="262">
        <f t="shared" si="210"/>
        <v>58584.866528488899</v>
      </c>
    </row>
    <row r="12017" spans="1:7" x14ac:dyDescent="0.2">
      <c r="A12017" s="120"/>
      <c r="B12017" s="120"/>
      <c r="C12017" s="120"/>
      <c r="D12017" s="120"/>
      <c r="E12017" s="344"/>
      <c r="F12017" s="344"/>
      <c r="G12017" s="262">
        <f t="shared" si="210"/>
        <v>58584.866528488899</v>
      </c>
    </row>
    <row r="12018" spans="1:7" x14ac:dyDescent="0.2">
      <c r="A12018" s="120"/>
      <c r="B12018" s="120"/>
      <c r="C12018" s="120"/>
      <c r="D12018" s="120"/>
      <c r="E12018" s="344"/>
      <c r="F12018" s="344"/>
      <c r="G12018" s="262">
        <f t="shared" si="210"/>
        <v>58584.866528488899</v>
      </c>
    </row>
    <row r="12019" spans="1:7" x14ac:dyDescent="0.2">
      <c r="A12019" s="120"/>
      <c r="B12019" s="120"/>
      <c r="C12019" s="120"/>
      <c r="D12019" s="120"/>
      <c r="E12019" s="344"/>
      <c r="F12019" s="344"/>
      <c r="G12019" s="262">
        <f t="shared" si="210"/>
        <v>58584.866528488899</v>
      </c>
    </row>
    <row r="12020" spans="1:7" x14ac:dyDescent="0.2">
      <c r="A12020" s="120"/>
      <c r="B12020" s="120"/>
      <c r="C12020" s="120"/>
      <c r="D12020" s="120"/>
      <c r="E12020" s="344"/>
      <c r="F12020" s="344"/>
      <c r="G12020" s="262">
        <f t="shared" si="210"/>
        <v>58584.866528488899</v>
      </c>
    </row>
    <row r="12021" spans="1:7" x14ac:dyDescent="0.2">
      <c r="A12021" s="120"/>
      <c r="B12021" s="120"/>
      <c r="C12021" s="120"/>
      <c r="D12021" s="120"/>
      <c r="E12021" s="344"/>
      <c r="F12021" s="344"/>
      <c r="G12021" s="262">
        <f t="shared" si="210"/>
        <v>58584.866528488899</v>
      </c>
    </row>
    <row r="12022" spans="1:7" x14ac:dyDescent="0.2">
      <c r="A12022" s="120"/>
      <c r="B12022" s="120"/>
      <c r="C12022" s="120"/>
      <c r="D12022" s="120"/>
      <c r="E12022" s="344"/>
      <c r="F12022" s="344"/>
      <c r="G12022" s="262">
        <f t="shared" si="210"/>
        <v>58584.866528488899</v>
      </c>
    </row>
    <row r="12023" spans="1:7" x14ac:dyDescent="0.2">
      <c r="A12023" s="120"/>
      <c r="B12023" s="120"/>
      <c r="C12023" s="120"/>
      <c r="D12023" s="120"/>
      <c r="E12023" s="344"/>
      <c r="F12023" s="344"/>
      <c r="G12023" s="262">
        <f t="shared" si="210"/>
        <v>58584.866528488899</v>
      </c>
    </row>
    <row r="12024" spans="1:7" x14ac:dyDescent="0.2">
      <c r="A12024" s="120"/>
      <c r="B12024" s="120"/>
      <c r="C12024" s="120"/>
      <c r="D12024" s="120"/>
      <c r="E12024" s="344"/>
      <c r="F12024" s="344"/>
      <c r="G12024" s="262">
        <f t="shared" si="210"/>
        <v>58584.866528488899</v>
      </c>
    </row>
    <row r="12025" spans="1:7" x14ac:dyDescent="0.2">
      <c r="A12025" s="120"/>
      <c r="B12025" s="120"/>
      <c r="C12025" s="120"/>
      <c r="D12025" s="120"/>
      <c r="E12025" s="344"/>
      <c r="F12025" s="344"/>
      <c r="G12025" s="262">
        <f t="shared" si="210"/>
        <v>58584.866528488899</v>
      </c>
    </row>
    <row r="12026" spans="1:7" x14ac:dyDescent="0.2">
      <c r="A12026" s="120"/>
      <c r="B12026" s="120"/>
      <c r="C12026" s="120"/>
      <c r="D12026" s="120"/>
      <c r="E12026" s="344"/>
      <c r="F12026" s="344"/>
      <c r="G12026" s="262">
        <f t="shared" si="210"/>
        <v>58584.866528488899</v>
      </c>
    </row>
    <row r="12027" spans="1:7" x14ac:dyDescent="0.2">
      <c r="A12027" s="120"/>
      <c r="B12027" s="120"/>
      <c r="C12027" s="120"/>
      <c r="D12027" s="120"/>
      <c r="E12027" s="344"/>
      <c r="F12027" s="344"/>
      <c r="G12027" s="262">
        <f t="shared" si="210"/>
        <v>58584.866528488899</v>
      </c>
    </row>
    <row r="12028" spans="1:7" x14ac:dyDescent="0.2">
      <c r="A12028" s="120"/>
      <c r="B12028" s="120"/>
      <c r="C12028" s="120"/>
      <c r="D12028" s="120"/>
      <c r="E12028" s="344"/>
      <c r="F12028" s="344"/>
      <c r="G12028" s="262">
        <f t="shared" si="210"/>
        <v>58584.866528488899</v>
      </c>
    </row>
    <row r="12029" spans="1:7" x14ac:dyDescent="0.2">
      <c r="A12029" s="120"/>
      <c r="B12029" s="120"/>
      <c r="C12029" s="120"/>
      <c r="D12029" s="120"/>
      <c r="E12029" s="344"/>
      <c r="F12029" s="344"/>
      <c r="G12029" s="262">
        <f t="shared" si="210"/>
        <v>58584.866528488899</v>
      </c>
    </row>
    <row r="12030" spans="1:7" x14ac:dyDescent="0.2">
      <c r="A12030" s="120"/>
      <c r="B12030" s="120"/>
      <c r="C12030" s="120"/>
      <c r="D12030" s="120"/>
      <c r="E12030" s="344"/>
      <c r="F12030" s="344"/>
      <c r="G12030" s="262">
        <f t="shared" si="210"/>
        <v>58584.866528488899</v>
      </c>
    </row>
    <row r="12031" spans="1:7" x14ac:dyDescent="0.2">
      <c r="A12031" s="120"/>
      <c r="B12031" s="120"/>
      <c r="C12031" s="120"/>
      <c r="D12031" s="120"/>
      <c r="E12031" s="344"/>
      <c r="F12031" s="344"/>
      <c r="G12031" s="262">
        <f t="shared" si="210"/>
        <v>58584.866528488899</v>
      </c>
    </row>
    <row r="12032" spans="1:7" x14ac:dyDescent="0.2">
      <c r="A12032" s="120"/>
      <c r="B12032" s="120"/>
      <c r="C12032" s="120"/>
      <c r="D12032" s="120"/>
      <c r="E12032" s="344"/>
      <c r="F12032" s="344"/>
      <c r="G12032" s="262">
        <f t="shared" si="210"/>
        <v>58584.866528488899</v>
      </c>
    </row>
    <row r="12033" spans="1:7" x14ac:dyDescent="0.2">
      <c r="A12033" s="120"/>
      <c r="B12033" s="120"/>
      <c r="C12033" s="120"/>
      <c r="D12033" s="120"/>
      <c r="E12033" s="344"/>
      <c r="F12033" s="344"/>
      <c r="G12033" s="262">
        <f t="shared" si="210"/>
        <v>58584.866528488899</v>
      </c>
    </row>
    <row r="12034" spans="1:7" x14ac:dyDescent="0.2">
      <c r="A12034" s="120"/>
      <c r="B12034" s="120"/>
      <c r="C12034" s="120"/>
      <c r="D12034" s="120"/>
      <c r="E12034" s="344"/>
      <c r="F12034" s="344"/>
      <c r="G12034" s="262">
        <f t="shared" si="210"/>
        <v>58584.866528488899</v>
      </c>
    </row>
    <row r="12035" spans="1:7" x14ac:dyDescent="0.2">
      <c r="A12035" s="120"/>
      <c r="B12035" s="120"/>
      <c r="C12035" s="120"/>
      <c r="D12035" s="120"/>
      <c r="E12035" s="344"/>
      <c r="F12035" s="344"/>
      <c r="G12035" s="262">
        <f t="shared" si="210"/>
        <v>58584.866528488899</v>
      </c>
    </row>
    <row r="12036" spans="1:7" x14ac:dyDescent="0.2">
      <c r="A12036" s="120"/>
      <c r="B12036" s="120"/>
      <c r="C12036" s="120"/>
      <c r="D12036" s="120"/>
      <c r="E12036" s="344"/>
      <c r="F12036" s="344"/>
      <c r="G12036" s="262">
        <f t="shared" si="210"/>
        <v>58584.866528488899</v>
      </c>
    </row>
    <row r="12037" spans="1:7" x14ac:dyDescent="0.2">
      <c r="A12037" s="120"/>
      <c r="B12037" s="120"/>
      <c r="C12037" s="120"/>
      <c r="D12037" s="120"/>
      <c r="E12037" s="344"/>
      <c r="F12037" s="344"/>
      <c r="G12037" s="262">
        <f t="shared" si="210"/>
        <v>58584.866528488899</v>
      </c>
    </row>
    <row r="12038" spans="1:7" x14ac:dyDescent="0.2">
      <c r="A12038" s="120"/>
      <c r="B12038" s="120"/>
      <c r="C12038" s="120"/>
      <c r="D12038" s="120"/>
      <c r="E12038" s="344"/>
      <c r="F12038" s="344"/>
      <c r="G12038" s="262">
        <f t="shared" ref="G12038:G12101" si="211">G12037+(D12038+D12037)/2*(E12038-E12037)</f>
        <v>58584.866528488899</v>
      </c>
    </row>
    <row r="12039" spans="1:7" x14ac:dyDescent="0.2">
      <c r="A12039" s="120"/>
      <c r="B12039" s="120"/>
      <c r="C12039" s="120"/>
      <c r="D12039" s="120"/>
      <c r="E12039" s="344"/>
      <c r="F12039" s="344"/>
      <c r="G12039" s="262">
        <f t="shared" si="211"/>
        <v>58584.866528488899</v>
      </c>
    </row>
    <row r="12040" spans="1:7" x14ac:dyDescent="0.2">
      <c r="A12040" s="120"/>
      <c r="B12040" s="120"/>
      <c r="C12040" s="120"/>
      <c r="D12040" s="120"/>
      <c r="E12040" s="344"/>
      <c r="F12040" s="344"/>
      <c r="G12040" s="262">
        <f t="shared" si="211"/>
        <v>58584.866528488899</v>
      </c>
    </row>
    <row r="12041" spans="1:7" x14ac:dyDescent="0.2">
      <c r="A12041" s="120"/>
      <c r="B12041" s="120"/>
      <c r="C12041" s="120"/>
      <c r="D12041" s="120"/>
      <c r="E12041" s="344"/>
      <c r="F12041" s="344"/>
      <c r="G12041" s="262">
        <f t="shared" si="211"/>
        <v>58584.866528488899</v>
      </c>
    </row>
    <row r="12042" spans="1:7" x14ac:dyDescent="0.2">
      <c r="A12042" s="120"/>
      <c r="B12042" s="120"/>
      <c r="C12042" s="120"/>
      <c r="D12042" s="120"/>
      <c r="E12042" s="344"/>
      <c r="F12042" s="344"/>
      <c r="G12042" s="262">
        <f t="shared" si="211"/>
        <v>58584.866528488899</v>
      </c>
    </row>
    <row r="12043" spans="1:7" x14ac:dyDescent="0.2">
      <c r="A12043" s="120"/>
      <c r="B12043" s="120"/>
      <c r="C12043" s="120"/>
      <c r="D12043" s="120"/>
      <c r="E12043" s="344"/>
      <c r="F12043" s="344"/>
      <c r="G12043" s="262">
        <f t="shared" si="211"/>
        <v>58584.866528488899</v>
      </c>
    </row>
    <row r="12044" spans="1:7" x14ac:dyDescent="0.2">
      <c r="A12044" s="120"/>
      <c r="B12044" s="120"/>
      <c r="C12044" s="120"/>
      <c r="D12044" s="120"/>
      <c r="E12044" s="344"/>
      <c r="F12044" s="344"/>
      <c r="G12044" s="262">
        <f t="shared" si="211"/>
        <v>58584.866528488899</v>
      </c>
    </row>
    <row r="12045" spans="1:7" x14ac:dyDescent="0.2">
      <c r="A12045" s="120"/>
      <c r="B12045" s="120"/>
      <c r="C12045" s="120"/>
      <c r="D12045" s="120"/>
      <c r="E12045" s="344"/>
      <c r="F12045" s="344"/>
      <c r="G12045" s="262">
        <f t="shared" si="211"/>
        <v>58584.866528488899</v>
      </c>
    </row>
    <row r="12046" spans="1:7" x14ac:dyDescent="0.2">
      <c r="A12046" s="120"/>
      <c r="B12046" s="120"/>
      <c r="C12046" s="120"/>
      <c r="D12046" s="120"/>
      <c r="E12046" s="344"/>
      <c r="F12046" s="344"/>
      <c r="G12046" s="262">
        <f t="shared" si="211"/>
        <v>58584.866528488899</v>
      </c>
    </row>
    <row r="12047" spans="1:7" x14ac:dyDescent="0.2">
      <c r="A12047" s="120"/>
      <c r="B12047" s="120"/>
      <c r="C12047" s="120"/>
      <c r="D12047" s="120"/>
      <c r="E12047" s="344"/>
      <c r="F12047" s="344"/>
      <c r="G12047" s="262">
        <f t="shared" si="211"/>
        <v>58584.866528488899</v>
      </c>
    </row>
    <row r="12048" spans="1:7" x14ac:dyDescent="0.2">
      <c r="A12048" s="120"/>
      <c r="B12048" s="120"/>
      <c r="C12048" s="120"/>
      <c r="D12048" s="120"/>
      <c r="E12048" s="344"/>
      <c r="F12048" s="344"/>
      <c r="G12048" s="262">
        <f t="shared" si="211"/>
        <v>58584.866528488899</v>
      </c>
    </row>
    <row r="12049" spans="1:7" x14ac:dyDescent="0.2">
      <c r="A12049" s="120"/>
      <c r="B12049" s="120"/>
      <c r="C12049" s="120"/>
      <c r="D12049" s="120"/>
      <c r="E12049" s="344"/>
      <c r="F12049" s="344"/>
      <c r="G12049" s="262">
        <f t="shared" si="211"/>
        <v>58584.866528488899</v>
      </c>
    </row>
    <row r="12050" spans="1:7" x14ac:dyDescent="0.2">
      <c r="A12050" s="120"/>
      <c r="B12050" s="120"/>
      <c r="C12050" s="120"/>
      <c r="D12050" s="120"/>
      <c r="E12050" s="344"/>
      <c r="F12050" s="344"/>
      <c r="G12050" s="262">
        <f t="shared" si="211"/>
        <v>58584.866528488899</v>
      </c>
    </row>
    <row r="12051" spans="1:7" x14ac:dyDescent="0.2">
      <c r="A12051" s="120"/>
      <c r="B12051" s="120"/>
      <c r="C12051" s="120"/>
      <c r="D12051" s="120"/>
      <c r="E12051" s="344"/>
      <c r="F12051" s="344"/>
      <c r="G12051" s="262">
        <f t="shared" si="211"/>
        <v>58584.866528488899</v>
      </c>
    </row>
    <row r="12052" spans="1:7" x14ac:dyDescent="0.2">
      <c r="A12052" s="120"/>
      <c r="B12052" s="120"/>
      <c r="C12052" s="120"/>
      <c r="D12052" s="120"/>
      <c r="E12052" s="344"/>
      <c r="F12052" s="344"/>
      <c r="G12052" s="262">
        <f t="shared" si="211"/>
        <v>58584.866528488899</v>
      </c>
    </row>
    <row r="12053" spans="1:7" x14ac:dyDescent="0.2">
      <c r="A12053" s="120"/>
      <c r="B12053" s="120"/>
      <c r="C12053" s="120"/>
      <c r="D12053" s="120"/>
      <c r="E12053" s="344"/>
      <c r="F12053" s="344"/>
      <c r="G12053" s="262">
        <f t="shared" si="211"/>
        <v>58584.866528488899</v>
      </c>
    </row>
    <row r="12054" spans="1:7" x14ac:dyDescent="0.2">
      <c r="A12054" s="120"/>
      <c r="B12054" s="120"/>
      <c r="C12054" s="120"/>
      <c r="D12054" s="120"/>
      <c r="E12054" s="344"/>
      <c r="F12054" s="344"/>
      <c r="G12054" s="262">
        <f t="shared" si="211"/>
        <v>58584.866528488899</v>
      </c>
    </row>
    <row r="12055" spans="1:7" x14ac:dyDescent="0.2">
      <c r="A12055" s="120"/>
      <c r="B12055" s="120"/>
      <c r="C12055" s="120"/>
      <c r="D12055" s="120"/>
      <c r="E12055" s="344"/>
      <c r="F12055" s="344"/>
      <c r="G12055" s="262">
        <f t="shared" si="211"/>
        <v>58584.866528488899</v>
      </c>
    </row>
    <row r="12056" spans="1:7" x14ac:dyDescent="0.2">
      <c r="A12056" s="120"/>
      <c r="B12056" s="120"/>
      <c r="C12056" s="120"/>
      <c r="D12056" s="120"/>
      <c r="E12056" s="344"/>
      <c r="F12056" s="344"/>
      <c r="G12056" s="262">
        <f t="shared" si="211"/>
        <v>58584.866528488899</v>
      </c>
    </row>
    <row r="12057" spans="1:7" x14ac:dyDescent="0.2">
      <c r="A12057" s="120"/>
      <c r="B12057" s="120"/>
      <c r="C12057" s="120"/>
      <c r="D12057" s="120"/>
      <c r="E12057" s="344"/>
      <c r="F12057" s="344"/>
      <c r="G12057" s="262">
        <f t="shared" si="211"/>
        <v>58584.866528488899</v>
      </c>
    </row>
    <row r="12058" spans="1:7" x14ac:dyDescent="0.2">
      <c r="A12058" s="120"/>
      <c r="B12058" s="120"/>
      <c r="C12058" s="120"/>
      <c r="D12058" s="120"/>
      <c r="E12058" s="344"/>
      <c r="F12058" s="344"/>
      <c r="G12058" s="262">
        <f t="shared" si="211"/>
        <v>58584.866528488899</v>
      </c>
    </row>
    <row r="12059" spans="1:7" x14ac:dyDescent="0.2">
      <c r="A12059" s="120"/>
      <c r="B12059" s="120"/>
      <c r="C12059" s="120"/>
      <c r="D12059" s="120"/>
      <c r="E12059" s="344"/>
      <c r="F12059" s="344"/>
      <c r="G12059" s="262">
        <f t="shared" si="211"/>
        <v>58584.866528488899</v>
      </c>
    </row>
    <row r="12060" spans="1:7" x14ac:dyDescent="0.2">
      <c r="A12060" s="120"/>
      <c r="B12060" s="120"/>
      <c r="C12060" s="120"/>
      <c r="D12060" s="120"/>
      <c r="E12060" s="344"/>
      <c r="F12060" s="344"/>
      <c r="G12060" s="262">
        <f t="shared" si="211"/>
        <v>58584.866528488899</v>
      </c>
    </row>
    <row r="12061" spans="1:7" x14ac:dyDescent="0.2">
      <c r="A12061" s="120"/>
      <c r="B12061" s="120"/>
      <c r="C12061" s="120"/>
      <c r="D12061" s="120"/>
      <c r="E12061" s="344"/>
      <c r="F12061" s="344"/>
      <c r="G12061" s="262">
        <f t="shared" si="211"/>
        <v>58584.866528488899</v>
      </c>
    </row>
    <row r="12062" spans="1:7" x14ac:dyDescent="0.2">
      <c r="A12062" s="120"/>
      <c r="B12062" s="120"/>
      <c r="C12062" s="120"/>
      <c r="D12062" s="120"/>
      <c r="E12062" s="344"/>
      <c r="F12062" s="344"/>
      <c r="G12062" s="262">
        <f t="shared" si="211"/>
        <v>58584.866528488899</v>
      </c>
    </row>
    <row r="12063" spans="1:7" x14ac:dyDescent="0.2">
      <c r="A12063" s="120"/>
      <c r="B12063" s="120"/>
      <c r="C12063" s="120"/>
      <c r="D12063" s="120"/>
      <c r="E12063" s="344"/>
      <c r="F12063" s="344"/>
      <c r="G12063" s="262">
        <f t="shared" si="211"/>
        <v>58584.866528488899</v>
      </c>
    </row>
    <row r="12064" spans="1:7" x14ac:dyDescent="0.2">
      <c r="A12064" s="120"/>
      <c r="B12064" s="120"/>
      <c r="C12064" s="120"/>
      <c r="D12064" s="120"/>
      <c r="E12064" s="344"/>
      <c r="F12064" s="344"/>
      <c r="G12064" s="262">
        <f t="shared" si="211"/>
        <v>58584.866528488899</v>
      </c>
    </row>
    <row r="12065" spans="1:7" x14ac:dyDescent="0.2">
      <c r="A12065" s="120"/>
      <c r="B12065" s="120"/>
      <c r="C12065" s="120"/>
      <c r="D12065" s="120"/>
      <c r="E12065" s="344"/>
      <c r="F12065" s="344"/>
      <c r="G12065" s="262">
        <f t="shared" si="211"/>
        <v>58584.866528488899</v>
      </c>
    </row>
    <row r="12066" spans="1:7" x14ac:dyDescent="0.2">
      <c r="A12066" s="120"/>
      <c r="B12066" s="120"/>
      <c r="C12066" s="120"/>
      <c r="D12066" s="120"/>
      <c r="E12066" s="344"/>
      <c r="F12066" s="344"/>
      <c r="G12066" s="262">
        <f t="shared" si="211"/>
        <v>58584.866528488899</v>
      </c>
    </row>
    <row r="12067" spans="1:7" x14ac:dyDescent="0.2">
      <c r="A12067" s="120"/>
      <c r="B12067" s="120"/>
      <c r="C12067" s="120"/>
      <c r="D12067" s="120"/>
      <c r="E12067" s="344"/>
      <c r="F12067" s="344"/>
      <c r="G12067" s="262">
        <f t="shared" si="211"/>
        <v>58584.866528488899</v>
      </c>
    </row>
    <row r="12068" spans="1:7" x14ac:dyDescent="0.2">
      <c r="A12068" s="120"/>
      <c r="B12068" s="120"/>
      <c r="C12068" s="120"/>
      <c r="D12068" s="120"/>
      <c r="E12068" s="344"/>
      <c r="F12068" s="344"/>
      <c r="G12068" s="262">
        <f t="shared" si="211"/>
        <v>58584.866528488899</v>
      </c>
    </row>
    <row r="12069" spans="1:7" x14ac:dyDescent="0.2">
      <c r="A12069" s="120"/>
      <c r="B12069" s="120"/>
      <c r="C12069" s="120"/>
      <c r="D12069" s="120"/>
      <c r="E12069" s="344"/>
      <c r="F12069" s="344"/>
      <c r="G12069" s="262">
        <f t="shared" si="211"/>
        <v>58584.866528488899</v>
      </c>
    </row>
    <row r="12070" spans="1:7" x14ac:dyDescent="0.2">
      <c r="A12070" s="120"/>
      <c r="B12070" s="120"/>
      <c r="C12070" s="120"/>
      <c r="D12070" s="120"/>
      <c r="E12070" s="344"/>
      <c r="F12070" s="344"/>
      <c r="G12070" s="262">
        <f t="shared" si="211"/>
        <v>58584.866528488899</v>
      </c>
    </row>
    <row r="12071" spans="1:7" x14ac:dyDescent="0.2">
      <c r="A12071" s="120"/>
      <c r="B12071" s="120"/>
      <c r="C12071" s="120"/>
      <c r="D12071" s="120"/>
      <c r="E12071" s="344"/>
      <c r="F12071" s="344"/>
      <c r="G12071" s="262">
        <f t="shared" si="211"/>
        <v>58584.866528488899</v>
      </c>
    </row>
    <row r="12072" spans="1:7" x14ac:dyDescent="0.2">
      <c r="A12072" s="120"/>
      <c r="B12072" s="120"/>
      <c r="C12072" s="120"/>
      <c r="D12072" s="120"/>
      <c r="E12072" s="344"/>
      <c r="F12072" s="344"/>
      <c r="G12072" s="262">
        <f t="shared" si="211"/>
        <v>58584.866528488899</v>
      </c>
    </row>
    <row r="12073" spans="1:7" x14ac:dyDescent="0.2">
      <c r="A12073" s="120"/>
      <c r="B12073" s="120"/>
      <c r="C12073" s="120"/>
      <c r="D12073" s="120"/>
      <c r="E12073" s="344"/>
      <c r="F12073" s="344"/>
      <c r="G12073" s="262">
        <f t="shared" si="211"/>
        <v>58584.866528488899</v>
      </c>
    </row>
    <row r="12074" spans="1:7" x14ac:dyDescent="0.2">
      <c r="A12074" s="120"/>
      <c r="B12074" s="120"/>
      <c r="C12074" s="120"/>
      <c r="D12074" s="120"/>
      <c r="E12074" s="344"/>
      <c r="F12074" s="344"/>
      <c r="G12074" s="262">
        <f t="shared" si="211"/>
        <v>58584.866528488899</v>
      </c>
    </row>
    <row r="12075" spans="1:7" x14ac:dyDescent="0.2">
      <c r="A12075" s="120"/>
      <c r="B12075" s="120"/>
      <c r="C12075" s="120"/>
      <c r="D12075" s="120"/>
      <c r="E12075" s="344"/>
      <c r="F12075" s="344"/>
      <c r="G12075" s="262">
        <f t="shared" si="211"/>
        <v>58584.866528488899</v>
      </c>
    </row>
    <row r="12076" spans="1:7" x14ac:dyDescent="0.2">
      <c r="A12076" s="120"/>
      <c r="B12076" s="120"/>
      <c r="C12076" s="120"/>
      <c r="D12076" s="120"/>
      <c r="E12076" s="344"/>
      <c r="F12076" s="344"/>
      <c r="G12076" s="262">
        <f t="shared" si="211"/>
        <v>58584.866528488899</v>
      </c>
    </row>
    <row r="12077" spans="1:7" x14ac:dyDescent="0.2">
      <c r="A12077" s="120"/>
      <c r="B12077" s="120"/>
      <c r="C12077" s="120"/>
      <c r="D12077" s="120"/>
      <c r="E12077" s="344"/>
      <c r="F12077" s="344"/>
      <c r="G12077" s="262">
        <f t="shared" si="211"/>
        <v>58584.866528488899</v>
      </c>
    </row>
    <row r="12078" spans="1:7" x14ac:dyDescent="0.2">
      <c r="A12078" s="120"/>
      <c r="B12078" s="120"/>
      <c r="C12078" s="120"/>
      <c r="D12078" s="120"/>
      <c r="E12078" s="344"/>
      <c r="F12078" s="344"/>
      <c r="G12078" s="262">
        <f t="shared" si="211"/>
        <v>58584.866528488899</v>
      </c>
    </row>
    <row r="12079" spans="1:7" x14ac:dyDescent="0.2">
      <c r="A12079" s="120"/>
      <c r="B12079" s="120"/>
      <c r="C12079" s="120"/>
      <c r="D12079" s="120"/>
      <c r="E12079" s="344"/>
      <c r="F12079" s="344"/>
      <c r="G12079" s="262">
        <f t="shared" si="211"/>
        <v>58584.866528488899</v>
      </c>
    </row>
    <row r="12080" spans="1:7" x14ac:dyDescent="0.2">
      <c r="A12080" s="120"/>
      <c r="B12080" s="120"/>
      <c r="C12080" s="120"/>
      <c r="D12080" s="120"/>
      <c r="E12080" s="344"/>
      <c r="F12080" s="344"/>
      <c r="G12080" s="262">
        <f t="shared" si="211"/>
        <v>58584.866528488899</v>
      </c>
    </row>
    <row r="12081" spans="1:7" x14ac:dyDescent="0.2">
      <c r="A12081" s="120"/>
      <c r="B12081" s="120"/>
      <c r="C12081" s="120"/>
      <c r="D12081" s="120"/>
      <c r="E12081" s="344"/>
      <c r="F12081" s="344"/>
      <c r="G12081" s="262">
        <f t="shared" si="211"/>
        <v>58584.866528488899</v>
      </c>
    </row>
    <row r="12082" spans="1:7" x14ac:dyDescent="0.2">
      <c r="A12082" s="120"/>
      <c r="B12082" s="120"/>
      <c r="C12082" s="120"/>
      <c r="D12082" s="120"/>
      <c r="E12082" s="344"/>
      <c r="F12082" s="344"/>
      <c r="G12082" s="262">
        <f t="shared" si="211"/>
        <v>58584.866528488899</v>
      </c>
    </row>
    <row r="12083" spans="1:7" x14ac:dyDescent="0.2">
      <c r="A12083" s="120"/>
      <c r="B12083" s="120"/>
      <c r="C12083" s="120"/>
      <c r="D12083" s="120"/>
      <c r="E12083" s="344"/>
      <c r="F12083" s="344"/>
      <c r="G12083" s="262">
        <f t="shared" si="211"/>
        <v>58584.866528488899</v>
      </c>
    </row>
    <row r="12084" spans="1:7" x14ac:dyDescent="0.2">
      <c r="A12084" s="120"/>
      <c r="B12084" s="120"/>
      <c r="C12084" s="120"/>
      <c r="D12084" s="120"/>
      <c r="E12084" s="344"/>
      <c r="F12084" s="344"/>
      <c r="G12084" s="262">
        <f t="shared" si="211"/>
        <v>58584.866528488899</v>
      </c>
    </row>
    <row r="12085" spans="1:7" x14ac:dyDescent="0.2">
      <c r="A12085" s="120"/>
      <c r="B12085" s="120"/>
      <c r="C12085" s="120"/>
      <c r="D12085" s="120"/>
      <c r="E12085" s="344"/>
      <c r="F12085" s="344"/>
      <c r="G12085" s="262">
        <f t="shared" si="211"/>
        <v>58584.866528488899</v>
      </c>
    </row>
    <row r="12086" spans="1:7" x14ac:dyDescent="0.2">
      <c r="A12086" s="120"/>
      <c r="B12086" s="120"/>
      <c r="C12086" s="120"/>
      <c r="D12086" s="120"/>
      <c r="E12086" s="344"/>
      <c r="F12086" s="344"/>
      <c r="G12086" s="262">
        <f t="shared" si="211"/>
        <v>58584.866528488899</v>
      </c>
    </row>
    <row r="12087" spans="1:7" x14ac:dyDescent="0.2">
      <c r="A12087" s="120"/>
      <c r="B12087" s="120"/>
      <c r="C12087" s="120"/>
      <c r="D12087" s="120"/>
      <c r="E12087" s="344"/>
      <c r="F12087" s="344"/>
      <c r="G12087" s="262">
        <f t="shared" si="211"/>
        <v>58584.866528488899</v>
      </c>
    </row>
    <row r="12088" spans="1:7" x14ac:dyDescent="0.2">
      <c r="A12088" s="120"/>
      <c r="B12088" s="120"/>
      <c r="C12088" s="120"/>
      <c r="D12088" s="120"/>
      <c r="E12088" s="344"/>
      <c r="F12088" s="344"/>
      <c r="G12088" s="262">
        <f t="shared" si="211"/>
        <v>58584.866528488899</v>
      </c>
    </row>
    <row r="12089" spans="1:7" x14ac:dyDescent="0.2">
      <c r="A12089" s="120"/>
      <c r="B12089" s="120"/>
      <c r="C12089" s="120"/>
      <c r="D12089" s="120"/>
      <c r="E12089" s="344"/>
      <c r="F12089" s="344"/>
      <c r="G12089" s="262">
        <f t="shared" si="211"/>
        <v>58584.866528488899</v>
      </c>
    </row>
    <row r="12090" spans="1:7" x14ac:dyDescent="0.2">
      <c r="A12090" s="120"/>
      <c r="B12090" s="120"/>
      <c r="C12090" s="120"/>
      <c r="D12090" s="120"/>
      <c r="E12090" s="344"/>
      <c r="F12090" s="344"/>
      <c r="G12090" s="262">
        <f t="shared" si="211"/>
        <v>58584.866528488899</v>
      </c>
    </row>
    <row r="12091" spans="1:7" x14ac:dyDescent="0.2">
      <c r="A12091" s="120"/>
      <c r="B12091" s="120"/>
      <c r="C12091" s="120"/>
      <c r="D12091" s="120"/>
      <c r="E12091" s="344"/>
      <c r="F12091" s="344"/>
      <c r="G12091" s="262">
        <f t="shared" si="211"/>
        <v>58584.866528488899</v>
      </c>
    </row>
    <row r="12092" spans="1:7" x14ac:dyDescent="0.2">
      <c r="A12092" s="120"/>
      <c r="B12092" s="120"/>
      <c r="C12092" s="120"/>
      <c r="D12092" s="120"/>
      <c r="E12092" s="344"/>
      <c r="F12092" s="344"/>
      <c r="G12092" s="262">
        <f t="shared" si="211"/>
        <v>58584.866528488899</v>
      </c>
    </row>
    <row r="12093" spans="1:7" x14ac:dyDescent="0.2">
      <c r="A12093" s="120"/>
      <c r="B12093" s="120"/>
      <c r="C12093" s="120"/>
      <c r="D12093" s="120"/>
      <c r="E12093" s="344"/>
      <c r="F12093" s="344"/>
      <c r="G12093" s="262">
        <f t="shared" si="211"/>
        <v>58584.866528488899</v>
      </c>
    </row>
    <row r="12094" spans="1:7" x14ac:dyDescent="0.2">
      <c r="A12094" s="120"/>
      <c r="B12094" s="120"/>
      <c r="C12094" s="120"/>
      <c r="D12094" s="120"/>
      <c r="E12094" s="344"/>
      <c r="F12094" s="344"/>
      <c r="G12094" s="262">
        <f t="shared" si="211"/>
        <v>58584.866528488899</v>
      </c>
    </row>
    <row r="12095" spans="1:7" x14ac:dyDescent="0.2">
      <c r="A12095" s="120"/>
      <c r="B12095" s="120"/>
      <c r="C12095" s="120"/>
      <c r="D12095" s="120"/>
      <c r="E12095" s="344"/>
      <c r="F12095" s="344"/>
      <c r="G12095" s="262">
        <f t="shared" si="211"/>
        <v>58584.866528488899</v>
      </c>
    </row>
    <row r="12096" spans="1:7" x14ac:dyDescent="0.2">
      <c r="A12096" s="120"/>
      <c r="B12096" s="120"/>
      <c r="C12096" s="120"/>
      <c r="D12096" s="120"/>
      <c r="E12096" s="344"/>
      <c r="F12096" s="344"/>
      <c r="G12096" s="262">
        <f t="shared" si="211"/>
        <v>58584.866528488899</v>
      </c>
    </row>
    <row r="12097" spans="1:7" x14ac:dyDescent="0.2">
      <c r="A12097" s="120"/>
      <c r="B12097" s="120"/>
      <c r="C12097" s="120"/>
      <c r="D12097" s="120"/>
      <c r="E12097" s="344"/>
      <c r="F12097" s="344"/>
      <c r="G12097" s="262">
        <f t="shared" si="211"/>
        <v>58584.866528488899</v>
      </c>
    </row>
    <row r="12098" spans="1:7" x14ac:dyDescent="0.2">
      <c r="A12098" s="120"/>
      <c r="B12098" s="120"/>
      <c r="C12098" s="120"/>
      <c r="D12098" s="120"/>
      <c r="E12098" s="344"/>
      <c r="F12098" s="344"/>
      <c r="G12098" s="262">
        <f t="shared" si="211"/>
        <v>58584.866528488899</v>
      </c>
    </row>
    <row r="12099" spans="1:7" x14ac:dyDescent="0.2">
      <c r="A12099" s="120"/>
      <c r="B12099" s="120"/>
      <c r="C12099" s="120"/>
      <c r="D12099" s="120"/>
      <c r="E12099" s="344"/>
      <c r="F12099" s="344"/>
      <c r="G12099" s="262">
        <f t="shared" si="211"/>
        <v>58584.866528488899</v>
      </c>
    </row>
    <row r="12100" spans="1:7" x14ac:dyDescent="0.2">
      <c r="A12100" s="120"/>
      <c r="B12100" s="120"/>
      <c r="C12100" s="120"/>
      <c r="D12100" s="120"/>
      <c r="E12100" s="344"/>
      <c r="F12100" s="344"/>
      <c r="G12100" s="262">
        <f t="shared" si="211"/>
        <v>58584.866528488899</v>
      </c>
    </row>
    <row r="12101" spans="1:7" x14ac:dyDescent="0.2">
      <c r="A12101" s="120"/>
      <c r="B12101" s="120"/>
      <c r="C12101" s="120"/>
      <c r="D12101" s="120"/>
      <c r="E12101" s="344"/>
      <c r="F12101" s="344"/>
      <c r="G12101" s="262">
        <f t="shared" si="211"/>
        <v>58584.866528488899</v>
      </c>
    </row>
    <row r="12102" spans="1:7" x14ac:dyDescent="0.2">
      <c r="A12102" s="120"/>
      <c r="B12102" s="120"/>
      <c r="C12102" s="120"/>
      <c r="D12102" s="120"/>
      <c r="E12102" s="344"/>
      <c r="F12102" s="344"/>
      <c r="G12102" s="262">
        <f t="shared" ref="G12102:G12165" si="212">G12101+(D12102+D12101)/2*(E12102-E12101)</f>
        <v>58584.866528488899</v>
      </c>
    </row>
    <row r="12103" spans="1:7" x14ac:dyDescent="0.2">
      <c r="A12103" s="120"/>
      <c r="B12103" s="120"/>
      <c r="C12103" s="120"/>
      <c r="D12103" s="120"/>
      <c r="E12103" s="344"/>
      <c r="F12103" s="344"/>
      <c r="G12103" s="262">
        <f t="shared" si="212"/>
        <v>58584.866528488899</v>
      </c>
    </row>
    <row r="12104" spans="1:7" x14ac:dyDescent="0.2">
      <c r="A12104" s="120"/>
      <c r="B12104" s="120"/>
      <c r="C12104" s="120"/>
      <c r="D12104" s="120"/>
      <c r="E12104" s="344"/>
      <c r="F12104" s="344"/>
      <c r="G12104" s="262">
        <f t="shared" si="212"/>
        <v>58584.866528488899</v>
      </c>
    </row>
    <row r="12105" spans="1:7" x14ac:dyDescent="0.2">
      <c r="A12105" s="120"/>
      <c r="B12105" s="120"/>
      <c r="C12105" s="120"/>
      <c r="D12105" s="120"/>
      <c r="E12105" s="344"/>
      <c r="F12105" s="344"/>
      <c r="G12105" s="262">
        <f t="shared" si="212"/>
        <v>58584.866528488899</v>
      </c>
    </row>
    <row r="12106" spans="1:7" x14ac:dyDescent="0.2">
      <c r="A12106" s="120"/>
      <c r="B12106" s="120"/>
      <c r="C12106" s="120"/>
      <c r="D12106" s="120"/>
      <c r="E12106" s="344"/>
      <c r="F12106" s="344"/>
      <c r="G12106" s="262">
        <f t="shared" si="212"/>
        <v>58584.866528488899</v>
      </c>
    </row>
    <row r="12107" spans="1:7" x14ac:dyDescent="0.2">
      <c r="A12107" s="120"/>
      <c r="B12107" s="120"/>
      <c r="C12107" s="120"/>
      <c r="D12107" s="120"/>
      <c r="E12107" s="344"/>
      <c r="F12107" s="344"/>
      <c r="G12107" s="262">
        <f t="shared" si="212"/>
        <v>58584.866528488899</v>
      </c>
    </row>
    <row r="12108" spans="1:7" x14ac:dyDescent="0.2">
      <c r="A12108" s="120"/>
      <c r="B12108" s="120"/>
      <c r="C12108" s="120"/>
      <c r="D12108" s="120"/>
      <c r="E12108" s="344"/>
      <c r="F12108" s="344"/>
      <c r="G12108" s="262">
        <f t="shared" si="212"/>
        <v>58584.866528488899</v>
      </c>
    </row>
    <row r="12109" spans="1:7" x14ac:dyDescent="0.2">
      <c r="A12109" s="120"/>
      <c r="B12109" s="120"/>
      <c r="C12109" s="120"/>
      <c r="D12109" s="120"/>
      <c r="E12109" s="344"/>
      <c r="F12109" s="344"/>
      <c r="G12109" s="262">
        <f t="shared" si="212"/>
        <v>58584.866528488899</v>
      </c>
    </row>
    <row r="12110" spans="1:7" x14ac:dyDescent="0.2">
      <c r="A12110" s="120"/>
      <c r="B12110" s="120"/>
      <c r="C12110" s="120"/>
      <c r="D12110" s="120"/>
      <c r="E12110" s="344"/>
      <c r="F12110" s="344"/>
      <c r="G12110" s="262">
        <f t="shared" si="212"/>
        <v>58584.866528488899</v>
      </c>
    </row>
    <row r="12111" spans="1:7" x14ac:dyDescent="0.2">
      <c r="A12111" s="120"/>
      <c r="B12111" s="120"/>
      <c r="C12111" s="120"/>
      <c r="D12111" s="120"/>
      <c r="E12111" s="344"/>
      <c r="F12111" s="344"/>
      <c r="G12111" s="262">
        <f t="shared" si="212"/>
        <v>58584.866528488899</v>
      </c>
    </row>
    <row r="12112" spans="1:7" x14ac:dyDescent="0.2">
      <c r="A12112" s="120"/>
      <c r="B12112" s="120"/>
      <c r="C12112" s="120"/>
      <c r="D12112" s="120"/>
      <c r="E12112" s="344"/>
      <c r="F12112" s="344"/>
      <c r="G12112" s="262">
        <f t="shared" si="212"/>
        <v>58584.866528488899</v>
      </c>
    </row>
    <row r="12113" spans="1:7" x14ac:dyDescent="0.2">
      <c r="A12113" s="120"/>
      <c r="B12113" s="120"/>
      <c r="C12113" s="120"/>
      <c r="D12113" s="120"/>
      <c r="E12113" s="344"/>
      <c r="F12113" s="344"/>
      <c r="G12113" s="262">
        <f t="shared" si="212"/>
        <v>58584.866528488899</v>
      </c>
    </row>
    <row r="12114" spans="1:7" x14ac:dyDescent="0.2">
      <c r="A12114" s="120"/>
      <c r="B12114" s="120"/>
      <c r="C12114" s="120"/>
      <c r="D12114" s="120"/>
      <c r="E12114" s="344"/>
      <c r="F12114" s="344"/>
      <c r="G12114" s="262">
        <f t="shared" si="212"/>
        <v>58584.866528488899</v>
      </c>
    </row>
    <row r="12115" spans="1:7" x14ac:dyDescent="0.2">
      <c r="A12115" s="120"/>
      <c r="B12115" s="120"/>
      <c r="C12115" s="120"/>
      <c r="D12115" s="120"/>
      <c r="E12115" s="344"/>
      <c r="F12115" s="344"/>
      <c r="G12115" s="262">
        <f t="shared" si="212"/>
        <v>58584.866528488899</v>
      </c>
    </row>
    <row r="12116" spans="1:7" x14ac:dyDescent="0.2">
      <c r="A12116" s="120"/>
      <c r="B12116" s="120"/>
      <c r="C12116" s="120"/>
      <c r="D12116" s="120"/>
      <c r="E12116" s="344"/>
      <c r="F12116" s="344"/>
      <c r="G12116" s="262">
        <f t="shared" si="212"/>
        <v>58584.866528488899</v>
      </c>
    </row>
    <row r="12117" spans="1:7" x14ac:dyDescent="0.2">
      <c r="A12117" s="120"/>
      <c r="B12117" s="120"/>
      <c r="C12117" s="120"/>
      <c r="D12117" s="120"/>
      <c r="E12117" s="344"/>
      <c r="F12117" s="344"/>
      <c r="G12117" s="262">
        <f t="shared" si="212"/>
        <v>58584.866528488899</v>
      </c>
    </row>
    <row r="12118" spans="1:7" x14ac:dyDescent="0.2">
      <c r="A12118" s="120"/>
      <c r="B12118" s="120"/>
      <c r="C12118" s="120"/>
      <c r="D12118" s="120"/>
      <c r="E12118" s="344"/>
      <c r="F12118" s="344"/>
      <c r="G12118" s="262">
        <f t="shared" si="212"/>
        <v>58584.866528488899</v>
      </c>
    </row>
    <row r="12119" spans="1:7" x14ac:dyDescent="0.2">
      <c r="A12119" s="120"/>
      <c r="B12119" s="120"/>
      <c r="C12119" s="120"/>
      <c r="D12119" s="120"/>
      <c r="E12119" s="344"/>
      <c r="F12119" s="344"/>
      <c r="G12119" s="262">
        <f t="shared" si="212"/>
        <v>58584.866528488899</v>
      </c>
    </row>
    <row r="12120" spans="1:7" x14ac:dyDescent="0.2">
      <c r="A12120" s="120"/>
      <c r="B12120" s="120"/>
      <c r="C12120" s="120"/>
      <c r="D12120" s="120"/>
      <c r="E12120" s="344"/>
      <c r="F12120" s="344"/>
      <c r="G12120" s="262">
        <f t="shared" si="212"/>
        <v>58584.866528488899</v>
      </c>
    </row>
    <row r="12121" spans="1:7" x14ac:dyDescent="0.2">
      <c r="A12121" s="120"/>
      <c r="B12121" s="120"/>
      <c r="C12121" s="120"/>
      <c r="D12121" s="120"/>
      <c r="E12121" s="344"/>
      <c r="F12121" s="344"/>
      <c r="G12121" s="262">
        <f t="shared" si="212"/>
        <v>58584.866528488899</v>
      </c>
    </row>
    <row r="12122" spans="1:7" x14ac:dyDescent="0.2">
      <c r="A12122" s="120"/>
      <c r="B12122" s="120"/>
      <c r="C12122" s="120"/>
      <c r="D12122" s="120"/>
      <c r="E12122" s="344"/>
      <c r="F12122" s="344"/>
      <c r="G12122" s="262">
        <f t="shared" si="212"/>
        <v>58584.866528488899</v>
      </c>
    </row>
    <row r="12123" spans="1:7" x14ac:dyDescent="0.2">
      <c r="A12123" s="120"/>
      <c r="B12123" s="120"/>
      <c r="C12123" s="120"/>
      <c r="D12123" s="120"/>
      <c r="E12123" s="344"/>
      <c r="F12123" s="344"/>
      <c r="G12123" s="262">
        <f t="shared" si="212"/>
        <v>58584.866528488899</v>
      </c>
    </row>
    <row r="12124" spans="1:7" x14ac:dyDescent="0.2">
      <c r="A12124" s="120"/>
      <c r="B12124" s="120"/>
      <c r="C12124" s="120"/>
      <c r="D12124" s="120"/>
      <c r="E12124" s="344"/>
      <c r="F12124" s="344"/>
      <c r="G12124" s="262">
        <f t="shared" si="212"/>
        <v>58584.866528488899</v>
      </c>
    </row>
    <row r="12125" spans="1:7" x14ac:dyDescent="0.2">
      <c r="A12125" s="120"/>
      <c r="B12125" s="120"/>
      <c r="C12125" s="120"/>
      <c r="D12125" s="120"/>
      <c r="E12125" s="344"/>
      <c r="F12125" s="344"/>
      <c r="G12125" s="262">
        <f t="shared" si="212"/>
        <v>58584.866528488899</v>
      </c>
    </row>
    <row r="12126" spans="1:7" x14ac:dyDescent="0.2">
      <c r="A12126" s="120"/>
      <c r="B12126" s="120"/>
      <c r="C12126" s="120"/>
      <c r="D12126" s="120"/>
      <c r="E12126" s="344"/>
      <c r="F12126" s="344"/>
      <c r="G12126" s="262">
        <f t="shared" si="212"/>
        <v>58584.866528488899</v>
      </c>
    </row>
    <row r="12127" spans="1:7" x14ac:dyDescent="0.2">
      <c r="A12127" s="120"/>
      <c r="B12127" s="120"/>
      <c r="C12127" s="120"/>
      <c r="D12127" s="120"/>
      <c r="E12127" s="344"/>
      <c r="F12127" s="344"/>
      <c r="G12127" s="262">
        <f t="shared" si="212"/>
        <v>58584.866528488899</v>
      </c>
    </row>
    <row r="12128" spans="1:7" x14ac:dyDescent="0.2">
      <c r="A12128" s="120"/>
      <c r="B12128" s="120"/>
      <c r="C12128" s="120"/>
      <c r="D12128" s="120"/>
      <c r="E12128" s="344"/>
      <c r="F12128" s="344"/>
      <c r="G12128" s="262">
        <f t="shared" si="212"/>
        <v>58584.866528488899</v>
      </c>
    </row>
    <row r="12129" spans="1:7" x14ac:dyDescent="0.2">
      <c r="A12129" s="120"/>
      <c r="B12129" s="120"/>
      <c r="C12129" s="120"/>
      <c r="D12129" s="120"/>
      <c r="E12129" s="344"/>
      <c r="F12129" s="344"/>
      <c r="G12129" s="262">
        <f t="shared" si="212"/>
        <v>58584.866528488899</v>
      </c>
    </row>
    <row r="12130" spans="1:7" x14ac:dyDescent="0.2">
      <c r="A12130" s="120"/>
      <c r="B12130" s="120"/>
      <c r="C12130" s="120"/>
      <c r="D12130" s="120"/>
      <c r="E12130" s="344"/>
      <c r="F12130" s="344"/>
      <c r="G12130" s="262">
        <f t="shared" si="212"/>
        <v>58584.866528488899</v>
      </c>
    </row>
    <row r="12131" spans="1:7" x14ac:dyDescent="0.2">
      <c r="A12131" s="120"/>
      <c r="B12131" s="120"/>
      <c r="C12131" s="120"/>
      <c r="D12131" s="120"/>
      <c r="E12131" s="344"/>
      <c r="F12131" s="344"/>
      <c r="G12131" s="262">
        <f t="shared" si="212"/>
        <v>58584.866528488899</v>
      </c>
    </row>
    <row r="12132" spans="1:7" x14ac:dyDescent="0.2">
      <c r="A12132" s="120"/>
      <c r="B12132" s="120"/>
      <c r="C12132" s="120"/>
      <c r="D12132" s="120"/>
      <c r="E12132" s="344"/>
      <c r="F12132" s="344"/>
      <c r="G12132" s="262">
        <f t="shared" si="212"/>
        <v>58584.866528488899</v>
      </c>
    </row>
    <row r="12133" spans="1:7" x14ac:dyDescent="0.2">
      <c r="A12133" s="120"/>
      <c r="B12133" s="120"/>
      <c r="C12133" s="120"/>
      <c r="D12133" s="120"/>
      <c r="E12133" s="344"/>
      <c r="F12133" s="344"/>
      <c r="G12133" s="262">
        <f t="shared" si="212"/>
        <v>58584.866528488899</v>
      </c>
    </row>
    <row r="12134" spans="1:7" x14ac:dyDescent="0.2">
      <c r="A12134" s="120"/>
      <c r="B12134" s="120"/>
      <c r="C12134" s="120"/>
      <c r="D12134" s="120"/>
      <c r="E12134" s="344"/>
      <c r="F12134" s="344"/>
      <c r="G12134" s="262">
        <f t="shared" si="212"/>
        <v>58584.866528488899</v>
      </c>
    </row>
    <row r="12135" spans="1:7" x14ac:dyDescent="0.2">
      <c r="A12135" s="120"/>
      <c r="B12135" s="120"/>
      <c r="C12135" s="120"/>
      <c r="D12135" s="120"/>
      <c r="E12135" s="344"/>
      <c r="F12135" s="344"/>
      <c r="G12135" s="262">
        <f t="shared" si="212"/>
        <v>58584.866528488899</v>
      </c>
    </row>
    <row r="12136" spans="1:7" x14ac:dyDescent="0.2">
      <c r="A12136" s="120"/>
      <c r="B12136" s="120"/>
      <c r="C12136" s="120"/>
      <c r="D12136" s="120"/>
      <c r="E12136" s="344"/>
      <c r="F12136" s="344"/>
      <c r="G12136" s="262">
        <f t="shared" si="212"/>
        <v>58584.866528488899</v>
      </c>
    </row>
    <row r="12137" spans="1:7" x14ac:dyDescent="0.2">
      <c r="A12137" s="120"/>
      <c r="B12137" s="120"/>
      <c r="C12137" s="120"/>
      <c r="D12137" s="120"/>
      <c r="E12137" s="344"/>
      <c r="F12137" s="344"/>
      <c r="G12137" s="262">
        <f t="shared" si="212"/>
        <v>58584.866528488899</v>
      </c>
    </row>
    <row r="12138" spans="1:7" x14ac:dyDescent="0.2">
      <c r="A12138" s="120"/>
      <c r="B12138" s="120"/>
      <c r="C12138" s="120"/>
      <c r="D12138" s="120"/>
      <c r="E12138" s="344"/>
      <c r="F12138" s="344"/>
      <c r="G12138" s="262">
        <f t="shared" si="212"/>
        <v>58584.866528488899</v>
      </c>
    </row>
    <row r="12139" spans="1:7" x14ac:dyDescent="0.2">
      <c r="A12139" s="120"/>
      <c r="B12139" s="120"/>
      <c r="C12139" s="120"/>
      <c r="D12139" s="120"/>
      <c r="E12139" s="344"/>
      <c r="F12139" s="344"/>
      <c r="G12139" s="262">
        <f t="shared" si="212"/>
        <v>58584.866528488899</v>
      </c>
    </row>
    <row r="12140" spans="1:7" x14ac:dyDescent="0.2">
      <c r="A12140" s="120"/>
      <c r="B12140" s="120"/>
      <c r="C12140" s="120"/>
      <c r="D12140" s="120"/>
      <c r="E12140" s="344"/>
      <c r="F12140" s="344"/>
      <c r="G12140" s="262">
        <f t="shared" si="212"/>
        <v>58584.866528488899</v>
      </c>
    </row>
    <row r="12141" spans="1:7" x14ac:dyDescent="0.2">
      <c r="A12141" s="120"/>
      <c r="B12141" s="120"/>
      <c r="C12141" s="120"/>
      <c r="D12141" s="120"/>
      <c r="E12141" s="344"/>
      <c r="F12141" s="344"/>
      <c r="G12141" s="262">
        <f t="shared" si="212"/>
        <v>58584.866528488899</v>
      </c>
    </row>
    <row r="12142" spans="1:7" x14ac:dyDescent="0.2">
      <c r="A12142" s="120"/>
      <c r="B12142" s="120"/>
      <c r="C12142" s="120"/>
      <c r="D12142" s="120"/>
      <c r="E12142" s="344"/>
      <c r="F12142" s="344"/>
      <c r="G12142" s="262">
        <f t="shared" si="212"/>
        <v>58584.866528488899</v>
      </c>
    </row>
    <row r="12143" spans="1:7" x14ac:dyDescent="0.2">
      <c r="A12143" s="120"/>
      <c r="B12143" s="120"/>
      <c r="C12143" s="120"/>
      <c r="D12143" s="120"/>
      <c r="E12143" s="344"/>
      <c r="F12143" s="344"/>
      <c r="G12143" s="262">
        <f t="shared" si="212"/>
        <v>58584.866528488899</v>
      </c>
    </row>
    <row r="12144" spans="1:7" x14ac:dyDescent="0.2">
      <c r="A12144" s="120"/>
      <c r="B12144" s="120"/>
      <c r="C12144" s="120"/>
      <c r="D12144" s="120"/>
      <c r="E12144" s="344"/>
      <c r="F12144" s="344"/>
      <c r="G12144" s="262">
        <f t="shared" si="212"/>
        <v>58584.866528488899</v>
      </c>
    </row>
    <row r="12145" spans="1:7" x14ac:dyDescent="0.2">
      <c r="A12145" s="120"/>
      <c r="B12145" s="120"/>
      <c r="C12145" s="120"/>
      <c r="D12145" s="120"/>
      <c r="E12145" s="344"/>
      <c r="F12145" s="344"/>
      <c r="G12145" s="262">
        <f t="shared" si="212"/>
        <v>58584.866528488899</v>
      </c>
    </row>
    <row r="12146" spans="1:7" x14ac:dyDescent="0.2">
      <c r="A12146" s="120"/>
      <c r="B12146" s="120"/>
      <c r="C12146" s="120"/>
      <c r="D12146" s="120"/>
      <c r="E12146" s="344"/>
      <c r="F12146" s="344"/>
      <c r="G12146" s="262">
        <f t="shared" si="212"/>
        <v>58584.866528488899</v>
      </c>
    </row>
    <row r="12147" spans="1:7" x14ac:dyDescent="0.2">
      <c r="A12147" s="120"/>
      <c r="B12147" s="120"/>
      <c r="C12147" s="120"/>
      <c r="D12147" s="120"/>
      <c r="E12147" s="344"/>
      <c r="F12147" s="344"/>
      <c r="G12147" s="262">
        <f t="shared" si="212"/>
        <v>58584.866528488899</v>
      </c>
    </row>
    <row r="12148" spans="1:7" x14ac:dyDescent="0.2">
      <c r="A12148" s="120"/>
      <c r="B12148" s="120"/>
      <c r="C12148" s="120"/>
      <c r="D12148" s="120"/>
      <c r="E12148" s="344"/>
      <c r="F12148" s="344"/>
      <c r="G12148" s="262">
        <f t="shared" si="212"/>
        <v>58584.866528488899</v>
      </c>
    </row>
    <row r="12149" spans="1:7" x14ac:dyDescent="0.2">
      <c r="A12149" s="120"/>
      <c r="B12149" s="120"/>
      <c r="C12149" s="120"/>
      <c r="D12149" s="120"/>
      <c r="E12149" s="344"/>
      <c r="F12149" s="344"/>
      <c r="G12149" s="262">
        <f t="shared" si="212"/>
        <v>58584.866528488899</v>
      </c>
    </row>
    <row r="12150" spans="1:7" x14ac:dyDescent="0.2">
      <c r="A12150" s="120"/>
      <c r="B12150" s="120"/>
      <c r="C12150" s="120"/>
      <c r="D12150" s="120"/>
      <c r="E12150" s="344"/>
      <c r="F12150" s="344"/>
      <c r="G12150" s="262">
        <f t="shared" si="212"/>
        <v>58584.866528488899</v>
      </c>
    </row>
    <row r="12151" spans="1:7" x14ac:dyDescent="0.2">
      <c r="A12151" s="120"/>
      <c r="B12151" s="120"/>
      <c r="C12151" s="120"/>
      <c r="D12151" s="120"/>
      <c r="E12151" s="344"/>
      <c r="F12151" s="344"/>
      <c r="G12151" s="262">
        <f t="shared" si="212"/>
        <v>58584.866528488899</v>
      </c>
    </row>
    <row r="12152" spans="1:7" x14ac:dyDescent="0.2">
      <c r="A12152" s="120"/>
      <c r="B12152" s="120"/>
      <c r="C12152" s="120"/>
      <c r="D12152" s="120"/>
      <c r="E12152" s="344"/>
      <c r="F12152" s="344"/>
      <c r="G12152" s="262">
        <f t="shared" si="212"/>
        <v>58584.866528488899</v>
      </c>
    </row>
    <row r="12153" spans="1:7" x14ac:dyDescent="0.2">
      <c r="A12153" s="120"/>
      <c r="B12153" s="120"/>
      <c r="C12153" s="120"/>
      <c r="D12153" s="120"/>
      <c r="E12153" s="344"/>
      <c r="F12153" s="344"/>
      <c r="G12153" s="262">
        <f t="shared" si="212"/>
        <v>58584.866528488899</v>
      </c>
    </row>
    <row r="12154" spans="1:7" x14ac:dyDescent="0.2">
      <c r="A12154" s="120"/>
      <c r="B12154" s="120"/>
      <c r="C12154" s="120"/>
      <c r="D12154" s="120"/>
      <c r="E12154" s="344"/>
      <c r="F12154" s="344"/>
      <c r="G12154" s="262">
        <f t="shared" si="212"/>
        <v>58584.866528488899</v>
      </c>
    </row>
    <row r="12155" spans="1:7" x14ac:dyDescent="0.2">
      <c r="A12155" s="120"/>
      <c r="B12155" s="120"/>
      <c r="C12155" s="120"/>
      <c r="D12155" s="120"/>
      <c r="E12155" s="344"/>
      <c r="F12155" s="344"/>
      <c r="G12155" s="262">
        <f t="shared" si="212"/>
        <v>58584.866528488899</v>
      </c>
    </row>
    <row r="12156" spans="1:7" x14ac:dyDescent="0.2">
      <c r="A12156" s="120"/>
      <c r="B12156" s="120"/>
      <c r="C12156" s="120"/>
      <c r="D12156" s="120"/>
      <c r="E12156" s="344"/>
      <c r="F12156" s="344"/>
      <c r="G12156" s="262">
        <f t="shared" si="212"/>
        <v>58584.866528488899</v>
      </c>
    </row>
    <row r="12157" spans="1:7" x14ac:dyDescent="0.2">
      <c r="A12157" s="120"/>
      <c r="B12157" s="120"/>
      <c r="C12157" s="120"/>
      <c r="D12157" s="120"/>
      <c r="E12157" s="344"/>
      <c r="F12157" s="344"/>
      <c r="G12157" s="262">
        <f t="shared" si="212"/>
        <v>58584.866528488899</v>
      </c>
    </row>
    <row r="12158" spans="1:7" x14ac:dyDescent="0.2">
      <c r="A12158" s="120"/>
      <c r="B12158" s="120"/>
      <c r="C12158" s="120"/>
      <c r="D12158" s="120"/>
      <c r="E12158" s="344"/>
      <c r="F12158" s="344"/>
      <c r="G12158" s="262">
        <f t="shared" si="212"/>
        <v>58584.866528488899</v>
      </c>
    </row>
    <row r="12159" spans="1:7" x14ac:dyDescent="0.2">
      <c r="A12159" s="120"/>
      <c r="B12159" s="120"/>
      <c r="C12159" s="120"/>
      <c r="D12159" s="120"/>
      <c r="E12159" s="344"/>
      <c r="F12159" s="344"/>
      <c r="G12159" s="262">
        <f t="shared" si="212"/>
        <v>58584.866528488899</v>
      </c>
    </row>
    <row r="12160" spans="1:7" x14ac:dyDescent="0.2">
      <c r="A12160" s="120"/>
      <c r="B12160" s="120"/>
      <c r="C12160" s="120"/>
      <c r="D12160" s="120"/>
      <c r="E12160" s="344"/>
      <c r="F12160" s="344"/>
      <c r="G12160" s="262">
        <f t="shared" si="212"/>
        <v>58584.866528488899</v>
      </c>
    </row>
    <row r="12161" spans="1:7" x14ac:dyDescent="0.2">
      <c r="A12161" s="120"/>
      <c r="B12161" s="120"/>
      <c r="C12161" s="120"/>
      <c r="D12161" s="120"/>
      <c r="E12161" s="344"/>
      <c r="F12161" s="344"/>
      <c r="G12161" s="262">
        <f t="shared" si="212"/>
        <v>58584.866528488899</v>
      </c>
    </row>
    <row r="12162" spans="1:7" x14ac:dyDescent="0.2">
      <c r="A12162" s="120"/>
      <c r="B12162" s="120"/>
      <c r="C12162" s="120"/>
      <c r="D12162" s="120"/>
      <c r="E12162" s="344"/>
      <c r="F12162" s="344"/>
      <c r="G12162" s="262">
        <f t="shared" si="212"/>
        <v>58584.866528488899</v>
      </c>
    </row>
    <row r="12163" spans="1:7" x14ac:dyDescent="0.2">
      <c r="A12163" s="120"/>
      <c r="B12163" s="120"/>
      <c r="C12163" s="120"/>
      <c r="D12163" s="120"/>
      <c r="E12163" s="344"/>
      <c r="F12163" s="344"/>
      <c r="G12163" s="262">
        <f t="shared" si="212"/>
        <v>58584.866528488899</v>
      </c>
    </row>
    <row r="12164" spans="1:7" x14ac:dyDescent="0.2">
      <c r="A12164" s="120"/>
      <c r="B12164" s="120"/>
      <c r="C12164" s="120"/>
      <c r="D12164" s="120"/>
      <c r="E12164" s="344"/>
      <c r="F12164" s="344"/>
      <c r="G12164" s="262">
        <f t="shared" si="212"/>
        <v>58584.866528488899</v>
      </c>
    </row>
    <row r="12165" spans="1:7" x14ac:dyDescent="0.2">
      <c r="A12165" s="120"/>
      <c r="B12165" s="120"/>
      <c r="C12165" s="120"/>
      <c r="D12165" s="120"/>
      <c r="E12165" s="344"/>
      <c r="F12165" s="344"/>
      <c r="G12165" s="262">
        <f t="shared" si="212"/>
        <v>58584.866528488899</v>
      </c>
    </row>
    <row r="12166" spans="1:7" x14ac:dyDescent="0.2">
      <c r="A12166" s="120"/>
      <c r="B12166" s="120"/>
      <c r="C12166" s="120"/>
      <c r="D12166" s="120"/>
      <c r="E12166" s="344"/>
      <c r="F12166" s="344"/>
      <c r="G12166" s="262">
        <f t="shared" ref="G12166:G12229" si="213">G12165+(D12166+D12165)/2*(E12166-E12165)</f>
        <v>58584.866528488899</v>
      </c>
    </row>
    <row r="12167" spans="1:7" x14ac:dyDescent="0.2">
      <c r="A12167" s="120"/>
      <c r="B12167" s="120"/>
      <c r="C12167" s="120"/>
      <c r="D12167" s="120"/>
      <c r="E12167" s="344"/>
      <c r="F12167" s="344"/>
      <c r="G12167" s="262">
        <f t="shared" si="213"/>
        <v>58584.866528488899</v>
      </c>
    </row>
    <row r="12168" spans="1:7" x14ac:dyDescent="0.2">
      <c r="A12168" s="120"/>
      <c r="B12168" s="120"/>
      <c r="C12168" s="120"/>
      <c r="D12168" s="120"/>
      <c r="E12168" s="344"/>
      <c r="F12168" s="344"/>
      <c r="G12168" s="262">
        <f t="shared" si="213"/>
        <v>58584.866528488899</v>
      </c>
    </row>
    <row r="12169" spans="1:7" x14ac:dyDescent="0.2">
      <c r="A12169" s="120"/>
      <c r="B12169" s="120"/>
      <c r="C12169" s="120"/>
      <c r="D12169" s="120"/>
      <c r="E12169" s="344"/>
      <c r="F12169" s="344"/>
      <c r="G12169" s="262">
        <f t="shared" si="213"/>
        <v>58584.866528488899</v>
      </c>
    </row>
    <row r="12170" spans="1:7" x14ac:dyDescent="0.2">
      <c r="A12170" s="120"/>
      <c r="B12170" s="120"/>
      <c r="C12170" s="120"/>
      <c r="D12170" s="120"/>
      <c r="E12170" s="344"/>
      <c r="F12170" s="344"/>
      <c r="G12170" s="262">
        <f t="shared" si="213"/>
        <v>58584.866528488899</v>
      </c>
    </row>
    <row r="12171" spans="1:7" x14ac:dyDescent="0.2">
      <c r="A12171" s="120"/>
      <c r="B12171" s="120"/>
      <c r="C12171" s="120"/>
      <c r="D12171" s="120"/>
      <c r="E12171" s="344"/>
      <c r="F12171" s="344"/>
      <c r="G12171" s="262">
        <f t="shared" si="213"/>
        <v>58584.866528488899</v>
      </c>
    </row>
    <row r="12172" spans="1:7" x14ac:dyDescent="0.2">
      <c r="A12172" s="120"/>
      <c r="B12172" s="120"/>
      <c r="C12172" s="120"/>
      <c r="D12172" s="120"/>
      <c r="E12172" s="344"/>
      <c r="F12172" s="344"/>
      <c r="G12172" s="262">
        <f t="shared" si="213"/>
        <v>58584.866528488899</v>
      </c>
    </row>
    <row r="12173" spans="1:7" x14ac:dyDescent="0.2">
      <c r="A12173" s="120"/>
      <c r="B12173" s="120"/>
      <c r="C12173" s="120"/>
      <c r="D12173" s="120"/>
      <c r="E12173" s="344"/>
      <c r="F12173" s="344"/>
      <c r="G12173" s="262">
        <f t="shared" si="213"/>
        <v>58584.866528488899</v>
      </c>
    </row>
    <row r="12174" spans="1:7" x14ac:dyDescent="0.2">
      <c r="A12174" s="120"/>
      <c r="B12174" s="120"/>
      <c r="C12174" s="120"/>
      <c r="D12174" s="120"/>
      <c r="E12174" s="344"/>
      <c r="F12174" s="344"/>
      <c r="G12174" s="262">
        <f t="shared" si="213"/>
        <v>58584.866528488899</v>
      </c>
    </row>
    <row r="12175" spans="1:7" x14ac:dyDescent="0.2">
      <c r="A12175" s="120"/>
      <c r="B12175" s="120"/>
      <c r="C12175" s="120"/>
      <c r="D12175" s="120"/>
      <c r="E12175" s="344"/>
      <c r="F12175" s="344"/>
      <c r="G12175" s="262">
        <f t="shared" si="213"/>
        <v>58584.866528488899</v>
      </c>
    </row>
    <row r="12176" spans="1:7" x14ac:dyDescent="0.2">
      <c r="A12176" s="120"/>
      <c r="B12176" s="120"/>
      <c r="C12176" s="120"/>
      <c r="D12176" s="120"/>
      <c r="E12176" s="344"/>
      <c r="F12176" s="344"/>
      <c r="G12176" s="262">
        <f t="shared" si="213"/>
        <v>58584.866528488899</v>
      </c>
    </row>
    <row r="12177" spans="1:7" x14ac:dyDescent="0.2">
      <c r="A12177" s="120"/>
      <c r="B12177" s="120"/>
      <c r="C12177" s="120"/>
      <c r="D12177" s="120"/>
      <c r="E12177" s="344"/>
      <c r="F12177" s="344"/>
      <c r="G12177" s="262">
        <f t="shared" si="213"/>
        <v>58584.866528488899</v>
      </c>
    </row>
    <row r="12178" spans="1:7" x14ac:dyDescent="0.2">
      <c r="A12178" s="120"/>
      <c r="B12178" s="120"/>
      <c r="C12178" s="120"/>
      <c r="D12178" s="120"/>
      <c r="E12178" s="344"/>
      <c r="F12178" s="344"/>
      <c r="G12178" s="262">
        <f t="shared" si="213"/>
        <v>58584.866528488899</v>
      </c>
    </row>
    <row r="12179" spans="1:7" x14ac:dyDescent="0.2">
      <c r="A12179" s="120"/>
      <c r="B12179" s="120"/>
      <c r="C12179" s="120"/>
      <c r="D12179" s="120"/>
      <c r="E12179" s="344"/>
      <c r="F12179" s="344"/>
      <c r="G12179" s="262">
        <f t="shared" si="213"/>
        <v>58584.866528488899</v>
      </c>
    </row>
    <row r="12180" spans="1:7" x14ac:dyDescent="0.2">
      <c r="A12180" s="120"/>
      <c r="B12180" s="120"/>
      <c r="C12180" s="120"/>
      <c r="D12180" s="120"/>
      <c r="E12180" s="344"/>
      <c r="F12180" s="344"/>
      <c r="G12180" s="262">
        <f t="shared" si="213"/>
        <v>58584.866528488899</v>
      </c>
    </row>
    <row r="12181" spans="1:7" x14ac:dyDescent="0.2">
      <c r="A12181" s="120"/>
      <c r="B12181" s="120"/>
      <c r="C12181" s="120"/>
      <c r="D12181" s="120"/>
      <c r="E12181" s="344"/>
      <c r="F12181" s="344"/>
      <c r="G12181" s="262">
        <f t="shared" si="213"/>
        <v>58584.866528488899</v>
      </c>
    </row>
    <row r="12182" spans="1:7" x14ac:dyDescent="0.2">
      <c r="A12182" s="120"/>
      <c r="B12182" s="120"/>
      <c r="C12182" s="120"/>
      <c r="D12182" s="120"/>
      <c r="E12182" s="344"/>
      <c r="F12182" s="344"/>
      <c r="G12182" s="262">
        <f t="shared" si="213"/>
        <v>58584.866528488899</v>
      </c>
    </row>
    <row r="12183" spans="1:7" x14ac:dyDescent="0.2">
      <c r="A12183" s="120"/>
      <c r="B12183" s="120"/>
      <c r="C12183" s="120"/>
      <c r="D12183" s="120"/>
      <c r="E12183" s="344"/>
      <c r="F12183" s="344"/>
      <c r="G12183" s="262">
        <f t="shared" si="213"/>
        <v>58584.866528488899</v>
      </c>
    </row>
    <row r="12184" spans="1:7" x14ac:dyDescent="0.2">
      <c r="A12184" s="120"/>
      <c r="B12184" s="120"/>
      <c r="C12184" s="120"/>
      <c r="D12184" s="120"/>
      <c r="E12184" s="344"/>
      <c r="F12184" s="344"/>
      <c r="G12184" s="262">
        <f t="shared" si="213"/>
        <v>58584.866528488899</v>
      </c>
    </row>
    <row r="12185" spans="1:7" x14ac:dyDescent="0.2">
      <c r="A12185" s="120"/>
      <c r="B12185" s="120"/>
      <c r="C12185" s="120"/>
      <c r="D12185" s="120"/>
      <c r="E12185" s="344"/>
      <c r="F12185" s="344"/>
      <c r="G12185" s="262">
        <f t="shared" si="213"/>
        <v>58584.866528488899</v>
      </c>
    </row>
    <row r="12186" spans="1:7" x14ac:dyDescent="0.2">
      <c r="A12186" s="120"/>
      <c r="B12186" s="120"/>
      <c r="C12186" s="120"/>
      <c r="D12186" s="120"/>
      <c r="E12186" s="344"/>
      <c r="F12186" s="344"/>
      <c r="G12186" s="262">
        <f t="shared" si="213"/>
        <v>58584.866528488899</v>
      </c>
    </row>
    <row r="12187" spans="1:7" x14ac:dyDescent="0.2">
      <c r="A12187" s="120"/>
      <c r="B12187" s="120"/>
      <c r="C12187" s="120"/>
      <c r="D12187" s="120"/>
      <c r="E12187" s="344"/>
      <c r="F12187" s="344"/>
      <c r="G12187" s="262">
        <f t="shared" si="213"/>
        <v>58584.866528488899</v>
      </c>
    </row>
    <row r="12188" spans="1:7" x14ac:dyDescent="0.2">
      <c r="A12188" s="120"/>
      <c r="B12188" s="120"/>
      <c r="C12188" s="120"/>
      <c r="D12188" s="120"/>
      <c r="E12188" s="344"/>
      <c r="F12188" s="344"/>
      <c r="G12188" s="262">
        <f t="shared" si="213"/>
        <v>58584.866528488899</v>
      </c>
    </row>
    <row r="12189" spans="1:7" x14ac:dyDescent="0.2">
      <c r="A12189" s="120"/>
      <c r="B12189" s="120"/>
      <c r="C12189" s="120"/>
      <c r="D12189" s="120"/>
      <c r="E12189" s="344"/>
      <c r="F12189" s="344"/>
      <c r="G12189" s="262">
        <f t="shared" si="213"/>
        <v>58584.866528488899</v>
      </c>
    </row>
    <row r="12190" spans="1:7" x14ac:dyDescent="0.2">
      <c r="A12190" s="120"/>
      <c r="B12190" s="120"/>
      <c r="C12190" s="120"/>
      <c r="D12190" s="120"/>
      <c r="E12190" s="344"/>
      <c r="F12190" s="344"/>
      <c r="G12190" s="262">
        <f t="shared" si="213"/>
        <v>58584.866528488899</v>
      </c>
    </row>
    <row r="12191" spans="1:7" x14ac:dyDescent="0.2">
      <c r="A12191" s="120"/>
      <c r="B12191" s="120"/>
      <c r="C12191" s="120"/>
      <c r="D12191" s="120"/>
      <c r="E12191" s="344"/>
      <c r="F12191" s="344"/>
      <c r="G12191" s="262">
        <f t="shared" si="213"/>
        <v>58584.866528488899</v>
      </c>
    </row>
    <row r="12192" spans="1:7" x14ac:dyDescent="0.2">
      <c r="A12192" s="120"/>
      <c r="B12192" s="120"/>
      <c r="C12192" s="120"/>
      <c r="D12192" s="120"/>
      <c r="E12192" s="344"/>
      <c r="F12192" s="344"/>
      <c r="G12192" s="262">
        <f t="shared" si="213"/>
        <v>58584.866528488899</v>
      </c>
    </row>
    <row r="12193" spans="1:7" x14ac:dyDescent="0.2">
      <c r="A12193" s="120"/>
      <c r="B12193" s="120"/>
      <c r="C12193" s="120"/>
      <c r="D12193" s="120"/>
      <c r="E12193" s="344"/>
      <c r="F12193" s="344"/>
      <c r="G12193" s="262">
        <f t="shared" si="213"/>
        <v>58584.866528488899</v>
      </c>
    </row>
    <row r="12194" spans="1:7" x14ac:dyDescent="0.2">
      <c r="A12194" s="120"/>
      <c r="B12194" s="120"/>
      <c r="C12194" s="120"/>
      <c r="D12194" s="120"/>
      <c r="E12194" s="344"/>
      <c r="F12194" s="344"/>
      <c r="G12194" s="262">
        <f t="shared" si="213"/>
        <v>58584.866528488899</v>
      </c>
    </row>
    <row r="12195" spans="1:7" x14ac:dyDescent="0.2">
      <c r="A12195" s="120"/>
      <c r="B12195" s="120"/>
      <c r="C12195" s="120"/>
      <c r="D12195" s="120"/>
      <c r="E12195" s="344"/>
      <c r="F12195" s="344"/>
      <c r="G12195" s="262">
        <f t="shared" si="213"/>
        <v>58584.866528488899</v>
      </c>
    </row>
    <row r="12196" spans="1:7" x14ac:dyDescent="0.2">
      <c r="A12196" s="120"/>
      <c r="B12196" s="120"/>
      <c r="C12196" s="120"/>
      <c r="D12196" s="120"/>
      <c r="E12196" s="344"/>
      <c r="F12196" s="344"/>
      <c r="G12196" s="262">
        <f t="shared" si="213"/>
        <v>58584.866528488899</v>
      </c>
    </row>
    <row r="12197" spans="1:7" x14ac:dyDescent="0.2">
      <c r="A12197" s="120"/>
      <c r="B12197" s="120"/>
      <c r="C12197" s="120"/>
      <c r="D12197" s="120"/>
      <c r="E12197" s="344"/>
      <c r="F12197" s="344"/>
      <c r="G12197" s="262">
        <f t="shared" si="213"/>
        <v>58584.866528488899</v>
      </c>
    </row>
    <row r="12198" spans="1:7" x14ac:dyDescent="0.2">
      <c r="A12198" s="120"/>
      <c r="B12198" s="120"/>
      <c r="C12198" s="120"/>
      <c r="D12198" s="120"/>
      <c r="E12198" s="344"/>
      <c r="F12198" s="344"/>
      <c r="G12198" s="262">
        <f t="shared" si="213"/>
        <v>58584.866528488899</v>
      </c>
    </row>
    <row r="12199" spans="1:7" x14ac:dyDescent="0.2">
      <c r="A12199" s="120"/>
      <c r="B12199" s="120"/>
      <c r="C12199" s="120"/>
      <c r="D12199" s="120"/>
      <c r="E12199" s="344"/>
      <c r="F12199" s="344"/>
      <c r="G12199" s="262">
        <f t="shared" si="213"/>
        <v>58584.866528488899</v>
      </c>
    </row>
    <row r="12200" spans="1:7" x14ac:dyDescent="0.2">
      <c r="A12200" s="120"/>
      <c r="B12200" s="120"/>
      <c r="C12200" s="120"/>
      <c r="D12200" s="120"/>
      <c r="E12200" s="344"/>
      <c r="F12200" s="344"/>
      <c r="G12200" s="262">
        <f t="shared" si="213"/>
        <v>58584.866528488899</v>
      </c>
    </row>
    <row r="12201" spans="1:7" x14ac:dyDescent="0.2">
      <c r="A12201" s="120"/>
      <c r="B12201" s="120"/>
      <c r="C12201" s="120"/>
      <c r="D12201" s="120"/>
      <c r="E12201" s="344"/>
      <c r="F12201" s="344"/>
      <c r="G12201" s="262">
        <f t="shared" si="213"/>
        <v>58584.866528488899</v>
      </c>
    </row>
    <row r="12202" spans="1:7" x14ac:dyDescent="0.2">
      <c r="A12202" s="120"/>
      <c r="B12202" s="120"/>
      <c r="C12202" s="120"/>
      <c r="D12202" s="120"/>
      <c r="E12202" s="344"/>
      <c r="F12202" s="344"/>
      <c r="G12202" s="262">
        <f t="shared" si="213"/>
        <v>58584.866528488899</v>
      </c>
    </row>
    <row r="12203" spans="1:7" x14ac:dyDescent="0.2">
      <c r="A12203" s="120"/>
      <c r="B12203" s="120"/>
      <c r="C12203" s="120"/>
      <c r="D12203" s="120"/>
      <c r="E12203" s="344"/>
      <c r="F12203" s="344"/>
      <c r="G12203" s="262">
        <f t="shared" si="213"/>
        <v>58584.866528488899</v>
      </c>
    </row>
    <row r="12204" spans="1:7" x14ac:dyDescent="0.2">
      <c r="A12204" s="120"/>
      <c r="B12204" s="120"/>
      <c r="C12204" s="120"/>
      <c r="D12204" s="120"/>
      <c r="E12204" s="344"/>
      <c r="F12204" s="344"/>
      <c r="G12204" s="262">
        <f t="shared" si="213"/>
        <v>58584.866528488899</v>
      </c>
    </row>
    <row r="12205" spans="1:7" x14ac:dyDescent="0.2">
      <c r="A12205" s="120"/>
      <c r="B12205" s="120"/>
      <c r="C12205" s="120"/>
      <c r="D12205" s="120"/>
      <c r="E12205" s="344"/>
      <c r="F12205" s="344"/>
      <c r="G12205" s="262">
        <f t="shared" si="213"/>
        <v>58584.866528488899</v>
      </c>
    </row>
    <row r="12206" spans="1:7" x14ac:dyDescent="0.2">
      <c r="A12206" s="120"/>
      <c r="B12206" s="120"/>
      <c r="C12206" s="120"/>
      <c r="D12206" s="120"/>
      <c r="E12206" s="344"/>
      <c r="F12206" s="344"/>
      <c r="G12206" s="262">
        <f t="shared" si="213"/>
        <v>58584.866528488899</v>
      </c>
    </row>
    <row r="12207" spans="1:7" x14ac:dyDescent="0.2">
      <c r="A12207" s="120"/>
      <c r="B12207" s="120"/>
      <c r="C12207" s="120"/>
      <c r="D12207" s="120"/>
      <c r="E12207" s="344"/>
      <c r="F12207" s="344"/>
      <c r="G12207" s="262">
        <f t="shared" si="213"/>
        <v>58584.866528488899</v>
      </c>
    </row>
    <row r="12208" spans="1:7" x14ac:dyDescent="0.2">
      <c r="A12208" s="120"/>
      <c r="B12208" s="120"/>
      <c r="C12208" s="120"/>
      <c r="D12208" s="120"/>
      <c r="E12208" s="344"/>
      <c r="F12208" s="344"/>
      <c r="G12208" s="262">
        <f t="shared" si="213"/>
        <v>58584.866528488899</v>
      </c>
    </row>
    <row r="12209" spans="1:7" x14ac:dyDescent="0.2">
      <c r="A12209" s="120"/>
      <c r="B12209" s="120"/>
      <c r="C12209" s="120"/>
      <c r="D12209" s="120"/>
      <c r="E12209" s="344"/>
      <c r="F12209" s="344"/>
      <c r="G12209" s="262">
        <f t="shared" si="213"/>
        <v>58584.866528488899</v>
      </c>
    </row>
    <row r="12210" spans="1:7" x14ac:dyDescent="0.2">
      <c r="A12210" s="120"/>
      <c r="B12210" s="120"/>
      <c r="C12210" s="120"/>
      <c r="D12210" s="120"/>
      <c r="E12210" s="344"/>
      <c r="F12210" s="344"/>
      <c r="G12210" s="262">
        <f t="shared" si="213"/>
        <v>58584.866528488899</v>
      </c>
    </row>
    <row r="12211" spans="1:7" x14ac:dyDescent="0.2">
      <c r="A12211" s="120"/>
      <c r="B12211" s="120"/>
      <c r="C12211" s="120"/>
      <c r="D12211" s="120"/>
      <c r="E12211" s="344"/>
      <c r="F12211" s="344"/>
      <c r="G12211" s="262">
        <f t="shared" si="213"/>
        <v>58584.866528488899</v>
      </c>
    </row>
    <row r="12212" spans="1:7" x14ac:dyDescent="0.2">
      <c r="A12212" s="120"/>
      <c r="B12212" s="120"/>
      <c r="C12212" s="120"/>
      <c r="D12212" s="120"/>
      <c r="E12212" s="344"/>
      <c r="F12212" s="344"/>
      <c r="G12212" s="262">
        <f t="shared" si="213"/>
        <v>58584.866528488899</v>
      </c>
    </row>
    <row r="12213" spans="1:7" x14ac:dyDescent="0.2">
      <c r="A12213" s="120"/>
      <c r="B12213" s="120"/>
      <c r="C12213" s="120"/>
      <c r="D12213" s="120"/>
      <c r="E12213" s="344"/>
      <c r="F12213" s="344"/>
      <c r="G12213" s="262">
        <f t="shared" si="213"/>
        <v>58584.866528488899</v>
      </c>
    </row>
    <row r="12214" spans="1:7" x14ac:dyDescent="0.2">
      <c r="A12214" s="120"/>
      <c r="B12214" s="120"/>
      <c r="C12214" s="120"/>
      <c r="D12214" s="120"/>
      <c r="E12214" s="344"/>
      <c r="F12214" s="344"/>
      <c r="G12214" s="262">
        <f t="shared" si="213"/>
        <v>58584.866528488899</v>
      </c>
    </row>
    <row r="12215" spans="1:7" x14ac:dyDescent="0.2">
      <c r="A12215" s="120"/>
      <c r="B12215" s="120"/>
      <c r="C12215" s="120"/>
      <c r="D12215" s="120"/>
      <c r="E12215" s="344"/>
      <c r="F12215" s="344"/>
      <c r="G12215" s="262">
        <f t="shared" si="213"/>
        <v>58584.866528488899</v>
      </c>
    </row>
    <row r="12216" spans="1:7" x14ac:dyDescent="0.2">
      <c r="A12216" s="120"/>
      <c r="B12216" s="120"/>
      <c r="C12216" s="120"/>
      <c r="D12216" s="120"/>
      <c r="E12216" s="344"/>
      <c r="F12216" s="344"/>
      <c r="G12216" s="262">
        <f t="shared" si="213"/>
        <v>58584.866528488899</v>
      </c>
    </row>
    <row r="12217" spans="1:7" x14ac:dyDescent="0.2">
      <c r="A12217" s="120"/>
      <c r="B12217" s="120"/>
      <c r="C12217" s="120"/>
      <c r="D12217" s="120"/>
      <c r="E12217" s="344"/>
      <c r="F12217" s="344"/>
      <c r="G12217" s="262">
        <f t="shared" si="213"/>
        <v>58584.866528488899</v>
      </c>
    </row>
    <row r="12218" spans="1:7" x14ac:dyDescent="0.2">
      <c r="A12218" s="120"/>
      <c r="B12218" s="120"/>
      <c r="C12218" s="120"/>
      <c r="D12218" s="120"/>
      <c r="E12218" s="344"/>
      <c r="F12218" s="344"/>
      <c r="G12218" s="262">
        <f t="shared" si="213"/>
        <v>58584.866528488899</v>
      </c>
    </row>
    <row r="12219" spans="1:7" x14ac:dyDescent="0.2">
      <c r="A12219" s="120"/>
      <c r="B12219" s="120"/>
      <c r="C12219" s="120"/>
      <c r="D12219" s="120"/>
      <c r="E12219" s="344"/>
      <c r="F12219" s="344"/>
      <c r="G12219" s="262">
        <f t="shared" si="213"/>
        <v>58584.866528488899</v>
      </c>
    </row>
    <row r="12220" spans="1:7" x14ac:dyDescent="0.2">
      <c r="A12220" s="120"/>
      <c r="B12220" s="120"/>
      <c r="C12220" s="120"/>
      <c r="D12220" s="120"/>
      <c r="E12220" s="344"/>
      <c r="F12220" s="344"/>
      <c r="G12220" s="262">
        <f t="shared" si="213"/>
        <v>58584.866528488899</v>
      </c>
    </row>
    <row r="12221" spans="1:7" x14ac:dyDescent="0.2">
      <c r="A12221" s="120"/>
      <c r="B12221" s="120"/>
      <c r="C12221" s="120"/>
      <c r="D12221" s="120"/>
      <c r="E12221" s="344"/>
      <c r="F12221" s="344"/>
      <c r="G12221" s="262">
        <f t="shared" si="213"/>
        <v>58584.866528488899</v>
      </c>
    </row>
    <row r="12222" spans="1:7" x14ac:dyDescent="0.2">
      <c r="A12222" s="120"/>
      <c r="B12222" s="120"/>
      <c r="C12222" s="120"/>
      <c r="D12222" s="120"/>
      <c r="E12222" s="344"/>
      <c r="F12222" s="344"/>
      <c r="G12222" s="262">
        <f t="shared" si="213"/>
        <v>58584.866528488899</v>
      </c>
    </row>
    <row r="12223" spans="1:7" x14ac:dyDescent="0.2">
      <c r="A12223" s="120"/>
      <c r="B12223" s="120"/>
      <c r="C12223" s="120"/>
      <c r="D12223" s="120"/>
      <c r="E12223" s="344"/>
      <c r="F12223" s="344"/>
      <c r="G12223" s="262">
        <f t="shared" si="213"/>
        <v>58584.866528488899</v>
      </c>
    </row>
    <row r="12224" spans="1:7" x14ac:dyDescent="0.2">
      <c r="A12224" s="120"/>
      <c r="B12224" s="120"/>
      <c r="C12224" s="120"/>
      <c r="D12224" s="120"/>
      <c r="E12224" s="344"/>
      <c r="F12224" s="344"/>
      <c r="G12224" s="262">
        <f t="shared" si="213"/>
        <v>58584.866528488899</v>
      </c>
    </row>
    <row r="12225" spans="1:7" x14ac:dyDescent="0.2">
      <c r="A12225" s="120"/>
      <c r="B12225" s="120"/>
      <c r="C12225" s="120"/>
      <c r="D12225" s="120"/>
      <c r="E12225" s="344"/>
      <c r="F12225" s="344"/>
      <c r="G12225" s="262">
        <f t="shared" si="213"/>
        <v>58584.866528488899</v>
      </c>
    </row>
    <row r="12226" spans="1:7" x14ac:dyDescent="0.2">
      <c r="A12226" s="120"/>
      <c r="B12226" s="120"/>
      <c r="C12226" s="120"/>
      <c r="D12226" s="120"/>
      <c r="E12226" s="344"/>
      <c r="F12226" s="344"/>
      <c r="G12226" s="262">
        <f t="shared" si="213"/>
        <v>58584.866528488899</v>
      </c>
    </row>
    <row r="12227" spans="1:7" x14ac:dyDescent="0.2">
      <c r="A12227" s="120"/>
      <c r="B12227" s="120"/>
      <c r="C12227" s="120"/>
      <c r="D12227" s="120"/>
      <c r="E12227" s="344"/>
      <c r="F12227" s="344"/>
      <c r="G12227" s="262">
        <f t="shared" si="213"/>
        <v>58584.866528488899</v>
      </c>
    </row>
    <row r="12228" spans="1:7" x14ac:dyDescent="0.2">
      <c r="A12228" s="120"/>
      <c r="B12228" s="120"/>
      <c r="C12228" s="120"/>
      <c r="D12228" s="120"/>
      <c r="E12228" s="344"/>
      <c r="F12228" s="344"/>
      <c r="G12228" s="262">
        <f t="shared" si="213"/>
        <v>58584.866528488899</v>
      </c>
    </row>
    <row r="12229" spans="1:7" x14ac:dyDescent="0.2">
      <c r="A12229" s="120"/>
      <c r="B12229" s="120"/>
      <c r="C12229" s="120"/>
      <c r="D12229" s="120"/>
      <c r="E12229" s="344"/>
      <c r="F12229" s="344"/>
      <c r="G12229" s="262">
        <f t="shared" si="213"/>
        <v>58584.866528488899</v>
      </c>
    </row>
    <row r="12230" spans="1:7" x14ac:dyDescent="0.2">
      <c r="A12230" s="120"/>
      <c r="B12230" s="120"/>
      <c r="C12230" s="120"/>
      <c r="D12230" s="120"/>
      <c r="E12230" s="344"/>
      <c r="F12230" s="344"/>
      <c r="G12230" s="262">
        <f t="shared" ref="G12230:G12293" si="214">G12229+(D12230+D12229)/2*(E12230-E12229)</f>
        <v>58584.866528488899</v>
      </c>
    </row>
    <row r="12231" spans="1:7" x14ac:dyDescent="0.2">
      <c r="A12231" s="120"/>
      <c r="B12231" s="120"/>
      <c r="C12231" s="120"/>
      <c r="D12231" s="120"/>
      <c r="E12231" s="344"/>
      <c r="F12231" s="344"/>
      <c r="G12231" s="262">
        <f t="shared" si="214"/>
        <v>58584.866528488899</v>
      </c>
    </row>
    <row r="12232" spans="1:7" x14ac:dyDescent="0.2">
      <c r="A12232" s="120"/>
      <c r="B12232" s="120"/>
      <c r="C12232" s="120"/>
      <c r="D12232" s="120"/>
      <c r="E12232" s="344"/>
      <c r="F12232" s="344"/>
      <c r="G12232" s="262">
        <f t="shared" si="214"/>
        <v>58584.866528488899</v>
      </c>
    </row>
    <row r="12233" spans="1:7" x14ac:dyDescent="0.2">
      <c r="A12233" s="120"/>
      <c r="B12233" s="120"/>
      <c r="C12233" s="120"/>
      <c r="D12233" s="120"/>
      <c r="E12233" s="344"/>
      <c r="F12233" s="344"/>
      <c r="G12233" s="262">
        <f t="shared" si="214"/>
        <v>58584.866528488899</v>
      </c>
    </row>
    <row r="12234" spans="1:7" x14ac:dyDescent="0.2">
      <c r="A12234" s="120"/>
      <c r="B12234" s="120"/>
      <c r="C12234" s="120"/>
      <c r="D12234" s="120"/>
      <c r="E12234" s="344"/>
      <c r="F12234" s="344"/>
      <c r="G12234" s="262">
        <f t="shared" si="214"/>
        <v>58584.866528488899</v>
      </c>
    </row>
    <row r="12235" spans="1:7" x14ac:dyDescent="0.2">
      <c r="A12235" s="120"/>
      <c r="B12235" s="120"/>
      <c r="C12235" s="120"/>
      <c r="D12235" s="120"/>
      <c r="E12235" s="344"/>
      <c r="F12235" s="344"/>
      <c r="G12235" s="262">
        <f t="shared" si="214"/>
        <v>58584.866528488899</v>
      </c>
    </row>
    <row r="12236" spans="1:7" x14ac:dyDescent="0.2">
      <c r="A12236" s="120"/>
      <c r="B12236" s="120"/>
      <c r="C12236" s="120"/>
      <c r="D12236" s="120"/>
      <c r="E12236" s="344"/>
      <c r="F12236" s="344"/>
      <c r="G12236" s="262">
        <f t="shared" si="214"/>
        <v>58584.866528488899</v>
      </c>
    </row>
    <row r="12237" spans="1:7" x14ac:dyDescent="0.2">
      <c r="A12237" s="120"/>
      <c r="B12237" s="120"/>
      <c r="C12237" s="120"/>
      <c r="D12237" s="120"/>
      <c r="E12237" s="344"/>
      <c r="F12237" s="344"/>
      <c r="G12237" s="262">
        <f t="shared" si="214"/>
        <v>58584.866528488899</v>
      </c>
    </row>
    <row r="12238" spans="1:7" x14ac:dyDescent="0.2">
      <c r="A12238" s="120"/>
      <c r="B12238" s="120"/>
      <c r="C12238" s="120"/>
      <c r="D12238" s="120"/>
      <c r="E12238" s="344"/>
      <c r="F12238" s="344"/>
      <c r="G12238" s="262">
        <f t="shared" si="214"/>
        <v>58584.866528488899</v>
      </c>
    </row>
    <row r="12239" spans="1:7" x14ac:dyDescent="0.2">
      <c r="A12239" s="120"/>
      <c r="B12239" s="120"/>
      <c r="C12239" s="120"/>
      <c r="D12239" s="120"/>
      <c r="E12239" s="344"/>
      <c r="F12239" s="344"/>
      <c r="G12239" s="262">
        <f t="shared" si="214"/>
        <v>58584.866528488899</v>
      </c>
    </row>
    <row r="12240" spans="1:7" x14ac:dyDescent="0.2">
      <c r="A12240" s="120"/>
      <c r="B12240" s="120"/>
      <c r="C12240" s="120"/>
      <c r="D12240" s="120"/>
      <c r="E12240" s="344"/>
      <c r="F12240" s="344"/>
      <c r="G12240" s="262">
        <f t="shared" si="214"/>
        <v>58584.866528488899</v>
      </c>
    </row>
    <row r="12241" spans="1:7" x14ac:dyDescent="0.2">
      <c r="A12241" s="120"/>
      <c r="B12241" s="120"/>
      <c r="C12241" s="120"/>
      <c r="D12241" s="120"/>
      <c r="E12241" s="344"/>
      <c r="F12241" s="344"/>
      <c r="G12241" s="262">
        <f t="shared" si="214"/>
        <v>58584.866528488899</v>
      </c>
    </row>
    <row r="12242" spans="1:7" x14ac:dyDescent="0.2">
      <c r="A12242" s="120"/>
      <c r="B12242" s="120"/>
      <c r="C12242" s="120"/>
      <c r="D12242" s="120"/>
      <c r="E12242" s="344"/>
      <c r="F12242" s="344"/>
      <c r="G12242" s="262">
        <f t="shared" si="214"/>
        <v>58584.866528488899</v>
      </c>
    </row>
    <row r="12243" spans="1:7" x14ac:dyDescent="0.2">
      <c r="A12243" s="120"/>
      <c r="B12243" s="120"/>
      <c r="C12243" s="120"/>
      <c r="D12243" s="120"/>
      <c r="E12243" s="344"/>
      <c r="F12243" s="344"/>
      <c r="G12243" s="262">
        <f t="shared" si="214"/>
        <v>58584.866528488899</v>
      </c>
    </row>
    <row r="12244" spans="1:7" x14ac:dyDescent="0.2">
      <c r="A12244" s="120"/>
      <c r="B12244" s="120"/>
      <c r="C12244" s="120"/>
      <c r="D12244" s="120"/>
      <c r="E12244" s="344"/>
      <c r="F12244" s="344"/>
      <c r="G12244" s="262">
        <f t="shared" si="214"/>
        <v>58584.866528488899</v>
      </c>
    </row>
    <row r="12245" spans="1:7" x14ac:dyDescent="0.2">
      <c r="A12245" s="120"/>
      <c r="B12245" s="120"/>
      <c r="C12245" s="120"/>
      <c r="D12245" s="120"/>
      <c r="E12245" s="344"/>
      <c r="F12245" s="344"/>
      <c r="G12245" s="262">
        <f t="shared" si="214"/>
        <v>58584.866528488899</v>
      </c>
    </row>
    <row r="12246" spans="1:7" x14ac:dyDescent="0.2">
      <c r="A12246" s="120"/>
      <c r="B12246" s="120"/>
      <c r="C12246" s="120"/>
      <c r="D12246" s="120"/>
      <c r="E12246" s="344"/>
      <c r="F12246" s="344"/>
      <c r="G12246" s="262">
        <f t="shared" si="214"/>
        <v>58584.866528488899</v>
      </c>
    </row>
    <row r="12247" spans="1:7" x14ac:dyDescent="0.2">
      <c r="A12247" s="120"/>
      <c r="B12247" s="120"/>
      <c r="C12247" s="120"/>
      <c r="D12247" s="120"/>
      <c r="E12247" s="344"/>
      <c r="F12247" s="344"/>
      <c r="G12247" s="262">
        <f t="shared" si="214"/>
        <v>58584.866528488899</v>
      </c>
    </row>
    <row r="12248" spans="1:7" x14ac:dyDescent="0.2">
      <c r="A12248" s="120"/>
      <c r="B12248" s="120"/>
      <c r="C12248" s="120"/>
      <c r="D12248" s="120"/>
      <c r="E12248" s="344"/>
      <c r="F12248" s="344"/>
      <c r="G12248" s="262">
        <f t="shared" si="214"/>
        <v>58584.866528488899</v>
      </c>
    </row>
    <row r="12249" spans="1:7" x14ac:dyDescent="0.2">
      <c r="A12249" s="120"/>
      <c r="B12249" s="120"/>
      <c r="C12249" s="120"/>
      <c r="D12249" s="120"/>
      <c r="E12249" s="344"/>
      <c r="F12249" s="344"/>
      <c r="G12249" s="262">
        <f t="shared" si="214"/>
        <v>58584.866528488899</v>
      </c>
    </row>
    <row r="12250" spans="1:7" x14ac:dyDescent="0.2">
      <c r="A12250" s="120"/>
      <c r="B12250" s="120"/>
      <c r="C12250" s="120"/>
      <c r="D12250" s="120"/>
      <c r="E12250" s="344"/>
      <c r="F12250" s="344"/>
      <c r="G12250" s="262">
        <f t="shared" si="214"/>
        <v>58584.866528488899</v>
      </c>
    </row>
    <row r="12251" spans="1:7" x14ac:dyDescent="0.2">
      <c r="A12251" s="120"/>
      <c r="B12251" s="120"/>
      <c r="C12251" s="120"/>
      <c r="D12251" s="120"/>
      <c r="E12251" s="344"/>
      <c r="F12251" s="344"/>
      <c r="G12251" s="262">
        <f t="shared" si="214"/>
        <v>58584.866528488899</v>
      </c>
    </row>
    <row r="12252" spans="1:7" x14ac:dyDescent="0.2">
      <c r="A12252" s="120"/>
      <c r="B12252" s="120"/>
      <c r="C12252" s="120"/>
      <c r="D12252" s="120"/>
      <c r="E12252" s="344"/>
      <c r="F12252" s="344"/>
      <c r="G12252" s="262">
        <f t="shared" si="214"/>
        <v>58584.866528488899</v>
      </c>
    </row>
    <row r="12253" spans="1:7" x14ac:dyDescent="0.2">
      <c r="A12253" s="120"/>
      <c r="B12253" s="120"/>
      <c r="C12253" s="120"/>
      <c r="D12253" s="120"/>
      <c r="E12253" s="344"/>
      <c r="F12253" s="344"/>
      <c r="G12253" s="262">
        <f t="shared" si="214"/>
        <v>58584.866528488899</v>
      </c>
    </row>
    <row r="12254" spans="1:7" x14ac:dyDescent="0.2">
      <c r="A12254" s="120"/>
      <c r="B12254" s="120"/>
      <c r="C12254" s="120"/>
      <c r="D12254" s="120"/>
      <c r="E12254" s="344"/>
      <c r="F12254" s="344"/>
      <c r="G12254" s="262">
        <f t="shared" si="214"/>
        <v>58584.866528488899</v>
      </c>
    </row>
    <row r="12255" spans="1:7" x14ac:dyDescent="0.2">
      <c r="A12255" s="120"/>
      <c r="B12255" s="120"/>
      <c r="C12255" s="120"/>
      <c r="D12255" s="120"/>
      <c r="E12255" s="344"/>
      <c r="F12255" s="344"/>
      <c r="G12255" s="262">
        <f t="shared" si="214"/>
        <v>58584.866528488899</v>
      </c>
    </row>
    <row r="12256" spans="1:7" x14ac:dyDescent="0.2">
      <c r="A12256" s="120"/>
      <c r="B12256" s="120"/>
      <c r="C12256" s="120"/>
      <c r="D12256" s="120"/>
      <c r="E12256" s="344"/>
      <c r="F12256" s="344"/>
      <c r="G12256" s="262">
        <f t="shared" si="214"/>
        <v>58584.866528488899</v>
      </c>
    </row>
    <row r="12257" spans="1:7" x14ac:dyDescent="0.2">
      <c r="A12257" s="120"/>
      <c r="B12257" s="120"/>
      <c r="C12257" s="120"/>
      <c r="D12257" s="120"/>
      <c r="E12257" s="344"/>
      <c r="F12257" s="344"/>
      <c r="G12257" s="262">
        <f t="shared" si="214"/>
        <v>58584.866528488899</v>
      </c>
    </row>
    <row r="12258" spans="1:7" x14ac:dyDescent="0.2">
      <c r="A12258" s="120"/>
      <c r="B12258" s="120"/>
      <c r="C12258" s="120"/>
      <c r="D12258" s="120"/>
      <c r="E12258" s="344"/>
      <c r="F12258" s="344"/>
      <c r="G12258" s="262">
        <f t="shared" si="214"/>
        <v>58584.866528488899</v>
      </c>
    </row>
    <row r="12259" spans="1:7" x14ac:dyDescent="0.2">
      <c r="A12259" s="120"/>
      <c r="B12259" s="120"/>
      <c r="C12259" s="120"/>
      <c r="D12259" s="120"/>
      <c r="E12259" s="344"/>
      <c r="F12259" s="344"/>
      <c r="G12259" s="262">
        <f t="shared" si="214"/>
        <v>58584.866528488899</v>
      </c>
    </row>
    <row r="12260" spans="1:7" x14ac:dyDescent="0.2">
      <c r="A12260" s="120"/>
      <c r="B12260" s="120"/>
      <c r="C12260" s="120"/>
      <c r="D12260" s="120"/>
      <c r="E12260" s="344"/>
      <c r="F12260" s="344"/>
      <c r="G12260" s="262">
        <f t="shared" si="214"/>
        <v>58584.866528488899</v>
      </c>
    </row>
    <row r="12261" spans="1:7" x14ac:dyDescent="0.2">
      <c r="A12261" s="120"/>
      <c r="B12261" s="120"/>
      <c r="C12261" s="120"/>
      <c r="D12261" s="120"/>
      <c r="E12261" s="344"/>
      <c r="F12261" s="344"/>
      <c r="G12261" s="262">
        <f t="shared" si="214"/>
        <v>58584.866528488899</v>
      </c>
    </row>
    <row r="12262" spans="1:7" x14ac:dyDescent="0.2">
      <c r="A12262" s="120"/>
      <c r="B12262" s="120"/>
      <c r="C12262" s="120"/>
      <c r="D12262" s="120"/>
      <c r="E12262" s="344"/>
      <c r="F12262" s="344"/>
      <c r="G12262" s="262">
        <f t="shared" si="214"/>
        <v>58584.866528488899</v>
      </c>
    </row>
    <row r="12263" spans="1:7" x14ac:dyDescent="0.2">
      <c r="A12263" s="120"/>
      <c r="B12263" s="120"/>
      <c r="C12263" s="120"/>
      <c r="D12263" s="120"/>
      <c r="E12263" s="344"/>
      <c r="F12263" s="344"/>
      <c r="G12263" s="262">
        <f t="shared" si="214"/>
        <v>58584.866528488899</v>
      </c>
    </row>
    <row r="12264" spans="1:7" x14ac:dyDescent="0.2">
      <c r="A12264" s="120"/>
      <c r="B12264" s="120"/>
      <c r="C12264" s="120"/>
      <c r="D12264" s="120"/>
      <c r="E12264" s="344"/>
      <c r="F12264" s="344"/>
      <c r="G12264" s="262">
        <f t="shared" si="214"/>
        <v>58584.866528488899</v>
      </c>
    </row>
    <row r="12265" spans="1:7" x14ac:dyDescent="0.2">
      <c r="A12265" s="120"/>
      <c r="B12265" s="120"/>
      <c r="C12265" s="120"/>
      <c r="D12265" s="120"/>
      <c r="E12265" s="344"/>
      <c r="F12265" s="344"/>
      <c r="G12265" s="262">
        <f t="shared" si="214"/>
        <v>58584.866528488899</v>
      </c>
    </row>
    <row r="12266" spans="1:7" x14ac:dyDescent="0.2">
      <c r="A12266" s="120"/>
      <c r="B12266" s="120"/>
      <c r="C12266" s="120"/>
      <c r="D12266" s="120"/>
      <c r="E12266" s="344"/>
      <c r="F12266" s="344"/>
      <c r="G12266" s="262">
        <f t="shared" si="214"/>
        <v>58584.866528488899</v>
      </c>
    </row>
    <row r="12267" spans="1:7" x14ac:dyDescent="0.2">
      <c r="A12267" s="120"/>
      <c r="B12267" s="120"/>
      <c r="C12267" s="120"/>
      <c r="D12267" s="120"/>
      <c r="E12267" s="344"/>
      <c r="F12267" s="344"/>
      <c r="G12267" s="262">
        <f t="shared" si="214"/>
        <v>58584.866528488899</v>
      </c>
    </row>
    <row r="12268" spans="1:7" x14ac:dyDescent="0.2">
      <c r="A12268" s="120"/>
      <c r="B12268" s="120"/>
      <c r="C12268" s="120"/>
      <c r="D12268" s="120"/>
      <c r="E12268" s="344"/>
      <c r="F12268" s="344"/>
      <c r="G12268" s="262">
        <f t="shared" si="214"/>
        <v>58584.866528488899</v>
      </c>
    </row>
    <row r="12269" spans="1:7" x14ac:dyDescent="0.2">
      <c r="A12269" s="120"/>
      <c r="B12269" s="120"/>
      <c r="C12269" s="120"/>
      <c r="D12269" s="120"/>
      <c r="E12269" s="344"/>
      <c r="F12269" s="344"/>
      <c r="G12269" s="262">
        <f t="shared" si="214"/>
        <v>58584.866528488899</v>
      </c>
    </row>
    <row r="12270" spans="1:7" x14ac:dyDescent="0.2">
      <c r="A12270" s="120"/>
      <c r="B12270" s="120"/>
      <c r="C12270" s="120"/>
      <c r="D12270" s="120"/>
      <c r="E12270" s="344"/>
      <c r="F12270" s="344"/>
      <c r="G12270" s="262">
        <f t="shared" si="214"/>
        <v>58584.866528488899</v>
      </c>
    </row>
    <row r="12271" spans="1:7" x14ac:dyDescent="0.2">
      <c r="A12271" s="120"/>
      <c r="B12271" s="120"/>
      <c r="C12271" s="120"/>
      <c r="D12271" s="120"/>
      <c r="E12271" s="344"/>
      <c r="F12271" s="344"/>
      <c r="G12271" s="262">
        <f t="shared" si="214"/>
        <v>58584.866528488899</v>
      </c>
    </row>
    <row r="12272" spans="1:7" x14ac:dyDescent="0.2">
      <c r="A12272" s="120"/>
      <c r="B12272" s="120"/>
      <c r="C12272" s="120"/>
      <c r="D12272" s="120"/>
      <c r="E12272" s="344"/>
      <c r="F12272" s="344"/>
      <c r="G12272" s="262">
        <f t="shared" si="214"/>
        <v>58584.866528488899</v>
      </c>
    </row>
    <row r="12273" spans="1:7" x14ac:dyDescent="0.2">
      <c r="A12273" s="120"/>
      <c r="B12273" s="120"/>
      <c r="C12273" s="120"/>
      <c r="D12273" s="120"/>
      <c r="E12273" s="344"/>
      <c r="F12273" s="344"/>
      <c r="G12273" s="262">
        <f t="shared" si="214"/>
        <v>58584.866528488899</v>
      </c>
    </row>
    <row r="12274" spans="1:7" x14ac:dyDescent="0.2">
      <c r="A12274" s="120"/>
      <c r="B12274" s="120"/>
      <c r="C12274" s="120"/>
      <c r="D12274" s="120"/>
      <c r="E12274" s="344"/>
      <c r="F12274" s="344"/>
      <c r="G12274" s="262">
        <f t="shared" si="214"/>
        <v>58584.866528488899</v>
      </c>
    </row>
    <row r="12275" spans="1:7" x14ac:dyDescent="0.2">
      <c r="A12275" s="120"/>
      <c r="B12275" s="120"/>
      <c r="C12275" s="120"/>
      <c r="D12275" s="120"/>
      <c r="E12275" s="344"/>
      <c r="F12275" s="344"/>
      <c r="G12275" s="262">
        <f t="shared" si="214"/>
        <v>58584.866528488899</v>
      </c>
    </row>
    <row r="12276" spans="1:7" x14ac:dyDescent="0.2">
      <c r="A12276" s="120"/>
      <c r="B12276" s="120"/>
      <c r="C12276" s="120"/>
      <c r="D12276" s="120"/>
      <c r="E12276" s="344"/>
      <c r="F12276" s="344"/>
      <c r="G12276" s="262">
        <f t="shared" si="214"/>
        <v>58584.866528488899</v>
      </c>
    </row>
    <row r="12277" spans="1:7" x14ac:dyDescent="0.2">
      <c r="A12277" s="120"/>
      <c r="B12277" s="120"/>
      <c r="C12277" s="120"/>
      <c r="D12277" s="120"/>
      <c r="E12277" s="344"/>
      <c r="F12277" s="344"/>
      <c r="G12277" s="262">
        <f t="shared" si="214"/>
        <v>58584.866528488899</v>
      </c>
    </row>
    <row r="12278" spans="1:7" x14ac:dyDescent="0.2">
      <c r="A12278" s="120"/>
      <c r="B12278" s="120"/>
      <c r="C12278" s="120"/>
      <c r="D12278" s="120"/>
      <c r="E12278" s="344"/>
      <c r="F12278" s="344"/>
      <c r="G12278" s="262">
        <f t="shared" si="214"/>
        <v>58584.866528488899</v>
      </c>
    </row>
    <row r="12279" spans="1:7" x14ac:dyDescent="0.2">
      <c r="A12279" s="120"/>
      <c r="B12279" s="120"/>
      <c r="C12279" s="120"/>
      <c r="D12279" s="120"/>
      <c r="E12279" s="344"/>
      <c r="F12279" s="344"/>
      <c r="G12279" s="262">
        <f t="shared" si="214"/>
        <v>58584.866528488899</v>
      </c>
    </row>
    <row r="12280" spans="1:7" x14ac:dyDescent="0.2">
      <c r="A12280" s="120"/>
      <c r="B12280" s="120"/>
      <c r="C12280" s="120"/>
      <c r="D12280" s="120"/>
      <c r="E12280" s="344"/>
      <c r="F12280" s="344"/>
      <c r="G12280" s="262">
        <f t="shared" si="214"/>
        <v>58584.866528488899</v>
      </c>
    </row>
    <row r="12281" spans="1:7" x14ac:dyDescent="0.2">
      <c r="A12281" s="120"/>
      <c r="B12281" s="120"/>
      <c r="C12281" s="120"/>
      <c r="D12281" s="120"/>
      <c r="E12281" s="344"/>
      <c r="F12281" s="344"/>
      <c r="G12281" s="262">
        <f t="shared" si="214"/>
        <v>58584.866528488899</v>
      </c>
    </row>
    <row r="12282" spans="1:7" x14ac:dyDescent="0.2">
      <c r="A12282" s="120"/>
      <c r="B12282" s="120"/>
      <c r="C12282" s="120"/>
      <c r="D12282" s="120"/>
      <c r="E12282" s="344"/>
      <c r="F12282" s="344"/>
      <c r="G12282" s="262">
        <f t="shared" si="214"/>
        <v>58584.866528488899</v>
      </c>
    </row>
    <row r="12283" spans="1:7" x14ac:dyDescent="0.2">
      <c r="A12283" s="120"/>
      <c r="B12283" s="120"/>
      <c r="C12283" s="120"/>
      <c r="D12283" s="120"/>
      <c r="E12283" s="344"/>
      <c r="F12283" s="344"/>
      <c r="G12283" s="262">
        <f t="shared" si="214"/>
        <v>58584.866528488899</v>
      </c>
    </row>
    <row r="12284" spans="1:7" x14ac:dyDescent="0.2">
      <c r="A12284" s="120"/>
      <c r="B12284" s="120"/>
      <c r="C12284" s="120"/>
      <c r="D12284" s="120"/>
      <c r="E12284" s="344"/>
      <c r="F12284" s="344"/>
      <c r="G12284" s="262">
        <f t="shared" si="214"/>
        <v>58584.866528488899</v>
      </c>
    </row>
    <row r="12285" spans="1:7" x14ac:dyDescent="0.2">
      <c r="A12285" s="120"/>
      <c r="B12285" s="120"/>
      <c r="C12285" s="120"/>
      <c r="D12285" s="120"/>
      <c r="E12285" s="344"/>
      <c r="F12285" s="344"/>
      <c r="G12285" s="262">
        <f t="shared" si="214"/>
        <v>58584.866528488899</v>
      </c>
    </row>
    <row r="12286" spans="1:7" x14ac:dyDescent="0.2">
      <c r="A12286" s="120"/>
      <c r="B12286" s="120"/>
      <c r="C12286" s="120"/>
      <c r="D12286" s="120"/>
      <c r="E12286" s="344"/>
      <c r="F12286" s="344"/>
      <c r="G12286" s="262">
        <f t="shared" si="214"/>
        <v>58584.866528488899</v>
      </c>
    </row>
    <row r="12287" spans="1:7" x14ac:dyDescent="0.2">
      <c r="A12287" s="120"/>
      <c r="B12287" s="120"/>
      <c r="C12287" s="120"/>
      <c r="D12287" s="120"/>
      <c r="E12287" s="344"/>
      <c r="F12287" s="344"/>
      <c r="G12287" s="262">
        <f t="shared" si="214"/>
        <v>58584.866528488899</v>
      </c>
    </row>
    <row r="12288" spans="1:7" x14ac:dyDescent="0.2">
      <c r="A12288" s="120"/>
      <c r="B12288" s="120"/>
      <c r="C12288" s="120"/>
      <c r="D12288" s="120"/>
      <c r="E12288" s="344"/>
      <c r="F12288" s="344"/>
      <c r="G12288" s="262">
        <f t="shared" si="214"/>
        <v>58584.866528488899</v>
      </c>
    </row>
    <row r="12289" spans="1:7" x14ac:dyDescent="0.2">
      <c r="A12289" s="120"/>
      <c r="B12289" s="120"/>
      <c r="C12289" s="120"/>
      <c r="D12289" s="120"/>
      <c r="E12289" s="344"/>
      <c r="F12289" s="344"/>
      <c r="G12289" s="262">
        <f t="shared" si="214"/>
        <v>58584.866528488899</v>
      </c>
    </row>
    <row r="12290" spans="1:7" x14ac:dyDescent="0.2">
      <c r="A12290" s="120"/>
      <c r="B12290" s="120"/>
      <c r="C12290" s="120"/>
      <c r="D12290" s="120"/>
      <c r="E12290" s="344"/>
      <c r="F12290" s="344"/>
      <c r="G12290" s="262">
        <f t="shared" si="214"/>
        <v>58584.866528488899</v>
      </c>
    </row>
    <row r="12291" spans="1:7" x14ac:dyDescent="0.2">
      <c r="A12291" s="120"/>
      <c r="B12291" s="120"/>
      <c r="C12291" s="120"/>
      <c r="D12291" s="120"/>
      <c r="E12291" s="344"/>
      <c r="F12291" s="344"/>
      <c r="G12291" s="262">
        <f t="shared" si="214"/>
        <v>58584.866528488899</v>
      </c>
    </row>
    <row r="12292" spans="1:7" x14ac:dyDescent="0.2">
      <c r="A12292" s="120"/>
      <c r="B12292" s="120"/>
      <c r="C12292" s="120"/>
      <c r="D12292" s="120"/>
      <c r="E12292" s="344"/>
      <c r="F12292" s="344"/>
      <c r="G12292" s="262">
        <f t="shared" si="214"/>
        <v>58584.866528488899</v>
      </c>
    </row>
    <row r="12293" spans="1:7" x14ac:dyDescent="0.2">
      <c r="A12293" s="120"/>
      <c r="B12293" s="120"/>
      <c r="C12293" s="120"/>
      <c r="D12293" s="120"/>
      <c r="E12293" s="344"/>
      <c r="F12293" s="344"/>
      <c r="G12293" s="262">
        <f t="shared" si="214"/>
        <v>58584.866528488899</v>
      </c>
    </row>
    <row r="12294" spans="1:7" x14ac:dyDescent="0.2">
      <c r="A12294" s="120"/>
      <c r="B12294" s="120"/>
      <c r="C12294" s="120"/>
      <c r="D12294" s="120"/>
      <c r="E12294" s="344"/>
      <c r="F12294" s="344"/>
      <c r="G12294" s="262">
        <f t="shared" ref="G12294:G12357" si="215">G12293+(D12294+D12293)/2*(E12294-E12293)</f>
        <v>58584.866528488899</v>
      </c>
    </row>
    <row r="12295" spans="1:7" x14ac:dyDescent="0.2">
      <c r="A12295" s="120"/>
      <c r="B12295" s="120"/>
      <c r="C12295" s="120"/>
      <c r="D12295" s="120"/>
      <c r="E12295" s="344"/>
      <c r="F12295" s="344"/>
      <c r="G12295" s="262">
        <f t="shared" si="215"/>
        <v>58584.866528488899</v>
      </c>
    </row>
    <row r="12296" spans="1:7" x14ac:dyDescent="0.2">
      <c r="A12296" s="120"/>
      <c r="B12296" s="120"/>
      <c r="C12296" s="120"/>
      <c r="D12296" s="120"/>
      <c r="E12296" s="344"/>
      <c r="F12296" s="344"/>
      <c r="G12296" s="262">
        <f t="shared" si="215"/>
        <v>58584.866528488899</v>
      </c>
    </row>
    <row r="12297" spans="1:7" x14ac:dyDescent="0.2">
      <c r="A12297" s="120"/>
      <c r="B12297" s="120"/>
      <c r="C12297" s="120"/>
      <c r="D12297" s="120"/>
      <c r="E12297" s="344"/>
      <c r="F12297" s="344"/>
      <c r="G12297" s="262">
        <f t="shared" si="215"/>
        <v>58584.866528488899</v>
      </c>
    </row>
    <row r="12298" spans="1:7" x14ac:dyDescent="0.2">
      <c r="A12298" s="120"/>
      <c r="B12298" s="120"/>
      <c r="C12298" s="120"/>
      <c r="D12298" s="120"/>
      <c r="E12298" s="344"/>
      <c r="F12298" s="344"/>
      <c r="G12298" s="262">
        <f t="shared" si="215"/>
        <v>58584.866528488899</v>
      </c>
    </row>
    <row r="12299" spans="1:7" x14ac:dyDescent="0.2">
      <c r="A12299" s="120"/>
      <c r="B12299" s="120"/>
      <c r="C12299" s="120"/>
      <c r="D12299" s="120"/>
      <c r="E12299" s="344"/>
      <c r="F12299" s="344"/>
      <c r="G12299" s="262">
        <f t="shared" si="215"/>
        <v>58584.866528488899</v>
      </c>
    </row>
    <row r="12300" spans="1:7" x14ac:dyDescent="0.2">
      <c r="A12300" s="120"/>
      <c r="B12300" s="120"/>
      <c r="C12300" s="120"/>
      <c r="D12300" s="120"/>
      <c r="E12300" s="344"/>
      <c r="F12300" s="344"/>
      <c r="G12300" s="262">
        <f t="shared" si="215"/>
        <v>58584.866528488899</v>
      </c>
    </row>
    <row r="12301" spans="1:7" x14ac:dyDescent="0.2">
      <c r="A12301" s="120"/>
      <c r="B12301" s="120"/>
      <c r="C12301" s="120"/>
      <c r="D12301" s="120"/>
      <c r="E12301" s="344"/>
      <c r="F12301" s="344"/>
      <c r="G12301" s="262">
        <f t="shared" si="215"/>
        <v>58584.866528488899</v>
      </c>
    </row>
    <row r="12302" spans="1:7" x14ac:dyDescent="0.2">
      <c r="A12302" s="120"/>
      <c r="B12302" s="120"/>
      <c r="C12302" s="120"/>
      <c r="D12302" s="120"/>
      <c r="E12302" s="344"/>
      <c r="F12302" s="344"/>
      <c r="G12302" s="262">
        <f t="shared" si="215"/>
        <v>58584.866528488899</v>
      </c>
    </row>
    <row r="12303" spans="1:7" x14ac:dyDescent="0.2">
      <c r="A12303" s="120"/>
      <c r="B12303" s="120"/>
      <c r="C12303" s="120"/>
      <c r="D12303" s="120"/>
      <c r="E12303" s="344"/>
      <c r="F12303" s="344"/>
      <c r="G12303" s="262">
        <f t="shared" si="215"/>
        <v>58584.866528488899</v>
      </c>
    </row>
    <row r="12304" spans="1:7" x14ac:dyDescent="0.2">
      <c r="A12304" s="120"/>
      <c r="B12304" s="120"/>
      <c r="C12304" s="120"/>
      <c r="D12304" s="120"/>
      <c r="E12304" s="344"/>
      <c r="F12304" s="344"/>
      <c r="G12304" s="262">
        <f t="shared" si="215"/>
        <v>58584.866528488899</v>
      </c>
    </row>
    <row r="12305" spans="1:7" x14ac:dyDescent="0.2">
      <c r="A12305" s="120"/>
      <c r="B12305" s="120"/>
      <c r="C12305" s="120"/>
      <c r="D12305" s="120"/>
      <c r="E12305" s="344"/>
      <c r="F12305" s="344"/>
      <c r="G12305" s="262">
        <f t="shared" si="215"/>
        <v>58584.866528488899</v>
      </c>
    </row>
    <row r="12306" spans="1:7" x14ac:dyDescent="0.2">
      <c r="A12306" s="120"/>
      <c r="B12306" s="120"/>
      <c r="C12306" s="120"/>
      <c r="D12306" s="120"/>
      <c r="E12306" s="344"/>
      <c r="F12306" s="344"/>
      <c r="G12306" s="262">
        <f t="shared" si="215"/>
        <v>58584.866528488899</v>
      </c>
    </row>
    <row r="12307" spans="1:7" x14ac:dyDescent="0.2">
      <c r="A12307" s="120"/>
      <c r="B12307" s="120"/>
      <c r="C12307" s="120"/>
      <c r="D12307" s="120"/>
      <c r="E12307" s="344"/>
      <c r="F12307" s="344"/>
      <c r="G12307" s="262">
        <f t="shared" si="215"/>
        <v>58584.866528488899</v>
      </c>
    </row>
    <row r="12308" spans="1:7" x14ac:dyDescent="0.2">
      <c r="A12308" s="120"/>
      <c r="B12308" s="120"/>
      <c r="C12308" s="120"/>
      <c r="D12308" s="120"/>
      <c r="E12308" s="344"/>
      <c r="F12308" s="344"/>
      <c r="G12308" s="262">
        <f t="shared" si="215"/>
        <v>58584.866528488899</v>
      </c>
    </row>
    <row r="12309" spans="1:7" x14ac:dyDescent="0.2">
      <c r="A12309" s="120"/>
      <c r="B12309" s="120"/>
      <c r="C12309" s="120"/>
      <c r="D12309" s="120"/>
      <c r="E12309" s="344"/>
      <c r="F12309" s="344"/>
      <c r="G12309" s="262">
        <f t="shared" si="215"/>
        <v>58584.866528488899</v>
      </c>
    </row>
    <row r="12310" spans="1:7" x14ac:dyDescent="0.2">
      <c r="A12310" s="120"/>
      <c r="B12310" s="120"/>
      <c r="C12310" s="120"/>
      <c r="D12310" s="120"/>
      <c r="E12310" s="344"/>
      <c r="F12310" s="344"/>
      <c r="G12310" s="262">
        <f t="shared" si="215"/>
        <v>58584.866528488899</v>
      </c>
    </row>
    <row r="12311" spans="1:7" x14ac:dyDescent="0.2">
      <c r="A12311" s="120"/>
      <c r="B12311" s="120"/>
      <c r="C12311" s="120"/>
      <c r="D12311" s="120"/>
      <c r="E12311" s="344"/>
      <c r="F12311" s="344"/>
      <c r="G12311" s="262">
        <f t="shared" si="215"/>
        <v>58584.866528488899</v>
      </c>
    </row>
    <row r="12312" spans="1:7" x14ac:dyDescent="0.2">
      <c r="A12312" s="120"/>
      <c r="B12312" s="120"/>
      <c r="C12312" s="120"/>
      <c r="D12312" s="120"/>
      <c r="E12312" s="344"/>
      <c r="F12312" s="344"/>
      <c r="G12312" s="262">
        <f t="shared" si="215"/>
        <v>58584.866528488899</v>
      </c>
    </row>
    <row r="12313" spans="1:7" x14ac:dyDescent="0.2">
      <c r="A12313" s="120"/>
      <c r="B12313" s="120"/>
      <c r="C12313" s="120"/>
      <c r="D12313" s="120"/>
      <c r="E12313" s="344"/>
      <c r="F12313" s="344"/>
      <c r="G12313" s="262">
        <f t="shared" si="215"/>
        <v>58584.866528488899</v>
      </c>
    </row>
    <row r="12314" spans="1:7" x14ac:dyDescent="0.2">
      <c r="A12314" s="120"/>
      <c r="B12314" s="120"/>
      <c r="C12314" s="120"/>
      <c r="D12314" s="120"/>
      <c r="E12314" s="344"/>
      <c r="F12314" s="344"/>
      <c r="G12314" s="262">
        <f t="shared" si="215"/>
        <v>58584.866528488899</v>
      </c>
    </row>
    <row r="12315" spans="1:7" x14ac:dyDescent="0.2">
      <c r="A12315" s="120"/>
      <c r="B12315" s="120"/>
      <c r="C12315" s="120"/>
      <c r="D12315" s="120"/>
      <c r="E12315" s="344"/>
      <c r="F12315" s="344"/>
      <c r="G12315" s="262">
        <f t="shared" si="215"/>
        <v>58584.866528488899</v>
      </c>
    </row>
    <row r="12316" spans="1:7" x14ac:dyDescent="0.2">
      <c r="A12316" s="120"/>
      <c r="B12316" s="120"/>
      <c r="C12316" s="120"/>
      <c r="D12316" s="120"/>
      <c r="E12316" s="344"/>
      <c r="F12316" s="344"/>
      <c r="G12316" s="262">
        <f t="shared" si="215"/>
        <v>58584.866528488899</v>
      </c>
    </row>
    <row r="12317" spans="1:7" x14ac:dyDescent="0.2">
      <c r="A12317" s="120"/>
      <c r="B12317" s="120"/>
      <c r="C12317" s="120"/>
      <c r="D12317" s="120"/>
      <c r="E12317" s="344"/>
      <c r="F12317" s="344"/>
      <c r="G12317" s="262">
        <f t="shared" si="215"/>
        <v>58584.866528488899</v>
      </c>
    </row>
    <row r="12318" spans="1:7" x14ac:dyDescent="0.2">
      <c r="A12318" s="120"/>
      <c r="B12318" s="120"/>
      <c r="C12318" s="120"/>
      <c r="D12318" s="120"/>
      <c r="E12318" s="344"/>
      <c r="F12318" s="344"/>
      <c r="G12318" s="262">
        <f t="shared" si="215"/>
        <v>58584.866528488899</v>
      </c>
    </row>
    <row r="12319" spans="1:7" x14ac:dyDescent="0.2">
      <c r="A12319" s="120"/>
      <c r="B12319" s="120"/>
      <c r="C12319" s="120"/>
      <c r="D12319" s="120"/>
      <c r="E12319" s="344"/>
      <c r="F12319" s="344"/>
      <c r="G12319" s="262">
        <f t="shared" si="215"/>
        <v>58584.866528488899</v>
      </c>
    </row>
    <row r="12320" spans="1:7" x14ac:dyDescent="0.2">
      <c r="A12320" s="120"/>
      <c r="B12320" s="120"/>
      <c r="C12320" s="120"/>
      <c r="D12320" s="120"/>
      <c r="E12320" s="344"/>
      <c r="F12320" s="344"/>
      <c r="G12320" s="262">
        <f t="shared" si="215"/>
        <v>58584.866528488899</v>
      </c>
    </row>
    <row r="12321" spans="1:7" x14ac:dyDescent="0.2">
      <c r="A12321" s="120"/>
      <c r="B12321" s="120"/>
      <c r="C12321" s="120"/>
      <c r="D12321" s="120"/>
      <c r="E12321" s="344"/>
      <c r="F12321" s="344"/>
      <c r="G12321" s="262">
        <f t="shared" si="215"/>
        <v>58584.866528488899</v>
      </c>
    </row>
    <row r="12322" spans="1:7" x14ac:dyDescent="0.2">
      <c r="A12322" s="120"/>
      <c r="B12322" s="120"/>
      <c r="C12322" s="120"/>
      <c r="D12322" s="120"/>
      <c r="E12322" s="344"/>
      <c r="F12322" s="344"/>
      <c r="G12322" s="262">
        <f t="shared" si="215"/>
        <v>58584.866528488899</v>
      </c>
    </row>
    <row r="12323" spans="1:7" x14ac:dyDescent="0.2">
      <c r="A12323" s="120"/>
      <c r="B12323" s="120"/>
      <c r="C12323" s="120"/>
      <c r="D12323" s="120"/>
      <c r="E12323" s="344"/>
      <c r="F12323" s="344"/>
      <c r="G12323" s="262">
        <f t="shared" si="215"/>
        <v>58584.866528488899</v>
      </c>
    </row>
    <row r="12324" spans="1:7" x14ac:dyDescent="0.2">
      <c r="A12324" s="120"/>
      <c r="B12324" s="120"/>
      <c r="C12324" s="120"/>
      <c r="D12324" s="120"/>
      <c r="E12324" s="344"/>
      <c r="F12324" s="344"/>
      <c r="G12324" s="262">
        <f t="shared" si="215"/>
        <v>58584.866528488899</v>
      </c>
    </row>
    <row r="12325" spans="1:7" x14ac:dyDescent="0.2">
      <c r="A12325" s="120"/>
      <c r="B12325" s="120"/>
      <c r="C12325" s="120"/>
      <c r="D12325" s="120"/>
      <c r="E12325" s="344"/>
      <c r="F12325" s="344"/>
      <c r="G12325" s="262">
        <f t="shared" si="215"/>
        <v>58584.866528488899</v>
      </c>
    </row>
    <row r="12326" spans="1:7" x14ac:dyDescent="0.2">
      <c r="A12326" s="120"/>
      <c r="B12326" s="120"/>
      <c r="C12326" s="120"/>
      <c r="D12326" s="120"/>
      <c r="E12326" s="344"/>
      <c r="F12326" s="344"/>
      <c r="G12326" s="262">
        <f t="shared" si="215"/>
        <v>58584.866528488899</v>
      </c>
    </row>
    <row r="12327" spans="1:7" x14ac:dyDescent="0.2">
      <c r="A12327" s="120"/>
      <c r="B12327" s="120"/>
      <c r="C12327" s="120"/>
      <c r="D12327" s="120"/>
      <c r="E12327" s="344"/>
      <c r="F12327" s="344"/>
      <c r="G12327" s="262">
        <f t="shared" si="215"/>
        <v>58584.866528488899</v>
      </c>
    </row>
    <row r="12328" spans="1:7" x14ac:dyDescent="0.2">
      <c r="A12328" s="120"/>
      <c r="B12328" s="120"/>
      <c r="C12328" s="120"/>
      <c r="D12328" s="120"/>
      <c r="E12328" s="344"/>
      <c r="F12328" s="344"/>
      <c r="G12328" s="262">
        <f t="shared" si="215"/>
        <v>58584.866528488899</v>
      </c>
    </row>
    <row r="12329" spans="1:7" x14ac:dyDescent="0.2">
      <c r="A12329" s="120"/>
      <c r="B12329" s="120"/>
      <c r="C12329" s="120"/>
      <c r="D12329" s="120"/>
      <c r="E12329" s="344"/>
      <c r="F12329" s="344"/>
      <c r="G12329" s="262">
        <f t="shared" si="215"/>
        <v>58584.866528488899</v>
      </c>
    </row>
    <row r="12330" spans="1:7" x14ac:dyDescent="0.2">
      <c r="A12330" s="120"/>
      <c r="B12330" s="120"/>
      <c r="C12330" s="120"/>
      <c r="D12330" s="120"/>
      <c r="E12330" s="344"/>
      <c r="F12330" s="344"/>
      <c r="G12330" s="262">
        <f t="shared" si="215"/>
        <v>58584.866528488899</v>
      </c>
    </row>
    <row r="12331" spans="1:7" x14ac:dyDescent="0.2">
      <c r="A12331" s="120"/>
      <c r="B12331" s="120"/>
      <c r="C12331" s="120"/>
      <c r="D12331" s="120"/>
      <c r="E12331" s="344"/>
      <c r="F12331" s="344"/>
      <c r="G12331" s="262">
        <f t="shared" si="215"/>
        <v>58584.866528488899</v>
      </c>
    </row>
    <row r="12332" spans="1:7" x14ac:dyDescent="0.2">
      <c r="A12332" s="120"/>
      <c r="B12332" s="120"/>
      <c r="C12332" s="120"/>
      <c r="D12332" s="120"/>
      <c r="E12332" s="344"/>
      <c r="F12332" s="344"/>
      <c r="G12332" s="262">
        <f t="shared" si="215"/>
        <v>58584.866528488899</v>
      </c>
    </row>
    <row r="12333" spans="1:7" x14ac:dyDescent="0.2">
      <c r="A12333" s="120"/>
      <c r="B12333" s="120"/>
      <c r="C12333" s="120"/>
      <c r="D12333" s="120"/>
      <c r="E12333" s="344"/>
      <c r="F12333" s="344"/>
      <c r="G12333" s="262">
        <f t="shared" si="215"/>
        <v>58584.866528488899</v>
      </c>
    </row>
    <row r="12334" spans="1:7" x14ac:dyDescent="0.2">
      <c r="A12334" s="120"/>
      <c r="B12334" s="120"/>
      <c r="C12334" s="120"/>
      <c r="D12334" s="120"/>
      <c r="E12334" s="344"/>
      <c r="F12334" s="344"/>
      <c r="G12334" s="262">
        <f t="shared" si="215"/>
        <v>58584.866528488899</v>
      </c>
    </row>
    <row r="12335" spans="1:7" x14ac:dyDescent="0.2">
      <c r="A12335" s="120"/>
      <c r="B12335" s="120"/>
      <c r="C12335" s="120"/>
      <c r="D12335" s="120"/>
      <c r="E12335" s="344"/>
      <c r="F12335" s="344"/>
      <c r="G12335" s="262">
        <f t="shared" si="215"/>
        <v>58584.866528488899</v>
      </c>
    </row>
    <row r="12336" spans="1:7" x14ac:dyDescent="0.2">
      <c r="A12336" s="120"/>
      <c r="B12336" s="120"/>
      <c r="C12336" s="120"/>
      <c r="D12336" s="120"/>
      <c r="E12336" s="344"/>
      <c r="F12336" s="344"/>
      <c r="G12336" s="262">
        <f t="shared" si="215"/>
        <v>58584.866528488899</v>
      </c>
    </row>
    <row r="12337" spans="1:7" x14ac:dyDescent="0.2">
      <c r="A12337" s="120"/>
      <c r="B12337" s="120"/>
      <c r="C12337" s="120"/>
      <c r="D12337" s="120"/>
      <c r="E12337" s="344"/>
      <c r="F12337" s="344"/>
      <c r="G12337" s="262">
        <f t="shared" si="215"/>
        <v>58584.866528488899</v>
      </c>
    </row>
    <row r="12338" spans="1:7" x14ac:dyDescent="0.2">
      <c r="A12338" s="120"/>
      <c r="B12338" s="120"/>
      <c r="C12338" s="120"/>
      <c r="D12338" s="120"/>
      <c r="E12338" s="344"/>
      <c r="F12338" s="344"/>
      <c r="G12338" s="262">
        <f t="shared" si="215"/>
        <v>58584.866528488899</v>
      </c>
    </row>
    <row r="12339" spans="1:7" x14ac:dyDescent="0.2">
      <c r="A12339" s="120"/>
      <c r="B12339" s="120"/>
      <c r="C12339" s="120"/>
      <c r="D12339" s="120"/>
      <c r="E12339" s="344"/>
      <c r="F12339" s="344"/>
      <c r="G12339" s="262">
        <f t="shared" si="215"/>
        <v>58584.866528488899</v>
      </c>
    </row>
    <row r="12340" spans="1:7" x14ac:dyDescent="0.2">
      <c r="A12340" s="120"/>
      <c r="B12340" s="120"/>
      <c r="C12340" s="120"/>
      <c r="D12340" s="120"/>
      <c r="E12340" s="344"/>
      <c r="F12340" s="344"/>
      <c r="G12340" s="262">
        <f t="shared" si="215"/>
        <v>58584.866528488899</v>
      </c>
    </row>
    <row r="12341" spans="1:7" x14ac:dyDescent="0.2">
      <c r="A12341" s="120"/>
      <c r="B12341" s="120"/>
      <c r="C12341" s="120"/>
      <c r="D12341" s="120"/>
      <c r="E12341" s="344"/>
      <c r="F12341" s="344"/>
      <c r="G12341" s="262">
        <f t="shared" si="215"/>
        <v>58584.866528488899</v>
      </c>
    </row>
    <row r="12342" spans="1:7" x14ac:dyDescent="0.2">
      <c r="A12342" s="120"/>
      <c r="B12342" s="120"/>
      <c r="C12342" s="120"/>
      <c r="D12342" s="120"/>
      <c r="E12342" s="344"/>
      <c r="F12342" s="344"/>
      <c r="G12342" s="262">
        <f t="shared" si="215"/>
        <v>58584.866528488899</v>
      </c>
    </row>
    <row r="12343" spans="1:7" x14ac:dyDescent="0.2">
      <c r="A12343" s="120"/>
      <c r="B12343" s="120"/>
      <c r="C12343" s="120"/>
      <c r="D12343" s="120"/>
      <c r="E12343" s="344"/>
      <c r="F12343" s="344"/>
      <c r="G12343" s="262">
        <f t="shared" si="215"/>
        <v>58584.866528488899</v>
      </c>
    </row>
    <row r="12344" spans="1:7" x14ac:dyDescent="0.2">
      <c r="A12344" s="120"/>
      <c r="B12344" s="120"/>
      <c r="C12344" s="120"/>
      <c r="D12344" s="120"/>
      <c r="E12344" s="344"/>
      <c r="F12344" s="344"/>
      <c r="G12344" s="262">
        <f t="shared" si="215"/>
        <v>58584.866528488899</v>
      </c>
    </row>
    <row r="12345" spans="1:7" x14ac:dyDescent="0.2">
      <c r="A12345" s="120"/>
      <c r="B12345" s="120"/>
      <c r="C12345" s="120"/>
      <c r="D12345" s="120"/>
      <c r="E12345" s="344"/>
      <c r="F12345" s="344"/>
      <c r="G12345" s="262">
        <f t="shared" si="215"/>
        <v>58584.866528488899</v>
      </c>
    </row>
    <row r="12346" spans="1:7" x14ac:dyDescent="0.2">
      <c r="A12346" s="120"/>
      <c r="B12346" s="120"/>
      <c r="C12346" s="120"/>
      <c r="D12346" s="120"/>
      <c r="E12346" s="344"/>
      <c r="F12346" s="344"/>
      <c r="G12346" s="262">
        <f t="shared" si="215"/>
        <v>58584.866528488899</v>
      </c>
    </row>
    <row r="12347" spans="1:7" x14ac:dyDescent="0.2">
      <c r="A12347" s="120"/>
      <c r="B12347" s="120"/>
      <c r="C12347" s="120"/>
      <c r="D12347" s="120"/>
      <c r="E12347" s="344"/>
      <c r="F12347" s="344"/>
      <c r="G12347" s="262">
        <f t="shared" si="215"/>
        <v>58584.866528488899</v>
      </c>
    </row>
    <row r="12348" spans="1:7" x14ac:dyDescent="0.2">
      <c r="A12348" s="120"/>
      <c r="B12348" s="120"/>
      <c r="C12348" s="120"/>
      <c r="D12348" s="120"/>
      <c r="E12348" s="344"/>
      <c r="F12348" s="344"/>
      <c r="G12348" s="262">
        <f t="shared" si="215"/>
        <v>58584.866528488899</v>
      </c>
    </row>
    <row r="12349" spans="1:7" x14ac:dyDescent="0.2">
      <c r="A12349" s="120"/>
      <c r="B12349" s="120"/>
      <c r="C12349" s="120"/>
      <c r="D12349" s="120"/>
      <c r="E12349" s="344"/>
      <c r="F12349" s="344"/>
      <c r="G12349" s="262">
        <f t="shared" si="215"/>
        <v>58584.866528488899</v>
      </c>
    </row>
    <row r="12350" spans="1:7" x14ac:dyDescent="0.2">
      <c r="A12350" s="120"/>
      <c r="B12350" s="120"/>
      <c r="C12350" s="120"/>
      <c r="D12350" s="120"/>
      <c r="E12350" s="344"/>
      <c r="F12350" s="344"/>
      <c r="G12350" s="262">
        <f t="shared" si="215"/>
        <v>58584.866528488899</v>
      </c>
    </row>
    <row r="12351" spans="1:7" x14ac:dyDescent="0.2">
      <c r="A12351" s="120"/>
      <c r="B12351" s="120"/>
      <c r="C12351" s="120"/>
      <c r="D12351" s="120"/>
      <c r="E12351" s="344"/>
      <c r="F12351" s="344"/>
      <c r="G12351" s="262">
        <f t="shared" si="215"/>
        <v>58584.866528488899</v>
      </c>
    </row>
    <row r="12352" spans="1:7" x14ac:dyDescent="0.2">
      <c r="A12352" s="120"/>
      <c r="B12352" s="120"/>
      <c r="C12352" s="120"/>
      <c r="D12352" s="120"/>
      <c r="E12352" s="344"/>
      <c r="F12352" s="344"/>
      <c r="G12352" s="262">
        <f t="shared" si="215"/>
        <v>58584.866528488899</v>
      </c>
    </row>
    <row r="12353" spans="1:7" x14ac:dyDescent="0.2">
      <c r="A12353" s="120"/>
      <c r="B12353" s="120"/>
      <c r="C12353" s="120"/>
      <c r="D12353" s="120"/>
      <c r="E12353" s="344"/>
      <c r="F12353" s="344"/>
      <c r="G12353" s="262">
        <f t="shared" si="215"/>
        <v>58584.866528488899</v>
      </c>
    </row>
    <row r="12354" spans="1:7" x14ac:dyDescent="0.2">
      <c r="A12354" s="120"/>
      <c r="B12354" s="120"/>
      <c r="C12354" s="120"/>
      <c r="D12354" s="120"/>
      <c r="E12354" s="344"/>
      <c r="F12354" s="344"/>
      <c r="G12354" s="262">
        <f t="shared" si="215"/>
        <v>58584.866528488899</v>
      </c>
    </row>
    <row r="12355" spans="1:7" x14ac:dyDescent="0.2">
      <c r="A12355" s="120"/>
      <c r="B12355" s="120"/>
      <c r="C12355" s="120"/>
      <c r="D12355" s="120"/>
      <c r="E12355" s="344"/>
      <c r="F12355" s="344"/>
      <c r="G12355" s="262">
        <f t="shared" si="215"/>
        <v>58584.866528488899</v>
      </c>
    </row>
    <row r="12356" spans="1:7" x14ac:dyDescent="0.2">
      <c r="A12356" s="120"/>
      <c r="B12356" s="120"/>
      <c r="C12356" s="120"/>
      <c r="D12356" s="120"/>
      <c r="E12356" s="344"/>
      <c r="F12356" s="344"/>
      <c r="G12356" s="262">
        <f t="shared" si="215"/>
        <v>58584.866528488899</v>
      </c>
    </row>
    <row r="12357" spans="1:7" x14ac:dyDescent="0.2">
      <c r="A12357" s="120"/>
      <c r="B12357" s="120"/>
      <c r="C12357" s="120"/>
      <c r="D12357" s="120"/>
      <c r="E12357" s="344"/>
      <c r="F12357" s="344"/>
      <c r="G12357" s="262">
        <f t="shared" si="215"/>
        <v>58584.866528488899</v>
      </c>
    </row>
    <row r="12358" spans="1:7" x14ac:dyDescent="0.2">
      <c r="A12358" s="120"/>
      <c r="B12358" s="120"/>
      <c r="C12358" s="120"/>
      <c r="D12358" s="120"/>
      <c r="E12358" s="344"/>
      <c r="F12358" s="344"/>
      <c r="G12358" s="262">
        <f t="shared" ref="G12358:G12421" si="216">G12357+(D12358+D12357)/2*(E12358-E12357)</f>
        <v>58584.866528488899</v>
      </c>
    </row>
    <row r="12359" spans="1:7" x14ac:dyDescent="0.2">
      <c r="A12359" s="120"/>
      <c r="B12359" s="120"/>
      <c r="C12359" s="120"/>
      <c r="D12359" s="120"/>
      <c r="E12359" s="344"/>
      <c r="F12359" s="344"/>
      <c r="G12359" s="262">
        <f t="shared" si="216"/>
        <v>58584.866528488899</v>
      </c>
    </row>
    <row r="12360" spans="1:7" x14ac:dyDescent="0.2">
      <c r="A12360" s="120"/>
      <c r="B12360" s="120"/>
      <c r="C12360" s="120"/>
      <c r="D12360" s="120"/>
      <c r="E12360" s="344"/>
      <c r="F12360" s="344"/>
      <c r="G12360" s="262">
        <f t="shared" si="216"/>
        <v>58584.866528488899</v>
      </c>
    </row>
    <row r="12361" spans="1:7" x14ac:dyDescent="0.2">
      <c r="A12361" s="120"/>
      <c r="B12361" s="120"/>
      <c r="C12361" s="120"/>
      <c r="D12361" s="120"/>
      <c r="E12361" s="344"/>
      <c r="F12361" s="344"/>
      <c r="G12361" s="262">
        <f t="shared" si="216"/>
        <v>58584.866528488899</v>
      </c>
    </row>
    <row r="12362" spans="1:7" x14ac:dyDescent="0.2">
      <c r="A12362" s="120"/>
      <c r="B12362" s="120"/>
      <c r="C12362" s="120"/>
      <c r="D12362" s="120"/>
      <c r="E12362" s="344"/>
      <c r="F12362" s="344"/>
      <c r="G12362" s="262">
        <f t="shared" si="216"/>
        <v>58584.866528488899</v>
      </c>
    </row>
    <row r="12363" spans="1:7" x14ac:dyDescent="0.2">
      <c r="A12363" s="120"/>
      <c r="B12363" s="120"/>
      <c r="C12363" s="120"/>
      <c r="D12363" s="120"/>
      <c r="E12363" s="344"/>
      <c r="F12363" s="344"/>
      <c r="G12363" s="262">
        <f t="shared" si="216"/>
        <v>58584.866528488899</v>
      </c>
    </row>
    <row r="12364" spans="1:7" x14ac:dyDescent="0.2">
      <c r="A12364" s="120"/>
      <c r="B12364" s="120"/>
      <c r="C12364" s="120"/>
      <c r="D12364" s="120"/>
      <c r="E12364" s="344"/>
      <c r="F12364" s="344"/>
      <c r="G12364" s="262">
        <f t="shared" si="216"/>
        <v>58584.866528488899</v>
      </c>
    </row>
    <row r="12365" spans="1:7" x14ac:dyDescent="0.2">
      <c r="A12365" s="120"/>
      <c r="B12365" s="120"/>
      <c r="C12365" s="120"/>
      <c r="D12365" s="120"/>
      <c r="E12365" s="344"/>
      <c r="F12365" s="344"/>
      <c r="G12365" s="262">
        <f t="shared" si="216"/>
        <v>58584.866528488899</v>
      </c>
    </row>
    <row r="12366" spans="1:7" x14ac:dyDescent="0.2">
      <c r="A12366" s="120"/>
      <c r="B12366" s="120"/>
      <c r="C12366" s="120"/>
      <c r="D12366" s="120"/>
      <c r="E12366" s="344"/>
      <c r="F12366" s="344"/>
      <c r="G12366" s="262">
        <f t="shared" si="216"/>
        <v>58584.866528488899</v>
      </c>
    </row>
    <row r="12367" spans="1:7" x14ac:dyDescent="0.2">
      <c r="A12367" s="120"/>
      <c r="B12367" s="120"/>
      <c r="C12367" s="120"/>
      <c r="D12367" s="120"/>
      <c r="E12367" s="344"/>
      <c r="F12367" s="344"/>
      <c r="G12367" s="262">
        <f t="shared" si="216"/>
        <v>58584.866528488899</v>
      </c>
    </row>
    <row r="12368" spans="1:7" x14ac:dyDescent="0.2">
      <c r="A12368" s="120"/>
      <c r="B12368" s="120"/>
      <c r="C12368" s="120"/>
      <c r="D12368" s="120"/>
      <c r="E12368" s="344"/>
      <c r="F12368" s="344"/>
      <c r="G12368" s="262">
        <f t="shared" si="216"/>
        <v>58584.866528488899</v>
      </c>
    </row>
    <row r="12369" spans="1:7" x14ac:dyDescent="0.2">
      <c r="A12369" s="120"/>
      <c r="B12369" s="120"/>
      <c r="C12369" s="120"/>
      <c r="D12369" s="120"/>
      <c r="E12369" s="344"/>
      <c r="F12369" s="344"/>
      <c r="G12369" s="262">
        <f t="shared" si="216"/>
        <v>58584.866528488899</v>
      </c>
    </row>
    <row r="12370" spans="1:7" x14ac:dyDescent="0.2">
      <c r="A12370" s="120"/>
      <c r="B12370" s="120"/>
      <c r="C12370" s="120"/>
      <c r="D12370" s="120"/>
      <c r="E12370" s="344"/>
      <c r="F12370" s="344"/>
      <c r="G12370" s="262">
        <f t="shared" si="216"/>
        <v>58584.866528488899</v>
      </c>
    </row>
    <row r="12371" spans="1:7" x14ac:dyDescent="0.2">
      <c r="A12371" s="120"/>
      <c r="B12371" s="120"/>
      <c r="C12371" s="120"/>
      <c r="D12371" s="120"/>
      <c r="E12371" s="344"/>
      <c r="F12371" s="344"/>
      <c r="G12371" s="262">
        <f t="shared" si="216"/>
        <v>58584.866528488899</v>
      </c>
    </row>
    <row r="12372" spans="1:7" x14ac:dyDescent="0.2">
      <c r="A12372" s="120"/>
      <c r="B12372" s="120"/>
      <c r="C12372" s="120"/>
      <c r="D12372" s="120"/>
      <c r="E12372" s="344"/>
      <c r="F12372" s="344"/>
      <c r="G12372" s="262">
        <f t="shared" si="216"/>
        <v>58584.866528488899</v>
      </c>
    </row>
    <row r="12373" spans="1:7" x14ac:dyDescent="0.2">
      <c r="A12373" s="120"/>
      <c r="B12373" s="120"/>
      <c r="C12373" s="120"/>
      <c r="D12373" s="120"/>
      <c r="E12373" s="344"/>
      <c r="F12373" s="344"/>
      <c r="G12373" s="262">
        <f t="shared" si="216"/>
        <v>58584.866528488899</v>
      </c>
    </row>
    <row r="12374" spans="1:7" x14ac:dyDescent="0.2">
      <c r="A12374" s="120"/>
      <c r="B12374" s="120"/>
      <c r="C12374" s="120"/>
      <c r="D12374" s="120"/>
      <c r="E12374" s="344"/>
      <c r="F12374" s="344"/>
      <c r="G12374" s="262">
        <f t="shared" si="216"/>
        <v>58584.866528488899</v>
      </c>
    </row>
    <row r="12375" spans="1:7" x14ac:dyDescent="0.2">
      <c r="A12375" s="120"/>
      <c r="B12375" s="120"/>
      <c r="C12375" s="120"/>
      <c r="D12375" s="120"/>
      <c r="E12375" s="344"/>
      <c r="F12375" s="344"/>
      <c r="G12375" s="262">
        <f t="shared" si="216"/>
        <v>58584.866528488899</v>
      </c>
    </row>
    <row r="12376" spans="1:7" x14ac:dyDescent="0.2">
      <c r="A12376" s="120"/>
      <c r="B12376" s="120"/>
      <c r="C12376" s="120"/>
      <c r="D12376" s="120"/>
      <c r="E12376" s="344"/>
      <c r="F12376" s="344"/>
      <c r="G12376" s="262">
        <f t="shared" si="216"/>
        <v>58584.866528488899</v>
      </c>
    </row>
    <row r="12377" spans="1:7" x14ac:dyDescent="0.2">
      <c r="A12377" s="120"/>
      <c r="B12377" s="120"/>
      <c r="C12377" s="120"/>
      <c r="D12377" s="120"/>
      <c r="E12377" s="344"/>
      <c r="F12377" s="344"/>
      <c r="G12377" s="262">
        <f t="shared" si="216"/>
        <v>58584.866528488899</v>
      </c>
    </row>
    <row r="12378" spans="1:7" x14ac:dyDescent="0.2">
      <c r="A12378" s="120"/>
      <c r="B12378" s="120"/>
      <c r="C12378" s="120"/>
      <c r="D12378" s="120"/>
      <c r="E12378" s="344"/>
      <c r="F12378" s="344"/>
      <c r="G12378" s="262">
        <f t="shared" si="216"/>
        <v>58584.866528488899</v>
      </c>
    </row>
    <row r="12379" spans="1:7" x14ac:dyDescent="0.2">
      <c r="A12379" s="120"/>
      <c r="B12379" s="120"/>
      <c r="C12379" s="120"/>
      <c r="D12379" s="120"/>
      <c r="E12379" s="344"/>
      <c r="F12379" s="344"/>
      <c r="G12379" s="262">
        <f t="shared" si="216"/>
        <v>58584.866528488899</v>
      </c>
    </row>
    <row r="12380" spans="1:7" x14ac:dyDescent="0.2">
      <c r="A12380" s="120"/>
      <c r="B12380" s="120"/>
      <c r="C12380" s="120"/>
      <c r="D12380" s="120"/>
      <c r="E12380" s="344"/>
      <c r="F12380" s="344"/>
      <c r="G12380" s="262">
        <f t="shared" si="216"/>
        <v>58584.866528488899</v>
      </c>
    </row>
    <row r="12381" spans="1:7" x14ac:dyDescent="0.2">
      <c r="A12381" s="120"/>
      <c r="B12381" s="120"/>
      <c r="C12381" s="120"/>
      <c r="D12381" s="120"/>
      <c r="E12381" s="344"/>
      <c r="F12381" s="344"/>
      <c r="G12381" s="262">
        <f t="shared" si="216"/>
        <v>58584.866528488899</v>
      </c>
    </row>
    <row r="12382" spans="1:7" x14ac:dyDescent="0.2">
      <c r="A12382" s="120"/>
      <c r="B12382" s="120"/>
      <c r="C12382" s="120"/>
      <c r="D12382" s="120"/>
      <c r="E12382" s="344"/>
      <c r="F12382" s="344"/>
      <c r="G12382" s="262">
        <f t="shared" si="216"/>
        <v>58584.866528488899</v>
      </c>
    </row>
    <row r="12383" spans="1:7" x14ac:dyDescent="0.2">
      <c r="A12383" s="120"/>
      <c r="B12383" s="120"/>
      <c r="C12383" s="120"/>
      <c r="D12383" s="120"/>
      <c r="E12383" s="344"/>
      <c r="F12383" s="344"/>
      <c r="G12383" s="262">
        <f t="shared" si="216"/>
        <v>58584.866528488899</v>
      </c>
    </row>
    <row r="12384" spans="1:7" x14ac:dyDescent="0.2">
      <c r="A12384" s="120"/>
      <c r="B12384" s="120"/>
      <c r="C12384" s="120"/>
      <c r="D12384" s="120"/>
      <c r="E12384" s="344"/>
      <c r="F12384" s="344"/>
      <c r="G12384" s="262">
        <f t="shared" si="216"/>
        <v>58584.866528488899</v>
      </c>
    </row>
    <row r="12385" spans="1:7" x14ac:dyDescent="0.2">
      <c r="A12385" s="120"/>
      <c r="B12385" s="120"/>
      <c r="C12385" s="120"/>
      <c r="D12385" s="120"/>
      <c r="E12385" s="344"/>
      <c r="F12385" s="344"/>
      <c r="G12385" s="262">
        <f t="shared" si="216"/>
        <v>58584.866528488899</v>
      </c>
    </row>
    <row r="12386" spans="1:7" x14ac:dyDescent="0.2">
      <c r="A12386" s="120"/>
      <c r="B12386" s="120"/>
      <c r="C12386" s="120"/>
      <c r="D12386" s="120"/>
      <c r="E12386" s="344"/>
      <c r="F12386" s="344"/>
      <c r="G12386" s="262">
        <f t="shared" si="216"/>
        <v>58584.866528488899</v>
      </c>
    </row>
    <row r="12387" spans="1:7" x14ac:dyDescent="0.2">
      <c r="A12387" s="120"/>
      <c r="B12387" s="120"/>
      <c r="C12387" s="120"/>
      <c r="D12387" s="120"/>
      <c r="E12387" s="344"/>
      <c r="F12387" s="344"/>
      <c r="G12387" s="262">
        <f t="shared" si="216"/>
        <v>58584.866528488899</v>
      </c>
    </row>
    <row r="12388" spans="1:7" x14ac:dyDescent="0.2">
      <c r="A12388" s="120"/>
      <c r="B12388" s="120"/>
      <c r="C12388" s="120"/>
      <c r="D12388" s="120"/>
      <c r="E12388" s="344"/>
      <c r="F12388" s="344"/>
      <c r="G12388" s="262">
        <f t="shared" si="216"/>
        <v>58584.866528488899</v>
      </c>
    </row>
    <row r="12389" spans="1:7" x14ac:dyDescent="0.2">
      <c r="A12389" s="120"/>
      <c r="B12389" s="120"/>
      <c r="C12389" s="120"/>
      <c r="D12389" s="120"/>
      <c r="E12389" s="344"/>
      <c r="F12389" s="344"/>
      <c r="G12389" s="262">
        <f t="shared" si="216"/>
        <v>58584.866528488899</v>
      </c>
    </row>
    <row r="12390" spans="1:7" x14ac:dyDescent="0.2">
      <c r="A12390" s="120"/>
      <c r="B12390" s="120"/>
      <c r="C12390" s="120"/>
      <c r="D12390" s="120"/>
      <c r="E12390" s="344"/>
      <c r="F12390" s="344"/>
      <c r="G12390" s="262">
        <f t="shared" si="216"/>
        <v>58584.866528488899</v>
      </c>
    </row>
    <row r="12391" spans="1:7" x14ac:dyDescent="0.2">
      <c r="A12391" s="120"/>
      <c r="B12391" s="120"/>
      <c r="C12391" s="120"/>
      <c r="D12391" s="120"/>
      <c r="E12391" s="344"/>
      <c r="F12391" s="344"/>
      <c r="G12391" s="262">
        <f t="shared" si="216"/>
        <v>58584.866528488899</v>
      </c>
    </row>
    <row r="12392" spans="1:7" x14ac:dyDescent="0.2">
      <c r="A12392" s="120"/>
      <c r="B12392" s="120"/>
      <c r="C12392" s="120"/>
      <c r="D12392" s="120"/>
      <c r="E12392" s="344"/>
      <c r="F12392" s="344"/>
      <c r="G12392" s="262">
        <f t="shared" si="216"/>
        <v>58584.866528488899</v>
      </c>
    </row>
    <row r="12393" spans="1:7" x14ac:dyDescent="0.2">
      <c r="A12393" s="120"/>
      <c r="B12393" s="120"/>
      <c r="C12393" s="120"/>
      <c r="D12393" s="120"/>
      <c r="E12393" s="344"/>
      <c r="F12393" s="344"/>
      <c r="G12393" s="262">
        <f t="shared" si="216"/>
        <v>58584.866528488899</v>
      </c>
    </row>
    <row r="12394" spans="1:7" x14ac:dyDescent="0.2">
      <c r="A12394" s="120"/>
      <c r="B12394" s="120"/>
      <c r="C12394" s="120"/>
      <c r="D12394" s="120"/>
      <c r="E12394" s="344"/>
      <c r="F12394" s="344"/>
      <c r="G12394" s="262">
        <f t="shared" si="216"/>
        <v>58584.866528488899</v>
      </c>
    </row>
    <row r="12395" spans="1:7" x14ac:dyDescent="0.2">
      <c r="A12395" s="120"/>
      <c r="B12395" s="120"/>
      <c r="C12395" s="120"/>
      <c r="D12395" s="120"/>
      <c r="E12395" s="344"/>
      <c r="F12395" s="344"/>
      <c r="G12395" s="262">
        <f t="shared" si="216"/>
        <v>58584.866528488899</v>
      </c>
    </row>
    <row r="12396" spans="1:7" x14ac:dyDescent="0.2">
      <c r="A12396" s="120"/>
      <c r="B12396" s="120"/>
      <c r="C12396" s="120"/>
      <c r="D12396" s="120"/>
      <c r="E12396" s="344"/>
      <c r="F12396" s="344"/>
      <c r="G12396" s="262">
        <f t="shared" si="216"/>
        <v>58584.866528488899</v>
      </c>
    </row>
    <row r="12397" spans="1:7" x14ac:dyDescent="0.2">
      <c r="A12397" s="120"/>
      <c r="B12397" s="120"/>
      <c r="C12397" s="120"/>
      <c r="D12397" s="120"/>
      <c r="E12397" s="344"/>
      <c r="F12397" s="344"/>
      <c r="G12397" s="262">
        <f t="shared" si="216"/>
        <v>58584.866528488899</v>
      </c>
    </row>
    <row r="12398" spans="1:7" x14ac:dyDescent="0.2">
      <c r="A12398" s="120"/>
      <c r="B12398" s="120"/>
      <c r="C12398" s="120"/>
      <c r="D12398" s="120"/>
      <c r="E12398" s="344"/>
      <c r="F12398" s="344"/>
      <c r="G12398" s="262">
        <f t="shared" si="216"/>
        <v>58584.866528488899</v>
      </c>
    </row>
    <row r="12399" spans="1:7" x14ac:dyDescent="0.2">
      <c r="A12399" s="120"/>
      <c r="B12399" s="120"/>
      <c r="C12399" s="120"/>
      <c r="D12399" s="120"/>
      <c r="E12399" s="344"/>
      <c r="F12399" s="344"/>
      <c r="G12399" s="262">
        <f t="shared" si="216"/>
        <v>58584.866528488899</v>
      </c>
    </row>
    <row r="12400" spans="1:7" x14ac:dyDescent="0.2">
      <c r="A12400" s="120"/>
      <c r="B12400" s="120"/>
      <c r="C12400" s="120"/>
      <c r="D12400" s="120"/>
      <c r="E12400" s="344"/>
      <c r="F12400" s="344"/>
      <c r="G12400" s="262">
        <f t="shared" si="216"/>
        <v>58584.866528488899</v>
      </c>
    </row>
    <row r="12401" spans="1:7" x14ac:dyDescent="0.2">
      <c r="A12401" s="120"/>
      <c r="B12401" s="120"/>
      <c r="C12401" s="120"/>
      <c r="D12401" s="120"/>
      <c r="E12401" s="344"/>
      <c r="F12401" s="344"/>
      <c r="G12401" s="262">
        <f t="shared" si="216"/>
        <v>58584.866528488899</v>
      </c>
    </row>
    <row r="12402" spans="1:7" x14ac:dyDescent="0.2">
      <c r="A12402" s="120"/>
      <c r="B12402" s="120"/>
      <c r="C12402" s="120"/>
      <c r="D12402" s="120"/>
      <c r="E12402" s="344"/>
      <c r="F12402" s="344"/>
      <c r="G12402" s="262">
        <f t="shared" si="216"/>
        <v>58584.866528488899</v>
      </c>
    </row>
    <row r="12403" spans="1:7" x14ac:dyDescent="0.2">
      <c r="A12403" s="120"/>
      <c r="B12403" s="120"/>
      <c r="C12403" s="120"/>
      <c r="D12403" s="120"/>
      <c r="E12403" s="344"/>
      <c r="F12403" s="344"/>
      <c r="G12403" s="262">
        <f t="shared" si="216"/>
        <v>58584.866528488899</v>
      </c>
    </row>
    <row r="12404" spans="1:7" x14ac:dyDescent="0.2">
      <c r="A12404" s="120"/>
      <c r="B12404" s="120"/>
      <c r="C12404" s="120"/>
      <c r="D12404" s="120"/>
      <c r="E12404" s="344"/>
      <c r="F12404" s="344"/>
      <c r="G12404" s="262">
        <f t="shared" si="216"/>
        <v>58584.866528488899</v>
      </c>
    </row>
    <row r="12405" spans="1:7" x14ac:dyDescent="0.2">
      <c r="A12405" s="120"/>
      <c r="B12405" s="120"/>
      <c r="C12405" s="120"/>
      <c r="D12405" s="120"/>
      <c r="E12405" s="344"/>
      <c r="F12405" s="344"/>
      <c r="G12405" s="262">
        <f t="shared" si="216"/>
        <v>58584.866528488899</v>
      </c>
    </row>
    <row r="12406" spans="1:7" x14ac:dyDescent="0.2">
      <c r="A12406" s="120"/>
      <c r="B12406" s="120"/>
      <c r="C12406" s="120"/>
      <c r="D12406" s="120"/>
      <c r="E12406" s="344"/>
      <c r="F12406" s="344"/>
      <c r="G12406" s="262">
        <f t="shared" si="216"/>
        <v>58584.866528488899</v>
      </c>
    </row>
    <row r="12407" spans="1:7" x14ac:dyDescent="0.2">
      <c r="A12407" s="120"/>
      <c r="B12407" s="120"/>
      <c r="C12407" s="120"/>
      <c r="D12407" s="120"/>
      <c r="E12407" s="344"/>
      <c r="F12407" s="344"/>
      <c r="G12407" s="262">
        <f t="shared" si="216"/>
        <v>58584.866528488899</v>
      </c>
    </row>
    <row r="12408" spans="1:7" x14ac:dyDescent="0.2">
      <c r="A12408" s="120"/>
      <c r="B12408" s="120"/>
      <c r="C12408" s="120"/>
      <c r="D12408" s="120"/>
      <c r="E12408" s="344"/>
      <c r="F12408" s="344"/>
      <c r="G12408" s="262">
        <f t="shared" si="216"/>
        <v>58584.866528488899</v>
      </c>
    </row>
    <row r="12409" spans="1:7" x14ac:dyDescent="0.2">
      <c r="A12409" s="120"/>
      <c r="B12409" s="120"/>
      <c r="C12409" s="120"/>
      <c r="D12409" s="120"/>
      <c r="E12409" s="344"/>
      <c r="F12409" s="344"/>
      <c r="G12409" s="262">
        <f t="shared" si="216"/>
        <v>58584.866528488899</v>
      </c>
    </row>
    <row r="12410" spans="1:7" x14ac:dyDescent="0.2">
      <c r="A12410" s="120"/>
      <c r="B12410" s="120"/>
      <c r="C12410" s="120"/>
      <c r="D12410" s="120"/>
      <c r="E12410" s="344"/>
      <c r="F12410" s="344"/>
      <c r="G12410" s="262">
        <f t="shared" si="216"/>
        <v>58584.866528488899</v>
      </c>
    </row>
    <row r="12411" spans="1:7" x14ac:dyDescent="0.2">
      <c r="A12411" s="120"/>
      <c r="B12411" s="120"/>
      <c r="C12411" s="120"/>
      <c r="D12411" s="120"/>
      <c r="E12411" s="344"/>
      <c r="F12411" s="344"/>
      <c r="G12411" s="262">
        <f t="shared" si="216"/>
        <v>58584.866528488899</v>
      </c>
    </row>
    <row r="12412" spans="1:7" x14ac:dyDescent="0.2">
      <c r="A12412" s="120"/>
      <c r="B12412" s="120"/>
      <c r="C12412" s="120"/>
      <c r="D12412" s="120"/>
      <c r="E12412" s="344"/>
      <c r="F12412" s="344"/>
      <c r="G12412" s="262">
        <f t="shared" si="216"/>
        <v>58584.866528488899</v>
      </c>
    </row>
    <row r="12413" spans="1:7" x14ac:dyDescent="0.2">
      <c r="A12413" s="120"/>
      <c r="B12413" s="120"/>
      <c r="C12413" s="120"/>
      <c r="D12413" s="120"/>
      <c r="E12413" s="344"/>
      <c r="F12413" s="344"/>
      <c r="G12413" s="262">
        <f t="shared" si="216"/>
        <v>58584.866528488899</v>
      </c>
    </row>
    <row r="12414" spans="1:7" x14ac:dyDescent="0.2">
      <c r="A12414" s="120"/>
      <c r="B12414" s="120"/>
      <c r="C12414" s="120"/>
      <c r="D12414" s="120"/>
      <c r="E12414" s="344"/>
      <c r="F12414" s="344"/>
      <c r="G12414" s="262">
        <f t="shared" si="216"/>
        <v>58584.866528488899</v>
      </c>
    </row>
    <row r="12415" spans="1:7" x14ac:dyDescent="0.2">
      <c r="A12415" s="120"/>
      <c r="B12415" s="120"/>
      <c r="C12415" s="120"/>
      <c r="D12415" s="120"/>
      <c r="E12415" s="344"/>
      <c r="F12415" s="344"/>
      <c r="G12415" s="262">
        <f t="shared" si="216"/>
        <v>58584.866528488899</v>
      </c>
    </row>
    <row r="12416" spans="1:7" x14ac:dyDescent="0.2">
      <c r="A12416" s="120"/>
      <c r="B12416" s="120"/>
      <c r="C12416" s="120"/>
      <c r="D12416" s="120"/>
      <c r="E12416" s="344"/>
      <c r="F12416" s="344"/>
      <c r="G12416" s="262">
        <f t="shared" si="216"/>
        <v>58584.866528488899</v>
      </c>
    </row>
    <row r="12417" spans="1:7" x14ac:dyDescent="0.2">
      <c r="A12417" s="120"/>
      <c r="B12417" s="120"/>
      <c r="C12417" s="120"/>
      <c r="D12417" s="120"/>
      <c r="E12417" s="344"/>
      <c r="F12417" s="344"/>
      <c r="G12417" s="262">
        <f t="shared" si="216"/>
        <v>58584.866528488899</v>
      </c>
    </row>
    <row r="12418" spans="1:7" x14ac:dyDescent="0.2">
      <c r="A12418" s="120"/>
      <c r="B12418" s="120"/>
      <c r="C12418" s="120"/>
      <c r="D12418" s="120"/>
      <c r="E12418" s="344"/>
      <c r="F12418" s="344"/>
      <c r="G12418" s="262">
        <f t="shared" si="216"/>
        <v>58584.866528488899</v>
      </c>
    </row>
    <row r="12419" spans="1:7" x14ac:dyDescent="0.2">
      <c r="A12419" s="120"/>
      <c r="B12419" s="120"/>
      <c r="C12419" s="120"/>
      <c r="D12419" s="120"/>
      <c r="E12419" s="344"/>
      <c r="F12419" s="344"/>
      <c r="G12419" s="262">
        <f t="shared" si="216"/>
        <v>58584.866528488899</v>
      </c>
    </row>
    <row r="12420" spans="1:7" x14ac:dyDescent="0.2">
      <c r="A12420" s="120"/>
      <c r="B12420" s="120"/>
      <c r="C12420" s="120"/>
      <c r="D12420" s="120"/>
      <c r="E12420" s="344"/>
      <c r="F12420" s="344"/>
      <c r="G12420" s="262">
        <f t="shared" si="216"/>
        <v>58584.866528488899</v>
      </c>
    </row>
    <row r="12421" spans="1:7" x14ac:dyDescent="0.2">
      <c r="A12421" s="120"/>
      <c r="B12421" s="120"/>
      <c r="C12421" s="120"/>
      <c r="D12421" s="120"/>
      <c r="E12421" s="344"/>
      <c r="F12421" s="344"/>
      <c r="G12421" s="262">
        <f t="shared" si="216"/>
        <v>58584.866528488899</v>
      </c>
    </row>
    <row r="12422" spans="1:7" x14ac:dyDescent="0.2">
      <c r="A12422" s="120"/>
      <c r="B12422" s="120"/>
      <c r="C12422" s="120"/>
      <c r="D12422" s="120"/>
      <c r="E12422" s="344"/>
      <c r="F12422" s="344"/>
      <c r="G12422" s="262">
        <f t="shared" ref="G12422:G12485" si="217">G12421+(D12422+D12421)/2*(E12422-E12421)</f>
        <v>58584.866528488899</v>
      </c>
    </row>
    <row r="12423" spans="1:7" x14ac:dyDescent="0.2">
      <c r="A12423" s="120"/>
      <c r="B12423" s="120"/>
      <c r="C12423" s="120"/>
      <c r="D12423" s="120"/>
      <c r="E12423" s="344"/>
      <c r="F12423" s="344"/>
      <c r="G12423" s="262">
        <f t="shared" si="217"/>
        <v>58584.866528488899</v>
      </c>
    </row>
    <row r="12424" spans="1:7" x14ac:dyDescent="0.2">
      <c r="A12424" s="120"/>
      <c r="B12424" s="120"/>
      <c r="C12424" s="120"/>
      <c r="D12424" s="120"/>
      <c r="E12424" s="344"/>
      <c r="F12424" s="344"/>
      <c r="G12424" s="262">
        <f t="shared" si="217"/>
        <v>58584.866528488899</v>
      </c>
    </row>
    <row r="12425" spans="1:7" x14ac:dyDescent="0.2">
      <c r="A12425" s="120"/>
      <c r="B12425" s="120"/>
      <c r="C12425" s="120"/>
      <c r="D12425" s="120"/>
      <c r="E12425" s="344"/>
      <c r="F12425" s="344"/>
      <c r="G12425" s="262">
        <f t="shared" si="217"/>
        <v>58584.866528488899</v>
      </c>
    </row>
    <row r="12426" spans="1:7" x14ac:dyDescent="0.2">
      <c r="A12426" s="120"/>
      <c r="B12426" s="120"/>
      <c r="C12426" s="120"/>
      <c r="D12426" s="120"/>
      <c r="E12426" s="344"/>
      <c r="F12426" s="344"/>
      <c r="G12426" s="262">
        <f t="shared" si="217"/>
        <v>58584.866528488899</v>
      </c>
    </row>
    <row r="12427" spans="1:7" x14ac:dyDescent="0.2">
      <c r="A12427" s="120"/>
      <c r="B12427" s="120"/>
      <c r="C12427" s="120"/>
      <c r="D12427" s="120"/>
      <c r="E12427" s="344"/>
      <c r="F12427" s="344"/>
      <c r="G12427" s="262">
        <f t="shared" si="217"/>
        <v>58584.866528488899</v>
      </c>
    </row>
    <row r="12428" spans="1:7" x14ac:dyDescent="0.2">
      <c r="A12428" s="120"/>
      <c r="B12428" s="120"/>
      <c r="C12428" s="120"/>
      <c r="D12428" s="120"/>
      <c r="E12428" s="344"/>
      <c r="F12428" s="344"/>
      <c r="G12428" s="262">
        <f t="shared" si="217"/>
        <v>58584.866528488899</v>
      </c>
    </row>
    <row r="12429" spans="1:7" x14ac:dyDescent="0.2">
      <c r="A12429" s="120"/>
      <c r="B12429" s="120"/>
      <c r="C12429" s="120"/>
      <c r="D12429" s="120"/>
      <c r="E12429" s="344"/>
      <c r="F12429" s="344"/>
      <c r="G12429" s="262">
        <f t="shared" si="217"/>
        <v>58584.866528488899</v>
      </c>
    </row>
    <row r="12430" spans="1:7" x14ac:dyDescent="0.2">
      <c r="A12430" s="120"/>
      <c r="B12430" s="120"/>
      <c r="C12430" s="120"/>
      <c r="D12430" s="120"/>
      <c r="E12430" s="344"/>
      <c r="F12430" s="344"/>
      <c r="G12430" s="262">
        <f t="shared" si="217"/>
        <v>58584.866528488899</v>
      </c>
    </row>
    <row r="12431" spans="1:7" x14ac:dyDescent="0.2">
      <c r="A12431" s="120"/>
      <c r="B12431" s="120"/>
      <c r="C12431" s="120"/>
      <c r="D12431" s="120"/>
      <c r="E12431" s="344"/>
      <c r="F12431" s="344"/>
      <c r="G12431" s="262">
        <f t="shared" si="217"/>
        <v>58584.866528488899</v>
      </c>
    </row>
    <row r="12432" spans="1:7" x14ac:dyDescent="0.2">
      <c r="A12432" s="120"/>
      <c r="B12432" s="120"/>
      <c r="C12432" s="120"/>
      <c r="D12432" s="120"/>
      <c r="E12432" s="344"/>
      <c r="F12432" s="344"/>
      <c r="G12432" s="262">
        <f t="shared" si="217"/>
        <v>58584.866528488899</v>
      </c>
    </row>
    <row r="12433" spans="1:7" x14ac:dyDescent="0.2">
      <c r="A12433" s="120"/>
      <c r="B12433" s="120"/>
      <c r="C12433" s="120"/>
      <c r="D12433" s="120"/>
      <c r="E12433" s="344"/>
      <c r="F12433" s="344"/>
      <c r="G12433" s="262">
        <f t="shared" si="217"/>
        <v>58584.866528488899</v>
      </c>
    </row>
    <row r="12434" spans="1:7" x14ac:dyDescent="0.2">
      <c r="A12434" s="120"/>
      <c r="B12434" s="120"/>
      <c r="C12434" s="120"/>
      <c r="D12434" s="120"/>
      <c r="E12434" s="344"/>
      <c r="F12434" s="344"/>
      <c r="G12434" s="262">
        <f t="shared" si="217"/>
        <v>58584.866528488899</v>
      </c>
    </row>
    <row r="12435" spans="1:7" x14ac:dyDescent="0.2">
      <c r="A12435" s="120"/>
      <c r="B12435" s="120"/>
      <c r="C12435" s="120"/>
      <c r="D12435" s="120"/>
      <c r="E12435" s="344"/>
      <c r="F12435" s="344"/>
      <c r="G12435" s="262">
        <f t="shared" si="217"/>
        <v>58584.866528488899</v>
      </c>
    </row>
    <row r="12436" spans="1:7" x14ac:dyDescent="0.2">
      <c r="A12436" s="120"/>
      <c r="B12436" s="120"/>
      <c r="C12436" s="120"/>
      <c r="D12436" s="120"/>
      <c r="E12436" s="344"/>
      <c r="F12436" s="344"/>
      <c r="G12436" s="262">
        <f t="shared" si="217"/>
        <v>58584.866528488899</v>
      </c>
    </row>
    <row r="12437" spans="1:7" x14ac:dyDescent="0.2">
      <c r="A12437" s="120"/>
      <c r="B12437" s="120"/>
      <c r="C12437" s="120"/>
      <c r="D12437" s="120"/>
      <c r="E12437" s="344"/>
      <c r="F12437" s="344"/>
      <c r="G12437" s="262">
        <f t="shared" si="217"/>
        <v>58584.866528488899</v>
      </c>
    </row>
    <row r="12438" spans="1:7" x14ac:dyDescent="0.2">
      <c r="A12438" s="120"/>
      <c r="B12438" s="120"/>
      <c r="C12438" s="120"/>
      <c r="D12438" s="120"/>
      <c r="E12438" s="344"/>
      <c r="F12438" s="344"/>
      <c r="G12438" s="262">
        <f t="shared" si="217"/>
        <v>58584.866528488899</v>
      </c>
    </row>
    <row r="12439" spans="1:7" x14ac:dyDescent="0.2">
      <c r="A12439" s="120"/>
      <c r="B12439" s="120"/>
      <c r="C12439" s="120"/>
      <c r="D12439" s="120"/>
      <c r="E12439" s="344"/>
      <c r="F12439" s="344"/>
      <c r="G12439" s="262">
        <f t="shared" si="217"/>
        <v>58584.866528488899</v>
      </c>
    </row>
    <row r="12440" spans="1:7" x14ac:dyDescent="0.2">
      <c r="A12440" s="120"/>
      <c r="B12440" s="120"/>
      <c r="C12440" s="120"/>
      <c r="D12440" s="120"/>
      <c r="E12440" s="344"/>
      <c r="F12440" s="344"/>
      <c r="G12440" s="262">
        <f t="shared" si="217"/>
        <v>58584.866528488899</v>
      </c>
    </row>
    <row r="12441" spans="1:7" x14ac:dyDescent="0.2">
      <c r="A12441" s="120"/>
      <c r="B12441" s="120"/>
      <c r="C12441" s="120"/>
      <c r="D12441" s="120"/>
      <c r="E12441" s="344"/>
      <c r="F12441" s="344"/>
      <c r="G12441" s="262">
        <f t="shared" si="217"/>
        <v>58584.866528488899</v>
      </c>
    </row>
    <row r="12442" spans="1:7" x14ac:dyDescent="0.2">
      <c r="A12442" s="120"/>
      <c r="B12442" s="120"/>
      <c r="C12442" s="120"/>
      <c r="D12442" s="120"/>
      <c r="E12442" s="344"/>
      <c r="F12442" s="344"/>
      <c r="G12442" s="262">
        <f t="shared" si="217"/>
        <v>58584.866528488899</v>
      </c>
    </row>
    <row r="12443" spans="1:7" x14ac:dyDescent="0.2">
      <c r="A12443" s="120"/>
      <c r="B12443" s="120"/>
      <c r="C12443" s="120"/>
      <c r="D12443" s="120"/>
      <c r="E12443" s="344"/>
      <c r="F12443" s="344"/>
      <c r="G12443" s="262">
        <f t="shared" si="217"/>
        <v>58584.866528488899</v>
      </c>
    </row>
    <row r="12444" spans="1:7" x14ac:dyDescent="0.2">
      <c r="A12444" s="120"/>
      <c r="B12444" s="120"/>
      <c r="C12444" s="120"/>
      <c r="D12444" s="120"/>
      <c r="E12444" s="344"/>
      <c r="F12444" s="344"/>
      <c r="G12444" s="262">
        <f t="shared" si="217"/>
        <v>58584.866528488899</v>
      </c>
    </row>
    <row r="12445" spans="1:7" x14ac:dyDescent="0.2">
      <c r="A12445" s="120"/>
      <c r="B12445" s="120"/>
      <c r="C12445" s="120"/>
      <c r="D12445" s="120"/>
      <c r="E12445" s="344"/>
      <c r="F12445" s="344"/>
      <c r="G12445" s="262">
        <f t="shared" si="217"/>
        <v>58584.866528488899</v>
      </c>
    </row>
    <row r="12446" spans="1:7" x14ac:dyDescent="0.2">
      <c r="A12446" s="120"/>
      <c r="B12446" s="120"/>
      <c r="C12446" s="120"/>
      <c r="D12446" s="120"/>
      <c r="E12446" s="344"/>
      <c r="F12446" s="344"/>
      <c r="G12446" s="262">
        <f t="shared" si="217"/>
        <v>58584.866528488899</v>
      </c>
    </row>
    <row r="12447" spans="1:7" x14ac:dyDescent="0.2">
      <c r="A12447" s="120"/>
      <c r="B12447" s="120"/>
      <c r="C12447" s="120"/>
      <c r="D12447" s="120"/>
      <c r="E12447" s="344"/>
      <c r="F12447" s="344"/>
      <c r="G12447" s="262">
        <f t="shared" si="217"/>
        <v>58584.866528488899</v>
      </c>
    </row>
    <row r="12448" spans="1:7" x14ac:dyDescent="0.2">
      <c r="A12448" s="120"/>
      <c r="B12448" s="120"/>
      <c r="C12448" s="120"/>
      <c r="D12448" s="120"/>
      <c r="E12448" s="344"/>
      <c r="F12448" s="344"/>
      <c r="G12448" s="262">
        <f t="shared" si="217"/>
        <v>58584.866528488899</v>
      </c>
    </row>
    <row r="12449" spans="1:7" x14ac:dyDescent="0.2">
      <c r="A12449" s="120"/>
      <c r="B12449" s="120"/>
      <c r="C12449" s="120"/>
      <c r="D12449" s="120"/>
      <c r="E12449" s="344"/>
      <c r="F12449" s="344"/>
      <c r="G12449" s="262">
        <f t="shared" si="217"/>
        <v>58584.866528488899</v>
      </c>
    </row>
    <row r="12450" spans="1:7" x14ac:dyDescent="0.2">
      <c r="A12450" s="120"/>
      <c r="B12450" s="120"/>
      <c r="C12450" s="120"/>
      <c r="D12450" s="120"/>
      <c r="E12450" s="344"/>
      <c r="F12450" s="344"/>
      <c r="G12450" s="262">
        <f t="shared" si="217"/>
        <v>58584.866528488899</v>
      </c>
    </row>
    <row r="12451" spans="1:7" x14ac:dyDescent="0.2">
      <c r="A12451" s="120"/>
      <c r="B12451" s="120"/>
      <c r="C12451" s="120"/>
      <c r="D12451" s="120"/>
      <c r="E12451" s="344"/>
      <c r="F12451" s="344"/>
      <c r="G12451" s="262">
        <f t="shared" si="217"/>
        <v>58584.866528488899</v>
      </c>
    </row>
    <row r="12452" spans="1:7" x14ac:dyDescent="0.2">
      <c r="A12452" s="120"/>
      <c r="B12452" s="120"/>
      <c r="C12452" s="120"/>
      <c r="D12452" s="120"/>
      <c r="E12452" s="344"/>
      <c r="F12452" s="344"/>
      <c r="G12452" s="262">
        <f t="shared" si="217"/>
        <v>58584.866528488899</v>
      </c>
    </row>
    <row r="12453" spans="1:7" x14ac:dyDescent="0.2">
      <c r="A12453" s="120"/>
      <c r="B12453" s="120"/>
      <c r="C12453" s="120"/>
      <c r="D12453" s="120"/>
      <c r="E12453" s="344"/>
      <c r="F12453" s="344"/>
      <c r="G12453" s="262">
        <f t="shared" si="217"/>
        <v>58584.866528488899</v>
      </c>
    </row>
    <row r="12454" spans="1:7" x14ac:dyDescent="0.2">
      <c r="A12454" s="120"/>
      <c r="B12454" s="120"/>
      <c r="C12454" s="120"/>
      <c r="D12454" s="120"/>
      <c r="E12454" s="344"/>
      <c r="F12454" s="344"/>
      <c r="G12454" s="262">
        <f t="shared" si="217"/>
        <v>58584.866528488899</v>
      </c>
    </row>
    <row r="12455" spans="1:7" x14ac:dyDescent="0.2">
      <c r="A12455" s="120"/>
      <c r="B12455" s="120"/>
      <c r="C12455" s="120"/>
      <c r="D12455" s="120"/>
      <c r="E12455" s="344"/>
      <c r="F12455" s="344"/>
      <c r="G12455" s="262">
        <f t="shared" si="217"/>
        <v>58584.866528488899</v>
      </c>
    </row>
    <row r="12456" spans="1:7" x14ac:dyDescent="0.2">
      <c r="A12456" s="120"/>
      <c r="B12456" s="120"/>
      <c r="C12456" s="120"/>
      <c r="D12456" s="120"/>
      <c r="E12456" s="344"/>
      <c r="F12456" s="344"/>
      <c r="G12456" s="262">
        <f t="shared" si="217"/>
        <v>58584.866528488899</v>
      </c>
    </row>
    <row r="12457" spans="1:7" x14ac:dyDescent="0.2">
      <c r="A12457" s="120"/>
      <c r="B12457" s="120"/>
      <c r="C12457" s="120"/>
      <c r="D12457" s="120"/>
      <c r="E12457" s="344"/>
      <c r="F12457" s="344"/>
      <c r="G12457" s="262">
        <f t="shared" si="217"/>
        <v>58584.866528488899</v>
      </c>
    </row>
    <row r="12458" spans="1:7" x14ac:dyDescent="0.2">
      <c r="A12458" s="120"/>
      <c r="B12458" s="120"/>
      <c r="C12458" s="120"/>
      <c r="D12458" s="120"/>
      <c r="E12458" s="344"/>
      <c r="F12458" s="344"/>
      <c r="G12458" s="262">
        <f t="shared" si="217"/>
        <v>58584.866528488899</v>
      </c>
    </row>
    <row r="12459" spans="1:7" x14ac:dyDescent="0.2">
      <c r="A12459" s="120"/>
      <c r="B12459" s="120"/>
      <c r="C12459" s="120"/>
      <c r="D12459" s="120"/>
      <c r="E12459" s="344"/>
      <c r="F12459" s="344"/>
      <c r="G12459" s="262">
        <f t="shared" si="217"/>
        <v>58584.866528488899</v>
      </c>
    </row>
    <row r="12460" spans="1:7" x14ac:dyDescent="0.2">
      <c r="A12460" s="120"/>
      <c r="B12460" s="120"/>
      <c r="C12460" s="120"/>
      <c r="D12460" s="120"/>
      <c r="E12460" s="344"/>
      <c r="F12460" s="344"/>
      <c r="G12460" s="262">
        <f t="shared" si="217"/>
        <v>58584.866528488899</v>
      </c>
    </row>
    <row r="12461" spans="1:7" x14ac:dyDescent="0.2">
      <c r="A12461" s="120"/>
      <c r="B12461" s="120"/>
      <c r="C12461" s="120"/>
      <c r="D12461" s="120"/>
      <c r="E12461" s="344"/>
      <c r="F12461" s="344"/>
      <c r="G12461" s="262">
        <f t="shared" si="217"/>
        <v>58584.866528488899</v>
      </c>
    </row>
    <row r="12462" spans="1:7" x14ac:dyDescent="0.2">
      <c r="A12462" s="120"/>
      <c r="B12462" s="120"/>
      <c r="C12462" s="120"/>
      <c r="D12462" s="120"/>
      <c r="E12462" s="344"/>
      <c r="F12462" s="344"/>
      <c r="G12462" s="262">
        <f t="shared" si="217"/>
        <v>58584.866528488899</v>
      </c>
    </row>
    <row r="12463" spans="1:7" x14ac:dyDescent="0.2">
      <c r="A12463" s="120"/>
      <c r="B12463" s="120"/>
      <c r="C12463" s="120"/>
      <c r="D12463" s="120"/>
      <c r="E12463" s="344"/>
      <c r="F12463" s="344"/>
      <c r="G12463" s="262">
        <f t="shared" si="217"/>
        <v>58584.866528488899</v>
      </c>
    </row>
    <row r="12464" spans="1:7" x14ac:dyDescent="0.2">
      <c r="A12464" s="120"/>
      <c r="B12464" s="120"/>
      <c r="C12464" s="120"/>
      <c r="D12464" s="120"/>
      <c r="E12464" s="344"/>
      <c r="F12464" s="344"/>
      <c r="G12464" s="262">
        <f t="shared" si="217"/>
        <v>58584.866528488899</v>
      </c>
    </row>
    <row r="12465" spans="1:7" x14ac:dyDescent="0.2">
      <c r="A12465" s="120"/>
      <c r="B12465" s="120"/>
      <c r="C12465" s="120"/>
      <c r="D12465" s="120"/>
      <c r="E12465" s="344"/>
      <c r="F12465" s="344"/>
      <c r="G12465" s="262">
        <f t="shared" si="217"/>
        <v>58584.866528488899</v>
      </c>
    </row>
    <row r="12466" spans="1:7" x14ac:dyDescent="0.2">
      <c r="A12466" s="120"/>
      <c r="B12466" s="120"/>
      <c r="C12466" s="120"/>
      <c r="D12466" s="120"/>
      <c r="E12466" s="344"/>
      <c r="F12466" s="344"/>
      <c r="G12466" s="262">
        <f t="shared" si="217"/>
        <v>58584.866528488899</v>
      </c>
    </row>
    <row r="12467" spans="1:7" x14ac:dyDescent="0.2">
      <c r="A12467" s="120"/>
      <c r="B12467" s="120"/>
      <c r="C12467" s="120"/>
      <c r="D12467" s="120"/>
      <c r="E12467" s="344"/>
      <c r="F12467" s="344"/>
      <c r="G12467" s="262">
        <f t="shared" si="217"/>
        <v>58584.866528488899</v>
      </c>
    </row>
    <row r="12468" spans="1:7" x14ac:dyDescent="0.2">
      <c r="A12468" s="120"/>
      <c r="B12468" s="120"/>
      <c r="C12468" s="120"/>
      <c r="D12468" s="120"/>
      <c r="E12468" s="344"/>
      <c r="F12468" s="344"/>
      <c r="G12468" s="262">
        <f t="shared" si="217"/>
        <v>58584.866528488899</v>
      </c>
    </row>
    <row r="12469" spans="1:7" x14ac:dyDescent="0.2">
      <c r="A12469" s="120"/>
      <c r="B12469" s="120"/>
      <c r="C12469" s="120"/>
      <c r="D12469" s="120"/>
      <c r="E12469" s="344"/>
      <c r="F12469" s="344"/>
      <c r="G12469" s="262">
        <f t="shared" si="217"/>
        <v>58584.866528488899</v>
      </c>
    </row>
    <row r="12470" spans="1:7" x14ac:dyDescent="0.2">
      <c r="A12470" s="120"/>
      <c r="B12470" s="120"/>
      <c r="C12470" s="120"/>
      <c r="D12470" s="120"/>
      <c r="E12470" s="344"/>
      <c r="F12470" s="344"/>
      <c r="G12470" s="262">
        <f t="shared" si="217"/>
        <v>58584.866528488899</v>
      </c>
    </row>
    <row r="12471" spans="1:7" x14ac:dyDescent="0.2">
      <c r="A12471" s="120"/>
      <c r="B12471" s="120"/>
      <c r="C12471" s="120"/>
      <c r="D12471" s="120"/>
      <c r="E12471" s="344"/>
      <c r="F12471" s="344"/>
      <c r="G12471" s="262">
        <f t="shared" si="217"/>
        <v>58584.866528488899</v>
      </c>
    </row>
    <row r="12472" spans="1:7" x14ac:dyDescent="0.2">
      <c r="A12472" s="120"/>
      <c r="B12472" s="120"/>
      <c r="C12472" s="120"/>
      <c r="D12472" s="120"/>
      <c r="E12472" s="344"/>
      <c r="F12472" s="344"/>
      <c r="G12472" s="262">
        <f t="shared" si="217"/>
        <v>58584.866528488899</v>
      </c>
    </row>
    <row r="12473" spans="1:7" x14ac:dyDescent="0.2">
      <c r="A12473" s="120"/>
      <c r="B12473" s="120"/>
      <c r="C12473" s="120"/>
      <c r="D12473" s="120"/>
      <c r="E12473" s="344"/>
      <c r="F12473" s="344"/>
      <c r="G12473" s="262">
        <f t="shared" si="217"/>
        <v>58584.866528488899</v>
      </c>
    </row>
    <row r="12474" spans="1:7" x14ac:dyDescent="0.2">
      <c r="A12474" s="120"/>
      <c r="B12474" s="120"/>
      <c r="C12474" s="120"/>
      <c r="D12474" s="120"/>
      <c r="E12474" s="344"/>
      <c r="F12474" s="344"/>
      <c r="G12474" s="262">
        <f t="shared" si="217"/>
        <v>58584.866528488899</v>
      </c>
    </row>
    <row r="12475" spans="1:7" x14ac:dyDescent="0.2">
      <c r="A12475" s="120"/>
      <c r="B12475" s="120"/>
      <c r="C12475" s="120"/>
      <c r="D12475" s="120"/>
      <c r="E12475" s="344"/>
      <c r="F12475" s="344"/>
      <c r="G12475" s="262">
        <f t="shared" si="217"/>
        <v>58584.866528488899</v>
      </c>
    </row>
    <row r="12476" spans="1:7" x14ac:dyDescent="0.2">
      <c r="A12476" s="120"/>
      <c r="B12476" s="120"/>
      <c r="C12476" s="120"/>
      <c r="D12476" s="120"/>
      <c r="E12476" s="344"/>
      <c r="F12476" s="344"/>
      <c r="G12476" s="262">
        <f t="shared" si="217"/>
        <v>58584.866528488899</v>
      </c>
    </row>
    <row r="12477" spans="1:7" x14ac:dyDescent="0.2">
      <c r="A12477" s="120"/>
      <c r="B12477" s="120"/>
      <c r="C12477" s="120"/>
      <c r="D12477" s="120"/>
      <c r="E12477" s="344"/>
      <c r="F12477" s="344"/>
      <c r="G12477" s="262">
        <f t="shared" si="217"/>
        <v>58584.866528488899</v>
      </c>
    </row>
    <row r="12478" spans="1:7" x14ac:dyDescent="0.2">
      <c r="A12478" s="120"/>
      <c r="B12478" s="120"/>
      <c r="C12478" s="120"/>
      <c r="D12478" s="120"/>
      <c r="E12478" s="344"/>
      <c r="F12478" s="344"/>
      <c r="G12478" s="262">
        <f t="shared" si="217"/>
        <v>58584.866528488899</v>
      </c>
    </row>
    <row r="12479" spans="1:7" x14ac:dyDescent="0.2">
      <c r="A12479" s="120"/>
      <c r="B12479" s="120"/>
      <c r="C12479" s="120"/>
      <c r="D12479" s="120"/>
      <c r="E12479" s="344"/>
      <c r="F12479" s="344"/>
      <c r="G12479" s="262">
        <f t="shared" si="217"/>
        <v>58584.866528488899</v>
      </c>
    </row>
    <row r="12480" spans="1:7" x14ac:dyDescent="0.2">
      <c r="A12480" s="120"/>
      <c r="B12480" s="120"/>
      <c r="C12480" s="120"/>
      <c r="D12480" s="120"/>
      <c r="E12480" s="344"/>
      <c r="F12480" s="344"/>
      <c r="G12480" s="262">
        <f t="shared" si="217"/>
        <v>58584.866528488899</v>
      </c>
    </row>
    <row r="12481" spans="1:7" x14ac:dyDescent="0.2">
      <c r="A12481" s="120"/>
      <c r="B12481" s="120"/>
      <c r="C12481" s="120"/>
      <c r="D12481" s="120"/>
      <c r="E12481" s="344"/>
      <c r="F12481" s="344"/>
      <c r="G12481" s="262">
        <f t="shared" si="217"/>
        <v>58584.866528488899</v>
      </c>
    </row>
    <row r="12482" spans="1:7" x14ac:dyDescent="0.2">
      <c r="A12482" s="120"/>
      <c r="B12482" s="120"/>
      <c r="C12482" s="120"/>
      <c r="D12482" s="120"/>
      <c r="E12482" s="344"/>
      <c r="F12482" s="344"/>
      <c r="G12482" s="262">
        <f t="shared" si="217"/>
        <v>58584.866528488899</v>
      </c>
    </row>
    <row r="12483" spans="1:7" x14ac:dyDescent="0.2">
      <c r="A12483" s="120"/>
      <c r="B12483" s="120"/>
      <c r="C12483" s="120"/>
      <c r="D12483" s="120"/>
      <c r="E12483" s="344"/>
      <c r="F12483" s="344"/>
      <c r="G12483" s="262">
        <f t="shared" si="217"/>
        <v>58584.866528488899</v>
      </c>
    </row>
    <row r="12484" spans="1:7" x14ac:dyDescent="0.2">
      <c r="A12484" s="120"/>
      <c r="B12484" s="120"/>
      <c r="C12484" s="120"/>
      <c r="D12484" s="120"/>
      <c r="E12484" s="344"/>
      <c r="F12484" s="344"/>
      <c r="G12484" s="262">
        <f t="shared" si="217"/>
        <v>58584.866528488899</v>
      </c>
    </row>
    <row r="12485" spans="1:7" x14ac:dyDescent="0.2">
      <c r="A12485" s="120"/>
      <c r="B12485" s="120"/>
      <c r="C12485" s="120"/>
      <c r="D12485" s="120"/>
      <c r="E12485" s="344"/>
      <c r="F12485" s="344"/>
      <c r="G12485" s="262">
        <f t="shared" si="217"/>
        <v>58584.866528488899</v>
      </c>
    </row>
    <row r="12486" spans="1:7" x14ac:dyDescent="0.2">
      <c r="A12486" s="120"/>
      <c r="B12486" s="120"/>
      <c r="C12486" s="120"/>
      <c r="D12486" s="120"/>
      <c r="E12486" s="344"/>
      <c r="F12486" s="344"/>
      <c r="G12486" s="262">
        <f t="shared" ref="G12486:G12549" si="218">G12485+(D12486+D12485)/2*(E12486-E12485)</f>
        <v>58584.866528488899</v>
      </c>
    </row>
    <row r="12487" spans="1:7" x14ac:dyDescent="0.2">
      <c r="A12487" s="120"/>
      <c r="B12487" s="120"/>
      <c r="C12487" s="120"/>
      <c r="D12487" s="120"/>
      <c r="E12487" s="344"/>
      <c r="F12487" s="344"/>
      <c r="G12487" s="262">
        <f t="shared" si="218"/>
        <v>58584.866528488899</v>
      </c>
    </row>
    <row r="12488" spans="1:7" x14ac:dyDescent="0.2">
      <c r="A12488" s="120"/>
      <c r="B12488" s="120"/>
      <c r="C12488" s="120"/>
      <c r="D12488" s="120"/>
      <c r="E12488" s="344"/>
      <c r="F12488" s="344"/>
      <c r="G12488" s="262">
        <f t="shared" si="218"/>
        <v>58584.866528488899</v>
      </c>
    </row>
    <row r="12489" spans="1:7" x14ac:dyDescent="0.2">
      <c r="A12489" s="120"/>
      <c r="B12489" s="120"/>
      <c r="C12489" s="120"/>
      <c r="D12489" s="120"/>
      <c r="E12489" s="344"/>
      <c r="F12489" s="344"/>
      <c r="G12489" s="262">
        <f t="shared" si="218"/>
        <v>58584.866528488899</v>
      </c>
    </row>
    <row r="12490" spans="1:7" x14ac:dyDescent="0.2">
      <c r="A12490" s="120"/>
      <c r="B12490" s="120"/>
      <c r="C12490" s="120"/>
      <c r="D12490" s="120"/>
      <c r="E12490" s="344"/>
      <c r="F12490" s="344"/>
      <c r="G12490" s="262">
        <f t="shared" si="218"/>
        <v>58584.866528488899</v>
      </c>
    </row>
    <row r="12491" spans="1:7" x14ac:dyDescent="0.2">
      <c r="A12491" s="120"/>
      <c r="B12491" s="120"/>
      <c r="C12491" s="120"/>
      <c r="D12491" s="120"/>
      <c r="E12491" s="344"/>
      <c r="F12491" s="344"/>
      <c r="G12491" s="262">
        <f t="shared" si="218"/>
        <v>58584.866528488899</v>
      </c>
    </row>
    <row r="12492" spans="1:7" x14ac:dyDescent="0.2">
      <c r="A12492" s="120"/>
      <c r="B12492" s="120"/>
      <c r="C12492" s="120"/>
      <c r="D12492" s="120"/>
      <c r="E12492" s="344"/>
      <c r="F12492" s="344"/>
      <c r="G12492" s="262">
        <f t="shared" si="218"/>
        <v>58584.866528488899</v>
      </c>
    </row>
    <row r="12493" spans="1:7" x14ac:dyDescent="0.2">
      <c r="A12493" s="120"/>
      <c r="B12493" s="120"/>
      <c r="C12493" s="120"/>
      <c r="D12493" s="120"/>
      <c r="E12493" s="344"/>
      <c r="F12493" s="344"/>
      <c r="G12493" s="262">
        <f t="shared" si="218"/>
        <v>58584.866528488899</v>
      </c>
    </row>
    <row r="12494" spans="1:7" x14ac:dyDescent="0.2">
      <c r="A12494" s="120"/>
      <c r="B12494" s="120"/>
      <c r="C12494" s="120"/>
      <c r="D12494" s="120"/>
      <c r="E12494" s="344"/>
      <c r="F12494" s="344"/>
      <c r="G12494" s="262">
        <f t="shared" si="218"/>
        <v>58584.866528488899</v>
      </c>
    </row>
    <row r="12495" spans="1:7" x14ac:dyDescent="0.2">
      <c r="A12495" s="120"/>
      <c r="B12495" s="120"/>
      <c r="C12495" s="120"/>
      <c r="D12495" s="120"/>
      <c r="E12495" s="344"/>
      <c r="F12495" s="344"/>
      <c r="G12495" s="262">
        <f t="shared" si="218"/>
        <v>58584.866528488899</v>
      </c>
    </row>
    <row r="12496" spans="1:7" x14ac:dyDescent="0.2">
      <c r="A12496" s="120"/>
      <c r="B12496" s="120"/>
      <c r="C12496" s="120"/>
      <c r="D12496" s="120"/>
      <c r="E12496" s="344"/>
      <c r="F12496" s="344"/>
      <c r="G12496" s="262">
        <f t="shared" si="218"/>
        <v>58584.866528488899</v>
      </c>
    </row>
    <row r="12497" spans="1:7" x14ac:dyDescent="0.2">
      <c r="A12497" s="120"/>
      <c r="B12497" s="120"/>
      <c r="C12497" s="120"/>
      <c r="D12497" s="120"/>
      <c r="E12497" s="344"/>
      <c r="F12497" s="344"/>
      <c r="G12497" s="262">
        <f t="shared" si="218"/>
        <v>58584.866528488899</v>
      </c>
    </row>
    <row r="12498" spans="1:7" x14ac:dyDescent="0.2">
      <c r="A12498" s="120"/>
      <c r="B12498" s="120"/>
      <c r="C12498" s="120"/>
      <c r="D12498" s="120"/>
      <c r="E12498" s="344"/>
      <c r="F12498" s="344"/>
      <c r="G12498" s="262">
        <f t="shared" si="218"/>
        <v>58584.866528488899</v>
      </c>
    </row>
    <row r="12499" spans="1:7" x14ac:dyDescent="0.2">
      <c r="A12499" s="120"/>
      <c r="B12499" s="120"/>
      <c r="C12499" s="120"/>
      <c r="D12499" s="120"/>
      <c r="E12499" s="344"/>
      <c r="F12499" s="344"/>
      <c r="G12499" s="262">
        <f t="shared" si="218"/>
        <v>58584.866528488899</v>
      </c>
    </row>
    <row r="12500" spans="1:7" x14ac:dyDescent="0.2">
      <c r="A12500" s="120"/>
      <c r="B12500" s="120"/>
      <c r="C12500" s="120"/>
      <c r="D12500" s="120"/>
      <c r="E12500" s="344"/>
      <c r="F12500" s="344"/>
      <c r="G12500" s="262">
        <f t="shared" si="218"/>
        <v>58584.866528488899</v>
      </c>
    </row>
    <row r="12501" spans="1:7" x14ac:dyDescent="0.2">
      <c r="A12501" s="120"/>
      <c r="B12501" s="120"/>
      <c r="C12501" s="120"/>
      <c r="D12501" s="120"/>
      <c r="E12501" s="344"/>
      <c r="F12501" s="344"/>
      <c r="G12501" s="262">
        <f t="shared" si="218"/>
        <v>58584.866528488899</v>
      </c>
    </row>
    <row r="12502" spans="1:7" x14ac:dyDescent="0.2">
      <c r="A12502" s="120"/>
      <c r="B12502" s="120"/>
      <c r="C12502" s="120"/>
      <c r="D12502" s="120"/>
      <c r="E12502" s="344"/>
      <c r="F12502" s="344"/>
      <c r="G12502" s="262">
        <f t="shared" si="218"/>
        <v>58584.866528488899</v>
      </c>
    </row>
    <row r="12503" spans="1:7" x14ac:dyDescent="0.2">
      <c r="A12503" s="120"/>
      <c r="B12503" s="120"/>
      <c r="C12503" s="120"/>
      <c r="D12503" s="120"/>
      <c r="E12503" s="344"/>
      <c r="F12503" s="344"/>
      <c r="G12503" s="262">
        <f t="shared" si="218"/>
        <v>58584.866528488899</v>
      </c>
    </row>
    <row r="12504" spans="1:7" x14ac:dyDescent="0.2">
      <c r="A12504" s="120"/>
      <c r="B12504" s="120"/>
      <c r="C12504" s="120"/>
      <c r="D12504" s="120"/>
      <c r="E12504" s="344"/>
      <c r="F12504" s="344"/>
      <c r="G12504" s="262">
        <f t="shared" si="218"/>
        <v>58584.866528488899</v>
      </c>
    </row>
    <row r="12505" spans="1:7" x14ac:dyDescent="0.2">
      <c r="A12505" s="120"/>
      <c r="B12505" s="120"/>
      <c r="C12505" s="120"/>
      <c r="D12505" s="120"/>
      <c r="E12505" s="344"/>
      <c r="F12505" s="344"/>
      <c r="G12505" s="262">
        <f t="shared" si="218"/>
        <v>58584.866528488899</v>
      </c>
    </row>
    <row r="12506" spans="1:7" x14ac:dyDescent="0.2">
      <c r="A12506" s="120"/>
      <c r="B12506" s="120"/>
      <c r="C12506" s="120"/>
      <c r="D12506" s="120"/>
      <c r="E12506" s="344"/>
      <c r="F12506" s="344"/>
      <c r="G12506" s="262">
        <f t="shared" si="218"/>
        <v>58584.866528488899</v>
      </c>
    </row>
    <row r="12507" spans="1:7" x14ac:dyDescent="0.2">
      <c r="A12507" s="120"/>
      <c r="B12507" s="120"/>
      <c r="C12507" s="120"/>
      <c r="D12507" s="120"/>
      <c r="E12507" s="344"/>
      <c r="F12507" s="344"/>
      <c r="G12507" s="262">
        <f t="shared" si="218"/>
        <v>58584.866528488899</v>
      </c>
    </row>
    <row r="12508" spans="1:7" x14ac:dyDescent="0.2">
      <c r="A12508" s="120"/>
      <c r="B12508" s="120"/>
      <c r="C12508" s="120"/>
      <c r="D12508" s="120"/>
      <c r="E12508" s="344"/>
      <c r="F12508" s="344"/>
      <c r="G12508" s="262">
        <f t="shared" si="218"/>
        <v>58584.866528488899</v>
      </c>
    </row>
    <row r="12509" spans="1:7" x14ac:dyDescent="0.2">
      <c r="A12509" s="120"/>
      <c r="B12509" s="120"/>
      <c r="C12509" s="120"/>
      <c r="D12509" s="120"/>
      <c r="E12509" s="344"/>
      <c r="F12509" s="344"/>
      <c r="G12509" s="262">
        <f t="shared" si="218"/>
        <v>58584.866528488899</v>
      </c>
    </row>
    <row r="12510" spans="1:7" x14ac:dyDescent="0.2">
      <c r="A12510" s="120"/>
      <c r="B12510" s="120"/>
      <c r="C12510" s="120"/>
      <c r="D12510" s="120"/>
      <c r="E12510" s="344"/>
      <c r="F12510" s="344"/>
      <c r="G12510" s="262">
        <f t="shared" si="218"/>
        <v>58584.866528488899</v>
      </c>
    </row>
    <row r="12511" spans="1:7" x14ac:dyDescent="0.2">
      <c r="A12511" s="120"/>
      <c r="B12511" s="120"/>
      <c r="C12511" s="120"/>
      <c r="D12511" s="120"/>
      <c r="E12511" s="344"/>
      <c r="F12511" s="344"/>
      <c r="G12511" s="262">
        <f t="shared" si="218"/>
        <v>58584.866528488899</v>
      </c>
    </row>
    <row r="12512" spans="1:7" x14ac:dyDescent="0.2">
      <c r="A12512" s="120"/>
      <c r="B12512" s="120"/>
      <c r="C12512" s="120"/>
      <c r="D12512" s="120"/>
      <c r="E12512" s="344"/>
      <c r="F12512" s="344"/>
      <c r="G12512" s="262">
        <f t="shared" si="218"/>
        <v>58584.866528488899</v>
      </c>
    </row>
    <row r="12513" spans="1:7" x14ac:dyDescent="0.2">
      <c r="A12513" s="120"/>
      <c r="B12513" s="120"/>
      <c r="C12513" s="120"/>
      <c r="D12513" s="120"/>
      <c r="E12513" s="344"/>
      <c r="F12513" s="344"/>
      <c r="G12513" s="262">
        <f t="shared" si="218"/>
        <v>58584.866528488899</v>
      </c>
    </row>
    <row r="12514" spans="1:7" x14ac:dyDescent="0.2">
      <c r="A12514" s="120"/>
      <c r="B12514" s="120"/>
      <c r="C12514" s="120"/>
      <c r="D12514" s="120"/>
      <c r="E12514" s="344"/>
      <c r="F12514" s="344"/>
      <c r="G12514" s="262">
        <f t="shared" si="218"/>
        <v>58584.866528488899</v>
      </c>
    </row>
    <row r="12515" spans="1:7" x14ac:dyDescent="0.2">
      <c r="A12515" s="120"/>
      <c r="B12515" s="120"/>
      <c r="C12515" s="120"/>
      <c r="D12515" s="120"/>
      <c r="E12515" s="344"/>
      <c r="F12515" s="344"/>
      <c r="G12515" s="262">
        <f t="shared" si="218"/>
        <v>58584.866528488899</v>
      </c>
    </row>
    <row r="12516" spans="1:7" x14ac:dyDescent="0.2">
      <c r="A12516" s="120"/>
      <c r="B12516" s="120"/>
      <c r="C12516" s="120"/>
      <c r="D12516" s="120"/>
      <c r="E12516" s="344"/>
      <c r="F12516" s="344"/>
      <c r="G12516" s="262">
        <f t="shared" si="218"/>
        <v>58584.866528488899</v>
      </c>
    </row>
    <row r="12517" spans="1:7" x14ac:dyDescent="0.2">
      <c r="A12517" s="120"/>
      <c r="B12517" s="120"/>
      <c r="C12517" s="120"/>
      <c r="D12517" s="120"/>
      <c r="E12517" s="344"/>
      <c r="F12517" s="344"/>
      <c r="G12517" s="262">
        <f t="shared" si="218"/>
        <v>58584.866528488899</v>
      </c>
    </row>
    <row r="12518" spans="1:7" x14ac:dyDescent="0.2">
      <c r="A12518" s="120"/>
      <c r="B12518" s="120"/>
      <c r="C12518" s="120"/>
      <c r="D12518" s="120"/>
      <c r="E12518" s="344"/>
      <c r="F12518" s="344"/>
      <c r="G12518" s="262">
        <f t="shared" si="218"/>
        <v>58584.866528488899</v>
      </c>
    </row>
    <row r="12519" spans="1:7" x14ac:dyDescent="0.2">
      <c r="A12519" s="120"/>
      <c r="B12519" s="120"/>
      <c r="C12519" s="120"/>
      <c r="D12519" s="120"/>
      <c r="E12519" s="344"/>
      <c r="F12519" s="344"/>
      <c r="G12519" s="262">
        <f t="shared" si="218"/>
        <v>58584.866528488899</v>
      </c>
    </row>
    <row r="12520" spans="1:7" x14ac:dyDescent="0.2">
      <c r="A12520" s="120"/>
      <c r="B12520" s="120"/>
      <c r="C12520" s="120"/>
      <c r="D12520" s="120"/>
      <c r="E12520" s="344"/>
      <c r="F12520" s="344"/>
      <c r="G12520" s="262">
        <f t="shared" si="218"/>
        <v>58584.866528488899</v>
      </c>
    </row>
    <row r="12521" spans="1:7" x14ac:dyDescent="0.2">
      <c r="A12521" s="120"/>
      <c r="B12521" s="120"/>
      <c r="C12521" s="120"/>
      <c r="D12521" s="120"/>
      <c r="E12521" s="344"/>
      <c r="F12521" s="344"/>
      <c r="G12521" s="262">
        <f t="shared" si="218"/>
        <v>58584.866528488899</v>
      </c>
    </row>
    <row r="12522" spans="1:7" x14ac:dyDescent="0.2">
      <c r="A12522" s="120"/>
      <c r="B12522" s="120"/>
      <c r="C12522" s="120"/>
      <c r="D12522" s="120"/>
      <c r="E12522" s="344"/>
      <c r="F12522" s="344"/>
      <c r="G12522" s="262">
        <f t="shared" si="218"/>
        <v>58584.866528488899</v>
      </c>
    </row>
    <row r="12523" spans="1:7" x14ac:dyDescent="0.2">
      <c r="A12523" s="120"/>
      <c r="B12523" s="120"/>
      <c r="C12523" s="120"/>
      <c r="D12523" s="120"/>
      <c r="E12523" s="344"/>
      <c r="F12523" s="344"/>
      <c r="G12523" s="262">
        <f t="shared" si="218"/>
        <v>58584.866528488899</v>
      </c>
    </row>
    <row r="12524" spans="1:7" x14ac:dyDescent="0.2">
      <c r="A12524" s="120"/>
      <c r="B12524" s="120"/>
      <c r="C12524" s="120"/>
      <c r="D12524" s="120"/>
      <c r="E12524" s="344"/>
      <c r="F12524" s="344"/>
      <c r="G12524" s="262">
        <f t="shared" si="218"/>
        <v>58584.866528488899</v>
      </c>
    </row>
    <row r="12525" spans="1:7" x14ac:dyDescent="0.2">
      <c r="A12525" s="120"/>
      <c r="B12525" s="120"/>
      <c r="C12525" s="120"/>
      <c r="D12525" s="120"/>
      <c r="E12525" s="344"/>
      <c r="F12525" s="344"/>
      <c r="G12525" s="262">
        <f t="shared" si="218"/>
        <v>58584.866528488899</v>
      </c>
    </row>
    <row r="12526" spans="1:7" x14ac:dyDescent="0.2">
      <c r="A12526" s="120"/>
      <c r="B12526" s="120"/>
      <c r="C12526" s="120"/>
      <c r="D12526" s="120"/>
      <c r="E12526" s="344"/>
      <c r="F12526" s="344"/>
      <c r="G12526" s="262">
        <f t="shared" si="218"/>
        <v>58584.866528488899</v>
      </c>
    </row>
    <row r="12527" spans="1:7" x14ac:dyDescent="0.2">
      <c r="A12527" s="120"/>
      <c r="B12527" s="120"/>
      <c r="C12527" s="120"/>
      <c r="D12527" s="120"/>
      <c r="E12527" s="344"/>
      <c r="F12527" s="344"/>
      <c r="G12527" s="262">
        <f t="shared" si="218"/>
        <v>58584.866528488899</v>
      </c>
    </row>
    <row r="12528" spans="1:7" x14ac:dyDescent="0.2">
      <c r="A12528" s="120"/>
      <c r="B12528" s="120"/>
      <c r="C12528" s="120"/>
      <c r="D12528" s="120"/>
      <c r="E12528" s="344"/>
      <c r="F12528" s="344"/>
      <c r="G12528" s="262">
        <f t="shared" si="218"/>
        <v>58584.866528488899</v>
      </c>
    </row>
    <row r="12529" spans="1:7" x14ac:dyDescent="0.2">
      <c r="A12529" s="120"/>
      <c r="B12529" s="120"/>
      <c r="C12529" s="120"/>
      <c r="D12529" s="120"/>
      <c r="E12529" s="344"/>
      <c r="F12529" s="344"/>
      <c r="G12529" s="262">
        <f t="shared" si="218"/>
        <v>58584.866528488899</v>
      </c>
    </row>
    <row r="12530" spans="1:7" x14ac:dyDescent="0.2">
      <c r="A12530" s="120"/>
      <c r="B12530" s="120"/>
      <c r="C12530" s="120"/>
      <c r="D12530" s="120"/>
      <c r="E12530" s="344"/>
      <c r="F12530" s="344"/>
      <c r="G12530" s="262">
        <f t="shared" si="218"/>
        <v>58584.866528488899</v>
      </c>
    </row>
    <row r="12531" spans="1:7" x14ac:dyDescent="0.2">
      <c r="A12531" s="120"/>
      <c r="B12531" s="120"/>
      <c r="C12531" s="120"/>
      <c r="D12531" s="120"/>
      <c r="E12531" s="344"/>
      <c r="F12531" s="344"/>
      <c r="G12531" s="262">
        <f t="shared" si="218"/>
        <v>58584.866528488899</v>
      </c>
    </row>
    <row r="12532" spans="1:7" x14ac:dyDescent="0.2">
      <c r="A12532" s="120"/>
      <c r="B12532" s="120"/>
      <c r="C12532" s="120"/>
      <c r="D12532" s="120"/>
      <c r="E12532" s="344"/>
      <c r="F12532" s="344"/>
      <c r="G12532" s="262">
        <f t="shared" si="218"/>
        <v>58584.866528488899</v>
      </c>
    </row>
    <row r="12533" spans="1:7" x14ac:dyDescent="0.2">
      <c r="A12533" s="120"/>
      <c r="B12533" s="120"/>
      <c r="C12533" s="120"/>
      <c r="D12533" s="120"/>
      <c r="E12533" s="344"/>
      <c r="F12533" s="344"/>
      <c r="G12533" s="262">
        <f t="shared" si="218"/>
        <v>58584.866528488899</v>
      </c>
    </row>
    <row r="12534" spans="1:7" x14ac:dyDescent="0.2">
      <c r="A12534" s="120"/>
      <c r="B12534" s="120"/>
      <c r="C12534" s="120"/>
      <c r="D12534" s="120"/>
      <c r="E12534" s="344"/>
      <c r="F12534" s="344"/>
      <c r="G12534" s="262">
        <f t="shared" si="218"/>
        <v>58584.866528488899</v>
      </c>
    </row>
    <row r="12535" spans="1:7" x14ac:dyDescent="0.2">
      <c r="A12535" s="120"/>
      <c r="B12535" s="120"/>
      <c r="C12535" s="120"/>
      <c r="D12535" s="120"/>
      <c r="E12535" s="344"/>
      <c r="F12535" s="344"/>
      <c r="G12535" s="262">
        <f t="shared" si="218"/>
        <v>58584.866528488899</v>
      </c>
    </row>
    <row r="12536" spans="1:7" x14ac:dyDescent="0.2">
      <c r="A12536" s="120"/>
      <c r="B12536" s="120"/>
      <c r="C12536" s="120"/>
      <c r="D12536" s="120"/>
      <c r="E12536" s="344"/>
      <c r="F12536" s="344"/>
      <c r="G12536" s="262">
        <f t="shared" si="218"/>
        <v>58584.866528488899</v>
      </c>
    </row>
    <row r="12537" spans="1:7" x14ac:dyDescent="0.2">
      <c r="A12537" s="120"/>
      <c r="B12537" s="120"/>
      <c r="C12537" s="120"/>
      <c r="D12537" s="120"/>
      <c r="E12537" s="344"/>
      <c r="F12537" s="344"/>
      <c r="G12537" s="262">
        <f t="shared" si="218"/>
        <v>58584.866528488899</v>
      </c>
    </row>
    <row r="12538" spans="1:7" x14ac:dyDescent="0.2">
      <c r="A12538" s="120"/>
      <c r="B12538" s="120"/>
      <c r="C12538" s="120"/>
      <c r="D12538" s="120"/>
      <c r="E12538" s="344"/>
      <c r="F12538" s="344"/>
      <c r="G12538" s="262">
        <f t="shared" si="218"/>
        <v>58584.866528488899</v>
      </c>
    </row>
    <row r="12539" spans="1:7" x14ac:dyDescent="0.2">
      <c r="A12539" s="120"/>
      <c r="B12539" s="120"/>
      <c r="C12539" s="120"/>
      <c r="D12539" s="120"/>
      <c r="E12539" s="344"/>
      <c r="F12539" s="344"/>
      <c r="G12539" s="262">
        <f t="shared" si="218"/>
        <v>58584.866528488899</v>
      </c>
    </row>
    <row r="12540" spans="1:7" x14ac:dyDescent="0.2">
      <c r="A12540" s="120"/>
      <c r="B12540" s="120"/>
      <c r="C12540" s="120"/>
      <c r="D12540" s="120"/>
      <c r="E12540" s="344"/>
      <c r="F12540" s="344"/>
      <c r="G12540" s="262">
        <f t="shared" si="218"/>
        <v>58584.866528488899</v>
      </c>
    </row>
    <row r="12541" spans="1:7" x14ac:dyDescent="0.2">
      <c r="A12541" s="120"/>
      <c r="B12541" s="120"/>
      <c r="C12541" s="120"/>
      <c r="D12541" s="120"/>
      <c r="E12541" s="344"/>
      <c r="F12541" s="344"/>
      <c r="G12541" s="262">
        <f t="shared" si="218"/>
        <v>58584.866528488899</v>
      </c>
    </row>
    <row r="12542" spans="1:7" x14ac:dyDescent="0.2">
      <c r="A12542" s="120"/>
      <c r="B12542" s="120"/>
      <c r="C12542" s="120"/>
      <c r="D12542" s="120"/>
      <c r="E12542" s="344"/>
      <c r="F12542" s="344"/>
      <c r="G12542" s="262">
        <f t="shared" si="218"/>
        <v>58584.866528488899</v>
      </c>
    </row>
    <row r="12543" spans="1:7" x14ac:dyDescent="0.2">
      <c r="A12543" s="120"/>
      <c r="B12543" s="120"/>
      <c r="C12543" s="120"/>
      <c r="D12543" s="120"/>
      <c r="E12543" s="344"/>
      <c r="F12543" s="344"/>
      <c r="G12543" s="262">
        <f t="shared" si="218"/>
        <v>58584.866528488899</v>
      </c>
    </row>
    <row r="12544" spans="1:7" x14ac:dyDescent="0.2">
      <c r="A12544" s="120"/>
      <c r="B12544" s="120"/>
      <c r="C12544" s="120"/>
      <c r="D12544" s="120"/>
      <c r="E12544" s="344"/>
      <c r="F12544" s="344"/>
      <c r="G12544" s="262">
        <f t="shared" si="218"/>
        <v>58584.866528488899</v>
      </c>
    </row>
    <row r="12545" spans="1:7" x14ac:dyDescent="0.2">
      <c r="A12545" s="120"/>
      <c r="B12545" s="120"/>
      <c r="C12545" s="120"/>
      <c r="D12545" s="120"/>
      <c r="E12545" s="344"/>
      <c r="F12545" s="344"/>
      <c r="G12545" s="262">
        <f t="shared" si="218"/>
        <v>58584.866528488899</v>
      </c>
    </row>
    <row r="12546" spans="1:7" x14ac:dyDescent="0.2">
      <c r="A12546" s="120"/>
      <c r="B12546" s="120"/>
      <c r="C12546" s="120"/>
      <c r="D12546" s="120"/>
      <c r="E12546" s="344"/>
      <c r="F12546" s="344"/>
      <c r="G12546" s="262">
        <f t="shared" si="218"/>
        <v>58584.866528488899</v>
      </c>
    </row>
    <row r="12547" spans="1:7" x14ac:dyDescent="0.2">
      <c r="A12547" s="120"/>
      <c r="B12547" s="120"/>
      <c r="C12547" s="120"/>
      <c r="D12547" s="120"/>
      <c r="E12547" s="344"/>
      <c r="F12547" s="344"/>
      <c r="G12547" s="262">
        <f t="shared" si="218"/>
        <v>58584.866528488899</v>
      </c>
    </row>
    <row r="12548" spans="1:7" x14ac:dyDescent="0.2">
      <c r="A12548" s="120"/>
      <c r="B12548" s="120"/>
      <c r="C12548" s="120"/>
      <c r="D12548" s="120"/>
      <c r="E12548" s="344"/>
      <c r="F12548" s="344"/>
      <c r="G12548" s="262">
        <f t="shared" si="218"/>
        <v>58584.866528488899</v>
      </c>
    </row>
    <row r="12549" spans="1:7" x14ac:dyDescent="0.2">
      <c r="A12549" s="120"/>
      <c r="B12549" s="120"/>
      <c r="C12549" s="120"/>
      <c r="D12549" s="120"/>
      <c r="E12549" s="344"/>
      <c r="F12549" s="344"/>
      <c r="G12549" s="262">
        <f t="shared" si="218"/>
        <v>58584.866528488899</v>
      </c>
    </row>
    <row r="12550" spans="1:7" x14ac:dyDescent="0.2">
      <c r="A12550" s="120"/>
      <c r="B12550" s="120"/>
      <c r="C12550" s="120"/>
      <c r="D12550" s="120"/>
      <c r="E12550" s="344"/>
      <c r="F12550" s="344"/>
      <c r="G12550" s="262">
        <f t="shared" ref="G12550:G12613" si="219">G12549+(D12550+D12549)/2*(E12550-E12549)</f>
        <v>58584.866528488899</v>
      </c>
    </row>
    <row r="12551" spans="1:7" x14ac:dyDescent="0.2">
      <c r="A12551" s="120"/>
      <c r="B12551" s="120"/>
      <c r="C12551" s="120"/>
      <c r="D12551" s="120"/>
      <c r="E12551" s="344"/>
      <c r="F12551" s="344"/>
      <c r="G12551" s="262">
        <f t="shared" si="219"/>
        <v>58584.866528488899</v>
      </c>
    </row>
    <row r="12552" spans="1:7" x14ac:dyDescent="0.2">
      <c r="A12552" s="120"/>
      <c r="B12552" s="120"/>
      <c r="C12552" s="120"/>
      <c r="D12552" s="120"/>
      <c r="E12552" s="344"/>
      <c r="F12552" s="344"/>
      <c r="G12552" s="262">
        <f t="shared" si="219"/>
        <v>58584.866528488899</v>
      </c>
    </row>
    <row r="12553" spans="1:7" x14ac:dyDescent="0.2">
      <c r="A12553" s="120"/>
      <c r="B12553" s="120"/>
      <c r="C12553" s="120"/>
      <c r="D12553" s="120"/>
      <c r="E12553" s="344"/>
      <c r="F12553" s="344"/>
      <c r="G12553" s="262">
        <f t="shared" si="219"/>
        <v>58584.866528488899</v>
      </c>
    </row>
    <row r="12554" spans="1:7" x14ac:dyDescent="0.2">
      <c r="A12554" s="120"/>
      <c r="B12554" s="120"/>
      <c r="C12554" s="120"/>
      <c r="D12554" s="120"/>
      <c r="E12554" s="344"/>
      <c r="F12554" s="344"/>
      <c r="G12554" s="262">
        <f t="shared" si="219"/>
        <v>58584.866528488899</v>
      </c>
    </row>
    <row r="12555" spans="1:7" x14ac:dyDescent="0.2">
      <c r="A12555" s="120"/>
      <c r="B12555" s="120"/>
      <c r="C12555" s="120"/>
      <c r="D12555" s="120"/>
      <c r="E12555" s="344"/>
      <c r="F12555" s="344"/>
      <c r="G12555" s="262">
        <f t="shared" si="219"/>
        <v>58584.866528488899</v>
      </c>
    </row>
    <row r="12556" spans="1:7" x14ac:dyDescent="0.2">
      <c r="A12556" s="120"/>
      <c r="B12556" s="120"/>
      <c r="C12556" s="120"/>
      <c r="D12556" s="120"/>
      <c r="E12556" s="344"/>
      <c r="F12556" s="344"/>
      <c r="G12556" s="262">
        <f t="shared" si="219"/>
        <v>58584.866528488899</v>
      </c>
    </row>
    <row r="12557" spans="1:7" x14ac:dyDescent="0.2">
      <c r="A12557" s="120"/>
      <c r="B12557" s="120"/>
      <c r="C12557" s="120"/>
      <c r="D12557" s="120"/>
      <c r="E12557" s="344"/>
      <c r="F12557" s="344"/>
      <c r="G12557" s="262">
        <f t="shared" si="219"/>
        <v>58584.866528488899</v>
      </c>
    </row>
    <row r="12558" spans="1:7" x14ac:dyDescent="0.2">
      <c r="A12558" s="120"/>
      <c r="B12558" s="120"/>
      <c r="C12558" s="120"/>
      <c r="D12558" s="120"/>
      <c r="E12558" s="344"/>
      <c r="F12558" s="344"/>
      <c r="G12558" s="262">
        <f t="shared" si="219"/>
        <v>58584.866528488899</v>
      </c>
    </row>
    <row r="12559" spans="1:7" x14ac:dyDescent="0.2">
      <c r="A12559" s="120"/>
      <c r="B12559" s="120"/>
      <c r="C12559" s="120"/>
      <c r="D12559" s="120"/>
      <c r="E12559" s="344"/>
      <c r="F12559" s="344"/>
      <c r="G12559" s="262">
        <f t="shared" si="219"/>
        <v>58584.866528488899</v>
      </c>
    </row>
    <row r="12560" spans="1:7" x14ac:dyDescent="0.2">
      <c r="A12560" s="120"/>
      <c r="B12560" s="120"/>
      <c r="C12560" s="120"/>
      <c r="D12560" s="120"/>
      <c r="E12560" s="344"/>
      <c r="F12560" s="344"/>
      <c r="G12560" s="262">
        <f t="shared" si="219"/>
        <v>58584.866528488899</v>
      </c>
    </row>
    <row r="12561" spans="1:7" x14ac:dyDescent="0.2">
      <c r="A12561" s="120"/>
      <c r="B12561" s="120"/>
      <c r="C12561" s="120"/>
      <c r="D12561" s="120"/>
      <c r="E12561" s="344"/>
      <c r="F12561" s="344"/>
      <c r="G12561" s="262">
        <f t="shared" si="219"/>
        <v>58584.866528488899</v>
      </c>
    </row>
    <row r="12562" spans="1:7" x14ac:dyDescent="0.2">
      <c r="A12562" s="120"/>
      <c r="B12562" s="120"/>
      <c r="C12562" s="120"/>
      <c r="D12562" s="120"/>
      <c r="E12562" s="344"/>
      <c r="F12562" s="344"/>
      <c r="G12562" s="262">
        <f t="shared" si="219"/>
        <v>58584.866528488899</v>
      </c>
    </row>
    <row r="12563" spans="1:7" x14ac:dyDescent="0.2">
      <c r="A12563" s="120"/>
      <c r="B12563" s="120"/>
      <c r="C12563" s="120"/>
      <c r="D12563" s="120"/>
      <c r="E12563" s="344"/>
      <c r="F12563" s="344"/>
      <c r="G12563" s="262">
        <f t="shared" si="219"/>
        <v>58584.866528488899</v>
      </c>
    </row>
    <row r="12564" spans="1:7" x14ac:dyDescent="0.2">
      <c r="A12564" s="120"/>
      <c r="B12564" s="120"/>
      <c r="C12564" s="120"/>
      <c r="D12564" s="120"/>
      <c r="E12564" s="344"/>
      <c r="F12564" s="344"/>
      <c r="G12564" s="262">
        <f t="shared" si="219"/>
        <v>58584.866528488899</v>
      </c>
    </row>
    <row r="12565" spans="1:7" x14ac:dyDescent="0.2">
      <c r="A12565" s="120"/>
      <c r="B12565" s="120"/>
      <c r="C12565" s="120"/>
      <c r="D12565" s="120"/>
      <c r="E12565" s="344"/>
      <c r="F12565" s="344"/>
      <c r="G12565" s="262">
        <f t="shared" si="219"/>
        <v>58584.866528488899</v>
      </c>
    </row>
    <row r="12566" spans="1:7" x14ac:dyDescent="0.2">
      <c r="A12566" s="120"/>
      <c r="B12566" s="120"/>
      <c r="C12566" s="120"/>
      <c r="D12566" s="120"/>
      <c r="E12566" s="344"/>
      <c r="F12566" s="344"/>
      <c r="G12566" s="262">
        <f t="shared" si="219"/>
        <v>58584.866528488899</v>
      </c>
    </row>
    <row r="12567" spans="1:7" x14ac:dyDescent="0.2">
      <c r="A12567" s="120"/>
      <c r="B12567" s="120"/>
      <c r="C12567" s="120"/>
      <c r="D12567" s="120"/>
      <c r="E12567" s="344"/>
      <c r="F12567" s="344"/>
      <c r="G12567" s="262">
        <f t="shared" si="219"/>
        <v>58584.866528488899</v>
      </c>
    </row>
    <row r="12568" spans="1:7" x14ac:dyDescent="0.2">
      <c r="A12568" s="120"/>
      <c r="B12568" s="120"/>
      <c r="C12568" s="120"/>
      <c r="D12568" s="120"/>
      <c r="E12568" s="344"/>
      <c r="F12568" s="344"/>
      <c r="G12568" s="262">
        <f t="shared" si="219"/>
        <v>58584.866528488899</v>
      </c>
    </row>
    <row r="12569" spans="1:7" x14ac:dyDescent="0.2">
      <c r="A12569" s="120"/>
      <c r="B12569" s="120"/>
      <c r="C12569" s="120"/>
      <c r="D12569" s="120"/>
      <c r="E12569" s="344"/>
      <c r="F12569" s="344"/>
      <c r="G12569" s="262">
        <f t="shared" si="219"/>
        <v>58584.866528488899</v>
      </c>
    </row>
    <row r="12570" spans="1:7" x14ac:dyDescent="0.2">
      <c r="A12570" s="120"/>
      <c r="B12570" s="120"/>
      <c r="C12570" s="120"/>
      <c r="D12570" s="120"/>
      <c r="E12570" s="344"/>
      <c r="F12570" s="344"/>
      <c r="G12570" s="262">
        <f t="shared" si="219"/>
        <v>58584.866528488899</v>
      </c>
    </row>
    <row r="12571" spans="1:7" x14ac:dyDescent="0.2">
      <c r="A12571" s="120"/>
      <c r="B12571" s="120"/>
      <c r="C12571" s="120"/>
      <c r="D12571" s="120"/>
      <c r="E12571" s="344"/>
      <c r="F12571" s="344"/>
      <c r="G12571" s="262">
        <f t="shared" si="219"/>
        <v>58584.866528488899</v>
      </c>
    </row>
    <row r="12572" spans="1:7" x14ac:dyDescent="0.2">
      <c r="A12572" s="120"/>
      <c r="B12572" s="120"/>
      <c r="C12572" s="120"/>
      <c r="D12572" s="120"/>
      <c r="E12572" s="344"/>
      <c r="F12572" s="344"/>
      <c r="G12572" s="262">
        <f t="shared" si="219"/>
        <v>58584.866528488899</v>
      </c>
    </row>
    <row r="12573" spans="1:7" x14ac:dyDescent="0.2">
      <c r="A12573" s="120"/>
      <c r="B12573" s="120"/>
      <c r="C12573" s="120"/>
      <c r="D12573" s="120"/>
      <c r="E12573" s="344"/>
      <c r="F12573" s="344"/>
      <c r="G12573" s="262">
        <f t="shared" si="219"/>
        <v>58584.866528488899</v>
      </c>
    </row>
    <row r="12574" spans="1:7" x14ac:dyDescent="0.2">
      <c r="A12574" s="120"/>
      <c r="B12574" s="120"/>
      <c r="C12574" s="120"/>
      <c r="D12574" s="120"/>
      <c r="E12574" s="344"/>
      <c r="F12574" s="344"/>
      <c r="G12574" s="262">
        <f t="shared" si="219"/>
        <v>58584.866528488899</v>
      </c>
    </row>
    <row r="12575" spans="1:7" x14ac:dyDescent="0.2">
      <c r="A12575" s="120"/>
      <c r="B12575" s="120"/>
      <c r="C12575" s="120"/>
      <c r="D12575" s="120"/>
      <c r="E12575" s="344"/>
      <c r="F12575" s="344"/>
      <c r="G12575" s="262">
        <f t="shared" si="219"/>
        <v>58584.866528488899</v>
      </c>
    </row>
    <row r="12576" spans="1:7" x14ac:dyDescent="0.2">
      <c r="A12576" s="120"/>
      <c r="B12576" s="120"/>
      <c r="C12576" s="120"/>
      <c r="D12576" s="120"/>
      <c r="E12576" s="344"/>
      <c r="F12576" s="344"/>
      <c r="G12576" s="262">
        <f t="shared" si="219"/>
        <v>58584.866528488899</v>
      </c>
    </row>
    <row r="12577" spans="1:7" x14ac:dyDescent="0.2">
      <c r="A12577" s="120"/>
      <c r="B12577" s="120"/>
      <c r="C12577" s="120"/>
      <c r="D12577" s="120"/>
      <c r="E12577" s="344"/>
      <c r="F12577" s="344"/>
      <c r="G12577" s="262">
        <f t="shared" si="219"/>
        <v>58584.866528488899</v>
      </c>
    </row>
    <row r="12578" spans="1:7" x14ac:dyDescent="0.2">
      <c r="A12578" s="120"/>
      <c r="B12578" s="120"/>
      <c r="C12578" s="120"/>
      <c r="D12578" s="120"/>
      <c r="E12578" s="344"/>
      <c r="F12578" s="344"/>
      <c r="G12578" s="262">
        <f t="shared" si="219"/>
        <v>58584.866528488899</v>
      </c>
    </row>
    <row r="12579" spans="1:7" x14ac:dyDescent="0.2">
      <c r="A12579" s="120"/>
      <c r="B12579" s="120"/>
      <c r="C12579" s="120"/>
      <c r="D12579" s="120"/>
      <c r="E12579" s="344"/>
      <c r="F12579" s="344"/>
      <c r="G12579" s="262">
        <f t="shared" si="219"/>
        <v>58584.866528488899</v>
      </c>
    </row>
    <row r="12580" spans="1:7" x14ac:dyDescent="0.2">
      <c r="A12580" s="120"/>
      <c r="B12580" s="120"/>
      <c r="C12580" s="120"/>
      <c r="D12580" s="120"/>
      <c r="E12580" s="344"/>
      <c r="F12580" s="344"/>
      <c r="G12580" s="262">
        <f t="shared" si="219"/>
        <v>58584.866528488899</v>
      </c>
    </row>
    <row r="12581" spans="1:7" x14ac:dyDescent="0.2">
      <c r="A12581" s="120"/>
      <c r="B12581" s="120"/>
      <c r="C12581" s="120"/>
      <c r="D12581" s="120"/>
      <c r="E12581" s="344"/>
      <c r="F12581" s="344"/>
      <c r="G12581" s="262">
        <f t="shared" si="219"/>
        <v>58584.866528488899</v>
      </c>
    </row>
    <row r="12582" spans="1:7" x14ac:dyDescent="0.2">
      <c r="A12582" s="120"/>
      <c r="B12582" s="120"/>
      <c r="C12582" s="120"/>
      <c r="D12582" s="120"/>
      <c r="E12582" s="344"/>
      <c r="F12582" s="344"/>
      <c r="G12582" s="262">
        <f t="shared" si="219"/>
        <v>58584.866528488899</v>
      </c>
    </row>
    <row r="12583" spans="1:7" x14ac:dyDescent="0.2">
      <c r="A12583" s="120"/>
      <c r="B12583" s="120"/>
      <c r="C12583" s="120"/>
      <c r="D12583" s="120"/>
      <c r="E12583" s="344"/>
      <c r="F12583" s="344"/>
      <c r="G12583" s="262">
        <f t="shared" si="219"/>
        <v>58584.866528488899</v>
      </c>
    </row>
    <row r="12584" spans="1:7" x14ac:dyDescent="0.2">
      <c r="A12584" s="120"/>
      <c r="B12584" s="120"/>
      <c r="C12584" s="120"/>
      <c r="D12584" s="120"/>
      <c r="E12584" s="344"/>
      <c r="F12584" s="344"/>
      <c r="G12584" s="262">
        <f t="shared" si="219"/>
        <v>58584.866528488899</v>
      </c>
    </row>
    <row r="12585" spans="1:7" x14ac:dyDescent="0.2">
      <c r="A12585" s="120"/>
      <c r="B12585" s="120"/>
      <c r="C12585" s="120"/>
      <c r="D12585" s="120"/>
      <c r="E12585" s="344"/>
      <c r="F12585" s="344"/>
      <c r="G12585" s="262">
        <f t="shared" si="219"/>
        <v>58584.866528488899</v>
      </c>
    </row>
    <row r="12586" spans="1:7" x14ac:dyDescent="0.2">
      <c r="A12586" s="120"/>
      <c r="B12586" s="120"/>
      <c r="C12586" s="120"/>
      <c r="D12586" s="120"/>
      <c r="E12586" s="344"/>
      <c r="F12586" s="344"/>
      <c r="G12586" s="262">
        <f t="shared" si="219"/>
        <v>58584.866528488899</v>
      </c>
    </row>
    <row r="12587" spans="1:7" x14ac:dyDescent="0.2">
      <c r="A12587" s="120"/>
      <c r="B12587" s="120"/>
      <c r="C12587" s="120"/>
      <c r="D12587" s="120"/>
      <c r="E12587" s="344"/>
      <c r="F12587" s="344"/>
      <c r="G12587" s="262">
        <f t="shared" si="219"/>
        <v>58584.866528488899</v>
      </c>
    </row>
    <row r="12588" spans="1:7" x14ac:dyDescent="0.2">
      <c r="A12588" s="120"/>
      <c r="B12588" s="120"/>
      <c r="C12588" s="120"/>
      <c r="D12588" s="120"/>
      <c r="E12588" s="344"/>
      <c r="F12588" s="344"/>
      <c r="G12588" s="262">
        <f t="shared" si="219"/>
        <v>58584.866528488899</v>
      </c>
    </row>
    <row r="12589" spans="1:7" x14ac:dyDescent="0.2">
      <c r="A12589" s="120"/>
      <c r="B12589" s="120"/>
      <c r="C12589" s="120"/>
      <c r="D12589" s="120"/>
      <c r="E12589" s="344"/>
      <c r="F12589" s="344"/>
      <c r="G12589" s="262">
        <f t="shared" si="219"/>
        <v>58584.866528488899</v>
      </c>
    </row>
    <row r="12590" spans="1:7" x14ac:dyDescent="0.2">
      <c r="A12590" s="120"/>
      <c r="B12590" s="120"/>
      <c r="C12590" s="120"/>
      <c r="D12590" s="120"/>
      <c r="E12590" s="344"/>
      <c r="F12590" s="344"/>
      <c r="G12590" s="262">
        <f t="shared" si="219"/>
        <v>58584.866528488899</v>
      </c>
    </row>
    <row r="12591" spans="1:7" x14ac:dyDescent="0.2">
      <c r="A12591" s="120"/>
      <c r="B12591" s="120"/>
      <c r="C12591" s="120"/>
      <c r="D12591" s="120"/>
      <c r="E12591" s="344"/>
      <c r="F12591" s="344"/>
      <c r="G12591" s="262">
        <f t="shared" si="219"/>
        <v>58584.866528488899</v>
      </c>
    </row>
    <row r="12592" spans="1:7" x14ac:dyDescent="0.2">
      <c r="A12592" s="120"/>
      <c r="B12592" s="120"/>
      <c r="C12592" s="120"/>
      <c r="D12592" s="120"/>
      <c r="E12592" s="344"/>
      <c r="F12592" s="344"/>
      <c r="G12592" s="262">
        <f t="shared" si="219"/>
        <v>58584.866528488899</v>
      </c>
    </row>
    <row r="12593" spans="1:7" x14ac:dyDescent="0.2">
      <c r="A12593" s="120"/>
      <c r="B12593" s="120"/>
      <c r="C12593" s="120"/>
      <c r="D12593" s="120"/>
      <c r="E12593" s="344"/>
      <c r="F12593" s="344"/>
      <c r="G12593" s="262">
        <f t="shared" si="219"/>
        <v>58584.866528488899</v>
      </c>
    </row>
    <row r="12594" spans="1:7" x14ac:dyDescent="0.2">
      <c r="A12594" s="120"/>
      <c r="B12594" s="120"/>
      <c r="C12594" s="120"/>
      <c r="D12594" s="120"/>
      <c r="E12594" s="344"/>
      <c r="F12594" s="344"/>
      <c r="G12594" s="262">
        <f t="shared" si="219"/>
        <v>58584.866528488899</v>
      </c>
    </row>
    <row r="12595" spans="1:7" x14ac:dyDescent="0.2">
      <c r="A12595" s="120"/>
      <c r="B12595" s="120"/>
      <c r="C12595" s="120"/>
      <c r="D12595" s="120"/>
      <c r="E12595" s="344"/>
      <c r="F12595" s="344"/>
      <c r="G12595" s="262">
        <f t="shared" si="219"/>
        <v>58584.866528488899</v>
      </c>
    </row>
    <row r="12596" spans="1:7" x14ac:dyDescent="0.2">
      <c r="A12596" s="120"/>
      <c r="B12596" s="120"/>
      <c r="C12596" s="120"/>
      <c r="D12596" s="120"/>
      <c r="E12596" s="344"/>
      <c r="F12596" s="344"/>
      <c r="G12596" s="262">
        <f t="shared" si="219"/>
        <v>58584.866528488899</v>
      </c>
    </row>
    <row r="12597" spans="1:7" x14ac:dyDescent="0.2">
      <c r="A12597" s="120"/>
      <c r="B12597" s="120"/>
      <c r="C12597" s="120"/>
      <c r="D12597" s="120"/>
      <c r="E12597" s="344"/>
      <c r="F12597" s="344"/>
      <c r="G12597" s="262">
        <f t="shared" si="219"/>
        <v>58584.866528488899</v>
      </c>
    </row>
    <row r="12598" spans="1:7" x14ac:dyDescent="0.2">
      <c r="A12598" s="120"/>
      <c r="B12598" s="120"/>
      <c r="C12598" s="120"/>
      <c r="D12598" s="120"/>
      <c r="E12598" s="344"/>
      <c r="F12598" s="344"/>
      <c r="G12598" s="262">
        <f t="shared" si="219"/>
        <v>58584.866528488899</v>
      </c>
    </row>
    <row r="12599" spans="1:7" x14ac:dyDescent="0.2">
      <c r="A12599" s="120"/>
      <c r="B12599" s="120"/>
      <c r="C12599" s="120"/>
      <c r="D12599" s="120"/>
      <c r="E12599" s="344"/>
      <c r="F12599" s="344"/>
      <c r="G12599" s="262">
        <f t="shared" si="219"/>
        <v>58584.866528488899</v>
      </c>
    </row>
    <row r="12600" spans="1:7" x14ac:dyDescent="0.2">
      <c r="A12600" s="120"/>
      <c r="B12600" s="120"/>
      <c r="C12600" s="120"/>
      <c r="D12600" s="120"/>
      <c r="E12600" s="344"/>
      <c r="F12600" s="344"/>
      <c r="G12600" s="262">
        <f t="shared" si="219"/>
        <v>58584.866528488899</v>
      </c>
    </row>
    <row r="12601" spans="1:7" x14ac:dyDescent="0.2">
      <c r="A12601" s="120"/>
      <c r="B12601" s="120"/>
      <c r="C12601" s="120"/>
      <c r="D12601" s="120"/>
      <c r="E12601" s="344"/>
      <c r="F12601" s="344"/>
      <c r="G12601" s="262">
        <f t="shared" si="219"/>
        <v>58584.866528488899</v>
      </c>
    </row>
    <row r="12602" spans="1:7" x14ac:dyDescent="0.2">
      <c r="A12602" s="120"/>
      <c r="B12602" s="120"/>
      <c r="C12602" s="120"/>
      <c r="D12602" s="120"/>
      <c r="E12602" s="344"/>
      <c r="F12602" s="344"/>
      <c r="G12602" s="262">
        <f t="shared" si="219"/>
        <v>58584.866528488899</v>
      </c>
    </row>
    <row r="12603" spans="1:7" x14ac:dyDescent="0.2">
      <c r="A12603" s="120"/>
      <c r="B12603" s="120"/>
      <c r="C12603" s="120"/>
      <c r="D12603" s="120"/>
      <c r="E12603" s="344"/>
      <c r="F12603" s="344"/>
      <c r="G12603" s="262">
        <f t="shared" si="219"/>
        <v>58584.866528488899</v>
      </c>
    </row>
    <row r="12604" spans="1:7" x14ac:dyDescent="0.2">
      <c r="A12604" s="120"/>
      <c r="B12604" s="120"/>
      <c r="C12604" s="120"/>
      <c r="D12604" s="120"/>
      <c r="E12604" s="344"/>
      <c r="F12604" s="344"/>
      <c r="G12604" s="262">
        <f t="shared" si="219"/>
        <v>58584.866528488899</v>
      </c>
    </row>
    <row r="12605" spans="1:7" x14ac:dyDescent="0.2">
      <c r="A12605" s="120"/>
      <c r="B12605" s="120"/>
      <c r="C12605" s="120"/>
      <c r="D12605" s="120"/>
      <c r="E12605" s="344"/>
      <c r="F12605" s="344"/>
      <c r="G12605" s="262">
        <f t="shared" si="219"/>
        <v>58584.866528488899</v>
      </c>
    </row>
    <row r="12606" spans="1:7" x14ac:dyDescent="0.2">
      <c r="A12606" s="120"/>
      <c r="B12606" s="120"/>
      <c r="C12606" s="120"/>
      <c r="D12606" s="120"/>
      <c r="E12606" s="344"/>
      <c r="F12606" s="344"/>
      <c r="G12606" s="262">
        <f t="shared" si="219"/>
        <v>58584.866528488899</v>
      </c>
    </row>
    <row r="12607" spans="1:7" x14ac:dyDescent="0.2">
      <c r="A12607" s="120"/>
      <c r="B12607" s="120"/>
      <c r="C12607" s="120"/>
      <c r="D12607" s="120"/>
      <c r="E12607" s="344"/>
      <c r="F12607" s="344"/>
      <c r="G12607" s="262">
        <f t="shared" si="219"/>
        <v>58584.866528488899</v>
      </c>
    </row>
    <row r="12608" spans="1:7" x14ac:dyDescent="0.2">
      <c r="A12608" s="120"/>
      <c r="B12608" s="120"/>
      <c r="C12608" s="120"/>
      <c r="D12608" s="120"/>
      <c r="E12608" s="344"/>
      <c r="F12608" s="344"/>
      <c r="G12608" s="262">
        <f t="shared" si="219"/>
        <v>58584.866528488899</v>
      </c>
    </row>
    <row r="12609" spans="1:7" x14ac:dyDescent="0.2">
      <c r="A12609" s="120"/>
      <c r="B12609" s="120"/>
      <c r="C12609" s="120"/>
      <c r="D12609" s="120"/>
      <c r="E12609" s="344"/>
      <c r="F12609" s="344"/>
      <c r="G12609" s="262">
        <f t="shared" si="219"/>
        <v>58584.866528488899</v>
      </c>
    </row>
    <row r="12610" spans="1:7" x14ac:dyDescent="0.2">
      <c r="A12610" s="120"/>
      <c r="B12610" s="120"/>
      <c r="C12610" s="120"/>
      <c r="D12610" s="120"/>
      <c r="E12610" s="344"/>
      <c r="F12610" s="344"/>
      <c r="G12610" s="262">
        <f t="shared" si="219"/>
        <v>58584.866528488899</v>
      </c>
    </row>
    <row r="12611" spans="1:7" x14ac:dyDescent="0.2">
      <c r="A12611" s="120"/>
      <c r="B12611" s="120"/>
      <c r="C12611" s="120"/>
      <c r="D12611" s="120"/>
      <c r="E12611" s="344"/>
      <c r="F12611" s="344"/>
      <c r="G12611" s="262">
        <f t="shared" si="219"/>
        <v>58584.866528488899</v>
      </c>
    </row>
    <row r="12612" spans="1:7" x14ac:dyDescent="0.2">
      <c r="A12612" s="120"/>
      <c r="B12612" s="120"/>
      <c r="C12612" s="120"/>
      <c r="D12612" s="120"/>
      <c r="E12612" s="344"/>
      <c r="F12612" s="344"/>
      <c r="G12612" s="262">
        <f t="shared" si="219"/>
        <v>58584.866528488899</v>
      </c>
    </row>
    <row r="12613" spans="1:7" x14ac:dyDescent="0.2">
      <c r="A12613" s="120"/>
      <c r="B12613" s="120"/>
      <c r="C12613" s="120"/>
      <c r="D12613" s="120"/>
      <c r="E12613" s="344"/>
      <c r="F12613" s="344"/>
      <c r="G12613" s="262">
        <f t="shared" si="219"/>
        <v>58584.866528488899</v>
      </c>
    </row>
    <row r="12614" spans="1:7" x14ac:dyDescent="0.2">
      <c r="A12614" s="120"/>
      <c r="B12614" s="120"/>
      <c r="C12614" s="120"/>
      <c r="D12614" s="120"/>
      <c r="E12614" s="344"/>
      <c r="F12614" s="344"/>
      <c r="G12614" s="262">
        <f t="shared" ref="G12614:G12677" si="220">G12613+(D12614+D12613)/2*(E12614-E12613)</f>
        <v>58584.866528488899</v>
      </c>
    </row>
    <row r="12615" spans="1:7" x14ac:dyDescent="0.2">
      <c r="A12615" s="120"/>
      <c r="B12615" s="120"/>
      <c r="C12615" s="120"/>
      <c r="D12615" s="120"/>
      <c r="E12615" s="344"/>
      <c r="F12615" s="344"/>
      <c r="G12615" s="262">
        <f t="shared" si="220"/>
        <v>58584.866528488899</v>
      </c>
    </row>
    <row r="12616" spans="1:7" x14ac:dyDescent="0.2">
      <c r="A12616" s="120"/>
      <c r="B12616" s="120"/>
      <c r="C12616" s="120"/>
      <c r="D12616" s="120"/>
      <c r="E12616" s="344"/>
      <c r="F12616" s="344"/>
      <c r="G12616" s="262">
        <f t="shared" si="220"/>
        <v>58584.866528488899</v>
      </c>
    </row>
    <row r="12617" spans="1:7" x14ac:dyDescent="0.2">
      <c r="A12617" s="120"/>
      <c r="B12617" s="120"/>
      <c r="C12617" s="120"/>
      <c r="D12617" s="120"/>
      <c r="E12617" s="344"/>
      <c r="F12617" s="344"/>
      <c r="G12617" s="262">
        <f t="shared" si="220"/>
        <v>58584.866528488899</v>
      </c>
    </row>
    <row r="12618" spans="1:7" x14ac:dyDescent="0.2">
      <c r="A12618" s="120"/>
      <c r="B12618" s="120"/>
      <c r="C12618" s="120"/>
      <c r="D12618" s="120"/>
      <c r="E12618" s="344"/>
      <c r="F12618" s="344"/>
      <c r="G12618" s="262">
        <f t="shared" si="220"/>
        <v>58584.866528488899</v>
      </c>
    </row>
    <row r="12619" spans="1:7" x14ac:dyDescent="0.2">
      <c r="A12619" s="120"/>
      <c r="B12619" s="120"/>
      <c r="C12619" s="120"/>
      <c r="D12619" s="120"/>
      <c r="E12619" s="344"/>
      <c r="F12619" s="344"/>
      <c r="G12619" s="262">
        <f t="shared" si="220"/>
        <v>58584.866528488899</v>
      </c>
    </row>
    <row r="12620" spans="1:7" x14ac:dyDescent="0.2">
      <c r="A12620" s="120"/>
      <c r="B12620" s="120"/>
      <c r="C12620" s="120"/>
      <c r="D12620" s="120"/>
      <c r="E12620" s="344"/>
      <c r="F12620" s="344"/>
      <c r="G12620" s="262">
        <f t="shared" si="220"/>
        <v>58584.866528488899</v>
      </c>
    </row>
    <row r="12621" spans="1:7" x14ac:dyDescent="0.2">
      <c r="A12621" s="120"/>
      <c r="B12621" s="120"/>
      <c r="C12621" s="120"/>
      <c r="D12621" s="120"/>
      <c r="E12621" s="344"/>
      <c r="F12621" s="344"/>
      <c r="G12621" s="262">
        <f t="shared" si="220"/>
        <v>58584.866528488899</v>
      </c>
    </row>
    <row r="12622" spans="1:7" x14ac:dyDescent="0.2">
      <c r="A12622" s="120"/>
      <c r="B12622" s="120"/>
      <c r="C12622" s="120"/>
      <c r="D12622" s="120"/>
      <c r="E12622" s="344"/>
      <c r="F12622" s="344"/>
      <c r="G12622" s="262">
        <f t="shared" si="220"/>
        <v>58584.866528488899</v>
      </c>
    </row>
    <row r="12623" spans="1:7" x14ac:dyDescent="0.2">
      <c r="A12623" s="120"/>
      <c r="B12623" s="120"/>
      <c r="C12623" s="120"/>
      <c r="D12623" s="120"/>
      <c r="E12623" s="344"/>
      <c r="F12623" s="344"/>
      <c r="G12623" s="262">
        <f t="shared" si="220"/>
        <v>58584.866528488899</v>
      </c>
    </row>
    <row r="12624" spans="1:7" x14ac:dyDescent="0.2">
      <c r="A12624" s="120"/>
      <c r="B12624" s="120"/>
      <c r="C12624" s="120"/>
      <c r="D12624" s="120"/>
      <c r="E12624" s="344"/>
      <c r="F12624" s="344"/>
      <c r="G12624" s="262">
        <f t="shared" si="220"/>
        <v>58584.866528488899</v>
      </c>
    </row>
    <row r="12625" spans="1:7" x14ac:dyDescent="0.2">
      <c r="A12625" s="120"/>
      <c r="B12625" s="120"/>
      <c r="C12625" s="120"/>
      <c r="D12625" s="120"/>
      <c r="E12625" s="344"/>
      <c r="F12625" s="344"/>
      <c r="G12625" s="262">
        <f t="shared" si="220"/>
        <v>58584.866528488899</v>
      </c>
    </row>
    <row r="12626" spans="1:7" x14ac:dyDescent="0.2">
      <c r="A12626" s="120"/>
      <c r="B12626" s="120"/>
      <c r="C12626" s="120"/>
      <c r="D12626" s="120"/>
      <c r="E12626" s="344"/>
      <c r="F12626" s="344"/>
      <c r="G12626" s="262">
        <f t="shared" si="220"/>
        <v>58584.866528488899</v>
      </c>
    </row>
    <row r="12627" spans="1:7" x14ac:dyDescent="0.2">
      <c r="A12627" s="120"/>
      <c r="B12627" s="120"/>
      <c r="C12627" s="120"/>
      <c r="D12627" s="120"/>
      <c r="E12627" s="344"/>
      <c r="F12627" s="344"/>
      <c r="G12627" s="262">
        <f t="shared" si="220"/>
        <v>58584.866528488899</v>
      </c>
    </row>
    <row r="12628" spans="1:7" x14ac:dyDescent="0.2">
      <c r="A12628" s="120"/>
      <c r="B12628" s="120"/>
      <c r="C12628" s="120"/>
      <c r="D12628" s="120"/>
      <c r="E12628" s="344"/>
      <c r="F12628" s="344"/>
      <c r="G12628" s="262">
        <f t="shared" si="220"/>
        <v>58584.866528488899</v>
      </c>
    </row>
    <row r="12629" spans="1:7" x14ac:dyDescent="0.2">
      <c r="A12629" s="120"/>
      <c r="B12629" s="120"/>
      <c r="C12629" s="120"/>
      <c r="D12629" s="120"/>
      <c r="E12629" s="344"/>
      <c r="F12629" s="344"/>
      <c r="G12629" s="262">
        <f t="shared" si="220"/>
        <v>58584.866528488899</v>
      </c>
    </row>
    <row r="12630" spans="1:7" x14ac:dyDescent="0.2">
      <c r="A12630" s="120"/>
      <c r="B12630" s="120"/>
      <c r="C12630" s="120"/>
      <c r="D12630" s="120"/>
      <c r="E12630" s="344"/>
      <c r="F12630" s="344"/>
      <c r="G12630" s="262">
        <f t="shared" si="220"/>
        <v>58584.866528488899</v>
      </c>
    </row>
    <row r="12631" spans="1:7" x14ac:dyDescent="0.2">
      <c r="A12631" s="120"/>
      <c r="B12631" s="120"/>
      <c r="C12631" s="120"/>
      <c r="D12631" s="120"/>
      <c r="E12631" s="344"/>
      <c r="F12631" s="344"/>
      <c r="G12631" s="262">
        <f t="shared" si="220"/>
        <v>58584.866528488899</v>
      </c>
    </row>
    <row r="12632" spans="1:7" x14ac:dyDescent="0.2">
      <c r="A12632" s="120"/>
      <c r="B12632" s="120"/>
      <c r="C12632" s="120"/>
      <c r="D12632" s="120"/>
      <c r="E12632" s="344"/>
      <c r="F12632" s="344"/>
      <c r="G12632" s="262">
        <f t="shared" si="220"/>
        <v>58584.866528488899</v>
      </c>
    </row>
    <row r="12633" spans="1:7" x14ac:dyDescent="0.2">
      <c r="A12633" s="120"/>
      <c r="B12633" s="120"/>
      <c r="C12633" s="120"/>
      <c r="D12633" s="120"/>
      <c r="E12633" s="344"/>
      <c r="F12633" s="344"/>
      <c r="G12633" s="262">
        <f t="shared" si="220"/>
        <v>58584.866528488899</v>
      </c>
    </row>
    <row r="12634" spans="1:7" x14ac:dyDescent="0.2">
      <c r="A12634" s="120"/>
      <c r="B12634" s="120"/>
      <c r="C12634" s="120"/>
      <c r="D12634" s="120"/>
      <c r="E12634" s="344"/>
      <c r="F12634" s="344"/>
      <c r="G12634" s="262">
        <f t="shared" si="220"/>
        <v>58584.866528488899</v>
      </c>
    </row>
    <row r="12635" spans="1:7" x14ac:dyDescent="0.2">
      <c r="A12635" s="120"/>
      <c r="B12635" s="120"/>
      <c r="C12635" s="120"/>
      <c r="D12635" s="120"/>
      <c r="E12635" s="344"/>
      <c r="F12635" s="344"/>
      <c r="G12635" s="262">
        <f t="shared" si="220"/>
        <v>58584.866528488899</v>
      </c>
    </row>
    <row r="12636" spans="1:7" x14ac:dyDescent="0.2">
      <c r="A12636" s="120"/>
      <c r="B12636" s="120"/>
      <c r="C12636" s="120"/>
      <c r="D12636" s="120"/>
      <c r="E12636" s="344"/>
      <c r="F12636" s="344"/>
      <c r="G12636" s="262">
        <f t="shared" si="220"/>
        <v>58584.866528488899</v>
      </c>
    </row>
    <row r="12637" spans="1:7" x14ac:dyDescent="0.2">
      <c r="A12637" s="120"/>
      <c r="B12637" s="120"/>
      <c r="C12637" s="120"/>
      <c r="D12637" s="120"/>
      <c r="E12637" s="344"/>
      <c r="F12637" s="344"/>
      <c r="G12637" s="262">
        <f t="shared" si="220"/>
        <v>58584.866528488899</v>
      </c>
    </row>
    <row r="12638" spans="1:7" x14ac:dyDescent="0.2">
      <c r="A12638" s="120"/>
      <c r="B12638" s="120"/>
      <c r="C12638" s="120"/>
      <c r="D12638" s="120"/>
      <c r="E12638" s="344"/>
      <c r="F12638" s="344"/>
      <c r="G12638" s="262">
        <f t="shared" si="220"/>
        <v>58584.866528488899</v>
      </c>
    </row>
    <row r="12639" spans="1:7" x14ac:dyDescent="0.2">
      <c r="A12639" s="120"/>
      <c r="B12639" s="120"/>
      <c r="C12639" s="120"/>
      <c r="D12639" s="120"/>
      <c r="E12639" s="344"/>
      <c r="F12639" s="344"/>
      <c r="G12639" s="262">
        <f t="shared" si="220"/>
        <v>58584.866528488899</v>
      </c>
    </row>
    <row r="12640" spans="1:7" x14ac:dyDescent="0.2">
      <c r="A12640" s="120"/>
      <c r="B12640" s="120"/>
      <c r="C12640" s="120"/>
      <c r="D12640" s="120"/>
      <c r="E12640" s="344"/>
      <c r="F12640" s="344"/>
      <c r="G12640" s="262">
        <f t="shared" si="220"/>
        <v>58584.866528488899</v>
      </c>
    </row>
    <row r="12641" spans="1:7" x14ac:dyDescent="0.2">
      <c r="A12641" s="120"/>
      <c r="B12641" s="120"/>
      <c r="C12641" s="120"/>
      <c r="D12641" s="120"/>
      <c r="E12641" s="344"/>
      <c r="F12641" s="344"/>
      <c r="G12641" s="262">
        <f t="shared" si="220"/>
        <v>58584.866528488899</v>
      </c>
    </row>
    <row r="12642" spans="1:7" x14ac:dyDescent="0.2">
      <c r="A12642" s="120"/>
      <c r="B12642" s="120"/>
      <c r="C12642" s="120"/>
      <c r="D12642" s="120"/>
      <c r="E12642" s="344"/>
      <c r="F12642" s="344"/>
      <c r="G12642" s="262">
        <f t="shared" si="220"/>
        <v>58584.866528488899</v>
      </c>
    </row>
    <row r="12643" spans="1:7" x14ac:dyDescent="0.2">
      <c r="A12643" s="120"/>
      <c r="B12643" s="120"/>
      <c r="C12643" s="120"/>
      <c r="D12643" s="120"/>
      <c r="E12643" s="344"/>
      <c r="F12643" s="344"/>
      <c r="G12643" s="262">
        <f t="shared" si="220"/>
        <v>58584.866528488899</v>
      </c>
    </row>
    <row r="12644" spans="1:7" x14ac:dyDescent="0.2">
      <c r="A12644" s="120"/>
      <c r="B12644" s="120"/>
      <c r="C12644" s="120"/>
      <c r="D12644" s="120"/>
      <c r="E12644" s="344"/>
      <c r="F12644" s="344"/>
      <c r="G12644" s="262">
        <f t="shared" si="220"/>
        <v>58584.866528488899</v>
      </c>
    </row>
    <row r="12645" spans="1:7" x14ac:dyDescent="0.2">
      <c r="A12645" s="120"/>
      <c r="B12645" s="120"/>
      <c r="C12645" s="120"/>
      <c r="D12645" s="120"/>
      <c r="E12645" s="344"/>
      <c r="F12645" s="344"/>
      <c r="G12645" s="262">
        <f t="shared" si="220"/>
        <v>58584.866528488899</v>
      </c>
    </row>
    <row r="12646" spans="1:7" x14ac:dyDescent="0.2">
      <c r="A12646" s="120"/>
      <c r="B12646" s="120"/>
      <c r="C12646" s="120"/>
      <c r="D12646" s="120"/>
      <c r="E12646" s="344"/>
      <c r="F12646" s="344"/>
      <c r="G12646" s="262">
        <f t="shared" si="220"/>
        <v>58584.866528488899</v>
      </c>
    </row>
    <row r="12647" spans="1:7" x14ac:dyDescent="0.2">
      <c r="A12647" s="120"/>
      <c r="B12647" s="120"/>
      <c r="C12647" s="120"/>
      <c r="D12647" s="120"/>
      <c r="E12647" s="344"/>
      <c r="F12647" s="344"/>
      <c r="G12647" s="262">
        <f t="shared" si="220"/>
        <v>58584.866528488899</v>
      </c>
    </row>
    <row r="12648" spans="1:7" x14ac:dyDescent="0.2">
      <c r="A12648" s="120"/>
      <c r="B12648" s="120"/>
      <c r="C12648" s="120"/>
      <c r="D12648" s="120"/>
      <c r="E12648" s="344"/>
      <c r="F12648" s="344"/>
      <c r="G12648" s="262">
        <f t="shared" si="220"/>
        <v>58584.866528488899</v>
      </c>
    </row>
    <row r="12649" spans="1:7" x14ac:dyDescent="0.2">
      <c r="A12649" s="120"/>
      <c r="B12649" s="120"/>
      <c r="C12649" s="120"/>
      <c r="D12649" s="120"/>
      <c r="E12649" s="344"/>
      <c r="F12649" s="344"/>
      <c r="G12649" s="262">
        <f t="shared" si="220"/>
        <v>58584.866528488899</v>
      </c>
    </row>
    <row r="12650" spans="1:7" x14ac:dyDescent="0.2">
      <c r="A12650" s="120"/>
      <c r="B12650" s="120"/>
      <c r="C12650" s="120"/>
      <c r="D12650" s="120"/>
      <c r="E12650" s="344"/>
      <c r="F12650" s="344"/>
      <c r="G12650" s="262">
        <f t="shared" si="220"/>
        <v>58584.866528488899</v>
      </c>
    </row>
    <row r="12651" spans="1:7" x14ac:dyDescent="0.2">
      <c r="A12651" s="120"/>
      <c r="B12651" s="120"/>
      <c r="C12651" s="120"/>
      <c r="D12651" s="120"/>
      <c r="E12651" s="344"/>
      <c r="F12651" s="344"/>
      <c r="G12651" s="262">
        <f t="shared" si="220"/>
        <v>58584.866528488899</v>
      </c>
    </row>
    <row r="12652" spans="1:7" x14ac:dyDescent="0.2">
      <c r="A12652" s="120"/>
      <c r="B12652" s="120"/>
      <c r="C12652" s="120"/>
      <c r="D12652" s="120"/>
      <c r="E12652" s="344"/>
      <c r="F12652" s="344"/>
      <c r="G12652" s="262">
        <f t="shared" si="220"/>
        <v>58584.866528488899</v>
      </c>
    </row>
    <row r="12653" spans="1:7" x14ac:dyDescent="0.2">
      <c r="A12653" s="120"/>
      <c r="B12653" s="120"/>
      <c r="C12653" s="120"/>
      <c r="D12653" s="120"/>
      <c r="E12653" s="344"/>
      <c r="F12653" s="344"/>
      <c r="G12653" s="262">
        <f t="shared" si="220"/>
        <v>58584.866528488899</v>
      </c>
    </row>
    <row r="12654" spans="1:7" x14ac:dyDescent="0.2">
      <c r="A12654" s="120"/>
      <c r="B12654" s="120"/>
      <c r="C12654" s="120"/>
      <c r="D12654" s="120"/>
      <c r="E12654" s="344"/>
      <c r="F12654" s="344"/>
      <c r="G12654" s="262">
        <f t="shared" si="220"/>
        <v>58584.866528488899</v>
      </c>
    </row>
    <row r="12655" spans="1:7" x14ac:dyDescent="0.2">
      <c r="A12655" s="120"/>
      <c r="B12655" s="120"/>
      <c r="C12655" s="120"/>
      <c r="D12655" s="120"/>
      <c r="E12655" s="344"/>
      <c r="F12655" s="344"/>
      <c r="G12655" s="262">
        <f t="shared" si="220"/>
        <v>58584.866528488899</v>
      </c>
    </row>
    <row r="12656" spans="1:7" x14ac:dyDescent="0.2">
      <c r="A12656" s="120"/>
      <c r="B12656" s="120"/>
      <c r="C12656" s="120"/>
      <c r="D12656" s="120"/>
      <c r="E12656" s="344"/>
      <c r="F12656" s="344"/>
      <c r="G12656" s="262">
        <f t="shared" si="220"/>
        <v>58584.866528488899</v>
      </c>
    </row>
    <row r="12657" spans="1:7" x14ac:dyDescent="0.2">
      <c r="A12657" s="120"/>
      <c r="B12657" s="120"/>
      <c r="C12657" s="120"/>
      <c r="D12657" s="120"/>
      <c r="E12657" s="344"/>
      <c r="F12657" s="344"/>
      <c r="G12657" s="262">
        <f t="shared" si="220"/>
        <v>58584.866528488899</v>
      </c>
    </row>
    <row r="12658" spans="1:7" x14ac:dyDescent="0.2">
      <c r="A12658" s="120"/>
      <c r="B12658" s="120"/>
      <c r="C12658" s="120"/>
      <c r="D12658" s="120"/>
      <c r="E12658" s="344"/>
      <c r="F12658" s="344"/>
      <c r="G12658" s="262">
        <f t="shared" si="220"/>
        <v>58584.866528488899</v>
      </c>
    </row>
    <row r="12659" spans="1:7" x14ac:dyDescent="0.2">
      <c r="A12659" s="120"/>
      <c r="B12659" s="120"/>
      <c r="C12659" s="120"/>
      <c r="D12659" s="120"/>
      <c r="E12659" s="344"/>
      <c r="F12659" s="344"/>
      <c r="G12659" s="262">
        <f t="shared" si="220"/>
        <v>58584.866528488899</v>
      </c>
    </row>
    <row r="12660" spans="1:7" x14ac:dyDescent="0.2">
      <c r="A12660" s="120"/>
      <c r="B12660" s="120"/>
      <c r="C12660" s="120"/>
      <c r="D12660" s="120"/>
      <c r="E12660" s="344"/>
      <c r="F12660" s="344"/>
      <c r="G12660" s="262">
        <f t="shared" si="220"/>
        <v>58584.866528488899</v>
      </c>
    </row>
    <row r="12661" spans="1:7" x14ac:dyDescent="0.2">
      <c r="A12661" s="120"/>
      <c r="B12661" s="120"/>
      <c r="C12661" s="120"/>
      <c r="D12661" s="120"/>
      <c r="E12661" s="344"/>
      <c r="F12661" s="344"/>
      <c r="G12661" s="262">
        <f t="shared" si="220"/>
        <v>58584.866528488899</v>
      </c>
    </row>
    <row r="12662" spans="1:7" x14ac:dyDescent="0.2">
      <c r="A12662" s="120"/>
      <c r="B12662" s="120"/>
      <c r="C12662" s="120"/>
      <c r="D12662" s="120"/>
      <c r="E12662" s="344"/>
      <c r="F12662" s="344"/>
      <c r="G12662" s="262">
        <f t="shared" si="220"/>
        <v>58584.866528488899</v>
      </c>
    </row>
    <row r="12663" spans="1:7" x14ac:dyDescent="0.2">
      <c r="A12663" s="120"/>
      <c r="B12663" s="120"/>
      <c r="C12663" s="120"/>
      <c r="D12663" s="120"/>
      <c r="E12663" s="344"/>
      <c r="F12663" s="344"/>
      <c r="G12663" s="262">
        <f t="shared" si="220"/>
        <v>58584.866528488899</v>
      </c>
    </row>
    <row r="12664" spans="1:7" x14ac:dyDescent="0.2">
      <c r="A12664" s="120"/>
      <c r="B12664" s="120"/>
      <c r="C12664" s="120"/>
      <c r="D12664" s="120"/>
      <c r="E12664" s="344"/>
      <c r="F12664" s="344"/>
      <c r="G12664" s="262">
        <f t="shared" si="220"/>
        <v>58584.866528488899</v>
      </c>
    </row>
    <row r="12665" spans="1:7" x14ac:dyDescent="0.2">
      <c r="A12665" s="120"/>
      <c r="B12665" s="120"/>
      <c r="C12665" s="120"/>
      <c r="D12665" s="120"/>
      <c r="E12665" s="344"/>
      <c r="F12665" s="344"/>
      <c r="G12665" s="262">
        <f t="shared" si="220"/>
        <v>58584.866528488899</v>
      </c>
    </row>
    <row r="12666" spans="1:7" x14ac:dyDescent="0.2">
      <c r="A12666" s="120"/>
      <c r="B12666" s="120"/>
      <c r="C12666" s="120"/>
      <c r="D12666" s="120"/>
      <c r="E12666" s="344"/>
      <c r="F12666" s="344"/>
      <c r="G12666" s="262">
        <f t="shared" si="220"/>
        <v>58584.866528488899</v>
      </c>
    </row>
    <row r="12667" spans="1:7" x14ac:dyDescent="0.2">
      <c r="A12667" s="120"/>
      <c r="B12667" s="120"/>
      <c r="C12667" s="120"/>
      <c r="D12667" s="120"/>
      <c r="E12667" s="344"/>
      <c r="F12667" s="344"/>
      <c r="G12667" s="262">
        <f t="shared" si="220"/>
        <v>58584.866528488899</v>
      </c>
    </row>
    <row r="12668" spans="1:7" x14ac:dyDescent="0.2">
      <c r="A12668" s="120"/>
      <c r="B12668" s="120"/>
      <c r="C12668" s="120"/>
      <c r="D12668" s="120"/>
      <c r="E12668" s="344"/>
      <c r="F12668" s="344"/>
      <c r="G12668" s="262">
        <f t="shared" si="220"/>
        <v>58584.866528488899</v>
      </c>
    </row>
    <row r="12669" spans="1:7" x14ac:dyDescent="0.2">
      <c r="A12669" s="120"/>
      <c r="B12669" s="120"/>
      <c r="C12669" s="120"/>
      <c r="D12669" s="120"/>
      <c r="E12669" s="344"/>
      <c r="F12669" s="344"/>
      <c r="G12669" s="262">
        <f t="shared" si="220"/>
        <v>58584.866528488899</v>
      </c>
    </row>
    <row r="12670" spans="1:7" x14ac:dyDescent="0.2">
      <c r="A12670" s="120"/>
      <c r="B12670" s="120"/>
      <c r="C12670" s="120"/>
      <c r="D12670" s="120"/>
      <c r="E12670" s="344"/>
      <c r="F12670" s="344"/>
      <c r="G12670" s="262">
        <f t="shared" si="220"/>
        <v>58584.866528488899</v>
      </c>
    </row>
    <row r="12671" spans="1:7" x14ac:dyDescent="0.2">
      <c r="A12671" s="120"/>
      <c r="B12671" s="120"/>
      <c r="C12671" s="120"/>
      <c r="D12671" s="120"/>
      <c r="E12671" s="344"/>
      <c r="F12671" s="344"/>
      <c r="G12671" s="262">
        <f t="shared" si="220"/>
        <v>58584.866528488899</v>
      </c>
    </row>
    <row r="12672" spans="1:7" x14ac:dyDescent="0.2">
      <c r="A12672" s="120"/>
      <c r="B12672" s="120"/>
      <c r="C12672" s="120"/>
      <c r="D12672" s="120"/>
      <c r="E12672" s="344"/>
      <c r="F12672" s="344"/>
      <c r="G12672" s="262">
        <f t="shared" si="220"/>
        <v>58584.866528488899</v>
      </c>
    </row>
    <row r="12673" spans="1:7" x14ac:dyDescent="0.2">
      <c r="A12673" s="120"/>
      <c r="B12673" s="120"/>
      <c r="C12673" s="120"/>
      <c r="D12673" s="120"/>
      <c r="E12673" s="344"/>
      <c r="F12673" s="344"/>
      <c r="G12673" s="262">
        <f t="shared" si="220"/>
        <v>58584.866528488899</v>
      </c>
    </row>
    <row r="12674" spans="1:7" x14ac:dyDescent="0.2">
      <c r="A12674" s="120"/>
      <c r="B12674" s="120"/>
      <c r="C12674" s="120"/>
      <c r="D12674" s="120"/>
      <c r="E12674" s="344"/>
      <c r="F12674" s="344"/>
      <c r="G12674" s="262">
        <f t="shared" si="220"/>
        <v>58584.866528488899</v>
      </c>
    </row>
    <row r="12675" spans="1:7" x14ac:dyDescent="0.2">
      <c r="A12675" s="120"/>
      <c r="B12675" s="120"/>
      <c r="C12675" s="120"/>
      <c r="D12675" s="120"/>
      <c r="E12675" s="344"/>
      <c r="F12675" s="344"/>
      <c r="G12675" s="262">
        <f t="shared" si="220"/>
        <v>58584.866528488899</v>
      </c>
    </row>
    <row r="12676" spans="1:7" x14ac:dyDescent="0.2">
      <c r="A12676" s="120"/>
      <c r="B12676" s="120"/>
      <c r="C12676" s="120"/>
      <c r="D12676" s="120"/>
      <c r="E12676" s="344"/>
      <c r="F12676" s="344"/>
      <c r="G12676" s="262">
        <f t="shared" si="220"/>
        <v>58584.866528488899</v>
      </c>
    </row>
    <row r="12677" spans="1:7" x14ac:dyDescent="0.2">
      <c r="A12677" s="120"/>
      <c r="B12677" s="120"/>
      <c r="C12677" s="120"/>
      <c r="D12677" s="120"/>
      <c r="E12677" s="344"/>
      <c r="F12677" s="344"/>
      <c r="G12677" s="262">
        <f t="shared" si="220"/>
        <v>58584.866528488899</v>
      </c>
    </row>
    <row r="12678" spans="1:7" x14ac:dyDescent="0.2">
      <c r="A12678" s="120"/>
      <c r="B12678" s="120"/>
      <c r="C12678" s="120"/>
      <c r="D12678" s="120"/>
      <c r="E12678" s="344"/>
      <c r="F12678" s="344"/>
      <c r="G12678" s="262">
        <f t="shared" ref="G12678:G12741" si="221">G12677+(D12678+D12677)/2*(E12678-E12677)</f>
        <v>58584.866528488899</v>
      </c>
    </row>
    <row r="12679" spans="1:7" x14ac:dyDescent="0.2">
      <c r="A12679" s="120"/>
      <c r="B12679" s="120"/>
      <c r="C12679" s="120"/>
      <c r="D12679" s="120"/>
      <c r="E12679" s="344"/>
      <c r="F12679" s="344"/>
      <c r="G12679" s="262">
        <f t="shared" si="221"/>
        <v>58584.866528488899</v>
      </c>
    </row>
    <row r="12680" spans="1:7" x14ac:dyDescent="0.2">
      <c r="A12680" s="120"/>
      <c r="B12680" s="120"/>
      <c r="C12680" s="120"/>
      <c r="D12680" s="120"/>
      <c r="E12680" s="344"/>
      <c r="F12680" s="344"/>
      <c r="G12680" s="262">
        <f t="shared" si="221"/>
        <v>58584.866528488899</v>
      </c>
    </row>
    <row r="12681" spans="1:7" x14ac:dyDescent="0.2">
      <c r="A12681" s="120"/>
      <c r="B12681" s="120"/>
      <c r="C12681" s="120"/>
      <c r="D12681" s="120"/>
      <c r="E12681" s="344"/>
      <c r="F12681" s="344"/>
      <c r="G12681" s="262">
        <f t="shared" si="221"/>
        <v>58584.866528488899</v>
      </c>
    </row>
    <row r="12682" spans="1:7" x14ac:dyDescent="0.2">
      <c r="A12682" s="120"/>
      <c r="B12682" s="120"/>
      <c r="C12682" s="120"/>
      <c r="D12682" s="120"/>
      <c r="E12682" s="344"/>
      <c r="F12682" s="344"/>
      <c r="G12682" s="262">
        <f t="shared" si="221"/>
        <v>58584.866528488899</v>
      </c>
    </row>
    <row r="12683" spans="1:7" x14ac:dyDescent="0.2">
      <c r="A12683" s="120"/>
      <c r="B12683" s="120"/>
      <c r="C12683" s="120"/>
      <c r="D12683" s="120"/>
      <c r="E12683" s="344"/>
      <c r="F12683" s="344"/>
      <c r="G12683" s="262">
        <f t="shared" si="221"/>
        <v>58584.866528488899</v>
      </c>
    </row>
    <row r="12684" spans="1:7" x14ac:dyDescent="0.2">
      <c r="A12684" s="120"/>
      <c r="B12684" s="120"/>
      <c r="C12684" s="120"/>
      <c r="D12684" s="120"/>
      <c r="E12684" s="344"/>
      <c r="F12684" s="344"/>
      <c r="G12684" s="262">
        <f t="shared" si="221"/>
        <v>58584.866528488899</v>
      </c>
    </row>
    <row r="12685" spans="1:7" x14ac:dyDescent="0.2">
      <c r="A12685" s="120"/>
      <c r="B12685" s="120"/>
      <c r="C12685" s="120"/>
      <c r="D12685" s="120"/>
      <c r="E12685" s="344"/>
      <c r="F12685" s="344"/>
      <c r="G12685" s="262">
        <f t="shared" si="221"/>
        <v>58584.866528488899</v>
      </c>
    </row>
    <row r="12686" spans="1:7" x14ac:dyDescent="0.2">
      <c r="A12686" s="120"/>
      <c r="B12686" s="120"/>
      <c r="C12686" s="120"/>
      <c r="D12686" s="120"/>
      <c r="E12686" s="344"/>
      <c r="F12686" s="344"/>
      <c r="G12686" s="262">
        <f t="shared" si="221"/>
        <v>58584.866528488899</v>
      </c>
    </row>
    <row r="12687" spans="1:7" x14ac:dyDescent="0.2">
      <c r="A12687" s="120"/>
      <c r="B12687" s="120"/>
      <c r="C12687" s="120"/>
      <c r="D12687" s="120"/>
      <c r="E12687" s="344"/>
      <c r="F12687" s="344"/>
      <c r="G12687" s="262">
        <f t="shared" si="221"/>
        <v>58584.866528488899</v>
      </c>
    </row>
    <row r="12688" spans="1:7" x14ac:dyDescent="0.2">
      <c r="A12688" s="120"/>
      <c r="B12688" s="120"/>
      <c r="C12688" s="120"/>
      <c r="D12688" s="120"/>
      <c r="E12688" s="344"/>
      <c r="F12688" s="344"/>
      <c r="G12688" s="262">
        <f t="shared" si="221"/>
        <v>58584.866528488899</v>
      </c>
    </row>
    <row r="12689" spans="1:7" x14ac:dyDescent="0.2">
      <c r="A12689" s="120"/>
      <c r="B12689" s="120"/>
      <c r="C12689" s="120"/>
      <c r="D12689" s="120"/>
      <c r="E12689" s="344"/>
      <c r="F12689" s="344"/>
      <c r="G12689" s="262">
        <f t="shared" si="221"/>
        <v>58584.866528488899</v>
      </c>
    </row>
    <row r="12690" spans="1:7" x14ac:dyDescent="0.2">
      <c r="A12690" s="120"/>
      <c r="B12690" s="120"/>
      <c r="C12690" s="120"/>
      <c r="D12690" s="120"/>
      <c r="E12690" s="344"/>
      <c r="F12690" s="344"/>
      <c r="G12690" s="262">
        <f t="shared" si="221"/>
        <v>58584.866528488899</v>
      </c>
    </row>
    <row r="12691" spans="1:7" x14ac:dyDescent="0.2">
      <c r="A12691" s="120"/>
      <c r="B12691" s="120"/>
      <c r="C12691" s="120"/>
      <c r="D12691" s="120"/>
      <c r="E12691" s="344"/>
      <c r="F12691" s="344"/>
      <c r="G12691" s="262">
        <f t="shared" si="221"/>
        <v>58584.866528488899</v>
      </c>
    </row>
    <row r="12692" spans="1:7" x14ac:dyDescent="0.2">
      <c r="A12692" s="120"/>
      <c r="B12692" s="120"/>
      <c r="C12692" s="120"/>
      <c r="D12692" s="120"/>
      <c r="E12692" s="344"/>
      <c r="F12692" s="344"/>
      <c r="G12692" s="262">
        <f t="shared" si="221"/>
        <v>58584.866528488899</v>
      </c>
    </row>
    <row r="12693" spans="1:7" x14ac:dyDescent="0.2">
      <c r="A12693" s="120"/>
      <c r="B12693" s="120"/>
      <c r="C12693" s="120"/>
      <c r="D12693" s="120"/>
      <c r="E12693" s="344"/>
      <c r="F12693" s="344"/>
      <c r="G12693" s="262">
        <f t="shared" si="221"/>
        <v>58584.866528488899</v>
      </c>
    </row>
    <row r="12694" spans="1:7" x14ac:dyDescent="0.2">
      <c r="A12694" s="120"/>
      <c r="B12694" s="120"/>
      <c r="C12694" s="120"/>
      <c r="D12694" s="120"/>
      <c r="E12694" s="344"/>
      <c r="F12694" s="344"/>
      <c r="G12694" s="262">
        <f t="shared" si="221"/>
        <v>58584.866528488899</v>
      </c>
    </row>
    <row r="12695" spans="1:7" x14ac:dyDescent="0.2">
      <c r="A12695" s="120"/>
      <c r="B12695" s="120"/>
      <c r="C12695" s="120"/>
      <c r="D12695" s="120"/>
      <c r="E12695" s="344"/>
      <c r="F12695" s="344"/>
      <c r="G12695" s="262">
        <f t="shared" si="221"/>
        <v>58584.866528488899</v>
      </c>
    </row>
    <row r="12696" spans="1:7" x14ac:dyDescent="0.2">
      <c r="A12696" s="120"/>
      <c r="B12696" s="120"/>
      <c r="C12696" s="120"/>
      <c r="D12696" s="120"/>
      <c r="E12696" s="344"/>
      <c r="F12696" s="344"/>
      <c r="G12696" s="262">
        <f t="shared" si="221"/>
        <v>58584.866528488899</v>
      </c>
    </row>
    <row r="12697" spans="1:7" x14ac:dyDescent="0.2">
      <c r="A12697" s="120"/>
      <c r="B12697" s="120"/>
      <c r="C12697" s="120"/>
      <c r="D12697" s="120"/>
      <c r="E12697" s="344"/>
      <c r="F12697" s="344"/>
      <c r="G12697" s="262">
        <f t="shared" si="221"/>
        <v>58584.866528488899</v>
      </c>
    </row>
    <row r="12698" spans="1:7" x14ac:dyDescent="0.2">
      <c r="A12698" s="120"/>
      <c r="B12698" s="120"/>
      <c r="C12698" s="120"/>
      <c r="D12698" s="120"/>
      <c r="E12698" s="344"/>
      <c r="F12698" s="344"/>
      <c r="G12698" s="262">
        <f t="shared" si="221"/>
        <v>58584.866528488899</v>
      </c>
    </row>
    <row r="12699" spans="1:7" x14ac:dyDescent="0.2">
      <c r="A12699" s="120"/>
      <c r="B12699" s="120"/>
      <c r="C12699" s="120"/>
      <c r="D12699" s="120"/>
      <c r="E12699" s="344"/>
      <c r="F12699" s="344"/>
      <c r="G12699" s="262">
        <f t="shared" si="221"/>
        <v>58584.866528488899</v>
      </c>
    </row>
    <row r="12700" spans="1:7" x14ac:dyDescent="0.2">
      <c r="A12700" s="120"/>
      <c r="B12700" s="120"/>
      <c r="C12700" s="120"/>
      <c r="D12700" s="120"/>
      <c r="E12700" s="344"/>
      <c r="F12700" s="344"/>
      <c r="G12700" s="262">
        <f t="shared" si="221"/>
        <v>58584.866528488899</v>
      </c>
    </row>
    <row r="12701" spans="1:7" x14ac:dyDescent="0.2">
      <c r="A12701" s="120"/>
      <c r="B12701" s="120"/>
      <c r="C12701" s="120"/>
      <c r="D12701" s="120"/>
      <c r="E12701" s="344"/>
      <c r="F12701" s="344"/>
      <c r="G12701" s="262">
        <f t="shared" si="221"/>
        <v>58584.866528488899</v>
      </c>
    </row>
    <row r="12702" spans="1:7" x14ac:dyDescent="0.2">
      <c r="A12702" s="120"/>
      <c r="B12702" s="120"/>
      <c r="C12702" s="120"/>
      <c r="D12702" s="120"/>
      <c r="E12702" s="344"/>
      <c r="F12702" s="344"/>
      <c r="G12702" s="262">
        <f t="shared" si="221"/>
        <v>58584.866528488899</v>
      </c>
    </row>
    <row r="12703" spans="1:7" x14ac:dyDescent="0.2">
      <c r="A12703" s="120"/>
      <c r="B12703" s="120"/>
      <c r="C12703" s="120"/>
      <c r="D12703" s="120"/>
      <c r="E12703" s="344"/>
      <c r="F12703" s="344"/>
      <c r="G12703" s="262">
        <f t="shared" si="221"/>
        <v>58584.866528488899</v>
      </c>
    </row>
    <row r="12704" spans="1:7" x14ac:dyDescent="0.2">
      <c r="A12704" s="120"/>
      <c r="B12704" s="120"/>
      <c r="C12704" s="120"/>
      <c r="D12704" s="120"/>
      <c r="E12704" s="344"/>
      <c r="F12704" s="344"/>
      <c r="G12704" s="262">
        <f t="shared" si="221"/>
        <v>58584.866528488899</v>
      </c>
    </row>
    <row r="12705" spans="1:7" x14ac:dyDescent="0.2">
      <c r="A12705" s="120"/>
      <c r="B12705" s="120"/>
      <c r="C12705" s="120"/>
      <c r="D12705" s="120"/>
      <c r="E12705" s="344"/>
      <c r="F12705" s="344"/>
      <c r="G12705" s="262">
        <f t="shared" si="221"/>
        <v>58584.866528488899</v>
      </c>
    </row>
    <row r="12706" spans="1:7" x14ac:dyDescent="0.2">
      <c r="A12706" s="120"/>
      <c r="B12706" s="120"/>
      <c r="C12706" s="120"/>
      <c r="D12706" s="120"/>
      <c r="E12706" s="344"/>
      <c r="F12706" s="344"/>
      <c r="G12706" s="262">
        <f t="shared" si="221"/>
        <v>58584.866528488899</v>
      </c>
    </row>
    <row r="12707" spans="1:7" x14ac:dyDescent="0.2">
      <c r="A12707" s="120"/>
      <c r="B12707" s="120"/>
      <c r="C12707" s="120"/>
      <c r="D12707" s="120"/>
      <c r="E12707" s="344"/>
      <c r="F12707" s="344"/>
      <c r="G12707" s="262">
        <f t="shared" si="221"/>
        <v>58584.866528488899</v>
      </c>
    </row>
    <row r="12708" spans="1:7" x14ac:dyDescent="0.2">
      <c r="A12708" s="120"/>
      <c r="B12708" s="120"/>
      <c r="C12708" s="120"/>
      <c r="D12708" s="120"/>
      <c r="E12708" s="344"/>
      <c r="F12708" s="344"/>
      <c r="G12708" s="262">
        <f t="shared" si="221"/>
        <v>58584.866528488899</v>
      </c>
    </row>
    <row r="12709" spans="1:7" x14ac:dyDescent="0.2">
      <c r="A12709" s="120"/>
      <c r="B12709" s="120"/>
      <c r="C12709" s="120"/>
      <c r="D12709" s="120"/>
      <c r="E12709" s="344"/>
      <c r="F12709" s="344"/>
      <c r="G12709" s="262">
        <f t="shared" si="221"/>
        <v>58584.866528488899</v>
      </c>
    </row>
    <row r="12710" spans="1:7" x14ac:dyDescent="0.2">
      <c r="A12710" s="120"/>
      <c r="B12710" s="120"/>
      <c r="C12710" s="120"/>
      <c r="D12710" s="120"/>
      <c r="E12710" s="344"/>
      <c r="F12710" s="344"/>
      <c r="G12710" s="262">
        <f t="shared" si="221"/>
        <v>58584.866528488899</v>
      </c>
    </row>
    <row r="12711" spans="1:7" x14ac:dyDescent="0.2">
      <c r="A12711" s="120"/>
      <c r="B12711" s="120"/>
      <c r="C12711" s="120"/>
      <c r="D12711" s="120"/>
      <c r="E12711" s="344"/>
      <c r="F12711" s="344"/>
      <c r="G12711" s="262">
        <f t="shared" si="221"/>
        <v>58584.866528488899</v>
      </c>
    </row>
    <row r="12712" spans="1:7" x14ac:dyDescent="0.2">
      <c r="A12712" s="120"/>
      <c r="B12712" s="120"/>
      <c r="C12712" s="120"/>
      <c r="D12712" s="120"/>
      <c r="E12712" s="344"/>
      <c r="F12712" s="344"/>
      <c r="G12712" s="262">
        <f t="shared" si="221"/>
        <v>58584.866528488899</v>
      </c>
    </row>
    <row r="12713" spans="1:7" x14ac:dyDescent="0.2">
      <c r="A12713" s="120"/>
      <c r="B12713" s="120"/>
      <c r="C12713" s="120"/>
      <c r="D12713" s="120"/>
      <c r="E12713" s="344"/>
      <c r="F12713" s="344"/>
      <c r="G12713" s="262">
        <f t="shared" si="221"/>
        <v>58584.866528488899</v>
      </c>
    </row>
    <row r="12714" spans="1:7" x14ac:dyDescent="0.2">
      <c r="A12714" s="120"/>
      <c r="B12714" s="120"/>
      <c r="C12714" s="120"/>
      <c r="D12714" s="120"/>
      <c r="E12714" s="344"/>
      <c r="F12714" s="344"/>
      <c r="G12714" s="262">
        <f t="shared" si="221"/>
        <v>58584.866528488899</v>
      </c>
    </row>
    <row r="12715" spans="1:7" x14ac:dyDescent="0.2">
      <c r="A12715" s="120"/>
      <c r="B12715" s="120"/>
      <c r="C12715" s="120"/>
      <c r="D12715" s="120"/>
      <c r="E12715" s="344"/>
      <c r="F12715" s="344"/>
      <c r="G12715" s="262">
        <f t="shared" si="221"/>
        <v>58584.866528488899</v>
      </c>
    </row>
    <row r="12716" spans="1:7" x14ac:dyDescent="0.2">
      <c r="A12716" s="120"/>
      <c r="B12716" s="120"/>
      <c r="C12716" s="120"/>
      <c r="D12716" s="120"/>
      <c r="E12716" s="344"/>
      <c r="F12716" s="344"/>
      <c r="G12716" s="262">
        <f t="shared" si="221"/>
        <v>58584.866528488899</v>
      </c>
    </row>
    <row r="12717" spans="1:7" x14ac:dyDescent="0.2">
      <c r="A12717" s="120"/>
      <c r="B12717" s="120"/>
      <c r="C12717" s="120"/>
      <c r="D12717" s="120"/>
      <c r="E12717" s="344"/>
      <c r="F12717" s="344"/>
      <c r="G12717" s="262">
        <f t="shared" si="221"/>
        <v>58584.866528488899</v>
      </c>
    </row>
    <row r="12718" spans="1:7" x14ac:dyDescent="0.2">
      <c r="A12718" s="120"/>
      <c r="B12718" s="120"/>
      <c r="C12718" s="120"/>
      <c r="D12718" s="120"/>
      <c r="E12718" s="344"/>
      <c r="F12718" s="344"/>
      <c r="G12718" s="262">
        <f t="shared" si="221"/>
        <v>58584.866528488899</v>
      </c>
    </row>
    <row r="12719" spans="1:7" x14ac:dyDescent="0.2">
      <c r="A12719" s="120"/>
      <c r="B12719" s="120"/>
      <c r="C12719" s="120"/>
      <c r="D12719" s="120"/>
      <c r="E12719" s="344"/>
      <c r="F12719" s="344"/>
      <c r="G12719" s="262">
        <f t="shared" si="221"/>
        <v>58584.866528488899</v>
      </c>
    </row>
    <row r="12720" spans="1:7" x14ac:dyDescent="0.2">
      <c r="A12720" s="120"/>
      <c r="B12720" s="120"/>
      <c r="C12720" s="120"/>
      <c r="D12720" s="120"/>
      <c r="E12720" s="344"/>
      <c r="F12720" s="344"/>
      <c r="G12720" s="262">
        <f t="shared" si="221"/>
        <v>58584.866528488899</v>
      </c>
    </row>
    <row r="12721" spans="1:7" x14ac:dyDescent="0.2">
      <c r="A12721" s="120"/>
      <c r="B12721" s="120"/>
      <c r="C12721" s="120"/>
      <c r="D12721" s="120"/>
      <c r="E12721" s="344"/>
      <c r="F12721" s="344"/>
      <c r="G12721" s="262">
        <f t="shared" si="221"/>
        <v>58584.866528488899</v>
      </c>
    </row>
    <row r="12722" spans="1:7" x14ac:dyDescent="0.2">
      <c r="A12722" s="120"/>
      <c r="B12722" s="120"/>
      <c r="C12722" s="120"/>
      <c r="D12722" s="120"/>
      <c r="E12722" s="344"/>
      <c r="F12722" s="344"/>
      <c r="G12722" s="262">
        <f t="shared" si="221"/>
        <v>58584.866528488899</v>
      </c>
    </row>
    <row r="12723" spans="1:7" x14ac:dyDescent="0.2">
      <c r="A12723" s="120"/>
      <c r="B12723" s="120"/>
      <c r="C12723" s="120"/>
      <c r="D12723" s="120"/>
      <c r="E12723" s="344"/>
      <c r="F12723" s="344"/>
      <c r="G12723" s="262">
        <f t="shared" si="221"/>
        <v>58584.866528488899</v>
      </c>
    </row>
    <row r="12724" spans="1:7" x14ac:dyDescent="0.2">
      <c r="A12724" s="120"/>
      <c r="B12724" s="120"/>
      <c r="C12724" s="120"/>
      <c r="D12724" s="120"/>
      <c r="E12724" s="344"/>
      <c r="F12724" s="344"/>
      <c r="G12724" s="262">
        <f t="shared" si="221"/>
        <v>58584.866528488899</v>
      </c>
    </row>
    <row r="12725" spans="1:7" x14ac:dyDescent="0.2">
      <c r="A12725" s="120"/>
      <c r="B12725" s="120"/>
      <c r="C12725" s="120"/>
      <c r="D12725" s="120"/>
      <c r="E12725" s="344"/>
      <c r="F12725" s="344"/>
      <c r="G12725" s="262">
        <f t="shared" si="221"/>
        <v>58584.866528488899</v>
      </c>
    </row>
    <row r="12726" spans="1:7" x14ac:dyDescent="0.2">
      <c r="A12726" s="120"/>
      <c r="B12726" s="120"/>
      <c r="C12726" s="120"/>
      <c r="D12726" s="120"/>
      <c r="E12726" s="344"/>
      <c r="F12726" s="344"/>
      <c r="G12726" s="262">
        <f t="shared" si="221"/>
        <v>58584.866528488899</v>
      </c>
    </row>
    <row r="12727" spans="1:7" x14ac:dyDescent="0.2">
      <c r="A12727" s="120"/>
      <c r="B12727" s="120"/>
      <c r="C12727" s="120"/>
      <c r="D12727" s="120"/>
      <c r="E12727" s="344"/>
      <c r="F12727" s="344"/>
      <c r="G12727" s="262">
        <f t="shared" si="221"/>
        <v>58584.866528488899</v>
      </c>
    </row>
    <row r="12728" spans="1:7" x14ac:dyDescent="0.2">
      <c r="A12728" s="120"/>
      <c r="B12728" s="120"/>
      <c r="C12728" s="120"/>
      <c r="D12728" s="120"/>
      <c r="E12728" s="344"/>
      <c r="F12728" s="344"/>
      <c r="G12728" s="262">
        <f t="shared" si="221"/>
        <v>58584.866528488899</v>
      </c>
    </row>
    <row r="12729" spans="1:7" x14ac:dyDescent="0.2">
      <c r="A12729" s="120"/>
      <c r="B12729" s="120"/>
      <c r="C12729" s="120"/>
      <c r="D12729" s="120"/>
      <c r="E12729" s="344"/>
      <c r="F12729" s="344"/>
      <c r="G12729" s="262">
        <f t="shared" si="221"/>
        <v>58584.866528488899</v>
      </c>
    </row>
    <row r="12730" spans="1:7" x14ac:dyDescent="0.2">
      <c r="A12730" s="120"/>
      <c r="B12730" s="120"/>
      <c r="C12730" s="120"/>
      <c r="D12730" s="120"/>
      <c r="E12730" s="344"/>
      <c r="F12730" s="344"/>
      <c r="G12730" s="262">
        <f t="shared" si="221"/>
        <v>58584.866528488899</v>
      </c>
    </row>
    <row r="12731" spans="1:7" x14ac:dyDescent="0.2">
      <c r="A12731" s="120"/>
      <c r="B12731" s="120"/>
      <c r="C12731" s="120"/>
      <c r="D12731" s="120"/>
      <c r="E12731" s="344"/>
      <c r="F12731" s="344"/>
      <c r="G12731" s="262">
        <f t="shared" si="221"/>
        <v>58584.866528488899</v>
      </c>
    </row>
    <row r="12732" spans="1:7" x14ac:dyDescent="0.2">
      <c r="A12732" s="120"/>
      <c r="B12732" s="120"/>
      <c r="C12732" s="120"/>
      <c r="D12732" s="120"/>
      <c r="E12732" s="344"/>
      <c r="F12732" s="344"/>
      <c r="G12732" s="262">
        <f t="shared" si="221"/>
        <v>58584.866528488899</v>
      </c>
    </row>
    <row r="12733" spans="1:7" x14ac:dyDescent="0.2">
      <c r="A12733" s="120"/>
      <c r="B12733" s="120"/>
      <c r="C12733" s="120"/>
      <c r="D12733" s="120"/>
      <c r="E12733" s="344"/>
      <c r="F12733" s="344"/>
      <c r="G12733" s="262">
        <f t="shared" si="221"/>
        <v>58584.866528488899</v>
      </c>
    </row>
    <row r="12734" spans="1:7" x14ac:dyDescent="0.2">
      <c r="A12734" s="120"/>
      <c r="B12734" s="120"/>
      <c r="C12734" s="120"/>
      <c r="D12734" s="120"/>
      <c r="E12734" s="344"/>
      <c r="F12734" s="344"/>
      <c r="G12734" s="262">
        <f t="shared" si="221"/>
        <v>58584.866528488899</v>
      </c>
    </row>
    <row r="12735" spans="1:7" x14ac:dyDescent="0.2">
      <c r="A12735" s="120"/>
      <c r="B12735" s="120"/>
      <c r="C12735" s="120"/>
      <c r="D12735" s="120"/>
      <c r="E12735" s="344"/>
      <c r="F12735" s="344"/>
      <c r="G12735" s="262">
        <f t="shared" si="221"/>
        <v>58584.866528488899</v>
      </c>
    </row>
    <row r="12736" spans="1:7" x14ac:dyDescent="0.2">
      <c r="A12736" s="120"/>
      <c r="B12736" s="120"/>
      <c r="C12736" s="120"/>
      <c r="D12736" s="120"/>
      <c r="E12736" s="344"/>
      <c r="F12736" s="344"/>
      <c r="G12736" s="262">
        <f t="shared" si="221"/>
        <v>58584.866528488899</v>
      </c>
    </row>
    <row r="12737" spans="1:7" x14ac:dyDescent="0.2">
      <c r="A12737" s="120"/>
      <c r="B12737" s="120"/>
      <c r="C12737" s="120"/>
      <c r="D12737" s="120"/>
      <c r="E12737" s="344"/>
      <c r="F12737" s="344"/>
      <c r="G12737" s="262">
        <f t="shared" si="221"/>
        <v>58584.866528488899</v>
      </c>
    </row>
    <row r="12738" spans="1:7" x14ac:dyDescent="0.2">
      <c r="A12738" s="120"/>
      <c r="B12738" s="120"/>
      <c r="C12738" s="120"/>
      <c r="D12738" s="120"/>
      <c r="E12738" s="344"/>
      <c r="F12738" s="344"/>
      <c r="G12738" s="262">
        <f t="shared" si="221"/>
        <v>58584.866528488899</v>
      </c>
    </row>
    <row r="12739" spans="1:7" x14ac:dyDescent="0.2">
      <c r="A12739" s="120"/>
      <c r="B12739" s="120"/>
      <c r="C12739" s="120"/>
      <c r="D12739" s="120"/>
      <c r="E12739" s="344"/>
      <c r="F12739" s="344"/>
      <c r="G12739" s="262">
        <f t="shared" si="221"/>
        <v>58584.866528488899</v>
      </c>
    </row>
    <row r="12740" spans="1:7" x14ac:dyDescent="0.2">
      <c r="A12740" s="120"/>
      <c r="B12740" s="120"/>
      <c r="C12740" s="120"/>
      <c r="D12740" s="120"/>
      <c r="E12740" s="344"/>
      <c r="F12740" s="344"/>
      <c r="G12740" s="262">
        <f t="shared" si="221"/>
        <v>58584.866528488899</v>
      </c>
    </row>
    <row r="12741" spans="1:7" x14ac:dyDescent="0.2">
      <c r="A12741" s="120"/>
      <c r="B12741" s="120"/>
      <c r="C12741" s="120"/>
      <c r="D12741" s="120"/>
      <c r="E12741" s="344"/>
      <c r="F12741" s="344"/>
      <c r="G12741" s="262">
        <f t="shared" si="221"/>
        <v>58584.866528488899</v>
      </c>
    </row>
    <row r="12742" spans="1:7" x14ac:dyDescent="0.2">
      <c r="A12742" s="120"/>
      <c r="B12742" s="120"/>
      <c r="C12742" s="120"/>
      <c r="D12742" s="120"/>
      <c r="E12742" s="344"/>
      <c r="F12742" s="344"/>
      <c r="G12742" s="262">
        <f t="shared" ref="G12742:G12805" si="222">G12741+(D12742+D12741)/2*(E12742-E12741)</f>
        <v>58584.866528488899</v>
      </c>
    </row>
    <row r="12743" spans="1:7" x14ac:dyDescent="0.2">
      <c r="A12743" s="120"/>
      <c r="B12743" s="120"/>
      <c r="C12743" s="120"/>
      <c r="D12743" s="120"/>
      <c r="E12743" s="344"/>
      <c r="F12743" s="344"/>
      <c r="G12743" s="262">
        <f t="shared" si="222"/>
        <v>58584.866528488899</v>
      </c>
    </row>
    <row r="12744" spans="1:7" x14ac:dyDescent="0.2">
      <c r="A12744" s="120"/>
      <c r="B12744" s="120"/>
      <c r="C12744" s="120"/>
      <c r="D12744" s="120"/>
      <c r="E12744" s="344"/>
      <c r="F12744" s="344"/>
      <c r="G12744" s="262">
        <f t="shared" si="222"/>
        <v>58584.866528488899</v>
      </c>
    </row>
    <row r="12745" spans="1:7" x14ac:dyDescent="0.2">
      <c r="A12745" s="120"/>
      <c r="B12745" s="120"/>
      <c r="C12745" s="120"/>
      <c r="D12745" s="120"/>
      <c r="E12745" s="344"/>
      <c r="F12745" s="344"/>
      <c r="G12745" s="262">
        <f t="shared" si="222"/>
        <v>58584.866528488899</v>
      </c>
    </row>
    <row r="12746" spans="1:7" x14ac:dyDescent="0.2">
      <c r="A12746" s="120"/>
      <c r="B12746" s="120"/>
      <c r="C12746" s="120"/>
      <c r="D12746" s="120"/>
      <c r="E12746" s="344"/>
      <c r="F12746" s="344"/>
      <c r="G12746" s="262">
        <f t="shared" si="222"/>
        <v>58584.866528488899</v>
      </c>
    </row>
    <row r="12747" spans="1:7" x14ac:dyDescent="0.2">
      <c r="A12747" s="120"/>
      <c r="B12747" s="120"/>
      <c r="C12747" s="120"/>
      <c r="D12747" s="120"/>
      <c r="E12747" s="344"/>
      <c r="F12747" s="344"/>
      <c r="G12747" s="262">
        <f t="shared" si="222"/>
        <v>58584.866528488899</v>
      </c>
    </row>
    <row r="12748" spans="1:7" x14ac:dyDescent="0.2">
      <c r="A12748" s="120"/>
      <c r="B12748" s="120"/>
      <c r="C12748" s="120"/>
      <c r="D12748" s="120"/>
      <c r="E12748" s="344"/>
      <c r="F12748" s="344"/>
      <c r="G12748" s="262">
        <f t="shared" si="222"/>
        <v>58584.866528488899</v>
      </c>
    </row>
    <row r="12749" spans="1:7" x14ac:dyDescent="0.2">
      <c r="A12749" s="120"/>
      <c r="B12749" s="120"/>
      <c r="C12749" s="120"/>
      <c r="D12749" s="120"/>
      <c r="E12749" s="344"/>
      <c r="F12749" s="344"/>
      <c r="G12749" s="262">
        <f t="shared" si="222"/>
        <v>58584.866528488899</v>
      </c>
    </row>
    <row r="12750" spans="1:7" x14ac:dyDescent="0.2">
      <c r="A12750" s="120"/>
      <c r="B12750" s="120"/>
      <c r="C12750" s="120"/>
      <c r="D12750" s="120"/>
      <c r="E12750" s="344"/>
      <c r="F12750" s="344"/>
      <c r="G12750" s="262">
        <f t="shared" si="222"/>
        <v>58584.866528488899</v>
      </c>
    </row>
    <row r="12751" spans="1:7" x14ac:dyDescent="0.2">
      <c r="A12751" s="120"/>
      <c r="B12751" s="120"/>
      <c r="C12751" s="120"/>
      <c r="D12751" s="120"/>
      <c r="E12751" s="344"/>
      <c r="F12751" s="344"/>
      <c r="G12751" s="262">
        <f t="shared" si="222"/>
        <v>58584.866528488899</v>
      </c>
    </row>
    <row r="12752" spans="1:7" x14ac:dyDescent="0.2">
      <c r="A12752" s="120"/>
      <c r="B12752" s="120"/>
      <c r="C12752" s="120"/>
      <c r="D12752" s="120"/>
      <c r="E12752" s="344"/>
      <c r="F12752" s="344"/>
      <c r="G12752" s="262">
        <f t="shared" si="222"/>
        <v>58584.866528488899</v>
      </c>
    </row>
    <row r="12753" spans="1:7" x14ac:dyDescent="0.2">
      <c r="A12753" s="120"/>
      <c r="B12753" s="120"/>
      <c r="C12753" s="120"/>
      <c r="D12753" s="120"/>
      <c r="E12753" s="344"/>
      <c r="F12753" s="344"/>
      <c r="G12753" s="262">
        <f t="shared" si="222"/>
        <v>58584.866528488899</v>
      </c>
    </row>
    <row r="12754" spans="1:7" x14ac:dyDescent="0.2">
      <c r="A12754" s="120"/>
      <c r="B12754" s="120"/>
      <c r="C12754" s="120"/>
      <c r="D12754" s="120"/>
      <c r="E12754" s="344"/>
      <c r="F12754" s="344"/>
      <c r="G12754" s="262">
        <f t="shared" si="222"/>
        <v>58584.866528488899</v>
      </c>
    </row>
    <row r="12755" spans="1:7" x14ac:dyDescent="0.2">
      <c r="A12755" s="120"/>
      <c r="B12755" s="120"/>
      <c r="C12755" s="120"/>
      <c r="D12755" s="120"/>
      <c r="E12755" s="344"/>
      <c r="F12755" s="344"/>
      <c r="G12755" s="262">
        <f t="shared" si="222"/>
        <v>58584.866528488899</v>
      </c>
    </row>
    <row r="12756" spans="1:7" x14ac:dyDescent="0.2">
      <c r="A12756" s="120"/>
      <c r="B12756" s="120"/>
      <c r="C12756" s="120"/>
      <c r="D12756" s="120"/>
      <c r="E12756" s="344"/>
      <c r="F12756" s="344"/>
      <c r="G12756" s="262">
        <f t="shared" si="222"/>
        <v>58584.866528488899</v>
      </c>
    </row>
    <row r="12757" spans="1:7" x14ac:dyDescent="0.2">
      <c r="A12757" s="120"/>
      <c r="B12757" s="120"/>
      <c r="C12757" s="120"/>
      <c r="D12757" s="120"/>
      <c r="E12757" s="344"/>
      <c r="F12757" s="344"/>
      <c r="G12757" s="262">
        <f t="shared" si="222"/>
        <v>58584.866528488899</v>
      </c>
    </row>
    <row r="12758" spans="1:7" x14ac:dyDescent="0.2">
      <c r="A12758" s="120"/>
      <c r="B12758" s="120"/>
      <c r="C12758" s="120"/>
      <c r="D12758" s="120"/>
      <c r="E12758" s="344"/>
      <c r="F12758" s="344"/>
      <c r="G12758" s="262">
        <f t="shared" si="222"/>
        <v>58584.866528488899</v>
      </c>
    </row>
    <row r="12759" spans="1:7" x14ac:dyDescent="0.2">
      <c r="A12759" s="120"/>
      <c r="B12759" s="120"/>
      <c r="C12759" s="120"/>
      <c r="D12759" s="120"/>
      <c r="E12759" s="344"/>
      <c r="F12759" s="344"/>
      <c r="G12759" s="262">
        <f t="shared" si="222"/>
        <v>58584.866528488899</v>
      </c>
    </row>
    <row r="12760" spans="1:7" x14ac:dyDescent="0.2">
      <c r="A12760" s="120"/>
      <c r="B12760" s="120"/>
      <c r="C12760" s="120"/>
      <c r="D12760" s="120"/>
      <c r="E12760" s="344"/>
      <c r="F12760" s="344"/>
      <c r="G12760" s="262">
        <f t="shared" si="222"/>
        <v>58584.866528488899</v>
      </c>
    </row>
    <row r="12761" spans="1:7" x14ac:dyDescent="0.2">
      <c r="A12761" s="120"/>
      <c r="B12761" s="120"/>
      <c r="C12761" s="120"/>
      <c r="D12761" s="120"/>
      <c r="E12761" s="344"/>
      <c r="F12761" s="344"/>
      <c r="G12761" s="262">
        <f t="shared" si="222"/>
        <v>58584.866528488899</v>
      </c>
    </row>
    <row r="12762" spans="1:7" x14ac:dyDescent="0.2">
      <c r="A12762" s="120"/>
      <c r="B12762" s="120"/>
      <c r="C12762" s="120"/>
      <c r="D12762" s="120"/>
      <c r="E12762" s="344"/>
      <c r="F12762" s="344"/>
      <c r="G12762" s="262">
        <f t="shared" si="222"/>
        <v>58584.866528488899</v>
      </c>
    </row>
    <row r="12763" spans="1:7" x14ac:dyDescent="0.2">
      <c r="A12763" s="120"/>
      <c r="B12763" s="120"/>
      <c r="C12763" s="120"/>
      <c r="D12763" s="120"/>
      <c r="E12763" s="344"/>
      <c r="F12763" s="344"/>
      <c r="G12763" s="262">
        <f t="shared" si="222"/>
        <v>58584.866528488899</v>
      </c>
    </row>
    <row r="12764" spans="1:7" x14ac:dyDescent="0.2">
      <c r="A12764" s="120"/>
      <c r="B12764" s="120"/>
      <c r="C12764" s="120"/>
      <c r="D12764" s="120"/>
      <c r="E12764" s="344"/>
      <c r="F12764" s="344"/>
      <c r="G12764" s="262">
        <f t="shared" si="222"/>
        <v>58584.866528488899</v>
      </c>
    </row>
    <row r="12765" spans="1:7" x14ac:dyDescent="0.2">
      <c r="A12765" s="120"/>
      <c r="B12765" s="120"/>
      <c r="C12765" s="120"/>
      <c r="D12765" s="120"/>
      <c r="E12765" s="344"/>
      <c r="F12765" s="344"/>
      <c r="G12765" s="262">
        <f t="shared" si="222"/>
        <v>58584.866528488899</v>
      </c>
    </row>
    <row r="12766" spans="1:7" x14ac:dyDescent="0.2">
      <c r="A12766" s="120"/>
      <c r="B12766" s="120"/>
      <c r="C12766" s="120"/>
      <c r="D12766" s="120"/>
      <c r="E12766" s="344"/>
      <c r="F12766" s="344"/>
      <c r="G12766" s="262">
        <f t="shared" si="222"/>
        <v>58584.866528488899</v>
      </c>
    </row>
    <row r="12767" spans="1:7" x14ac:dyDescent="0.2">
      <c r="A12767" s="120"/>
      <c r="B12767" s="120"/>
      <c r="C12767" s="120"/>
      <c r="D12767" s="120"/>
      <c r="E12767" s="344"/>
      <c r="F12767" s="344"/>
      <c r="G12767" s="262">
        <f t="shared" si="222"/>
        <v>58584.866528488899</v>
      </c>
    </row>
    <row r="12768" spans="1:7" x14ac:dyDescent="0.2">
      <c r="A12768" s="120"/>
      <c r="B12768" s="120"/>
      <c r="C12768" s="120"/>
      <c r="D12768" s="120"/>
      <c r="E12768" s="344"/>
      <c r="F12768" s="344"/>
      <c r="G12768" s="262">
        <f t="shared" si="222"/>
        <v>58584.866528488899</v>
      </c>
    </row>
    <row r="12769" spans="1:7" x14ac:dyDescent="0.2">
      <c r="A12769" s="120"/>
      <c r="B12769" s="120"/>
      <c r="C12769" s="120"/>
      <c r="D12769" s="120"/>
      <c r="E12769" s="344"/>
      <c r="F12769" s="344"/>
      <c r="G12769" s="262">
        <f t="shared" si="222"/>
        <v>58584.866528488899</v>
      </c>
    </row>
    <row r="12770" spans="1:7" x14ac:dyDescent="0.2">
      <c r="A12770" s="120"/>
      <c r="B12770" s="120"/>
      <c r="C12770" s="120"/>
      <c r="D12770" s="120"/>
      <c r="E12770" s="344"/>
      <c r="F12770" s="344"/>
      <c r="G12770" s="262">
        <f t="shared" si="222"/>
        <v>58584.866528488899</v>
      </c>
    </row>
    <row r="12771" spans="1:7" x14ac:dyDescent="0.2">
      <c r="A12771" s="120"/>
      <c r="B12771" s="120"/>
      <c r="C12771" s="120"/>
      <c r="D12771" s="120"/>
      <c r="E12771" s="344"/>
      <c r="F12771" s="344"/>
      <c r="G12771" s="262">
        <f t="shared" si="222"/>
        <v>58584.866528488899</v>
      </c>
    </row>
    <row r="12772" spans="1:7" x14ac:dyDescent="0.2">
      <c r="A12772" s="120"/>
      <c r="B12772" s="120"/>
      <c r="C12772" s="120"/>
      <c r="D12772" s="120"/>
      <c r="E12772" s="344"/>
      <c r="F12772" s="344"/>
      <c r="G12772" s="262">
        <f t="shared" si="222"/>
        <v>58584.866528488899</v>
      </c>
    </row>
    <row r="12773" spans="1:7" x14ac:dyDescent="0.2">
      <c r="A12773" s="120"/>
      <c r="B12773" s="120"/>
      <c r="C12773" s="120"/>
      <c r="D12773" s="120"/>
      <c r="E12773" s="344"/>
      <c r="F12773" s="344"/>
      <c r="G12773" s="262">
        <f t="shared" si="222"/>
        <v>58584.866528488899</v>
      </c>
    </row>
    <row r="12774" spans="1:7" x14ac:dyDescent="0.2">
      <c r="A12774" s="120"/>
      <c r="B12774" s="120"/>
      <c r="C12774" s="120"/>
      <c r="D12774" s="120"/>
      <c r="E12774" s="344"/>
      <c r="F12774" s="344"/>
      <c r="G12774" s="262">
        <f t="shared" si="222"/>
        <v>58584.866528488899</v>
      </c>
    </row>
    <row r="12775" spans="1:7" x14ac:dyDescent="0.2">
      <c r="A12775" s="120"/>
      <c r="B12775" s="120"/>
      <c r="C12775" s="120"/>
      <c r="D12775" s="120"/>
      <c r="E12775" s="344"/>
      <c r="F12775" s="344"/>
      <c r="G12775" s="262">
        <f t="shared" si="222"/>
        <v>58584.866528488899</v>
      </c>
    </row>
    <row r="12776" spans="1:7" x14ac:dyDescent="0.2">
      <c r="A12776" s="120"/>
      <c r="B12776" s="120"/>
      <c r="C12776" s="120"/>
      <c r="D12776" s="120"/>
      <c r="E12776" s="344"/>
      <c r="F12776" s="344"/>
      <c r="G12776" s="262">
        <f t="shared" si="222"/>
        <v>58584.866528488899</v>
      </c>
    </row>
    <row r="12777" spans="1:7" x14ac:dyDescent="0.2">
      <c r="A12777" s="120"/>
      <c r="B12777" s="120"/>
      <c r="C12777" s="120"/>
      <c r="D12777" s="120"/>
      <c r="E12777" s="344"/>
      <c r="F12777" s="344"/>
      <c r="G12777" s="262">
        <f t="shared" si="222"/>
        <v>58584.866528488899</v>
      </c>
    </row>
    <row r="12778" spans="1:7" x14ac:dyDescent="0.2">
      <c r="A12778" s="120"/>
      <c r="B12778" s="120"/>
      <c r="C12778" s="120"/>
      <c r="D12778" s="120"/>
      <c r="E12778" s="344"/>
      <c r="F12778" s="344"/>
      <c r="G12778" s="262">
        <f t="shared" si="222"/>
        <v>58584.866528488899</v>
      </c>
    </row>
    <row r="12779" spans="1:7" x14ac:dyDescent="0.2">
      <c r="A12779" s="120"/>
      <c r="B12779" s="120"/>
      <c r="C12779" s="120"/>
      <c r="D12779" s="120"/>
      <c r="E12779" s="344"/>
      <c r="F12779" s="344"/>
      <c r="G12779" s="262">
        <f t="shared" si="222"/>
        <v>58584.866528488899</v>
      </c>
    </row>
    <row r="12780" spans="1:7" x14ac:dyDescent="0.2">
      <c r="A12780" s="120"/>
      <c r="B12780" s="120"/>
      <c r="C12780" s="120"/>
      <c r="D12780" s="120"/>
      <c r="E12780" s="344"/>
      <c r="F12780" s="344"/>
      <c r="G12780" s="262">
        <f t="shared" si="222"/>
        <v>58584.866528488899</v>
      </c>
    </row>
    <row r="12781" spans="1:7" x14ac:dyDescent="0.2">
      <c r="A12781" s="120"/>
      <c r="B12781" s="120"/>
      <c r="C12781" s="120"/>
      <c r="D12781" s="120"/>
      <c r="E12781" s="344"/>
      <c r="F12781" s="344"/>
      <c r="G12781" s="262">
        <f t="shared" si="222"/>
        <v>58584.866528488899</v>
      </c>
    </row>
    <row r="12782" spans="1:7" x14ac:dyDescent="0.2">
      <c r="A12782" s="120"/>
      <c r="B12782" s="120"/>
      <c r="C12782" s="120"/>
      <c r="D12782" s="120"/>
      <c r="E12782" s="344"/>
      <c r="F12782" s="344"/>
      <c r="G12782" s="262">
        <f t="shared" si="222"/>
        <v>58584.866528488899</v>
      </c>
    </row>
    <row r="12783" spans="1:7" x14ac:dyDescent="0.2">
      <c r="A12783" s="120"/>
      <c r="B12783" s="120"/>
      <c r="C12783" s="120"/>
      <c r="D12783" s="120"/>
      <c r="E12783" s="344"/>
      <c r="F12783" s="344"/>
      <c r="G12783" s="262">
        <f t="shared" si="222"/>
        <v>58584.866528488899</v>
      </c>
    </row>
    <row r="12784" spans="1:7" x14ac:dyDescent="0.2">
      <c r="A12784" s="120"/>
      <c r="B12784" s="120"/>
      <c r="C12784" s="120"/>
      <c r="D12784" s="120"/>
      <c r="E12784" s="344"/>
      <c r="F12784" s="344"/>
      <c r="G12784" s="262">
        <f t="shared" si="222"/>
        <v>58584.866528488899</v>
      </c>
    </row>
    <row r="12785" spans="1:7" x14ac:dyDescent="0.2">
      <c r="A12785" s="120"/>
      <c r="B12785" s="120"/>
      <c r="C12785" s="120"/>
      <c r="D12785" s="120"/>
      <c r="E12785" s="344"/>
      <c r="F12785" s="344"/>
      <c r="G12785" s="262">
        <f t="shared" si="222"/>
        <v>58584.866528488899</v>
      </c>
    </row>
    <row r="12786" spans="1:7" x14ac:dyDescent="0.2">
      <c r="A12786" s="120"/>
      <c r="B12786" s="120"/>
      <c r="C12786" s="120"/>
      <c r="D12786" s="120"/>
      <c r="E12786" s="344"/>
      <c r="F12786" s="344"/>
      <c r="G12786" s="262">
        <f t="shared" si="222"/>
        <v>58584.866528488899</v>
      </c>
    </row>
    <row r="12787" spans="1:7" x14ac:dyDescent="0.2">
      <c r="A12787" s="120"/>
      <c r="B12787" s="120"/>
      <c r="C12787" s="120"/>
      <c r="D12787" s="120"/>
      <c r="E12787" s="344"/>
      <c r="F12787" s="344"/>
      <c r="G12787" s="262">
        <f t="shared" si="222"/>
        <v>58584.866528488899</v>
      </c>
    </row>
    <row r="12788" spans="1:7" x14ac:dyDescent="0.2">
      <c r="A12788" s="120"/>
      <c r="B12788" s="120"/>
      <c r="C12788" s="120"/>
      <c r="D12788" s="120"/>
      <c r="E12788" s="344"/>
      <c r="F12788" s="344"/>
      <c r="G12788" s="262">
        <f t="shared" si="222"/>
        <v>58584.866528488899</v>
      </c>
    </row>
    <row r="12789" spans="1:7" x14ac:dyDescent="0.2">
      <c r="A12789" s="120"/>
      <c r="B12789" s="120"/>
      <c r="C12789" s="120"/>
      <c r="D12789" s="120"/>
      <c r="E12789" s="344"/>
      <c r="F12789" s="344"/>
      <c r="G12789" s="262">
        <f t="shared" si="222"/>
        <v>58584.866528488899</v>
      </c>
    </row>
    <row r="12790" spans="1:7" x14ac:dyDescent="0.2">
      <c r="A12790" s="120"/>
      <c r="B12790" s="120"/>
      <c r="C12790" s="120"/>
      <c r="D12790" s="120"/>
      <c r="E12790" s="344"/>
      <c r="F12790" s="344"/>
      <c r="G12790" s="262">
        <f t="shared" si="222"/>
        <v>58584.866528488899</v>
      </c>
    </row>
    <row r="12791" spans="1:7" x14ac:dyDescent="0.2">
      <c r="A12791" s="120"/>
      <c r="B12791" s="120"/>
      <c r="C12791" s="120"/>
      <c r="D12791" s="120"/>
      <c r="E12791" s="344"/>
      <c r="F12791" s="344"/>
      <c r="G12791" s="262">
        <f t="shared" si="222"/>
        <v>58584.866528488899</v>
      </c>
    </row>
    <row r="12792" spans="1:7" x14ac:dyDescent="0.2">
      <c r="A12792" s="120"/>
      <c r="B12792" s="120"/>
      <c r="C12792" s="120"/>
      <c r="D12792" s="120"/>
      <c r="E12792" s="344"/>
      <c r="F12792" s="344"/>
      <c r="G12792" s="262">
        <f t="shared" si="222"/>
        <v>58584.866528488899</v>
      </c>
    </row>
    <row r="12793" spans="1:7" x14ac:dyDescent="0.2">
      <c r="A12793" s="120"/>
      <c r="B12793" s="120"/>
      <c r="C12793" s="120"/>
      <c r="D12793" s="120"/>
      <c r="E12793" s="344"/>
      <c r="F12793" s="344"/>
      <c r="G12793" s="262">
        <f t="shared" si="222"/>
        <v>58584.866528488899</v>
      </c>
    </row>
    <row r="12794" spans="1:7" x14ac:dyDescent="0.2">
      <c r="A12794" s="120"/>
      <c r="B12794" s="120"/>
      <c r="C12794" s="120"/>
      <c r="D12794" s="120"/>
      <c r="E12794" s="344"/>
      <c r="F12794" s="344"/>
      <c r="G12794" s="262">
        <f t="shared" si="222"/>
        <v>58584.866528488899</v>
      </c>
    </row>
    <row r="12795" spans="1:7" x14ac:dyDescent="0.2">
      <c r="A12795" s="120"/>
      <c r="B12795" s="120"/>
      <c r="C12795" s="120"/>
      <c r="D12795" s="120"/>
      <c r="E12795" s="344"/>
      <c r="F12795" s="344"/>
      <c r="G12795" s="262">
        <f t="shared" si="222"/>
        <v>58584.866528488899</v>
      </c>
    </row>
    <row r="12796" spans="1:7" x14ac:dyDescent="0.2">
      <c r="A12796" s="120"/>
      <c r="B12796" s="120"/>
      <c r="C12796" s="120"/>
      <c r="D12796" s="120"/>
      <c r="E12796" s="344"/>
      <c r="F12796" s="344"/>
      <c r="G12796" s="262">
        <f t="shared" si="222"/>
        <v>58584.866528488899</v>
      </c>
    </row>
    <row r="12797" spans="1:7" x14ac:dyDescent="0.2">
      <c r="A12797" s="120"/>
      <c r="B12797" s="120"/>
      <c r="C12797" s="120"/>
      <c r="D12797" s="120"/>
      <c r="E12797" s="344"/>
      <c r="F12797" s="344"/>
      <c r="G12797" s="262">
        <f t="shared" si="222"/>
        <v>58584.866528488899</v>
      </c>
    </row>
    <row r="12798" spans="1:7" x14ac:dyDescent="0.2">
      <c r="A12798" s="120"/>
      <c r="B12798" s="120"/>
      <c r="C12798" s="120"/>
      <c r="D12798" s="120"/>
      <c r="E12798" s="344"/>
      <c r="F12798" s="344"/>
      <c r="G12798" s="262">
        <f t="shared" si="222"/>
        <v>58584.866528488899</v>
      </c>
    </row>
    <row r="12799" spans="1:7" x14ac:dyDescent="0.2">
      <c r="A12799" s="120"/>
      <c r="B12799" s="120"/>
      <c r="C12799" s="120"/>
      <c r="D12799" s="120"/>
      <c r="E12799" s="344"/>
      <c r="F12799" s="344"/>
      <c r="G12799" s="262">
        <f t="shared" si="222"/>
        <v>58584.866528488899</v>
      </c>
    </row>
    <row r="12800" spans="1:7" x14ac:dyDescent="0.2">
      <c r="A12800" s="120"/>
      <c r="B12800" s="120"/>
      <c r="C12800" s="120"/>
      <c r="D12800" s="120"/>
      <c r="E12800" s="344"/>
      <c r="F12800" s="344"/>
      <c r="G12800" s="262">
        <f t="shared" si="222"/>
        <v>58584.866528488899</v>
      </c>
    </row>
    <row r="12801" spans="1:7" x14ac:dyDescent="0.2">
      <c r="A12801" s="120"/>
      <c r="B12801" s="120"/>
      <c r="C12801" s="120"/>
      <c r="D12801" s="120"/>
      <c r="E12801" s="344"/>
      <c r="F12801" s="344"/>
      <c r="G12801" s="262">
        <f t="shared" si="222"/>
        <v>58584.866528488899</v>
      </c>
    </row>
    <row r="12802" spans="1:7" x14ac:dyDescent="0.2">
      <c r="A12802" s="120"/>
      <c r="B12802" s="120"/>
      <c r="C12802" s="120"/>
      <c r="D12802" s="120"/>
      <c r="E12802" s="344"/>
      <c r="F12802" s="344"/>
      <c r="G12802" s="262">
        <f t="shared" si="222"/>
        <v>58584.866528488899</v>
      </c>
    </row>
    <row r="12803" spans="1:7" x14ac:dyDescent="0.2">
      <c r="A12803" s="120"/>
      <c r="B12803" s="120"/>
      <c r="C12803" s="120"/>
      <c r="D12803" s="120"/>
      <c r="E12803" s="344"/>
      <c r="F12803" s="344"/>
      <c r="G12803" s="262">
        <f t="shared" si="222"/>
        <v>58584.866528488899</v>
      </c>
    </row>
    <row r="12804" spans="1:7" x14ac:dyDescent="0.2">
      <c r="A12804" s="120"/>
      <c r="B12804" s="120"/>
      <c r="C12804" s="120"/>
      <c r="D12804" s="120"/>
      <c r="E12804" s="344"/>
      <c r="F12804" s="344"/>
      <c r="G12804" s="262">
        <f t="shared" si="222"/>
        <v>58584.866528488899</v>
      </c>
    </row>
    <row r="12805" spans="1:7" x14ac:dyDescent="0.2">
      <c r="A12805" s="120"/>
      <c r="B12805" s="120"/>
      <c r="C12805" s="120"/>
      <c r="D12805" s="120"/>
      <c r="E12805" s="344"/>
      <c r="F12805" s="344"/>
      <c r="G12805" s="262">
        <f t="shared" si="222"/>
        <v>58584.866528488899</v>
      </c>
    </row>
    <row r="12806" spans="1:7" x14ac:dyDescent="0.2">
      <c r="A12806" s="120"/>
      <c r="B12806" s="120"/>
      <c r="C12806" s="120"/>
      <c r="D12806" s="120"/>
      <c r="E12806" s="344"/>
      <c r="F12806" s="344"/>
      <c r="G12806" s="262">
        <f t="shared" ref="G12806:G12869" si="223">G12805+(D12806+D12805)/2*(E12806-E12805)</f>
        <v>58584.866528488899</v>
      </c>
    </row>
    <row r="12807" spans="1:7" x14ac:dyDescent="0.2">
      <c r="A12807" s="120"/>
      <c r="B12807" s="120"/>
      <c r="C12807" s="120"/>
      <c r="D12807" s="120"/>
      <c r="E12807" s="344"/>
      <c r="F12807" s="344"/>
      <c r="G12807" s="262">
        <f t="shared" si="223"/>
        <v>58584.866528488899</v>
      </c>
    </row>
    <row r="12808" spans="1:7" x14ac:dyDescent="0.2">
      <c r="A12808" s="120"/>
      <c r="B12808" s="120"/>
      <c r="C12808" s="120"/>
      <c r="D12808" s="120"/>
      <c r="E12808" s="344"/>
      <c r="F12808" s="344"/>
      <c r="G12808" s="262">
        <f t="shared" si="223"/>
        <v>58584.866528488899</v>
      </c>
    </row>
    <row r="12809" spans="1:7" x14ac:dyDescent="0.2">
      <c r="A12809" s="120"/>
      <c r="B12809" s="120"/>
      <c r="C12809" s="120"/>
      <c r="D12809" s="120"/>
      <c r="E12809" s="344"/>
      <c r="F12809" s="344"/>
      <c r="G12809" s="262">
        <f t="shared" si="223"/>
        <v>58584.866528488899</v>
      </c>
    </row>
    <row r="12810" spans="1:7" x14ac:dyDescent="0.2">
      <c r="A12810" s="120"/>
      <c r="B12810" s="120"/>
      <c r="C12810" s="120"/>
      <c r="D12810" s="120"/>
      <c r="E12810" s="344"/>
      <c r="F12810" s="344"/>
      <c r="G12810" s="262">
        <f t="shared" si="223"/>
        <v>58584.866528488899</v>
      </c>
    </row>
    <row r="12811" spans="1:7" x14ac:dyDescent="0.2">
      <c r="A12811" s="120"/>
      <c r="B12811" s="120"/>
      <c r="C12811" s="120"/>
      <c r="D12811" s="120"/>
      <c r="E12811" s="344"/>
      <c r="F12811" s="344"/>
      <c r="G12811" s="262">
        <f t="shared" si="223"/>
        <v>58584.866528488899</v>
      </c>
    </row>
    <row r="12812" spans="1:7" x14ac:dyDescent="0.2">
      <c r="A12812" s="120"/>
      <c r="B12812" s="120"/>
      <c r="C12812" s="120"/>
      <c r="D12812" s="120"/>
      <c r="E12812" s="344"/>
      <c r="F12812" s="344"/>
      <c r="G12812" s="262">
        <f t="shared" si="223"/>
        <v>58584.866528488899</v>
      </c>
    </row>
    <row r="12813" spans="1:7" x14ac:dyDescent="0.2">
      <c r="A12813" s="120"/>
      <c r="B12813" s="120"/>
      <c r="C12813" s="120"/>
      <c r="D12813" s="120"/>
      <c r="E12813" s="344"/>
      <c r="F12813" s="344"/>
      <c r="G12813" s="262">
        <f t="shared" si="223"/>
        <v>58584.866528488899</v>
      </c>
    </row>
    <row r="12814" spans="1:7" x14ac:dyDescent="0.2">
      <c r="A12814" s="120"/>
      <c r="B12814" s="120"/>
      <c r="C12814" s="120"/>
      <c r="D12814" s="120"/>
      <c r="E12814" s="344"/>
      <c r="F12814" s="344"/>
      <c r="G12814" s="262">
        <f t="shared" si="223"/>
        <v>58584.866528488899</v>
      </c>
    </row>
    <row r="12815" spans="1:7" x14ac:dyDescent="0.2">
      <c r="A12815" s="120"/>
      <c r="B12815" s="120"/>
      <c r="C12815" s="120"/>
      <c r="D12815" s="120"/>
      <c r="E12815" s="344"/>
      <c r="F12815" s="344"/>
      <c r="G12815" s="262">
        <f t="shared" si="223"/>
        <v>58584.866528488899</v>
      </c>
    </row>
    <row r="12816" spans="1:7" x14ac:dyDescent="0.2">
      <c r="A12816" s="120"/>
      <c r="B12816" s="120"/>
      <c r="C12816" s="120"/>
      <c r="D12816" s="120"/>
      <c r="E12816" s="344"/>
      <c r="F12816" s="344"/>
      <c r="G12816" s="262">
        <f t="shared" si="223"/>
        <v>58584.866528488899</v>
      </c>
    </row>
    <row r="12817" spans="1:7" x14ac:dyDescent="0.2">
      <c r="A12817" s="120"/>
      <c r="B12817" s="120"/>
      <c r="C12817" s="120"/>
      <c r="D12817" s="120"/>
      <c r="E12817" s="344"/>
      <c r="F12817" s="344"/>
      <c r="G12817" s="262">
        <f t="shared" si="223"/>
        <v>58584.866528488899</v>
      </c>
    </row>
    <row r="12818" spans="1:7" x14ac:dyDescent="0.2">
      <c r="A12818" s="120"/>
      <c r="B12818" s="120"/>
      <c r="C12818" s="120"/>
      <c r="D12818" s="120"/>
      <c r="E12818" s="344"/>
      <c r="F12818" s="344"/>
      <c r="G12818" s="262">
        <f t="shared" si="223"/>
        <v>58584.866528488899</v>
      </c>
    </row>
    <row r="12819" spans="1:7" x14ac:dyDescent="0.2">
      <c r="A12819" s="120"/>
      <c r="B12819" s="120"/>
      <c r="C12819" s="120"/>
      <c r="D12819" s="120"/>
      <c r="E12819" s="344"/>
      <c r="F12819" s="344"/>
      <c r="G12819" s="262">
        <f t="shared" si="223"/>
        <v>58584.866528488899</v>
      </c>
    </row>
    <row r="12820" spans="1:7" x14ac:dyDescent="0.2">
      <c r="A12820" s="120"/>
      <c r="B12820" s="120"/>
      <c r="C12820" s="120"/>
      <c r="D12820" s="120"/>
      <c r="E12820" s="344"/>
      <c r="F12820" s="344"/>
      <c r="G12820" s="262">
        <f t="shared" si="223"/>
        <v>58584.866528488899</v>
      </c>
    </row>
    <row r="12821" spans="1:7" x14ac:dyDescent="0.2">
      <c r="A12821" s="120"/>
      <c r="B12821" s="120"/>
      <c r="C12821" s="120"/>
      <c r="D12821" s="120"/>
      <c r="E12821" s="344"/>
      <c r="F12821" s="344"/>
      <c r="G12821" s="262">
        <f t="shared" si="223"/>
        <v>58584.866528488899</v>
      </c>
    </row>
    <row r="12822" spans="1:7" x14ac:dyDescent="0.2">
      <c r="A12822" s="120"/>
      <c r="B12822" s="120"/>
      <c r="C12822" s="120"/>
      <c r="D12822" s="120"/>
      <c r="E12822" s="344"/>
      <c r="F12822" s="344"/>
      <c r="G12822" s="262">
        <f t="shared" si="223"/>
        <v>58584.866528488899</v>
      </c>
    </row>
    <row r="12823" spans="1:7" x14ac:dyDescent="0.2">
      <c r="A12823" s="120"/>
      <c r="B12823" s="120"/>
      <c r="C12823" s="120"/>
      <c r="D12823" s="120"/>
      <c r="E12823" s="344"/>
      <c r="F12823" s="344"/>
      <c r="G12823" s="262">
        <f t="shared" si="223"/>
        <v>58584.866528488899</v>
      </c>
    </row>
    <row r="12824" spans="1:7" x14ac:dyDescent="0.2">
      <c r="A12824" s="120"/>
      <c r="B12824" s="120"/>
      <c r="C12824" s="120"/>
      <c r="D12824" s="120"/>
      <c r="E12824" s="344"/>
      <c r="F12824" s="344"/>
      <c r="G12824" s="262">
        <f t="shared" si="223"/>
        <v>58584.866528488899</v>
      </c>
    </row>
    <row r="12825" spans="1:7" x14ac:dyDescent="0.2">
      <c r="A12825" s="120"/>
      <c r="B12825" s="120"/>
      <c r="C12825" s="120"/>
      <c r="D12825" s="120"/>
      <c r="E12825" s="344"/>
      <c r="F12825" s="344"/>
      <c r="G12825" s="262">
        <f t="shared" si="223"/>
        <v>58584.866528488899</v>
      </c>
    </row>
    <row r="12826" spans="1:7" x14ac:dyDescent="0.2">
      <c r="A12826" s="120"/>
      <c r="B12826" s="120"/>
      <c r="C12826" s="120"/>
      <c r="D12826" s="120"/>
      <c r="E12826" s="344"/>
      <c r="F12826" s="344"/>
      <c r="G12826" s="262">
        <f t="shared" si="223"/>
        <v>58584.866528488899</v>
      </c>
    </row>
    <row r="12827" spans="1:7" x14ac:dyDescent="0.2">
      <c r="A12827" s="120"/>
      <c r="B12827" s="120"/>
      <c r="C12827" s="120"/>
      <c r="D12827" s="120"/>
      <c r="E12827" s="344"/>
      <c r="F12827" s="344"/>
      <c r="G12827" s="262">
        <f t="shared" si="223"/>
        <v>58584.866528488899</v>
      </c>
    </row>
    <row r="12828" spans="1:7" x14ac:dyDescent="0.2">
      <c r="A12828" s="120"/>
      <c r="B12828" s="120"/>
      <c r="C12828" s="120"/>
      <c r="D12828" s="120"/>
      <c r="E12828" s="344"/>
      <c r="F12828" s="344"/>
      <c r="G12828" s="262">
        <f t="shared" si="223"/>
        <v>58584.866528488899</v>
      </c>
    </row>
    <row r="12829" spans="1:7" x14ac:dyDescent="0.2">
      <c r="A12829" s="120"/>
      <c r="B12829" s="120"/>
      <c r="C12829" s="120"/>
      <c r="D12829" s="120"/>
      <c r="E12829" s="344"/>
      <c r="F12829" s="344"/>
      <c r="G12829" s="262">
        <f t="shared" si="223"/>
        <v>58584.866528488899</v>
      </c>
    </row>
    <row r="12830" spans="1:7" x14ac:dyDescent="0.2">
      <c r="A12830" s="120"/>
      <c r="B12830" s="120"/>
      <c r="C12830" s="120"/>
      <c r="D12830" s="120"/>
      <c r="E12830" s="344"/>
      <c r="F12830" s="344"/>
      <c r="G12830" s="262">
        <f t="shared" si="223"/>
        <v>58584.866528488899</v>
      </c>
    </row>
    <row r="12831" spans="1:7" x14ac:dyDescent="0.2">
      <c r="A12831" s="120"/>
      <c r="B12831" s="120"/>
      <c r="C12831" s="120"/>
      <c r="D12831" s="120"/>
      <c r="E12831" s="344"/>
      <c r="F12831" s="344"/>
      <c r="G12831" s="262">
        <f t="shared" si="223"/>
        <v>58584.866528488899</v>
      </c>
    </row>
    <row r="12832" spans="1:7" x14ac:dyDescent="0.2">
      <c r="A12832" s="120"/>
      <c r="B12832" s="120"/>
      <c r="C12832" s="120"/>
      <c r="D12832" s="120"/>
      <c r="E12832" s="344"/>
      <c r="F12832" s="344"/>
      <c r="G12832" s="262">
        <f t="shared" si="223"/>
        <v>58584.866528488899</v>
      </c>
    </row>
    <row r="12833" spans="1:7" x14ac:dyDescent="0.2">
      <c r="A12833" s="120"/>
      <c r="B12833" s="120"/>
      <c r="C12833" s="120"/>
      <c r="D12833" s="120"/>
      <c r="E12833" s="344"/>
      <c r="F12833" s="344"/>
      <c r="G12833" s="262">
        <f t="shared" si="223"/>
        <v>58584.866528488899</v>
      </c>
    </row>
    <row r="12834" spans="1:7" x14ac:dyDescent="0.2">
      <c r="A12834" s="120"/>
      <c r="B12834" s="120"/>
      <c r="C12834" s="120"/>
      <c r="D12834" s="120"/>
      <c r="E12834" s="344"/>
      <c r="F12834" s="344"/>
      <c r="G12834" s="262">
        <f t="shared" si="223"/>
        <v>58584.866528488899</v>
      </c>
    </row>
    <row r="12835" spans="1:7" x14ac:dyDescent="0.2">
      <c r="A12835" s="120"/>
      <c r="B12835" s="120"/>
      <c r="C12835" s="120"/>
      <c r="D12835" s="120"/>
      <c r="E12835" s="344"/>
      <c r="F12835" s="344"/>
      <c r="G12835" s="262">
        <f t="shared" si="223"/>
        <v>58584.866528488899</v>
      </c>
    </row>
    <row r="12836" spans="1:7" x14ac:dyDescent="0.2">
      <c r="A12836" s="120"/>
      <c r="B12836" s="120"/>
      <c r="C12836" s="120"/>
      <c r="D12836" s="120"/>
      <c r="E12836" s="344"/>
      <c r="F12836" s="344"/>
      <c r="G12836" s="262">
        <f t="shared" si="223"/>
        <v>58584.866528488899</v>
      </c>
    </row>
    <row r="12837" spans="1:7" x14ac:dyDescent="0.2">
      <c r="A12837" s="120"/>
      <c r="B12837" s="120"/>
      <c r="C12837" s="120"/>
      <c r="D12837" s="120"/>
      <c r="E12837" s="344"/>
      <c r="F12837" s="344"/>
      <c r="G12837" s="262">
        <f t="shared" si="223"/>
        <v>58584.866528488899</v>
      </c>
    </row>
    <row r="12838" spans="1:7" x14ac:dyDescent="0.2">
      <c r="A12838" s="120"/>
      <c r="B12838" s="120"/>
      <c r="C12838" s="120"/>
      <c r="D12838" s="120"/>
      <c r="E12838" s="344"/>
      <c r="F12838" s="344"/>
      <c r="G12838" s="262">
        <f t="shared" si="223"/>
        <v>58584.866528488899</v>
      </c>
    </row>
    <row r="12839" spans="1:7" x14ac:dyDescent="0.2">
      <c r="A12839" s="120"/>
      <c r="B12839" s="120"/>
      <c r="C12839" s="120"/>
      <c r="D12839" s="120"/>
      <c r="E12839" s="344"/>
      <c r="F12839" s="344"/>
      <c r="G12839" s="262">
        <f t="shared" si="223"/>
        <v>58584.866528488899</v>
      </c>
    </row>
    <row r="12840" spans="1:7" x14ac:dyDescent="0.2">
      <c r="A12840" s="120"/>
      <c r="B12840" s="120"/>
      <c r="C12840" s="120"/>
      <c r="D12840" s="120"/>
      <c r="E12840" s="344"/>
      <c r="F12840" s="344"/>
      <c r="G12840" s="262">
        <f t="shared" si="223"/>
        <v>58584.866528488899</v>
      </c>
    </row>
    <row r="12841" spans="1:7" x14ac:dyDescent="0.2">
      <c r="A12841" s="120"/>
      <c r="B12841" s="120"/>
      <c r="C12841" s="120"/>
      <c r="D12841" s="120"/>
      <c r="E12841" s="344"/>
      <c r="F12841" s="344"/>
      <c r="G12841" s="262">
        <f t="shared" si="223"/>
        <v>58584.866528488899</v>
      </c>
    </row>
    <row r="12842" spans="1:7" x14ac:dyDescent="0.2">
      <c r="A12842" s="120"/>
      <c r="B12842" s="120"/>
      <c r="C12842" s="120"/>
      <c r="D12842" s="120"/>
      <c r="E12842" s="344"/>
      <c r="F12842" s="344"/>
      <c r="G12842" s="262">
        <f t="shared" si="223"/>
        <v>58584.866528488899</v>
      </c>
    </row>
    <row r="12843" spans="1:7" x14ac:dyDescent="0.2">
      <c r="A12843" s="120"/>
      <c r="B12843" s="120"/>
      <c r="C12843" s="120"/>
      <c r="D12843" s="120"/>
      <c r="E12843" s="344"/>
      <c r="F12843" s="344"/>
      <c r="G12843" s="262">
        <f t="shared" si="223"/>
        <v>58584.866528488899</v>
      </c>
    </row>
    <row r="12844" spans="1:7" x14ac:dyDescent="0.2">
      <c r="A12844" s="120"/>
      <c r="B12844" s="120"/>
      <c r="C12844" s="120"/>
      <c r="D12844" s="120"/>
      <c r="E12844" s="344"/>
      <c r="F12844" s="344"/>
      <c r="G12844" s="262">
        <f t="shared" si="223"/>
        <v>58584.866528488899</v>
      </c>
    </row>
    <row r="12845" spans="1:7" x14ac:dyDescent="0.2">
      <c r="A12845" s="120"/>
      <c r="B12845" s="120"/>
      <c r="C12845" s="120"/>
      <c r="D12845" s="120"/>
      <c r="E12845" s="344"/>
      <c r="F12845" s="344"/>
      <c r="G12845" s="262">
        <f t="shared" si="223"/>
        <v>58584.866528488899</v>
      </c>
    </row>
    <row r="12846" spans="1:7" x14ac:dyDescent="0.2">
      <c r="A12846" s="120"/>
      <c r="B12846" s="120"/>
      <c r="C12846" s="120"/>
      <c r="D12846" s="120"/>
      <c r="E12846" s="344"/>
      <c r="F12846" s="344"/>
      <c r="G12846" s="262">
        <f t="shared" si="223"/>
        <v>58584.866528488899</v>
      </c>
    </row>
    <row r="12847" spans="1:7" x14ac:dyDescent="0.2">
      <c r="A12847" s="120"/>
      <c r="B12847" s="120"/>
      <c r="C12847" s="120"/>
      <c r="D12847" s="120"/>
      <c r="E12847" s="344"/>
      <c r="F12847" s="344"/>
      <c r="G12847" s="262">
        <f t="shared" si="223"/>
        <v>58584.866528488899</v>
      </c>
    </row>
    <row r="12848" spans="1:7" x14ac:dyDescent="0.2">
      <c r="A12848" s="120"/>
      <c r="B12848" s="120"/>
      <c r="C12848" s="120"/>
      <c r="D12848" s="120"/>
      <c r="E12848" s="344"/>
      <c r="F12848" s="344"/>
      <c r="G12848" s="262">
        <f t="shared" si="223"/>
        <v>58584.866528488899</v>
      </c>
    </row>
    <row r="12849" spans="1:7" x14ac:dyDescent="0.2">
      <c r="A12849" s="120"/>
      <c r="B12849" s="120"/>
      <c r="C12849" s="120"/>
      <c r="D12849" s="120"/>
      <c r="E12849" s="344"/>
      <c r="F12849" s="344"/>
      <c r="G12849" s="262">
        <f t="shared" si="223"/>
        <v>58584.866528488899</v>
      </c>
    </row>
    <row r="12850" spans="1:7" x14ac:dyDescent="0.2">
      <c r="A12850" s="120"/>
      <c r="B12850" s="120"/>
      <c r="C12850" s="120"/>
      <c r="D12850" s="120"/>
      <c r="E12850" s="344"/>
      <c r="F12850" s="344"/>
      <c r="G12850" s="262">
        <f t="shared" si="223"/>
        <v>58584.866528488899</v>
      </c>
    </row>
    <row r="12851" spans="1:7" x14ac:dyDescent="0.2">
      <c r="A12851" s="120"/>
      <c r="B12851" s="120"/>
      <c r="C12851" s="120"/>
      <c r="D12851" s="120"/>
      <c r="E12851" s="344"/>
      <c r="F12851" s="344"/>
      <c r="G12851" s="262">
        <f t="shared" si="223"/>
        <v>58584.866528488899</v>
      </c>
    </row>
    <row r="12852" spans="1:7" x14ac:dyDescent="0.2">
      <c r="A12852" s="120"/>
      <c r="B12852" s="120"/>
      <c r="C12852" s="120"/>
      <c r="D12852" s="120"/>
      <c r="E12852" s="344"/>
      <c r="F12852" s="344"/>
      <c r="G12852" s="262">
        <f t="shared" si="223"/>
        <v>58584.866528488899</v>
      </c>
    </row>
    <row r="12853" spans="1:7" x14ac:dyDescent="0.2">
      <c r="A12853" s="120"/>
      <c r="B12853" s="120"/>
      <c r="C12853" s="120"/>
      <c r="D12853" s="120"/>
      <c r="E12853" s="344"/>
      <c r="F12853" s="344"/>
      <c r="G12853" s="262">
        <f t="shared" si="223"/>
        <v>58584.866528488899</v>
      </c>
    </row>
    <row r="12854" spans="1:7" x14ac:dyDescent="0.2">
      <c r="A12854" s="120"/>
      <c r="B12854" s="120"/>
      <c r="C12854" s="120"/>
      <c r="D12854" s="120"/>
      <c r="E12854" s="344"/>
      <c r="F12854" s="344"/>
      <c r="G12854" s="262">
        <f t="shared" si="223"/>
        <v>58584.866528488899</v>
      </c>
    </row>
    <row r="12855" spans="1:7" x14ac:dyDescent="0.2">
      <c r="A12855" s="120"/>
      <c r="B12855" s="120"/>
      <c r="C12855" s="120"/>
      <c r="D12855" s="120"/>
      <c r="E12855" s="344"/>
      <c r="F12855" s="344"/>
      <c r="G12855" s="262">
        <f t="shared" si="223"/>
        <v>58584.866528488899</v>
      </c>
    </row>
    <row r="12856" spans="1:7" x14ac:dyDescent="0.2">
      <c r="A12856" s="120"/>
      <c r="B12856" s="120"/>
      <c r="C12856" s="120"/>
      <c r="D12856" s="120"/>
      <c r="E12856" s="344"/>
      <c r="F12856" s="344"/>
      <c r="G12856" s="262">
        <f t="shared" si="223"/>
        <v>58584.866528488899</v>
      </c>
    </row>
    <row r="12857" spans="1:7" x14ac:dyDescent="0.2">
      <c r="A12857" s="120"/>
      <c r="B12857" s="120"/>
      <c r="C12857" s="120"/>
      <c r="D12857" s="120"/>
      <c r="E12857" s="344"/>
      <c r="F12857" s="344"/>
      <c r="G12857" s="262">
        <f t="shared" si="223"/>
        <v>58584.866528488899</v>
      </c>
    </row>
    <row r="12858" spans="1:7" x14ac:dyDescent="0.2">
      <c r="A12858" s="120"/>
      <c r="B12858" s="120"/>
      <c r="C12858" s="120"/>
      <c r="D12858" s="120"/>
      <c r="E12858" s="344"/>
      <c r="F12858" s="344"/>
      <c r="G12858" s="262">
        <f t="shared" si="223"/>
        <v>58584.866528488899</v>
      </c>
    </row>
    <row r="12859" spans="1:7" x14ac:dyDescent="0.2">
      <c r="A12859" s="120"/>
      <c r="B12859" s="120"/>
      <c r="C12859" s="120"/>
      <c r="D12859" s="120"/>
      <c r="E12859" s="344"/>
      <c r="F12859" s="344"/>
      <c r="G12859" s="262">
        <f t="shared" si="223"/>
        <v>58584.866528488899</v>
      </c>
    </row>
    <row r="12860" spans="1:7" x14ac:dyDescent="0.2">
      <c r="A12860" s="120"/>
      <c r="B12860" s="120"/>
      <c r="C12860" s="120"/>
      <c r="D12860" s="120"/>
      <c r="E12860" s="344"/>
      <c r="F12860" s="344"/>
      <c r="G12860" s="262">
        <f t="shared" si="223"/>
        <v>58584.866528488899</v>
      </c>
    </row>
    <row r="12861" spans="1:7" x14ac:dyDescent="0.2">
      <c r="A12861" s="120"/>
      <c r="B12861" s="120"/>
      <c r="C12861" s="120"/>
      <c r="D12861" s="120"/>
      <c r="E12861" s="344"/>
      <c r="F12861" s="344"/>
      <c r="G12861" s="262">
        <f t="shared" si="223"/>
        <v>58584.866528488899</v>
      </c>
    </row>
    <row r="12862" spans="1:7" x14ac:dyDescent="0.2">
      <c r="A12862" s="120"/>
      <c r="B12862" s="120"/>
      <c r="C12862" s="120"/>
      <c r="D12862" s="120"/>
      <c r="E12862" s="344"/>
      <c r="F12862" s="344"/>
      <c r="G12862" s="262">
        <f t="shared" si="223"/>
        <v>58584.866528488899</v>
      </c>
    </row>
    <row r="12863" spans="1:7" x14ac:dyDescent="0.2">
      <c r="A12863" s="120"/>
      <c r="B12863" s="120"/>
      <c r="C12863" s="120"/>
      <c r="D12863" s="120"/>
      <c r="E12863" s="344"/>
      <c r="F12863" s="344"/>
      <c r="G12863" s="262">
        <f t="shared" si="223"/>
        <v>58584.866528488899</v>
      </c>
    </row>
    <row r="12864" spans="1:7" x14ac:dyDescent="0.2">
      <c r="A12864" s="120"/>
      <c r="B12864" s="120"/>
      <c r="C12864" s="120"/>
      <c r="D12864" s="120"/>
      <c r="E12864" s="344"/>
      <c r="F12864" s="344"/>
      <c r="G12864" s="262">
        <f t="shared" si="223"/>
        <v>58584.866528488899</v>
      </c>
    </row>
    <row r="12865" spans="1:7" x14ac:dyDescent="0.2">
      <c r="A12865" s="120"/>
      <c r="B12865" s="120"/>
      <c r="C12865" s="120"/>
      <c r="D12865" s="120"/>
      <c r="E12865" s="344"/>
      <c r="F12865" s="344"/>
      <c r="G12865" s="262">
        <f t="shared" si="223"/>
        <v>58584.866528488899</v>
      </c>
    </row>
    <row r="12866" spans="1:7" x14ac:dyDescent="0.2">
      <c r="A12866" s="120"/>
      <c r="B12866" s="120"/>
      <c r="C12866" s="120"/>
      <c r="D12866" s="120"/>
      <c r="E12866" s="344"/>
      <c r="F12866" s="344"/>
      <c r="G12866" s="262">
        <f t="shared" si="223"/>
        <v>58584.866528488899</v>
      </c>
    </row>
    <row r="12867" spans="1:7" x14ac:dyDescent="0.2">
      <c r="A12867" s="120"/>
      <c r="B12867" s="120"/>
      <c r="C12867" s="120"/>
      <c r="D12867" s="120"/>
      <c r="E12867" s="344"/>
      <c r="F12867" s="344"/>
      <c r="G12867" s="262">
        <f t="shared" si="223"/>
        <v>58584.866528488899</v>
      </c>
    </row>
    <row r="12868" spans="1:7" x14ac:dyDescent="0.2">
      <c r="A12868" s="120"/>
      <c r="B12868" s="120"/>
      <c r="C12868" s="120"/>
      <c r="D12868" s="120"/>
      <c r="E12868" s="344"/>
      <c r="F12868" s="344"/>
      <c r="G12868" s="262">
        <f t="shared" si="223"/>
        <v>58584.866528488899</v>
      </c>
    </row>
    <row r="12869" spans="1:7" x14ac:dyDescent="0.2">
      <c r="A12869" s="120"/>
      <c r="B12869" s="120"/>
      <c r="C12869" s="120"/>
      <c r="D12869" s="120"/>
      <c r="E12869" s="344"/>
      <c r="F12869" s="344"/>
      <c r="G12869" s="262">
        <f t="shared" si="223"/>
        <v>58584.866528488899</v>
      </c>
    </row>
    <row r="12870" spans="1:7" x14ac:dyDescent="0.2">
      <c r="A12870" s="120"/>
      <c r="B12870" s="120"/>
      <c r="C12870" s="120"/>
      <c r="D12870" s="120"/>
      <c r="E12870" s="344"/>
      <c r="F12870" s="344"/>
      <c r="G12870" s="262">
        <f t="shared" ref="G12870:G12933" si="224">G12869+(D12870+D12869)/2*(E12870-E12869)</f>
        <v>58584.866528488899</v>
      </c>
    </row>
    <row r="12871" spans="1:7" x14ac:dyDescent="0.2">
      <c r="A12871" s="120"/>
      <c r="B12871" s="120"/>
      <c r="C12871" s="120"/>
      <c r="D12871" s="120"/>
      <c r="E12871" s="344"/>
      <c r="F12871" s="344"/>
      <c r="G12871" s="262">
        <f t="shared" si="224"/>
        <v>58584.866528488899</v>
      </c>
    </row>
    <row r="12872" spans="1:7" x14ac:dyDescent="0.2">
      <c r="A12872" s="120"/>
      <c r="B12872" s="120"/>
      <c r="C12872" s="120"/>
      <c r="D12872" s="120"/>
      <c r="E12872" s="344"/>
      <c r="F12872" s="344"/>
      <c r="G12872" s="262">
        <f t="shared" si="224"/>
        <v>58584.866528488899</v>
      </c>
    </row>
    <row r="12873" spans="1:7" x14ac:dyDescent="0.2">
      <c r="A12873" s="120"/>
      <c r="B12873" s="120"/>
      <c r="C12873" s="120"/>
      <c r="D12873" s="120"/>
      <c r="E12873" s="344"/>
      <c r="F12873" s="344"/>
      <c r="G12873" s="262">
        <f t="shared" si="224"/>
        <v>58584.866528488899</v>
      </c>
    </row>
    <row r="12874" spans="1:7" x14ac:dyDescent="0.2">
      <c r="A12874" s="120"/>
      <c r="B12874" s="120"/>
      <c r="C12874" s="120"/>
      <c r="D12874" s="120"/>
      <c r="E12874" s="344"/>
      <c r="F12874" s="344"/>
      <c r="G12874" s="262">
        <f t="shared" si="224"/>
        <v>58584.866528488899</v>
      </c>
    </row>
    <row r="12875" spans="1:7" x14ac:dyDescent="0.2">
      <c r="A12875" s="120"/>
      <c r="B12875" s="120"/>
      <c r="C12875" s="120"/>
      <c r="D12875" s="120"/>
      <c r="E12875" s="344"/>
      <c r="F12875" s="344"/>
      <c r="G12875" s="262">
        <f t="shared" si="224"/>
        <v>58584.866528488899</v>
      </c>
    </row>
    <row r="12876" spans="1:7" x14ac:dyDescent="0.2">
      <c r="A12876" s="120"/>
      <c r="B12876" s="120"/>
      <c r="C12876" s="120"/>
      <c r="D12876" s="120"/>
      <c r="E12876" s="344"/>
      <c r="F12876" s="344"/>
      <c r="G12876" s="262">
        <f t="shared" si="224"/>
        <v>58584.866528488899</v>
      </c>
    </row>
    <row r="12877" spans="1:7" x14ac:dyDescent="0.2">
      <c r="A12877" s="120"/>
      <c r="B12877" s="120"/>
      <c r="C12877" s="120"/>
      <c r="D12877" s="120"/>
      <c r="E12877" s="344"/>
      <c r="F12877" s="344"/>
      <c r="G12877" s="262">
        <f t="shared" si="224"/>
        <v>58584.866528488899</v>
      </c>
    </row>
    <row r="12878" spans="1:7" x14ac:dyDescent="0.2">
      <c r="A12878" s="120"/>
      <c r="B12878" s="120"/>
      <c r="C12878" s="120"/>
      <c r="D12878" s="120"/>
      <c r="E12878" s="344"/>
      <c r="F12878" s="344"/>
      <c r="G12878" s="262">
        <f t="shared" si="224"/>
        <v>58584.866528488899</v>
      </c>
    </row>
    <row r="12879" spans="1:7" x14ac:dyDescent="0.2">
      <c r="A12879" s="120"/>
      <c r="B12879" s="120"/>
      <c r="C12879" s="120"/>
      <c r="D12879" s="120"/>
      <c r="E12879" s="344"/>
      <c r="F12879" s="344"/>
      <c r="G12879" s="262">
        <f t="shared" si="224"/>
        <v>58584.866528488899</v>
      </c>
    </row>
    <row r="12880" spans="1:7" x14ac:dyDescent="0.2">
      <c r="A12880" s="120"/>
      <c r="B12880" s="120"/>
      <c r="C12880" s="120"/>
      <c r="D12880" s="120"/>
      <c r="E12880" s="344"/>
      <c r="F12880" s="344"/>
      <c r="G12880" s="262">
        <f t="shared" si="224"/>
        <v>58584.866528488899</v>
      </c>
    </row>
    <row r="12881" spans="1:7" x14ac:dyDescent="0.2">
      <c r="A12881" s="120"/>
      <c r="B12881" s="120"/>
      <c r="C12881" s="120"/>
      <c r="D12881" s="120"/>
      <c r="E12881" s="344"/>
      <c r="F12881" s="344"/>
      <c r="G12881" s="262">
        <f t="shared" si="224"/>
        <v>58584.866528488899</v>
      </c>
    </row>
    <row r="12882" spans="1:7" x14ac:dyDescent="0.2">
      <c r="A12882" s="120"/>
      <c r="B12882" s="120"/>
      <c r="C12882" s="120"/>
      <c r="D12882" s="120"/>
      <c r="E12882" s="344"/>
      <c r="F12882" s="344"/>
      <c r="G12882" s="262">
        <f t="shared" si="224"/>
        <v>58584.866528488899</v>
      </c>
    </row>
    <row r="12883" spans="1:7" x14ac:dyDescent="0.2">
      <c r="A12883" s="120"/>
      <c r="B12883" s="120"/>
      <c r="C12883" s="120"/>
      <c r="D12883" s="120"/>
      <c r="E12883" s="344"/>
      <c r="F12883" s="344"/>
      <c r="G12883" s="262">
        <f t="shared" si="224"/>
        <v>58584.866528488899</v>
      </c>
    </row>
    <row r="12884" spans="1:7" x14ac:dyDescent="0.2">
      <c r="A12884" s="120"/>
      <c r="B12884" s="120"/>
      <c r="C12884" s="120"/>
      <c r="D12884" s="120"/>
      <c r="E12884" s="344"/>
      <c r="F12884" s="344"/>
      <c r="G12884" s="262">
        <f t="shared" si="224"/>
        <v>58584.866528488899</v>
      </c>
    </row>
    <row r="12885" spans="1:7" x14ac:dyDescent="0.2">
      <c r="A12885" s="120"/>
      <c r="B12885" s="120"/>
      <c r="C12885" s="120"/>
      <c r="D12885" s="120"/>
      <c r="E12885" s="344"/>
      <c r="F12885" s="344"/>
      <c r="G12885" s="262">
        <f t="shared" si="224"/>
        <v>58584.866528488899</v>
      </c>
    </row>
    <row r="12886" spans="1:7" x14ac:dyDescent="0.2">
      <c r="A12886" s="120"/>
      <c r="B12886" s="120"/>
      <c r="C12886" s="120"/>
      <c r="D12886" s="120"/>
      <c r="E12886" s="344"/>
      <c r="F12886" s="344"/>
      <c r="G12886" s="262">
        <f t="shared" si="224"/>
        <v>58584.866528488899</v>
      </c>
    </row>
    <row r="12887" spans="1:7" x14ac:dyDescent="0.2">
      <c r="A12887" s="120"/>
      <c r="B12887" s="120"/>
      <c r="C12887" s="120"/>
      <c r="D12887" s="120"/>
      <c r="E12887" s="344"/>
      <c r="F12887" s="344"/>
      <c r="G12887" s="262">
        <f t="shared" si="224"/>
        <v>58584.866528488899</v>
      </c>
    </row>
    <row r="12888" spans="1:7" x14ac:dyDescent="0.2">
      <c r="A12888" s="120"/>
      <c r="B12888" s="120"/>
      <c r="C12888" s="120"/>
      <c r="D12888" s="120"/>
      <c r="E12888" s="344"/>
      <c r="F12888" s="344"/>
      <c r="G12888" s="262">
        <f t="shared" si="224"/>
        <v>58584.866528488899</v>
      </c>
    </row>
    <row r="12889" spans="1:7" x14ac:dyDescent="0.2">
      <c r="A12889" s="120"/>
      <c r="B12889" s="120"/>
      <c r="C12889" s="120"/>
      <c r="D12889" s="120"/>
      <c r="E12889" s="344"/>
      <c r="F12889" s="344"/>
      <c r="G12889" s="262">
        <f t="shared" si="224"/>
        <v>58584.866528488899</v>
      </c>
    </row>
    <row r="12890" spans="1:7" x14ac:dyDescent="0.2">
      <c r="A12890" s="120"/>
      <c r="B12890" s="120"/>
      <c r="C12890" s="120"/>
      <c r="D12890" s="120"/>
      <c r="E12890" s="344"/>
      <c r="F12890" s="344"/>
      <c r="G12890" s="262">
        <f t="shared" si="224"/>
        <v>58584.866528488899</v>
      </c>
    </row>
    <row r="12891" spans="1:7" x14ac:dyDescent="0.2">
      <c r="A12891" s="120"/>
      <c r="B12891" s="120"/>
      <c r="C12891" s="120"/>
      <c r="D12891" s="120"/>
      <c r="E12891" s="344"/>
      <c r="F12891" s="344"/>
      <c r="G12891" s="262">
        <f t="shared" si="224"/>
        <v>58584.866528488899</v>
      </c>
    </row>
    <row r="12892" spans="1:7" x14ac:dyDescent="0.2">
      <c r="A12892" s="120"/>
      <c r="B12892" s="120"/>
      <c r="C12892" s="120"/>
      <c r="D12892" s="120"/>
      <c r="E12892" s="344"/>
      <c r="F12892" s="344"/>
      <c r="G12892" s="262">
        <f t="shared" si="224"/>
        <v>58584.866528488899</v>
      </c>
    </row>
    <row r="12893" spans="1:7" x14ac:dyDescent="0.2">
      <c r="A12893" s="120"/>
      <c r="B12893" s="120"/>
      <c r="C12893" s="120"/>
      <c r="D12893" s="120"/>
      <c r="E12893" s="344"/>
      <c r="F12893" s="344"/>
      <c r="G12893" s="262">
        <f t="shared" si="224"/>
        <v>58584.866528488899</v>
      </c>
    </row>
    <row r="12894" spans="1:7" x14ac:dyDescent="0.2">
      <c r="A12894" s="120"/>
      <c r="B12894" s="120"/>
      <c r="C12894" s="120"/>
      <c r="D12894" s="120"/>
      <c r="E12894" s="344"/>
      <c r="F12894" s="344"/>
      <c r="G12894" s="262">
        <f t="shared" si="224"/>
        <v>58584.866528488899</v>
      </c>
    </row>
    <row r="12895" spans="1:7" x14ac:dyDescent="0.2">
      <c r="A12895" s="120"/>
      <c r="B12895" s="120"/>
      <c r="C12895" s="120"/>
      <c r="D12895" s="120"/>
      <c r="E12895" s="344"/>
      <c r="F12895" s="344"/>
      <c r="G12895" s="262">
        <f t="shared" si="224"/>
        <v>58584.866528488899</v>
      </c>
    </row>
    <row r="12896" spans="1:7" x14ac:dyDescent="0.2">
      <c r="A12896" s="120"/>
      <c r="B12896" s="120"/>
      <c r="C12896" s="120"/>
      <c r="D12896" s="120"/>
      <c r="E12896" s="344"/>
      <c r="F12896" s="344"/>
      <c r="G12896" s="262">
        <f t="shared" si="224"/>
        <v>58584.866528488899</v>
      </c>
    </row>
    <row r="12897" spans="1:7" x14ac:dyDescent="0.2">
      <c r="A12897" s="120"/>
      <c r="B12897" s="120"/>
      <c r="C12897" s="120"/>
      <c r="D12897" s="120"/>
      <c r="E12897" s="344"/>
      <c r="F12897" s="344"/>
      <c r="G12897" s="262">
        <f t="shared" si="224"/>
        <v>58584.866528488899</v>
      </c>
    </row>
    <row r="12898" spans="1:7" x14ac:dyDescent="0.2">
      <c r="A12898" s="120"/>
      <c r="B12898" s="120"/>
      <c r="C12898" s="120"/>
      <c r="D12898" s="120"/>
      <c r="E12898" s="344"/>
      <c r="F12898" s="344"/>
      <c r="G12898" s="262">
        <f t="shared" si="224"/>
        <v>58584.866528488899</v>
      </c>
    </row>
    <row r="12899" spans="1:7" x14ac:dyDescent="0.2">
      <c r="A12899" s="120"/>
      <c r="B12899" s="120"/>
      <c r="C12899" s="120"/>
      <c r="D12899" s="120"/>
      <c r="E12899" s="344"/>
      <c r="F12899" s="344"/>
      <c r="G12899" s="262">
        <f t="shared" si="224"/>
        <v>58584.866528488899</v>
      </c>
    </row>
    <row r="12900" spans="1:7" x14ac:dyDescent="0.2">
      <c r="A12900" s="120"/>
      <c r="B12900" s="120"/>
      <c r="C12900" s="120"/>
      <c r="D12900" s="120"/>
      <c r="E12900" s="344"/>
      <c r="F12900" s="344"/>
      <c r="G12900" s="262">
        <f t="shared" si="224"/>
        <v>58584.866528488899</v>
      </c>
    </row>
    <row r="12901" spans="1:7" x14ac:dyDescent="0.2">
      <c r="A12901" s="120"/>
      <c r="B12901" s="120"/>
      <c r="C12901" s="120"/>
      <c r="D12901" s="120"/>
      <c r="E12901" s="344"/>
      <c r="F12901" s="344"/>
      <c r="G12901" s="262">
        <f t="shared" si="224"/>
        <v>58584.866528488899</v>
      </c>
    </row>
    <row r="12902" spans="1:7" x14ac:dyDescent="0.2">
      <c r="A12902" s="120"/>
      <c r="B12902" s="120"/>
      <c r="C12902" s="120"/>
      <c r="D12902" s="120"/>
      <c r="E12902" s="344"/>
      <c r="F12902" s="344"/>
      <c r="G12902" s="262">
        <f t="shared" si="224"/>
        <v>58584.866528488899</v>
      </c>
    </row>
    <row r="12903" spans="1:7" x14ac:dyDescent="0.2">
      <c r="A12903" s="120"/>
      <c r="B12903" s="120"/>
      <c r="C12903" s="120"/>
      <c r="D12903" s="120"/>
      <c r="E12903" s="344"/>
      <c r="F12903" s="344"/>
      <c r="G12903" s="262">
        <f t="shared" si="224"/>
        <v>58584.866528488899</v>
      </c>
    </row>
    <row r="12904" spans="1:7" x14ac:dyDescent="0.2">
      <c r="A12904" s="120"/>
      <c r="B12904" s="120"/>
      <c r="C12904" s="120"/>
      <c r="D12904" s="120"/>
      <c r="E12904" s="344"/>
      <c r="F12904" s="344"/>
      <c r="G12904" s="262">
        <f t="shared" si="224"/>
        <v>58584.866528488899</v>
      </c>
    </row>
    <row r="12905" spans="1:7" x14ac:dyDescent="0.2">
      <c r="A12905" s="120"/>
      <c r="B12905" s="120"/>
      <c r="C12905" s="120"/>
      <c r="D12905" s="120"/>
      <c r="E12905" s="344"/>
      <c r="F12905" s="344"/>
      <c r="G12905" s="262">
        <f t="shared" si="224"/>
        <v>58584.866528488899</v>
      </c>
    </row>
    <row r="12906" spans="1:7" x14ac:dyDescent="0.2">
      <c r="A12906" s="120"/>
      <c r="B12906" s="120"/>
      <c r="C12906" s="120"/>
      <c r="D12906" s="120"/>
      <c r="E12906" s="344"/>
      <c r="F12906" s="344"/>
      <c r="G12906" s="262">
        <f t="shared" si="224"/>
        <v>58584.866528488899</v>
      </c>
    </row>
    <row r="12907" spans="1:7" x14ac:dyDescent="0.2">
      <c r="A12907" s="120"/>
      <c r="B12907" s="120"/>
      <c r="C12907" s="120"/>
      <c r="D12907" s="120"/>
      <c r="E12907" s="344"/>
      <c r="F12907" s="344"/>
      <c r="G12907" s="262">
        <f t="shared" si="224"/>
        <v>58584.866528488899</v>
      </c>
    </row>
    <row r="12908" spans="1:7" x14ac:dyDescent="0.2">
      <c r="A12908" s="120"/>
      <c r="B12908" s="120"/>
      <c r="C12908" s="120"/>
      <c r="D12908" s="120"/>
      <c r="E12908" s="344"/>
      <c r="F12908" s="344"/>
      <c r="G12908" s="262">
        <f t="shared" si="224"/>
        <v>58584.866528488899</v>
      </c>
    </row>
    <row r="12909" spans="1:7" x14ac:dyDescent="0.2">
      <c r="A12909" s="120"/>
      <c r="B12909" s="120"/>
      <c r="C12909" s="120"/>
      <c r="D12909" s="120"/>
      <c r="E12909" s="344"/>
      <c r="F12909" s="344"/>
      <c r="G12909" s="262">
        <f t="shared" si="224"/>
        <v>58584.866528488899</v>
      </c>
    </row>
    <row r="12910" spans="1:7" x14ac:dyDescent="0.2">
      <c r="A12910" s="120"/>
      <c r="B12910" s="120"/>
      <c r="C12910" s="120"/>
      <c r="D12910" s="120"/>
      <c r="E12910" s="344"/>
      <c r="F12910" s="344"/>
      <c r="G12910" s="262">
        <f t="shared" si="224"/>
        <v>58584.866528488899</v>
      </c>
    </row>
    <row r="12911" spans="1:7" x14ac:dyDescent="0.2">
      <c r="A12911" s="120"/>
      <c r="B12911" s="120"/>
      <c r="C12911" s="120"/>
      <c r="D12911" s="120"/>
      <c r="E12911" s="344"/>
      <c r="F12911" s="344"/>
      <c r="G12911" s="262">
        <f t="shared" si="224"/>
        <v>58584.866528488899</v>
      </c>
    </row>
    <row r="12912" spans="1:7" x14ac:dyDescent="0.2">
      <c r="A12912" s="120"/>
      <c r="B12912" s="120"/>
      <c r="C12912" s="120"/>
      <c r="D12912" s="120"/>
      <c r="E12912" s="344"/>
      <c r="F12912" s="344"/>
      <c r="G12912" s="262">
        <f t="shared" si="224"/>
        <v>58584.866528488899</v>
      </c>
    </row>
    <row r="12913" spans="1:7" x14ac:dyDescent="0.2">
      <c r="A12913" s="120"/>
      <c r="B12913" s="120"/>
      <c r="C12913" s="120"/>
      <c r="D12913" s="120"/>
      <c r="E12913" s="344"/>
      <c r="F12913" s="344"/>
      <c r="G12913" s="262">
        <f t="shared" si="224"/>
        <v>58584.866528488899</v>
      </c>
    </row>
    <row r="12914" spans="1:7" x14ac:dyDescent="0.2">
      <c r="A12914" s="120"/>
      <c r="B12914" s="120"/>
      <c r="C12914" s="120"/>
      <c r="D12914" s="120"/>
      <c r="E12914" s="344"/>
      <c r="F12914" s="344"/>
      <c r="G12914" s="262">
        <f t="shared" si="224"/>
        <v>58584.866528488899</v>
      </c>
    </row>
    <row r="12915" spans="1:7" x14ac:dyDescent="0.2">
      <c r="A12915" s="120"/>
      <c r="B12915" s="120"/>
      <c r="C12915" s="120"/>
      <c r="D12915" s="120"/>
      <c r="E12915" s="344"/>
      <c r="F12915" s="344"/>
      <c r="G12915" s="262">
        <f t="shared" si="224"/>
        <v>58584.866528488899</v>
      </c>
    </row>
    <row r="12916" spans="1:7" x14ac:dyDescent="0.2">
      <c r="A12916" s="120"/>
      <c r="B12916" s="120"/>
      <c r="C12916" s="120"/>
      <c r="D12916" s="120"/>
      <c r="E12916" s="344"/>
      <c r="F12916" s="344"/>
      <c r="G12916" s="262">
        <f t="shared" si="224"/>
        <v>58584.866528488899</v>
      </c>
    </row>
    <row r="12917" spans="1:7" x14ac:dyDescent="0.2">
      <c r="A12917" s="120"/>
      <c r="B12917" s="120"/>
      <c r="C12917" s="120"/>
      <c r="D12917" s="120"/>
      <c r="E12917" s="344"/>
      <c r="F12917" s="344"/>
      <c r="G12917" s="262">
        <f t="shared" si="224"/>
        <v>58584.866528488899</v>
      </c>
    </row>
    <row r="12918" spans="1:7" x14ac:dyDescent="0.2">
      <c r="A12918" s="120"/>
      <c r="B12918" s="120"/>
      <c r="C12918" s="120"/>
      <c r="D12918" s="120"/>
      <c r="E12918" s="344"/>
      <c r="F12918" s="344"/>
      <c r="G12918" s="262">
        <f t="shared" si="224"/>
        <v>58584.866528488899</v>
      </c>
    </row>
    <row r="12919" spans="1:7" x14ac:dyDescent="0.2">
      <c r="A12919" s="120"/>
      <c r="B12919" s="120"/>
      <c r="C12919" s="120"/>
      <c r="D12919" s="120"/>
      <c r="E12919" s="344"/>
      <c r="F12919" s="344"/>
      <c r="G12919" s="262">
        <f t="shared" si="224"/>
        <v>58584.866528488899</v>
      </c>
    </row>
    <row r="12920" spans="1:7" x14ac:dyDescent="0.2">
      <c r="A12920" s="120"/>
      <c r="B12920" s="120"/>
      <c r="C12920" s="120"/>
      <c r="D12920" s="120"/>
      <c r="E12920" s="344"/>
      <c r="F12920" s="344"/>
      <c r="G12920" s="262">
        <f t="shared" si="224"/>
        <v>58584.866528488899</v>
      </c>
    </row>
    <row r="12921" spans="1:7" x14ac:dyDescent="0.2">
      <c r="A12921" s="120"/>
      <c r="B12921" s="120"/>
      <c r="C12921" s="120"/>
      <c r="D12921" s="120"/>
      <c r="E12921" s="344"/>
      <c r="F12921" s="344"/>
      <c r="G12921" s="262">
        <f t="shared" si="224"/>
        <v>58584.866528488899</v>
      </c>
    </row>
    <row r="12922" spans="1:7" x14ac:dyDescent="0.2">
      <c r="A12922" s="120"/>
      <c r="B12922" s="120"/>
      <c r="C12922" s="120"/>
      <c r="D12922" s="120"/>
      <c r="E12922" s="344"/>
      <c r="F12922" s="344"/>
      <c r="G12922" s="262">
        <f t="shared" si="224"/>
        <v>58584.866528488899</v>
      </c>
    </row>
    <row r="12923" spans="1:7" x14ac:dyDescent="0.2">
      <c r="A12923" s="120"/>
      <c r="B12923" s="120"/>
      <c r="C12923" s="120"/>
      <c r="D12923" s="120"/>
      <c r="E12923" s="344"/>
      <c r="F12923" s="344"/>
      <c r="G12923" s="262">
        <f t="shared" si="224"/>
        <v>58584.866528488899</v>
      </c>
    </row>
    <row r="12924" spans="1:7" x14ac:dyDescent="0.2">
      <c r="A12924" s="120"/>
      <c r="B12924" s="120"/>
      <c r="C12924" s="120"/>
      <c r="D12924" s="120"/>
      <c r="E12924" s="344"/>
      <c r="F12924" s="344"/>
      <c r="G12924" s="262">
        <f t="shared" si="224"/>
        <v>58584.866528488899</v>
      </c>
    </row>
    <row r="12925" spans="1:7" x14ac:dyDescent="0.2">
      <c r="A12925" s="120"/>
      <c r="B12925" s="120"/>
      <c r="C12925" s="120"/>
      <c r="D12925" s="120"/>
      <c r="E12925" s="344"/>
      <c r="F12925" s="344"/>
      <c r="G12925" s="262">
        <f t="shared" si="224"/>
        <v>58584.866528488899</v>
      </c>
    </row>
    <row r="12926" spans="1:7" x14ac:dyDescent="0.2">
      <c r="A12926" s="120"/>
      <c r="B12926" s="120"/>
      <c r="C12926" s="120"/>
      <c r="D12926" s="120"/>
      <c r="E12926" s="344"/>
      <c r="F12926" s="344"/>
      <c r="G12926" s="262">
        <f t="shared" si="224"/>
        <v>58584.866528488899</v>
      </c>
    </row>
    <row r="12927" spans="1:7" x14ac:dyDescent="0.2">
      <c r="A12927" s="120"/>
      <c r="B12927" s="120"/>
      <c r="C12927" s="120"/>
      <c r="D12927" s="120"/>
      <c r="E12927" s="344"/>
      <c r="F12927" s="344"/>
      <c r="G12927" s="262">
        <f t="shared" si="224"/>
        <v>58584.866528488899</v>
      </c>
    </row>
    <row r="12928" spans="1:7" x14ac:dyDescent="0.2">
      <c r="A12928" s="120"/>
      <c r="B12928" s="120"/>
      <c r="C12928" s="120"/>
      <c r="D12928" s="120"/>
      <c r="E12928" s="344"/>
      <c r="F12928" s="344"/>
      <c r="G12928" s="262">
        <f t="shared" si="224"/>
        <v>58584.866528488899</v>
      </c>
    </row>
    <row r="12929" spans="1:7" x14ac:dyDescent="0.2">
      <c r="A12929" s="120"/>
      <c r="B12929" s="120"/>
      <c r="C12929" s="120"/>
      <c r="D12929" s="120"/>
      <c r="E12929" s="344"/>
      <c r="F12929" s="344"/>
      <c r="G12929" s="262">
        <f t="shared" si="224"/>
        <v>58584.866528488899</v>
      </c>
    </row>
    <row r="12930" spans="1:7" x14ac:dyDescent="0.2">
      <c r="A12930" s="120"/>
      <c r="B12930" s="120"/>
      <c r="C12930" s="120"/>
      <c r="D12930" s="120"/>
      <c r="E12930" s="344"/>
      <c r="F12930" s="344"/>
      <c r="G12930" s="262">
        <f t="shared" si="224"/>
        <v>58584.866528488899</v>
      </c>
    </row>
    <row r="12931" spans="1:7" x14ac:dyDescent="0.2">
      <c r="A12931" s="120"/>
      <c r="B12931" s="120"/>
      <c r="C12931" s="120"/>
      <c r="D12931" s="120"/>
      <c r="E12931" s="344"/>
      <c r="F12931" s="344"/>
      <c r="G12931" s="262">
        <f t="shared" si="224"/>
        <v>58584.866528488899</v>
      </c>
    </row>
    <row r="12932" spans="1:7" x14ac:dyDescent="0.2">
      <c r="A12932" s="120"/>
      <c r="B12932" s="120"/>
      <c r="C12932" s="120"/>
      <c r="D12932" s="120"/>
      <c r="E12932" s="344"/>
      <c r="F12932" s="344"/>
      <c r="G12932" s="262">
        <f t="shared" si="224"/>
        <v>58584.866528488899</v>
      </c>
    </row>
    <row r="12933" spans="1:7" x14ac:dyDescent="0.2">
      <c r="A12933" s="120"/>
      <c r="B12933" s="120"/>
      <c r="C12933" s="120"/>
      <c r="D12933" s="120"/>
      <c r="E12933" s="344"/>
      <c r="F12933" s="344"/>
      <c r="G12933" s="262">
        <f t="shared" si="224"/>
        <v>58584.866528488899</v>
      </c>
    </row>
    <row r="12934" spans="1:7" x14ac:dyDescent="0.2">
      <c r="A12934" s="120"/>
      <c r="B12934" s="120"/>
      <c r="C12934" s="120"/>
      <c r="D12934" s="120"/>
      <c r="E12934" s="344"/>
      <c r="F12934" s="344"/>
      <c r="G12934" s="262">
        <f t="shared" ref="G12934:G12997" si="225">G12933+(D12934+D12933)/2*(E12934-E12933)</f>
        <v>58584.866528488899</v>
      </c>
    </row>
    <row r="12935" spans="1:7" x14ac:dyDescent="0.2">
      <c r="A12935" s="120"/>
      <c r="B12935" s="120"/>
      <c r="C12935" s="120"/>
      <c r="D12935" s="120"/>
      <c r="E12935" s="344"/>
      <c r="F12935" s="344"/>
      <c r="G12935" s="262">
        <f t="shared" si="225"/>
        <v>58584.866528488899</v>
      </c>
    </row>
    <row r="12936" spans="1:7" x14ac:dyDescent="0.2">
      <c r="A12936" s="120"/>
      <c r="B12936" s="120"/>
      <c r="C12936" s="120"/>
      <c r="D12936" s="120"/>
      <c r="E12936" s="344"/>
      <c r="F12936" s="344"/>
      <c r="G12936" s="262">
        <f t="shared" si="225"/>
        <v>58584.866528488899</v>
      </c>
    </row>
    <row r="12937" spans="1:7" x14ac:dyDescent="0.2">
      <c r="A12937" s="120"/>
      <c r="B12937" s="120"/>
      <c r="C12937" s="120"/>
      <c r="D12937" s="120"/>
      <c r="E12937" s="344"/>
      <c r="F12937" s="344"/>
      <c r="G12937" s="262">
        <f t="shared" si="225"/>
        <v>58584.866528488899</v>
      </c>
    </row>
    <row r="12938" spans="1:7" x14ac:dyDescent="0.2">
      <c r="A12938" s="120"/>
      <c r="B12938" s="120"/>
      <c r="C12938" s="120"/>
      <c r="D12938" s="120"/>
      <c r="E12938" s="344"/>
      <c r="F12938" s="344"/>
      <c r="G12938" s="262">
        <f t="shared" si="225"/>
        <v>58584.866528488899</v>
      </c>
    </row>
    <row r="12939" spans="1:7" x14ac:dyDescent="0.2">
      <c r="A12939" s="120"/>
      <c r="B12939" s="120"/>
      <c r="C12939" s="120"/>
      <c r="D12939" s="120"/>
      <c r="E12939" s="344"/>
      <c r="F12939" s="344"/>
      <c r="G12939" s="262">
        <f t="shared" si="225"/>
        <v>58584.866528488899</v>
      </c>
    </row>
    <row r="12940" spans="1:7" x14ac:dyDescent="0.2">
      <c r="A12940" s="120"/>
      <c r="B12940" s="120"/>
      <c r="C12940" s="120"/>
      <c r="D12940" s="120"/>
      <c r="E12940" s="344"/>
      <c r="F12940" s="344"/>
      <c r="G12940" s="262">
        <f t="shared" si="225"/>
        <v>58584.866528488899</v>
      </c>
    </row>
    <row r="12941" spans="1:7" x14ac:dyDescent="0.2">
      <c r="A12941" s="120"/>
      <c r="B12941" s="120"/>
      <c r="C12941" s="120"/>
      <c r="D12941" s="120"/>
      <c r="E12941" s="344"/>
      <c r="F12941" s="344"/>
      <c r="G12941" s="262">
        <f t="shared" si="225"/>
        <v>58584.866528488899</v>
      </c>
    </row>
    <row r="12942" spans="1:7" x14ac:dyDescent="0.2">
      <c r="A12942" s="120"/>
      <c r="B12942" s="120"/>
      <c r="C12942" s="120"/>
      <c r="D12942" s="120"/>
      <c r="E12942" s="344"/>
      <c r="F12942" s="344"/>
      <c r="G12942" s="262">
        <f t="shared" si="225"/>
        <v>58584.866528488899</v>
      </c>
    </row>
    <row r="12943" spans="1:7" x14ac:dyDescent="0.2">
      <c r="A12943" s="120"/>
      <c r="B12943" s="120"/>
      <c r="C12943" s="120"/>
      <c r="D12943" s="120"/>
      <c r="E12943" s="344"/>
      <c r="F12943" s="344"/>
      <c r="G12943" s="262">
        <f t="shared" si="225"/>
        <v>58584.866528488899</v>
      </c>
    </row>
    <row r="12944" spans="1:7" x14ac:dyDescent="0.2">
      <c r="A12944" s="120"/>
      <c r="B12944" s="120"/>
      <c r="C12944" s="120"/>
      <c r="D12944" s="120"/>
      <c r="E12944" s="344"/>
      <c r="F12944" s="344"/>
      <c r="G12944" s="262">
        <f t="shared" si="225"/>
        <v>58584.866528488899</v>
      </c>
    </row>
    <row r="12945" spans="1:7" x14ac:dyDescent="0.2">
      <c r="A12945" s="120"/>
      <c r="B12945" s="120"/>
      <c r="C12945" s="120"/>
      <c r="D12945" s="120"/>
      <c r="E12945" s="344"/>
      <c r="F12945" s="344"/>
      <c r="G12945" s="262">
        <f t="shared" si="225"/>
        <v>58584.866528488899</v>
      </c>
    </row>
    <row r="12946" spans="1:7" x14ac:dyDescent="0.2">
      <c r="A12946" s="120"/>
      <c r="B12946" s="120"/>
      <c r="C12946" s="120"/>
      <c r="D12946" s="120"/>
      <c r="E12946" s="344"/>
      <c r="F12946" s="344"/>
      <c r="G12946" s="262">
        <f t="shared" si="225"/>
        <v>58584.866528488899</v>
      </c>
    </row>
    <row r="12947" spans="1:7" x14ac:dyDescent="0.2">
      <c r="A12947" s="120"/>
      <c r="B12947" s="120"/>
      <c r="C12947" s="120"/>
      <c r="D12947" s="120"/>
      <c r="E12947" s="344"/>
      <c r="F12947" s="344"/>
      <c r="G12947" s="262">
        <f t="shared" si="225"/>
        <v>58584.866528488899</v>
      </c>
    </row>
    <row r="12948" spans="1:7" x14ac:dyDescent="0.2">
      <c r="A12948" s="120"/>
      <c r="B12948" s="120"/>
      <c r="C12948" s="120"/>
      <c r="D12948" s="120"/>
      <c r="E12948" s="344"/>
      <c r="F12948" s="344"/>
      <c r="G12948" s="262">
        <f t="shared" si="225"/>
        <v>58584.866528488899</v>
      </c>
    </row>
    <row r="12949" spans="1:7" x14ac:dyDescent="0.2">
      <c r="A12949" s="120"/>
      <c r="B12949" s="120"/>
      <c r="C12949" s="120"/>
      <c r="D12949" s="120"/>
      <c r="E12949" s="344"/>
      <c r="F12949" s="344"/>
      <c r="G12949" s="262">
        <f t="shared" si="225"/>
        <v>58584.866528488899</v>
      </c>
    </row>
    <row r="12950" spans="1:7" x14ac:dyDescent="0.2">
      <c r="A12950" s="120"/>
      <c r="B12950" s="120"/>
      <c r="C12950" s="120"/>
      <c r="D12950" s="120"/>
      <c r="E12950" s="344"/>
      <c r="F12950" s="344"/>
      <c r="G12950" s="262">
        <f t="shared" si="225"/>
        <v>58584.866528488899</v>
      </c>
    </row>
    <row r="12951" spans="1:7" x14ac:dyDescent="0.2">
      <c r="A12951" s="120"/>
      <c r="B12951" s="120"/>
      <c r="C12951" s="120"/>
      <c r="D12951" s="120"/>
      <c r="E12951" s="344"/>
      <c r="F12951" s="344"/>
      <c r="G12951" s="262">
        <f t="shared" si="225"/>
        <v>58584.866528488899</v>
      </c>
    </row>
    <row r="12952" spans="1:7" x14ac:dyDescent="0.2">
      <c r="A12952" s="120"/>
      <c r="B12952" s="120"/>
      <c r="C12952" s="120"/>
      <c r="D12952" s="120"/>
      <c r="E12952" s="344"/>
      <c r="F12952" s="344"/>
      <c r="G12952" s="262">
        <f t="shared" si="225"/>
        <v>58584.866528488899</v>
      </c>
    </row>
    <row r="12953" spans="1:7" x14ac:dyDescent="0.2">
      <c r="A12953" s="120"/>
      <c r="B12953" s="120"/>
      <c r="C12953" s="120"/>
      <c r="D12953" s="120"/>
      <c r="E12953" s="344"/>
      <c r="F12953" s="344"/>
      <c r="G12953" s="262">
        <f t="shared" si="225"/>
        <v>58584.866528488899</v>
      </c>
    </row>
    <row r="12954" spans="1:7" x14ac:dyDescent="0.2">
      <c r="A12954" s="120"/>
      <c r="B12954" s="120"/>
      <c r="C12954" s="120"/>
      <c r="D12954" s="120"/>
      <c r="E12954" s="344"/>
      <c r="F12954" s="344"/>
      <c r="G12954" s="262">
        <f t="shared" si="225"/>
        <v>58584.866528488899</v>
      </c>
    </row>
    <row r="12955" spans="1:7" x14ac:dyDescent="0.2">
      <c r="A12955" s="120"/>
      <c r="B12955" s="120"/>
      <c r="C12955" s="120"/>
      <c r="D12955" s="120"/>
      <c r="E12955" s="344"/>
      <c r="F12955" s="344"/>
      <c r="G12955" s="262">
        <f t="shared" si="225"/>
        <v>58584.866528488899</v>
      </c>
    </row>
    <row r="12956" spans="1:7" x14ac:dyDescent="0.2">
      <c r="A12956" s="120"/>
      <c r="B12956" s="120"/>
      <c r="C12956" s="120"/>
      <c r="D12956" s="120"/>
      <c r="E12956" s="344"/>
      <c r="F12956" s="344"/>
      <c r="G12956" s="262">
        <f t="shared" si="225"/>
        <v>58584.866528488899</v>
      </c>
    </row>
    <row r="12957" spans="1:7" x14ac:dyDescent="0.2">
      <c r="A12957" s="120"/>
      <c r="B12957" s="120"/>
      <c r="C12957" s="120"/>
      <c r="D12957" s="120"/>
      <c r="E12957" s="344"/>
      <c r="F12957" s="344"/>
      <c r="G12957" s="262">
        <f t="shared" si="225"/>
        <v>58584.866528488899</v>
      </c>
    </row>
    <row r="12958" spans="1:7" x14ac:dyDescent="0.2">
      <c r="A12958" s="120"/>
      <c r="B12958" s="120"/>
      <c r="C12958" s="120"/>
      <c r="D12958" s="120"/>
      <c r="E12958" s="344"/>
      <c r="F12958" s="344"/>
      <c r="G12958" s="262">
        <f t="shared" si="225"/>
        <v>58584.866528488899</v>
      </c>
    </row>
    <row r="12959" spans="1:7" x14ac:dyDescent="0.2">
      <c r="A12959" s="120"/>
      <c r="B12959" s="120"/>
      <c r="C12959" s="120"/>
      <c r="D12959" s="120"/>
      <c r="E12959" s="344"/>
      <c r="F12959" s="344"/>
      <c r="G12959" s="262">
        <f t="shared" si="225"/>
        <v>58584.866528488899</v>
      </c>
    </row>
    <row r="12960" spans="1:7" x14ac:dyDescent="0.2">
      <c r="A12960" s="120"/>
      <c r="B12960" s="120"/>
      <c r="C12960" s="120"/>
      <c r="D12960" s="120"/>
      <c r="E12960" s="344"/>
      <c r="F12960" s="344"/>
      <c r="G12960" s="262">
        <f t="shared" si="225"/>
        <v>58584.866528488899</v>
      </c>
    </row>
    <row r="12961" spans="1:7" x14ac:dyDescent="0.2">
      <c r="A12961" s="120"/>
      <c r="B12961" s="120"/>
      <c r="C12961" s="120"/>
      <c r="D12961" s="120"/>
      <c r="E12961" s="344"/>
      <c r="F12961" s="344"/>
      <c r="G12961" s="262">
        <f t="shared" si="225"/>
        <v>58584.866528488899</v>
      </c>
    </row>
    <row r="12962" spans="1:7" x14ac:dyDescent="0.2">
      <c r="A12962" s="120"/>
      <c r="B12962" s="120"/>
      <c r="C12962" s="120"/>
      <c r="D12962" s="120"/>
      <c r="E12962" s="344"/>
      <c r="F12962" s="344"/>
      <c r="G12962" s="262">
        <f t="shared" si="225"/>
        <v>58584.866528488899</v>
      </c>
    </row>
    <row r="12963" spans="1:7" x14ac:dyDescent="0.2">
      <c r="A12963" s="120"/>
      <c r="B12963" s="120"/>
      <c r="C12963" s="120"/>
      <c r="D12963" s="120"/>
      <c r="E12963" s="344"/>
      <c r="F12963" s="344"/>
      <c r="G12963" s="262">
        <f t="shared" si="225"/>
        <v>58584.866528488899</v>
      </c>
    </row>
    <row r="12964" spans="1:7" x14ac:dyDescent="0.2">
      <c r="A12964" s="120"/>
      <c r="B12964" s="120"/>
      <c r="C12964" s="120"/>
      <c r="D12964" s="120"/>
      <c r="E12964" s="344"/>
      <c r="F12964" s="344"/>
      <c r="G12964" s="262">
        <f t="shared" si="225"/>
        <v>58584.866528488899</v>
      </c>
    </row>
    <row r="12965" spans="1:7" x14ac:dyDescent="0.2">
      <c r="A12965" s="120"/>
      <c r="B12965" s="120"/>
      <c r="C12965" s="120"/>
      <c r="D12965" s="120"/>
      <c r="E12965" s="344"/>
      <c r="F12965" s="344"/>
      <c r="G12965" s="262">
        <f t="shared" si="225"/>
        <v>58584.866528488899</v>
      </c>
    </row>
    <row r="12966" spans="1:7" x14ac:dyDescent="0.2">
      <c r="A12966" s="120"/>
      <c r="B12966" s="120"/>
      <c r="C12966" s="120"/>
      <c r="D12966" s="120"/>
      <c r="E12966" s="344"/>
      <c r="F12966" s="344"/>
      <c r="G12966" s="262">
        <f t="shared" si="225"/>
        <v>58584.866528488899</v>
      </c>
    </row>
    <row r="12967" spans="1:7" x14ac:dyDescent="0.2">
      <c r="A12967" s="120"/>
      <c r="B12967" s="120"/>
      <c r="C12967" s="120"/>
      <c r="D12967" s="120"/>
      <c r="E12967" s="344"/>
      <c r="F12967" s="344"/>
      <c r="G12967" s="262">
        <f t="shared" si="225"/>
        <v>58584.866528488899</v>
      </c>
    </row>
    <row r="12968" spans="1:7" x14ac:dyDescent="0.2">
      <c r="A12968" s="120"/>
      <c r="B12968" s="120"/>
      <c r="C12968" s="120"/>
      <c r="D12968" s="120"/>
      <c r="E12968" s="344"/>
      <c r="F12968" s="344"/>
      <c r="G12968" s="262">
        <f t="shared" si="225"/>
        <v>58584.866528488899</v>
      </c>
    </row>
    <row r="12969" spans="1:7" x14ac:dyDescent="0.2">
      <c r="A12969" s="120"/>
      <c r="B12969" s="120"/>
      <c r="C12969" s="120"/>
      <c r="D12969" s="120"/>
      <c r="E12969" s="344"/>
      <c r="F12969" s="344"/>
      <c r="G12969" s="262">
        <f t="shared" si="225"/>
        <v>58584.866528488899</v>
      </c>
    </row>
    <row r="12970" spans="1:7" x14ac:dyDescent="0.2">
      <c r="A12970" s="120"/>
      <c r="B12970" s="120"/>
      <c r="C12970" s="120"/>
      <c r="D12970" s="120"/>
      <c r="E12970" s="344"/>
      <c r="F12970" s="344"/>
      <c r="G12970" s="262">
        <f t="shared" si="225"/>
        <v>58584.866528488899</v>
      </c>
    </row>
    <row r="12971" spans="1:7" x14ac:dyDescent="0.2">
      <c r="A12971" s="120"/>
      <c r="B12971" s="120"/>
      <c r="C12971" s="120"/>
      <c r="D12971" s="120"/>
      <c r="E12971" s="344"/>
      <c r="F12971" s="344"/>
      <c r="G12971" s="262">
        <f t="shared" si="225"/>
        <v>58584.866528488899</v>
      </c>
    </row>
    <row r="12972" spans="1:7" x14ac:dyDescent="0.2">
      <c r="A12972" s="120"/>
      <c r="B12972" s="120"/>
      <c r="C12972" s="120"/>
      <c r="D12972" s="120"/>
      <c r="E12972" s="344"/>
      <c r="F12972" s="344"/>
      <c r="G12972" s="262">
        <f t="shared" si="225"/>
        <v>58584.866528488899</v>
      </c>
    </row>
    <row r="12973" spans="1:7" x14ac:dyDescent="0.2">
      <c r="A12973" s="120"/>
      <c r="B12973" s="120"/>
      <c r="C12973" s="120"/>
      <c r="D12973" s="120"/>
      <c r="E12973" s="344"/>
      <c r="F12973" s="344"/>
      <c r="G12973" s="262">
        <f t="shared" si="225"/>
        <v>58584.866528488899</v>
      </c>
    </row>
    <row r="12974" spans="1:7" x14ac:dyDescent="0.2">
      <c r="A12974" s="120"/>
      <c r="B12974" s="120"/>
      <c r="C12974" s="120"/>
      <c r="D12974" s="120"/>
      <c r="E12974" s="344"/>
      <c r="F12974" s="344"/>
      <c r="G12974" s="262">
        <f t="shared" si="225"/>
        <v>58584.866528488899</v>
      </c>
    </row>
    <row r="12975" spans="1:7" x14ac:dyDescent="0.2">
      <c r="A12975" s="120"/>
      <c r="B12975" s="120"/>
      <c r="C12975" s="120"/>
      <c r="D12975" s="120"/>
      <c r="E12975" s="344"/>
      <c r="F12975" s="344"/>
      <c r="G12975" s="262">
        <f t="shared" si="225"/>
        <v>58584.866528488899</v>
      </c>
    </row>
    <row r="12976" spans="1:7" x14ac:dyDescent="0.2">
      <c r="A12976" s="120"/>
      <c r="B12976" s="120"/>
      <c r="C12976" s="120"/>
      <c r="D12976" s="120"/>
      <c r="E12976" s="344"/>
      <c r="F12976" s="344"/>
      <c r="G12976" s="262">
        <f t="shared" si="225"/>
        <v>58584.866528488899</v>
      </c>
    </row>
    <row r="12977" spans="1:7" x14ac:dyDescent="0.2">
      <c r="A12977" s="120"/>
      <c r="B12977" s="120"/>
      <c r="C12977" s="120"/>
      <c r="D12977" s="120"/>
      <c r="E12977" s="344"/>
      <c r="F12977" s="344"/>
      <c r="G12977" s="262">
        <f t="shared" si="225"/>
        <v>58584.866528488899</v>
      </c>
    </row>
    <row r="12978" spans="1:7" x14ac:dyDescent="0.2">
      <c r="A12978" s="120"/>
      <c r="B12978" s="120"/>
      <c r="C12978" s="120"/>
      <c r="D12978" s="120"/>
      <c r="E12978" s="344"/>
      <c r="F12978" s="344"/>
      <c r="G12978" s="262">
        <f t="shared" si="225"/>
        <v>58584.866528488899</v>
      </c>
    </row>
    <row r="12979" spans="1:7" x14ac:dyDescent="0.2">
      <c r="A12979" s="120"/>
      <c r="B12979" s="120"/>
      <c r="C12979" s="120"/>
      <c r="D12979" s="120"/>
      <c r="E12979" s="344"/>
      <c r="F12979" s="344"/>
      <c r="G12979" s="262">
        <f t="shared" si="225"/>
        <v>58584.866528488899</v>
      </c>
    </row>
    <row r="12980" spans="1:7" x14ac:dyDescent="0.2">
      <c r="A12980" s="120"/>
      <c r="B12980" s="120"/>
      <c r="C12980" s="120"/>
      <c r="D12980" s="120"/>
      <c r="E12980" s="344"/>
      <c r="F12980" s="344"/>
      <c r="G12980" s="262">
        <f t="shared" si="225"/>
        <v>58584.866528488899</v>
      </c>
    </row>
    <row r="12981" spans="1:7" x14ac:dyDescent="0.2">
      <c r="A12981" s="120"/>
      <c r="B12981" s="120"/>
      <c r="C12981" s="120"/>
      <c r="D12981" s="120"/>
      <c r="E12981" s="344"/>
      <c r="F12981" s="344"/>
      <c r="G12981" s="262">
        <f t="shared" si="225"/>
        <v>58584.866528488899</v>
      </c>
    </row>
    <row r="12982" spans="1:7" x14ac:dyDescent="0.2">
      <c r="A12982" s="120"/>
      <c r="B12982" s="120"/>
      <c r="C12982" s="120"/>
      <c r="D12982" s="120"/>
      <c r="E12982" s="344"/>
      <c r="F12982" s="344"/>
      <c r="G12982" s="262">
        <f t="shared" si="225"/>
        <v>58584.866528488899</v>
      </c>
    </row>
    <row r="12983" spans="1:7" x14ac:dyDescent="0.2">
      <c r="A12983" s="120"/>
      <c r="B12983" s="120"/>
      <c r="C12983" s="120"/>
      <c r="D12983" s="120"/>
      <c r="E12983" s="344"/>
      <c r="F12983" s="344"/>
      <c r="G12983" s="262">
        <f t="shared" si="225"/>
        <v>58584.866528488899</v>
      </c>
    </row>
    <row r="12984" spans="1:7" x14ac:dyDescent="0.2">
      <c r="A12984" s="120"/>
      <c r="B12984" s="120"/>
      <c r="C12984" s="120"/>
      <c r="D12984" s="120"/>
      <c r="E12984" s="344"/>
      <c r="F12984" s="344"/>
      <c r="G12984" s="262">
        <f t="shared" si="225"/>
        <v>58584.866528488899</v>
      </c>
    </row>
    <row r="12985" spans="1:7" x14ac:dyDescent="0.2">
      <c r="A12985" s="120"/>
      <c r="B12985" s="120"/>
      <c r="C12985" s="120"/>
      <c r="D12985" s="120"/>
      <c r="E12985" s="344"/>
      <c r="F12985" s="344"/>
      <c r="G12985" s="262">
        <f t="shared" si="225"/>
        <v>58584.866528488899</v>
      </c>
    </row>
    <row r="12986" spans="1:7" x14ac:dyDescent="0.2">
      <c r="A12986" s="120"/>
      <c r="B12986" s="120"/>
      <c r="C12986" s="120"/>
      <c r="D12986" s="120"/>
      <c r="E12986" s="344"/>
      <c r="F12986" s="344"/>
      <c r="G12986" s="262">
        <f t="shared" si="225"/>
        <v>58584.866528488899</v>
      </c>
    </row>
    <row r="12987" spans="1:7" x14ac:dyDescent="0.2">
      <c r="A12987" s="120"/>
      <c r="B12987" s="120"/>
      <c r="C12987" s="120"/>
      <c r="D12987" s="120"/>
      <c r="E12987" s="344"/>
      <c r="F12987" s="344"/>
      <c r="G12987" s="262">
        <f t="shared" si="225"/>
        <v>58584.866528488899</v>
      </c>
    </row>
    <row r="12988" spans="1:7" x14ac:dyDescent="0.2">
      <c r="A12988" s="120"/>
      <c r="B12988" s="120"/>
      <c r="C12988" s="120"/>
      <c r="D12988" s="120"/>
      <c r="E12988" s="344"/>
      <c r="F12988" s="344"/>
      <c r="G12988" s="262">
        <f t="shared" si="225"/>
        <v>58584.866528488899</v>
      </c>
    </row>
    <row r="12989" spans="1:7" x14ac:dyDescent="0.2">
      <c r="A12989" s="120"/>
      <c r="B12989" s="120"/>
      <c r="C12989" s="120"/>
      <c r="D12989" s="120"/>
      <c r="E12989" s="344"/>
      <c r="F12989" s="344"/>
      <c r="G12989" s="262">
        <f t="shared" si="225"/>
        <v>58584.866528488899</v>
      </c>
    </row>
    <row r="12990" spans="1:7" x14ac:dyDescent="0.2">
      <c r="A12990" s="120"/>
      <c r="B12990" s="120"/>
      <c r="C12990" s="120"/>
      <c r="D12990" s="120"/>
      <c r="E12990" s="344"/>
      <c r="F12990" s="344"/>
      <c r="G12990" s="262">
        <f t="shared" si="225"/>
        <v>58584.866528488899</v>
      </c>
    </row>
    <row r="12991" spans="1:7" x14ac:dyDescent="0.2">
      <c r="A12991" s="120"/>
      <c r="B12991" s="120"/>
      <c r="C12991" s="120"/>
      <c r="D12991" s="120"/>
      <c r="E12991" s="344"/>
      <c r="F12991" s="344"/>
      <c r="G12991" s="262">
        <f t="shared" si="225"/>
        <v>58584.866528488899</v>
      </c>
    </row>
    <row r="12992" spans="1:7" x14ac:dyDescent="0.2">
      <c r="A12992" s="120"/>
      <c r="B12992" s="120"/>
      <c r="C12992" s="120"/>
      <c r="D12992" s="120"/>
      <c r="E12992" s="344"/>
      <c r="F12992" s="344"/>
      <c r="G12992" s="262">
        <f t="shared" si="225"/>
        <v>58584.866528488899</v>
      </c>
    </row>
    <row r="12993" spans="1:7" x14ac:dyDescent="0.2">
      <c r="A12993" s="120"/>
      <c r="B12993" s="120"/>
      <c r="C12993" s="120"/>
      <c r="D12993" s="120"/>
      <c r="E12993" s="344"/>
      <c r="F12993" s="344"/>
      <c r="G12993" s="262">
        <f t="shared" si="225"/>
        <v>58584.866528488899</v>
      </c>
    </row>
    <row r="12994" spans="1:7" x14ac:dyDescent="0.2">
      <c r="A12994" s="120"/>
      <c r="B12994" s="120"/>
      <c r="C12994" s="120"/>
      <c r="D12994" s="120"/>
      <c r="E12994" s="344"/>
      <c r="F12994" s="344"/>
      <c r="G12994" s="262">
        <f t="shared" si="225"/>
        <v>58584.866528488899</v>
      </c>
    </row>
    <row r="12995" spans="1:7" x14ac:dyDescent="0.2">
      <c r="A12995" s="120"/>
      <c r="B12995" s="120"/>
      <c r="C12995" s="120"/>
      <c r="D12995" s="120"/>
      <c r="E12995" s="344"/>
      <c r="F12995" s="344"/>
      <c r="G12995" s="262">
        <f t="shared" si="225"/>
        <v>58584.866528488899</v>
      </c>
    </row>
    <row r="12996" spans="1:7" x14ac:dyDescent="0.2">
      <c r="A12996" s="120"/>
      <c r="B12996" s="120"/>
      <c r="C12996" s="120"/>
      <c r="D12996" s="120"/>
      <c r="E12996" s="344"/>
      <c r="F12996" s="344"/>
      <c r="G12996" s="262">
        <f t="shared" si="225"/>
        <v>58584.866528488899</v>
      </c>
    </row>
    <row r="12997" spans="1:7" x14ac:dyDescent="0.2">
      <c r="A12997" s="120"/>
      <c r="B12997" s="120"/>
      <c r="C12997" s="120"/>
      <c r="D12997" s="120"/>
      <c r="E12997" s="344"/>
      <c r="F12997" s="344"/>
      <c r="G12997" s="262">
        <f t="shared" si="225"/>
        <v>58584.866528488899</v>
      </c>
    </row>
    <row r="12998" spans="1:7" x14ac:dyDescent="0.2">
      <c r="A12998" s="120"/>
      <c r="B12998" s="120"/>
      <c r="C12998" s="120"/>
      <c r="D12998" s="120"/>
      <c r="E12998" s="344"/>
      <c r="F12998" s="344"/>
      <c r="G12998" s="262">
        <f t="shared" ref="G12998:G13061" si="226">G12997+(D12998+D12997)/2*(E12998-E12997)</f>
        <v>58584.866528488899</v>
      </c>
    </row>
    <row r="12999" spans="1:7" x14ac:dyDescent="0.2">
      <c r="A12999" s="120"/>
      <c r="B12999" s="120"/>
      <c r="C12999" s="120"/>
      <c r="D12999" s="120"/>
      <c r="E12999" s="344"/>
      <c r="F12999" s="344"/>
      <c r="G12999" s="262">
        <f t="shared" si="226"/>
        <v>58584.866528488899</v>
      </c>
    </row>
    <row r="13000" spans="1:7" x14ac:dyDescent="0.2">
      <c r="A13000" s="120"/>
      <c r="B13000" s="120"/>
      <c r="C13000" s="120"/>
      <c r="D13000" s="120"/>
      <c r="E13000" s="344"/>
      <c r="F13000" s="344"/>
      <c r="G13000" s="262">
        <f t="shared" si="226"/>
        <v>58584.866528488899</v>
      </c>
    </row>
    <row r="13001" spans="1:7" x14ac:dyDescent="0.2">
      <c r="A13001" s="120"/>
      <c r="B13001" s="120"/>
      <c r="C13001" s="120"/>
      <c r="D13001" s="120"/>
      <c r="E13001" s="344"/>
      <c r="F13001" s="344"/>
      <c r="G13001" s="262">
        <f t="shared" si="226"/>
        <v>58584.866528488899</v>
      </c>
    </row>
    <row r="13002" spans="1:7" x14ac:dyDescent="0.2">
      <c r="A13002" s="120"/>
      <c r="B13002" s="120"/>
      <c r="C13002" s="120"/>
      <c r="D13002" s="120"/>
      <c r="E13002" s="344"/>
      <c r="F13002" s="344"/>
      <c r="G13002" s="262">
        <f t="shared" si="226"/>
        <v>58584.866528488899</v>
      </c>
    </row>
    <row r="13003" spans="1:7" x14ac:dyDescent="0.2">
      <c r="A13003" s="120"/>
      <c r="B13003" s="120"/>
      <c r="C13003" s="120"/>
      <c r="D13003" s="120"/>
      <c r="E13003" s="344"/>
      <c r="F13003" s="344"/>
      <c r="G13003" s="262">
        <f t="shared" si="226"/>
        <v>58584.866528488899</v>
      </c>
    </row>
    <row r="13004" spans="1:7" x14ac:dyDescent="0.2">
      <c r="A13004" s="120"/>
      <c r="B13004" s="120"/>
      <c r="C13004" s="120"/>
      <c r="D13004" s="120"/>
      <c r="E13004" s="344"/>
      <c r="F13004" s="344"/>
      <c r="G13004" s="262">
        <f t="shared" si="226"/>
        <v>58584.866528488899</v>
      </c>
    </row>
    <row r="13005" spans="1:7" x14ac:dyDescent="0.2">
      <c r="A13005" s="120"/>
      <c r="B13005" s="120"/>
      <c r="C13005" s="120"/>
      <c r="D13005" s="120"/>
      <c r="E13005" s="344"/>
      <c r="F13005" s="344"/>
      <c r="G13005" s="262">
        <f t="shared" si="226"/>
        <v>58584.866528488899</v>
      </c>
    </row>
    <row r="13006" spans="1:7" x14ac:dyDescent="0.2">
      <c r="A13006" s="120"/>
      <c r="B13006" s="120"/>
      <c r="C13006" s="120"/>
      <c r="D13006" s="120"/>
      <c r="E13006" s="344"/>
      <c r="F13006" s="344"/>
      <c r="G13006" s="262">
        <f t="shared" si="226"/>
        <v>58584.866528488899</v>
      </c>
    </row>
    <row r="13007" spans="1:7" x14ac:dyDescent="0.2">
      <c r="A13007" s="120"/>
      <c r="B13007" s="120"/>
      <c r="C13007" s="120"/>
      <c r="D13007" s="120"/>
      <c r="E13007" s="344"/>
      <c r="F13007" s="344"/>
      <c r="G13007" s="262">
        <f t="shared" si="226"/>
        <v>58584.866528488899</v>
      </c>
    </row>
    <row r="13008" spans="1:7" x14ac:dyDescent="0.2">
      <c r="A13008" s="120"/>
      <c r="B13008" s="120"/>
      <c r="C13008" s="120"/>
      <c r="D13008" s="120"/>
      <c r="E13008" s="344"/>
      <c r="F13008" s="344"/>
      <c r="G13008" s="262">
        <f t="shared" si="226"/>
        <v>58584.866528488899</v>
      </c>
    </row>
    <row r="13009" spans="1:7" x14ac:dyDescent="0.2">
      <c r="A13009" s="120"/>
      <c r="B13009" s="120"/>
      <c r="C13009" s="120"/>
      <c r="D13009" s="120"/>
      <c r="E13009" s="344"/>
      <c r="F13009" s="344"/>
      <c r="G13009" s="262">
        <f t="shared" si="226"/>
        <v>58584.866528488899</v>
      </c>
    </row>
    <row r="13010" spans="1:7" x14ac:dyDescent="0.2">
      <c r="A13010" s="120"/>
      <c r="B13010" s="120"/>
      <c r="C13010" s="120"/>
      <c r="D13010" s="120"/>
      <c r="E13010" s="344"/>
      <c r="F13010" s="344"/>
      <c r="G13010" s="262">
        <f t="shared" si="226"/>
        <v>58584.866528488899</v>
      </c>
    </row>
    <row r="13011" spans="1:7" x14ac:dyDescent="0.2">
      <c r="A13011" s="120"/>
      <c r="B13011" s="120"/>
      <c r="C13011" s="120"/>
      <c r="D13011" s="120"/>
      <c r="E13011" s="344"/>
      <c r="F13011" s="344"/>
      <c r="G13011" s="262">
        <f t="shared" si="226"/>
        <v>58584.866528488899</v>
      </c>
    </row>
    <row r="13012" spans="1:7" x14ac:dyDescent="0.2">
      <c r="A13012" s="120"/>
      <c r="B13012" s="120"/>
      <c r="C13012" s="120"/>
      <c r="D13012" s="120"/>
      <c r="E13012" s="344"/>
      <c r="F13012" s="344"/>
      <c r="G13012" s="262">
        <f t="shared" si="226"/>
        <v>58584.866528488899</v>
      </c>
    </row>
    <row r="13013" spans="1:7" x14ac:dyDescent="0.2">
      <c r="A13013" s="120"/>
      <c r="B13013" s="120"/>
      <c r="C13013" s="120"/>
      <c r="D13013" s="120"/>
      <c r="E13013" s="344"/>
      <c r="F13013" s="344"/>
      <c r="G13013" s="262">
        <f t="shared" si="226"/>
        <v>58584.866528488899</v>
      </c>
    </row>
    <row r="13014" spans="1:7" x14ac:dyDescent="0.2">
      <c r="A13014" s="120"/>
      <c r="B13014" s="120"/>
      <c r="C13014" s="120"/>
      <c r="D13014" s="120"/>
      <c r="E13014" s="344"/>
      <c r="F13014" s="344"/>
      <c r="G13014" s="262">
        <f t="shared" si="226"/>
        <v>58584.866528488899</v>
      </c>
    </row>
    <row r="13015" spans="1:7" x14ac:dyDescent="0.2">
      <c r="A13015" s="120"/>
      <c r="B13015" s="120"/>
      <c r="C13015" s="120"/>
      <c r="D13015" s="120"/>
      <c r="E13015" s="344"/>
      <c r="F13015" s="344"/>
      <c r="G13015" s="262">
        <f t="shared" si="226"/>
        <v>58584.866528488899</v>
      </c>
    </row>
    <row r="13016" spans="1:7" x14ac:dyDescent="0.2">
      <c r="A13016" s="120"/>
      <c r="B13016" s="120"/>
      <c r="C13016" s="120"/>
      <c r="D13016" s="120"/>
      <c r="E13016" s="344"/>
      <c r="F13016" s="344"/>
      <c r="G13016" s="262">
        <f t="shared" si="226"/>
        <v>58584.866528488899</v>
      </c>
    </row>
    <row r="13017" spans="1:7" x14ac:dyDescent="0.2">
      <c r="A13017" s="120"/>
      <c r="B13017" s="120"/>
      <c r="C13017" s="120"/>
      <c r="D13017" s="120"/>
      <c r="E13017" s="344"/>
      <c r="F13017" s="344"/>
      <c r="G13017" s="262">
        <f t="shared" si="226"/>
        <v>58584.866528488899</v>
      </c>
    </row>
    <row r="13018" spans="1:7" x14ac:dyDescent="0.2">
      <c r="A13018" s="120"/>
      <c r="B13018" s="120"/>
      <c r="C13018" s="120"/>
      <c r="D13018" s="120"/>
      <c r="E13018" s="344"/>
      <c r="F13018" s="344"/>
      <c r="G13018" s="262">
        <f t="shared" si="226"/>
        <v>58584.866528488899</v>
      </c>
    </row>
    <row r="13019" spans="1:7" x14ac:dyDescent="0.2">
      <c r="A13019" s="120"/>
      <c r="B13019" s="120"/>
      <c r="C13019" s="120"/>
      <c r="D13019" s="120"/>
      <c r="E13019" s="344"/>
      <c r="F13019" s="344"/>
      <c r="G13019" s="262">
        <f t="shared" si="226"/>
        <v>58584.866528488899</v>
      </c>
    </row>
    <row r="13020" spans="1:7" x14ac:dyDescent="0.2">
      <c r="A13020" s="120"/>
      <c r="B13020" s="120"/>
      <c r="C13020" s="120"/>
      <c r="D13020" s="120"/>
      <c r="E13020" s="344"/>
      <c r="F13020" s="344"/>
      <c r="G13020" s="262">
        <f t="shared" si="226"/>
        <v>58584.866528488899</v>
      </c>
    </row>
    <row r="13021" spans="1:7" x14ac:dyDescent="0.2">
      <c r="A13021" s="120"/>
      <c r="B13021" s="120"/>
      <c r="C13021" s="120"/>
      <c r="D13021" s="120"/>
      <c r="E13021" s="344"/>
      <c r="F13021" s="344"/>
      <c r="G13021" s="262">
        <f t="shared" si="226"/>
        <v>58584.866528488899</v>
      </c>
    </row>
    <row r="13022" spans="1:7" x14ac:dyDescent="0.2">
      <c r="A13022" s="120"/>
      <c r="B13022" s="120"/>
      <c r="C13022" s="120"/>
      <c r="D13022" s="120"/>
      <c r="E13022" s="344"/>
      <c r="F13022" s="344"/>
      <c r="G13022" s="262">
        <f t="shared" si="226"/>
        <v>58584.866528488899</v>
      </c>
    </row>
    <row r="13023" spans="1:7" x14ac:dyDescent="0.2">
      <c r="A13023" s="120"/>
      <c r="B13023" s="120"/>
      <c r="C13023" s="120"/>
      <c r="D13023" s="120"/>
      <c r="E13023" s="344"/>
      <c r="F13023" s="344"/>
      <c r="G13023" s="262">
        <f t="shared" si="226"/>
        <v>58584.866528488899</v>
      </c>
    </row>
    <row r="13024" spans="1:7" x14ac:dyDescent="0.2">
      <c r="A13024" s="120"/>
      <c r="B13024" s="120"/>
      <c r="C13024" s="120"/>
      <c r="D13024" s="120"/>
      <c r="E13024" s="344"/>
      <c r="F13024" s="344"/>
      <c r="G13024" s="262">
        <f t="shared" si="226"/>
        <v>58584.866528488899</v>
      </c>
    </row>
    <row r="13025" spans="1:7" x14ac:dyDescent="0.2">
      <c r="A13025" s="120"/>
      <c r="B13025" s="120"/>
      <c r="C13025" s="120"/>
      <c r="D13025" s="120"/>
      <c r="E13025" s="344"/>
      <c r="F13025" s="344"/>
      <c r="G13025" s="262">
        <f t="shared" si="226"/>
        <v>58584.866528488899</v>
      </c>
    </row>
    <row r="13026" spans="1:7" x14ac:dyDescent="0.2">
      <c r="A13026" s="120"/>
      <c r="B13026" s="120"/>
      <c r="C13026" s="120"/>
      <c r="D13026" s="120"/>
      <c r="E13026" s="344"/>
      <c r="F13026" s="344"/>
      <c r="G13026" s="262">
        <f t="shared" si="226"/>
        <v>58584.866528488899</v>
      </c>
    </row>
    <row r="13027" spans="1:7" x14ac:dyDescent="0.2">
      <c r="A13027" s="120"/>
      <c r="B13027" s="120"/>
      <c r="C13027" s="120"/>
      <c r="D13027" s="120"/>
      <c r="E13027" s="344"/>
      <c r="F13027" s="344"/>
      <c r="G13027" s="262">
        <f t="shared" si="226"/>
        <v>58584.866528488899</v>
      </c>
    </row>
    <row r="13028" spans="1:7" x14ac:dyDescent="0.2">
      <c r="A13028" s="120"/>
      <c r="B13028" s="120"/>
      <c r="C13028" s="120"/>
      <c r="D13028" s="120"/>
      <c r="E13028" s="344"/>
      <c r="F13028" s="344"/>
      <c r="G13028" s="262">
        <f t="shared" si="226"/>
        <v>58584.866528488899</v>
      </c>
    </row>
    <row r="13029" spans="1:7" x14ac:dyDescent="0.2">
      <c r="A13029" s="120"/>
      <c r="B13029" s="120"/>
      <c r="C13029" s="120"/>
      <c r="D13029" s="120"/>
      <c r="E13029" s="344"/>
      <c r="F13029" s="344"/>
      <c r="G13029" s="262">
        <f t="shared" si="226"/>
        <v>58584.866528488899</v>
      </c>
    </row>
    <row r="13030" spans="1:7" x14ac:dyDescent="0.2">
      <c r="A13030" s="120"/>
      <c r="B13030" s="120"/>
      <c r="C13030" s="120"/>
      <c r="D13030" s="120"/>
      <c r="E13030" s="344"/>
      <c r="F13030" s="344"/>
      <c r="G13030" s="262">
        <f t="shared" si="226"/>
        <v>58584.866528488899</v>
      </c>
    </row>
    <row r="13031" spans="1:7" x14ac:dyDescent="0.2">
      <c r="A13031" s="120"/>
      <c r="B13031" s="120"/>
      <c r="C13031" s="120"/>
      <c r="D13031" s="120"/>
      <c r="E13031" s="344"/>
      <c r="F13031" s="344"/>
      <c r="G13031" s="262">
        <f t="shared" si="226"/>
        <v>58584.866528488899</v>
      </c>
    </row>
    <row r="13032" spans="1:7" x14ac:dyDescent="0.2">
      <c r="A13032" s="120"/>
      <c r="B13032" s="120"/>
      <c r="C13032" s="120"/>
      <c r="D13032" s="120"/>
      <c r="E13032" s="344"/>
      <c r="F13032" s="344"/>
      <c r="G13032" s="262">
        <f t="shared" si="226"/>
        <v>58584.866528488899</v>
      </c>
    </row>
    <row r="13033" spans="1:7" x14ac:dyDescent="0.2">
      <c r="A13033" s="120"/>
      <c r="B13033" s="120"/>
      <c r="C13033" s="120"/>
      <c r="D13033" s="120"/>
      <c r="E13033" s="344"/>
      <c r="F13033" s="344"/>
      <c r="G13033" s="262">
        <f t="shared" si="226"/>
        <v>58584.866528488899</v>
      </c>
    </row>
    <row r="13034" spans="1:7" x14ac:dyDescent="0.2">
      <c r="A13034" s="120"/>
      <c r="B13034" s="120"/>
      <c r="C13034" s="120"/>
      <c r="D13034" s="120"/>
      <c r="E13034" s="344"/>
      <c r="F13034" s="344"/>
      <c r="G13034" s="262">
        <f t="shared" si="226"/>
        <v>58584.866528488899</v>
      </c>
    </row>
    <row r="13035" spans="1:7" x14ac:dyDescent="0.2">
      <c r="A13035" s="120"/>
      <c r="B13035" s="120"/>
      <c r="C13035" s="120"/>
      <c r="D13035" s="120"/>
      <c r="E13035" s="344"/>
      <c r="F13035" s="344"/>
      <c r="G13035" s="262">
        <f t="shared" si="226"/>
        <v>58584.866528488899</v>
      </c>
    </row>
    <row r="13036" spans="1:7" x14ac:dyDescent="0.2">
      <c r="A13036" s="120"/>
      <c r="B13036" s="120"/>
      <c r="C13036" s="120"/>
      <c r="D13036" s="120"/>
      <c r="E13036" s="344"/>
      <c r="F13036" s="344"/>
      <c r="G13036" s="262">
        <f t="shared" si="226"/>
        <v>58584.866528488899</v>
      </c>
    </row>
    <row r="13037" spans="1:7" x14ac:dyDescent="0.2">
      <c r="A13037" s="120"/>
      <c r="B13037" s="120"/>
      <c r="C13037" s="120"/>
      <c r="D13037" s="120"/>
      <c r="E13037" s="344"/>
      <c r="F13037" s="344"/>
      <c r="G13037" s="262">
        <f t="shared" si="226"/>
        <v>58584.866528488899</v>
      </c>
    </row>
    <row r="13038" spans="1:7" x14ac:dyDescent="0.2">
      <c r="A13038" s="120"/>
      <c r="B13038" s="120"/>
      <c r="C13038" s="120"/>
      <c r="D13038" s="120"/>
      <c r="E13038" s="344"/>
      <c r="F13038" s="344"/>
      <c r="G13038" s="262">
        <f t="shared" si="226"/>
        <v>58584.866528488899</v>
      </c>
    </row>
    <row r="13039" spans="1:7" x14ac:dyDescent="0.2">
      <c r="A13039" s="120"/>
      <c r="B13039" s="120"/>
      <c r="C13039" s="120"/>
      <c r="D13039" s="120"/>
      <c r="E13039" s="344"/>
      <c r="F13039" s="344"/>
      <c r="G13039" s="262">
        <f t="shared" si="226"/>
        <v>58584.866528488899</v>
      </c>
    </row>
    <row r="13040" spans="1:7" x14ac:dyDescent="0.2">
      <c r="A13040" s="120"/>
      <c r="B13040" s="120"/>
      <c r="C13040" s="120"/>
      <c r="D13040" s="120"/>
      <c r="E13040" s="344"/>
      <c r="F13040" s="344"/>
      <c r="G13040" s="262">
        <f t="shared" si="226"/>
        <v>58584.866528488899</v>
      </c>
    </row>
    <row r="13041" spans="1:7" x14ac:dyDescent="0.2">
      <c r="A13041" s="120"/>
      <c r="B13041" s="120"/>
      <c r="C13041" s="120"/>
      <c r="D13041" s="120"/>
      <c r="E13041" s="344"/>
      <c r="F13041" s="344"/>
      <c r="G13041" s="262">
        <f t="shared" si="226"/>
        <v>58584.866528488899</v>
      </c>
    </row>
    <row r="13042" spans="1:7" x14ac:dyDescent="0.2">
      <c r="A13042" s="120"/>
      <c r="B13042" s="120"/>
      <c r="C13042" s="120"/>
      <c r="D13042" s="120"/>
      <c r="E13042" s="344"/>
      <c r="F13042" s="344"/>
      <c r="G13042" s="262">
        <f t="shared" si="226"/>
        <v>58584.866528488899</v>
      </c>
    </row>
    <row r="13043" spans="1:7" x14ac:dyDescent="0.2">
      <c r="A13043" s="120"/>
      <c r="B13043" s="120"/>
      <c r="C13043" s="120"/>
      <c r="D13043" s="120"/>
      <c r="E13043" s="344"/>
      <c r="F13043" s="344"/>
      <c r="G13043" s="262">
        <f t="shared" si="226"/>
        <v>58584.866528488899</v>
      </c>
    </row>
    <row r="13044" spans="1:7" x14ac:dyDescent="0.2">
      <c r="A13044" s="120"/>
      <c r="B13044" s="120"/>
      <c r="C13044" s="120"/>
      <c r="D13044" s="120"/>
      <c r="E13044" s="344"/>
      <c r="F13044" s="344"/>
      <c r="G13044" s="262">
        <f t="shared" si="226"/>
        <v>58584.866528488899</v>
      </c>
    </row>
    <row r="13045" spans="1:7" x14ac:dyDescent="0.2">
      <c r="A13045" s="120"/>
      <c r="B13045" s="120"/>
      <c r="C13045" s="120"/>
      <c r="D13045" s="120"/>
      <c r="E13045" s="344"/>
      <c r="F13045" s="344"/>
      <c r="G13045" s="262">
        <f t="shared" si="226"/>
        <v>58584.866528488899</v>
      </c>
    </row>
    <row r="13046" spans="1:7" x14ac:dyDescent="0.2">
      <c r="A13046" s="120"/>
      <c r="B13046" s="120"/>
      <c r="C13046" s="120"/>
      <c r="D13046" s="120"/>
      <c r="E13046" s="344"/>
      <c r="F13046" s="344"/>
      <c r="G13046" s="262">
        <f t="shared" si="226"/>
        <v>58584.866528488899</v>
      </c>
    </row>
    <row r="13047" spans="1:7" x14ac:dyDescent="0.2">
      <c r="A13047" s="120"/>
      <c r="B13047" s="120"/>
      <c r="C13047" s="120"/>
      <c r="D13047" s="120"/>
      <c r="E13047" s="344"/>
      <c r="F13047" s="344"/>
      <c r="G13047" s="262">
        <f t="shared" si="226"/>
        <v>58584.866528488899</v>
      </c>
    </row>
    <row r="13048" spans="1:7" x14ac:dyDescent="0.2">
      <c r="A13048" s="120"/>
      <c r="B13048" s="120"/>
      <c r="C13048" s="120"/>
      <c r="D13048" s="120"/>
      <c r="E13048" s="344"/>
      <c r="F13048" s="344"/>
      <c r="G13048" s="262">
        <f t="shared" si="226"/>
        <v>58584.866528488899</v>
      </c>
    </row>
    <row r="13049" spans="1:7" x14ac:dyDescent="0.2">
      <c r="A13049" s="120"/>
      <c r="B13049" s="120"/>
      <c r="C13049" s="120"/>
      <c r="D13049" s="120"/>
      <c r="E13049" s="344"/>
      <c r="F13049" s="344"/>
      <c r="G13049" s="262">
        <f t="shared" si="226"/>
        <v>58584.866528488899</v>
      </c>
    </row>
    <row r="13050" spans="1:7" x14ac:dyDescent="0.2">
      <c r="A13050" s="120"/>
      <c r="B13050" s="120"/>
      <c r="C13050" s="120"/>
      <c r="D13050" s="120"/>
      <c r="E13050" s="344"/>
      <c r="F13050" s="344"/>
      <c r="G13050" s="262">
        <f t="shared" si="226"/>
        <v>58584.866528488899</v>
      </c>
    </row>
    <row r="13051" spans="1:7" x14ac:dyDescent="0.2">
      <c r="A13051" s="120"/>
      <c r="B13051" s="120"/>
      <c r="C13051" s="120"/>
      <c r="D13051" s="120"/>
      <c r="E13051" s="344"/>
      <c r="F13051" s="344"/>
      <c r="G13051" s="262">
        <f t="shared" si="226"/>
        <v>58584.866528488899</v>
      </c>
    </row>
    <row r="13052" spans="1:7" x14ac:dyDescent="0.2">
      <c r="A13052" s="120"/>
      <c r="B13052" s="120"/>
      <c r="C13052" s="120"/>
      <c r="D13052" s="120"/>
      <c r="E13052" s="344"/>
      <c r="F13052" s="344"/>
      <c r="G13052" s="262">
        <f t="shared" si="226"/>
        <v>58584.866528488899</v>
      </c>
    </row>
    <row r="13053" spans="1:7" x14ac:dyDescent="0.2">
      <c r="A13053" s="120"/>
      <c r="B13053" s="120"/>
      <c r="C13053" s="120"/>
      <c r="D13053" s="120"/>
      <c r="E13053" s="344"/>
      <c r="F13053" s="344"/>
      <c r="G13053" s="262">
        <f t="shared" si="226"/>
        <v>58584.866528488899</v>
      </c>
    </row>
    <row r="13054" spans="1:7" x14ac:dyDescent="0.2">
      <c r="A13054" s="120"/>
      <c r="B13054" s="120"/>
      <c r="C13054" s="120"/>
      <c r="D13054" s="120"/>
      <c r="E13054" s="344"/>
      <c r="F13054" s="344"/>
      <c r="G13054" s="262">
        <f t="shared" si="226"/>
        <v>58584.866528488899</v>
      </c>
    </row>
    <row r="13055" spans="1:7" x14ac:dyDescent="0.2">
      <c r="A13055" s="120"/>
      <c r="B13055" s="120"/>
      <c r="C13055" s="120"/>
      <c r="D13055" s="120"/>
      <c r="E13055" s="344"/>
      <c r="F13055" s="344"/>
      <c r="G13055" s="262">
        <f t="shared" si="226"/>
        <v>58584.866528488899</v>
      </c>
    </row>
    <row r="13056" spans="1:7" x14ac:dyDescent="0.2">
      <c r="A13056" s="120"/>
      <c r="B13056" s="120"/>
      <c r="C13056" s="120"/>
      <c r="D13056" s="120"/>
      <c r="E13056" s="344"/>
      <c r="F13056" s="344"/>
      <c r="G13056" s="262">
        <f t="shared" si="226"/>
        <v>58584.866528488899</v>
      </c>
    </row>
    <row r="13057" spans="1:7" x14ac:dyDescent="0.2">
      <c r="A13057" s="120"/>
      <c r="B13057" s="120"/>
      <c r="C13057" s="120"/>
      <c r="D13057" s="120"/>
      <c r="E13057" s="344"/>
      <c r="F13057" s="344"/>
      <c r="G13057" s="262">
        <f t="shared" si="226"/>
        <v>58584.866528488899</v>
      </c>
    </row>
    <row r="13058" spans="1:7" x14ac:dyDescent="0.2">
      <c r="A13058" s="120"/>
      <c r="B13058" s="120"/>
      <c r="C13058" s="120"/>
      <c r="D13058" s="120"/>
      <c r="E13058" s="344"/>
      <c r="F13058" s="344"/>
      <c r="G13058" s="262">
        <f t="shared" si="226"/>
        <v>58584.866528488899</v>
      </c>
    </row>
    <row r="13059" spans="1:7" x14ac:dyDescent="0.2">
      <c r="A13059" s="120"/>
      <c r="B13059" s="120"/>
      <c r="C13059" s="120"/>
      <c r="D13059" s="120"/>
      <c r="E13059" s="344"/>
      <c r="F13059" s="344"/>
      <c r="G13059" s="262">
        <f t="shared" si="226"/>
        <v>58584.866528488899</v>
      </c>
    </row>
    <row r="13060" spans="1:7" x14ac:dyDescent="0.2">
      <c r="A13060" s="120"/>
      <c r="B13060" s="120"/>
      <c r="C13060" s="120"/>
      <c r="D13060" s="120"/>
      <c r="E13060" s="344"/>
      <c r="F13060" s="344"/>
      <c r="G13060" s="262">
        <f t="shared" si="226"/>
        <v>58584.866528488899</v>
      </c>
    </row>
    <row r="13061" spans="1:7" x14ac:dyDescent="0.2">
      <c r="A13061" s="120"/>
      <c r="B13061" s="120"/>
      <c r="C13061" s="120"/>
      <c r="D13061" s="120"/>
      <c r="E13061" s="344"/>
      <c r="F13061" s="344"/>
      <c r="G13061" s="262">
        <f t="shared" si="226"/>
        <v>58584.866528488899</v>
      </c>
    </row>
    <row r="13062" spans="1:7" x14ac:dyDescent="0.2">
      <c r="A13062" s="120"/>
      <c r="B13062" s="120"/>
      <c r="C13062" s="120"/>
      <c r="D13062" s="120"/>
      <c r="E13062" s="344"/>
      <c r="F13062" s="344"/>
      <c r="G13062" s="262">
        <f t="shared" ref="G13062:G13125" si="227">G13061+(D13062+D13061)/2*(E13062-E13061)</f>
        <v>58584.866528488899</v>
      </c>
    </row>
    <row r="13063" spans="1:7" x14ac:dyDescent="0.2">
      <c r="A13063" s="120"/>
      <c r="B13063" s="120"/>
      <c r="C13063" s="120"/>
      <c r="D13063" s="120"/>
      <c r="E13063" s="344"/>
      <c r="F13063" s="344"/>
      <c r="G13063" s="262">
        <f t="shared" si="227"/>
        <v>58584.866528488899</v>
      </c>
    </row>
    <row r="13064" spans="1:7" x14ac:dyDescent="0.2">
      <c r="A13064" s="120"/>
      <c r="B13064" s="120"/>
      <c r="C13064" s="120"/>
      <c r="D13064" s="120"/>
      <c r="E13064" s="344"/>
      <c r="F13064" s="344"/>
      <c r="G13064" s="262">
        <f t="shared" si="227"/>
        <v>58584.866528488899</v>
      </c>
    </row>
    <row r="13065" spans="1:7" x14ac:dyDescent="0.2">
      <c r="A13065" s="120"/>
      <c r="B13065" s="120"/>
      <c r="C13065" s="120"/>
      <c r="D13065" s="120"/>
      <c r="E13065" s="344"/>
      <c r="F13065" s="344"/>
      <c r="G13065" s="262">
        <f t="shared" si="227"/>
        <v>58584.866528488899</v>
      </c>
    </row>
    <row r="13066" spans="1:7" x14ac:dyDescent="0.2">
      <c r="A13066" s="120"/>
      <c r="B13066" s="120"/>
      <c r="C13066" s="120"/>
      <c r="D13066" s="120"/>
      <c r="E13066" s="344"/>
      <c r="F13066" s="344"/>
      <c r="G13066" s="262">
        <f t="shared" si="227"/>
        <v>58584.866528488899</v>
      </c>
    </row>
    <row r="13067" spans="1:7" x14ac:dyDescent="0.2">
      <c r="A13067" s="120"/>
      <c r="B13067" s="120"/>
      <c r="C13067" s="120"/>
      <c r="D13067" s="120"/>
      <c r="E13067" s="344"/>
      <c r="F13067" s="344"/>
      <c r="G13067" s="262">
        <f t="shared" si="227"/>
        <v>58584.866528488899</v>
      </c>
    </row>
    <row r="13068" spans="1:7" x14ac:dyDescent="0.2">
      <c r="A13068" s="120"/>
      <c r="B13068" s="120"/>
      <c r="C13068" s="120"/>
      <c r="D13068" s="120"/>
      <c r="E13068" s="344"/>
      <c r="F13068" s="344"/>
      <c r="G13068" s="262">
        <f t="shared" si="227"/>
        <v>58584.866528488899</v>
      </c>
    </row>
    <row r="13069" spans="1:7" x14ac:dyDescent="0.2">
      <c r="A13069" s="120"/>
      <c r="B13069" s="120"/>
      <c r="C13069" s="120"/>
      <c r="D13069" s="120"/>
      <c r="E13069" s="344"/>
      <c r="F13069" s="344"/>
      <c r="G13069" s="262">
        <f t="shared" si="227"/>
        <v>58584.866528488899</v>
      </c>
    </row>
    <row r="13070" spans="1:7" x14ac:dyDescent="0.2">
      <c r="A13070" s="120"/>
      <c r="B13070" s="120"/>
      <c r="C13070" s="120"/>
      <c r="D13070" s="120"/>
      <c r="E13070" s="344"/>
      <c r="F13070" s="344"/>
      <c r="G13070" s="262">
        <f t="shared" si="227"/>
        <v>58584.866528488899</v>
      </c>
    </row>
    <row r="13071" spans="1:7" x14ac:dyDescent="0.2">
      <c r="A13071" s="120"/>
      <c r="B13071" s="120"/>
      <c r="C13071" s="120"/>
      <c r="D13071" s="120"/>
      <c r="E13071" s="344"/>
      <c r="F13071" s="344"/>
      <c r="G13071" s="262">
        <f t="shared" si="227"/>
        <v>58584.866528488899</v>
      </c>
    </row>
    <row r="13072" spans="1:7" x14ac:dyDescent="0.2">
      <c r="A13072" s="120"/>
      <c r="B13072" s="120"/>
      <c r="C13072" s="120"/>
      <c r="D13072" s="120"/>
      <c r="E13072" s="344"/>
      <c r="F13072" s="344"/>
      <c r="G13072" s="262">
        <f t="shared" si="227"/>
        <v>58584.866528488899</v>
      </c>
    </row>
    <row r="13073" spans="1:7" x14ac:dyDescent="0.2">
      <c r="A13073" s="120"/>
      <c r="B13073" s="120"/>
      <c r="C13073" s="120"/>
      <c r="D13073" s="120"/>
      <c r="E13073" s="344"/>
      <c r="F13073" s="344"/>
      <c r="G13073" s="262">
        <f t="shared" si="227"/>
        <v>58584.866528488899</v>
      </c>
    </row>
    <row r="13074" spans="1:7" x14ac:dyDescent="0.2">
      <c r="A13074" s="120"/>
      <c r="B13074" s="120"/>
      <c r="C13074" s="120"/>
      <c r="D13074" s="120"/>
      <c r="E13074" s="344"/>
      <c r="F13074" s="344"/>
      <c r="G13074" s="262">
        <f t="shared" si="227"/>
        <v>58584.866528488899</v>
      </c>
    </row>
    <row r="13075" spans="1:7" x14ac:dyDescent="0.2">
      <c r="A13075" s="120"/>
      <c r="B13075" s="120"/>
      <c r="C13075" s="120"/>
      <c r="D13075" s="120"/>
      <c r="E13075" s="344"/>
      <c r="F13075" s="344"/>
      <c r="G13075" s="262">
        <f t="shared" si="227"/>
        <v>58584.866528488899</v>
      </c>
    </row>
    <row r="13076" spans="1:7" x14ac:dyDescent="0.2">
      <c r="A13076" s="120"/>
      <c r="B13076" s="120"/>
      <c r="C13076" s="120"/>
      <c r="D13076" s="120"/>
      <c r="E13076" s="344"/>
      <c r="F13076" s="344"/>
      <c r="G13076" s="262">
        <f t="shared" si="227"/>
        <v>58584.866528488899</v>
      </c>
    </row>
    <row r="13077" spans="1:7" x14ac:dyDescent="0.2">
      <c r="A13077" s="120"/>
      <c r="B13077" s="120"/>
      <c r="C13077" s="120"/>
      <c r="D13077" s="120"/>
      <c r="E13077" s="344"/>
      <c r="F13077" s="344"/>
      <c r="G13077" s="262">
        <f t="shared" si="227"/>
        <v>58584.866528488899</v>
      </c>
    </row>
    <row r="13078" spans="1:7" x14ac:dyDescent="0.2">
      <c r="A13078" s="120"/>
      <c r="B13078" s="120"/>
      <c r="C13078" s="120"/>
      <c r="D13078" s="120"/>
      <c r="E13078" s="344"/>
      <c r="F13078" s="344"/>
      <c r="G13078" s="262">
        <f t="shared" si="227"/>
        <v>58584.866528488899</v>
      </c>
    </row>
    <row r="13079" spans="1:7" x14ac:dyDescent="0.2">
      <c r="A13079" s="120"/>
      <c r="B13079" s="120"/>
      <c r="C13079" s="120"/>
      <c r="D13079" s="120"/>
      <c r="E13079" s="344"/>
      <c r="F13079" s="344"/>
      <c r="G13079" s="262">
        <f t="shared" si="227"/>
        <v>58584.866528488899</v>
      </c>
    </row>
    <row r="13080" spans="1:7" x14ac:dyDescent="0.2">
      <c r="A13080" s="120"/>
      <c r="B13080" s="120"/>
      <c r="C13080" s="120"/>
      <c r="D13080" s="120"/>
      <c r="E13080" s="344"/>
      <c r="F13080" s="344"/>
      <c r="G13080" s="262">
        <f t="shared" si="227"/>
        <v>58584.866528488899</v>
      </c>
    </row>
    <row r="13081" spans="1:7" x14ac:dyDescent="0.2">
      <c r="A13081" s="120"/>
      <c r="B13081" s="120"/>
      <c r="C13081" s="120"/>
      <c r="D13081" s="120"/>
      <c r="E13081" s="344"/>
      <c r="F13081" s="344"/>
      <c r="G13081" s="262">
        <f t="shared" si="227"/>
        <v>58584.866528488899</v>
      </c>
    </row>
    <row r="13082" spans="1:7" x14ac:dyDescent="0.2">
      <c r="A13082" s="120"/>
      <c r="B13082" s="120"/>
      <c r="C13082" s="120"/>
      <c r="D13082" s="120"/>
      <c r="E13082" s="344"/>
      <c r="F13082" s="344"/>
      <c r="G13082" s="262">
        <f t="shared" si="227"/>
        <v>58584.866528488899</v>
      </c>
    </row>
    <row r="13083" spans="1:7" x14ac:dyDescent="0.2">
      <c r="A13083" s="120"/>
      <c r="B13083" s="120"/>
      <c r="C13083" s="120"/>
      <c r="D13083" s="120"/>
      <c r="E13083" s="344"/>
      <c r="F13083" s="344"/>
      <c r="G13083" s="262">
        <f t="shared" si="227"/>
        <v>58584.866528488899</v>
      </c>
    </row>
    <row r="13084" spans="1:7" x14ac:dyDescent="0.2">
      <c r="A13084" s="120"/>
      <c r="B13084" s="120"/>
      <c r="C13084" s="120"/>
      <c r="D13084" s="120"/>
      <c r="E13084" s="344"/>
      <c r="F13084" s="344"/>
      <c r="G13084" s="262">
        <f t="shared" si="227"/>
        <v>58584.866528488899</v>
      </c>
    </row>
    <row r="13085" spans="1:7" x14ac:dyDescent="0.2">
      <c r="A13085" s="120"/>
      <c r="B13085" s="120"/>
      <c r="C13085" s="120"/>
      <c r="D13085" s="120"/>
      <c r="E13085" s="344"/>
      <c r="F13085" s="344"/>
      <c r="G13085" s="262">
        <f t="shared" si="227"/>
        <v>58584.866528488899</v>
      </c>
    </row>
    <row r="13086" spans="1:7" x14ac:dyDescent="0.2">
      <c r="A13086" s="120"/>
      <c r="B13086" s="120"/>
      <c r="C13086" s="120"/>
      <c r="D13086" s="120"/>
      <c r="E13086" s="344"/>
      <c r="F13086" s="344"/>
      <c r="G13086" s="262">
        <f t="shared" si="227"/>
        <v>58584.866528488899</v>
      </c>
    </row>
    <row r="13087" spans="1:7" x14ac:dyDescent="0.2">
      <c r="A13087" s="120"/>
      <c r="B13087" s="120"/>
      <c r="C13087" s="120"/>
      <c r="D13087" s="120"/>
      <c r="E13087" s="344"/>
      <c r="F13087" s="344"/>
      <c r="G13087" s="262">
        <f t="shared" si="227"/>
        <v>58584.866528488899</v>
      </c>
    </row>
    <row r="13088" spans="1:7" x14ac:dyDescent="0.2">
      <c r="A13088" s="120"/>
      <c r="B13088" s="120"/>
      <c r="C13088" s="120"/>
      <c r="D13088" s="120"/>
      <c r="E13088" s="344"/>
      <c r="F13088" s="344"/>
      <c r="G13088" s="262">
        <f t="shared" si="227"/>
        <v>58584.866528488899</v>
      </c>
    </row>
    <row r="13089" spans="1:7" x14ac:dyDescent="0.2">
      <c r="A13089" s="120"/>
      <c r="B13089" s="120"/>
      <c r="C13089" s="120"/>
      <c r="D13089" s="120"/>
      <c r="E13089" s="344"/>
      <c r="F13089" s="344"/>
      <c r="G13089" s="262">
        <f t="shared" si="227"/>
        <v>58584.866528488899</v>
      </c>
    </row>
    <row r="13090" spans="1:7" x14ac:dyDescent="0.2">
      <c r="A13090" s="120"/>
      <c r="B13090" s="120"/>
      <c r="C13090" s="120"/>
      <c r="D13090" s="120"/>
      <c r="E13090" s="344"/>
      <c r="F13090" s="344"/>
      <c r="G13090" s="262">
        <f t="shared" si="227"/>
        <v>58584.866528488899</v>
      </c>
    </row>
    <row r="13091" spans="1:7" x14ac:dyDescent="0.2">
      <c r="A13091" s="120"/>
      <c r="B13091" s="120"/>
      <c r="C13091" s="120"/>
      <c r="D13091" s="120"/>
      <c r="E13091" s="344"/>
      <c r="F13091" s="344"/>
      <c r="G13091" s="262">
        <f t="shared" si="227"/>
        <v>58584.866528488899</v>
      </c>
    </row>
    <row r="13092" spans="1:7" x14ac:dyDescent="0.2">
      <c r="A13092" s="120"/>
      <c r="B13092" s="120"/>
      <c r="C13092" s="120"/>
      <c r="D13092" s="120"/>
      <c r="E13092" s="344"/>
      <c r="F13092" s="344"/>
      <c r="G13092" s="262">
        <f t="shared" si="227"/>
        <v>58584.866528488899</v>
      </c>
    </row>
    <row r="13093" spans="1:7" x14ac:dyDescent="0.2">
      <c r="A13093" s="120"/>
      <c r="B13093" s="120"/>
      <c r="C13093" s="120"/>
      <c r="D13093" s="120"/>
      <c r="E13093" s="344"/>
      <c r="F13093" s="344"/>
      <c r="G13093" s="262">
        <f t="shared" si="227"/>
        <v>58584.866528488899</v>
      </c>
    </row>
    <row r="13094" spans="1:7" x14ac:dyDescent="0.2">
      <c r="A13094" s="120"/>
      <c r="B13094" s="120"/>
      <c r="C13094" s="120"/>
      <c r="D13094" s="120"/>
      <c r="E13094" s="344"/>
      <c r="F13094" s="344"/>
      <c r="G13094" s="262">
        <f t="shared" si="227"/>
        <v>58584.866528488899</v>
      </c>
    </row>
    <row r="13095" spans="1:7" x14ac:dyDescent="0.2">
      <c r="A13095" s="120"/>
      <c r="B13095" s="120"/>
      <c r="C13095" s="120"/>
      <c r="D13095" s="120"/>
      <c r="E13095" s="344"/>
      <c r="F13095" s="344"/>
      <c r="G13095" s="262">
        <f t="shared" si="227"/>
        <v>58584.866528488899</v>
      </c>
    </row>
    <row r="13096" spans="1:7" x14ac:dyDescent="0.2">
      <c r="A13096" s="120"/>
      <c r="B13096" s="120"/>
      <c r="C13096" s="120"/>
      <c r="D13096" s="120"/>
      <c r="E13096" s="344"/>
      <c r="F13096" s="344"/>
      <c r="G13096" s="262">
        <f t="shared" si="227"/>
        <v>58584.866528488899</v>
      </c>
    </row>
    <row r="13097" spans="1:7" x14ac:dyDescent="0.2">
      <c r="A13097" s="120"/>
      <c r="B13097" s="120"/>
      <c r="C13097" s="120"/>
      <c r="D13097" s="120"/>
      <c r="E13097" s="344"/>
      <c r="F13097" s="344"/>
      <c r="G13097" s="262">
        <f t="shared" si="227"/>
        <v>58584.866528488899</v>
      </c>
    </row>
    <row r="13098" spans="1:7" x14ac:dyDescent="0.2">
      <c r="A13098" s="120"/>
      <c r="B13098" s="120"/>
      <c r="C13098" s="120"/>
      <c r="D13098" s="120"/>
      <c r="E13098" s="344"/>
      <c r="F13098" s="344"/>
      <c r="G13098" s="262">
        <f t="shared" si="227"/>
        <v>58584.866528488899</v>
      </c>
    </row>
    <row r="13099" spans="1:7" x14ac:dyDescent="0.2">
      <c r="A13099" s="120"/>
      <c r="B13099" s="120"/>
      <c r="C13099" s="120"/>
      <c r="D13099" s="120"/>
      <c r="E13099" s="344"/>
      <c r="F13099" s="344"/>
      <c r="G13099" s="262">
        <f t="shared" si="227"/>
        <v>58584.866528488899</v>
      </c>
    </row>
    <row r="13100" spans="1:7" x14ac:dyDescent="0.2">
      <c r="A13100" s="120"/>
      <c r="B13100" s="120"/>
      <c r="C13100" s="120"/>
      <c r="D13100" s="120"/>
      <c r="E13100" s="344"/>
      <c r="F13100" s="344"/>
      <c r="G13100" s="262">
        <f t="shared" si="227"/>
        <v>58584.866528488899</v>
      </c>
    </row>
    <row r="13101" spans="1:7" x14ac:dyDescent="0.2">
      <c r="A13101" s="120"/>
      <c r="B13101" s="120"/>
      <c r="C13101" s="120"/>
      <c r="D13101" s="120"/>
      <c r="E13101" s="344"/>
      <c r="F13101" s="344"/>
      <c r="G13101" s="262">
        <f t="shared" si="227"/>
        <v>58584.866528488899</v>
      </c>
    </row>
    <row r="13102" spans="1:7" x14ac:dyDescent="0.2">
      <c r="A13102" s="120"/>
      <c r="B13102" s="120"/>
      <c r="C13102" s="120"/>
      <c r="D13102" s="120"/>
      <c r="E13102" s="344"/>
      <c r="F13102" s="344"/>
      <c r="G13102" s="262">
        <f t="shared" si="227"/>
        <v>58584.866528488899</v>
      </c>
    </row>
    <row r="13103" spans="1:7" x14ac:dyDescent="0.2">
      <c r="A13103" s="120"/>
      <c r="B13103" s="120"/>
      <c r="C13103" s="120"/>
      <c r="D13103" s="120"/>
      <c r="E13103" s="344"/>
      <c r="F13103" s="344"/>
      <c r="G13103" s="262">
        <f t="shared" si="227"/>
        <v>58584.866528488899</v>
      </c>
    </row>
    <row r="13104" spans="1:7" x14ac:dyDescent="0.2">
      <c r="A13104" s="120"/>
      <c r="B13104" s="120"/>
      <c r="C13104" s="120"/>
      <c r="D13104" s="120"/>
      <c r="E13104" s="344"/>
      <c r="F13104" s="344"/>
      <c r="G13104" s="262">
        <f t="shared" si="227"/>
        <v>58584.866528488899</v>
      </c>
    </row>
    <row r="13105" spans="1:7" x14ac:dyDescent="0.2">
      <c r="A13105" s="120"/>
      <c r="B13105" s="120"/>
      <c r="C13105" s="120"/>
      <c r="D13105" s="120"/>
      <c r="E13105" s="344"/>
      <c r="F13105" s="344"/>
      <c r="G13105" s="262">
        <f t="shared" si="227"/>
        <v>58584.866528488899</v>
      </c>
    </row>
    <row r="13106" spans="1:7" x14ac:dyDescent="0.2">
      <c r="A13106" s="120"/>
      <c r="B13106" s="120"/>
      <c r="C13106" s="120"/>
      <c r="D13106" s="120"/>
      <c r="E13106" s="344"/>
      <c r="F13106" s="344"/>
      <c r="G13106" s="262">
        <f t="shared" si="227"/>
        <v>58584.866528488899</v>
      </c>
    </row>
    <row r="13107" spans="1:7" x14ac:dyDescent="0.2">
      <c r="A13107" s="120"/>
      <c r="B13107" s="120"/>
      <c r="C13107" s="120"/>
      <c r="D13107" s="120"/>
      <c r="E13107" s="344"/>
      <c r="F13107" s="344"/>
      <c r="G13107" s="262">
        <f t="shared" si="227"/>
        <v>58584.866528488899</v>
      </c>
    </row>
    <row r="13108" spans="1:7" x14ac:dyDescent="0.2">
      <c r="A13108" s="120"/>
      <c r="B13108" s="120"/>
      <c r="C13108" s="120"/>
      <c r="D13108" s="120"/>
      <c r="E13108" s="344"/>
      <c r="F13108" s="344"/>
      <c r="G13108" s="262">
        <f t="shared" si="227"/>
        <v>58584.866528488899</v>
      </c>
    </row>
    <row r="13109" spans="1:7" x14ac:dyDescent="0.2">
      <c r="A13109" s="120"/>
      <c r="B13109" s="120"/>
      <c r="C13109" s="120"/>
      <c r="D13109" s="120"/>
      <c r="E13109" s="344"/>
      <c r="F13109" s="344"/>
      <c r="G13109" s="262">
        <f t="shared" si="227"/>
        <v>58584.866528488899</v>
      </c>
    </row>
    <row r="13110" spans="1:7" x14ac:dyDescent="0.2">
      <c r="A13110" s="120"/>
      <c r="B13110" s="120"/>
      <c r="C13110" s="120"/>
      <c r="D13110" s="120"/>
      <c r="E13110" s="344"/>
      <c r="F13110" s="344"/>
      <c r="G13110" s="262">
        <f t="shared" si="227"/>
        <v>58584.866528488899</v>
      </c>
    </row>
    <row r="13111" spans="1:7" x14ac:dyDescent="0.2">
      <c r="A13111" s="120"/>
      <c r="B13111" s="120"/>
      <c r="C13111" s="120"/>
      <c r="D13111" s="120"/>
      <c r="E13111" s="344"/>
      <c r="F13111" s="344"/>
      <c r="G13111" s="262">
        <f t="shared" si="227"/>
        <v>58584.866528488899</v>
      </c>
    </row>
    <row r="13112" spans="1:7" x14ac:dyDescent="0.2">
      <c r="A13112" s="120"/>
      <c r="B13112" s="120"/>
      <c r="C13112" s="120"/>
      <c r="D13112" s="120"/>
      <c r="E13112" s="344"/>
      <c r="F13112" s="344"/>
      <c r="G13112" s="262">
        <f t="shared" si="227"/>
        <v>58584.866528488899</v>
      </c>
    </row>
    <row r="13113" spans="1:7" x14ac:dyDescent="0.2">
      <c r="A13113" s="120"/>
      <c r="B13113" s="120"/>
      <c r="C13113" s="120"/>
      <c r="D13113" s="120"/>
      <c r="E13113" s="344"/>
      <c r="F13113" s="344"/>
      <c r="G13113" s="262">
        <f t="shared" si="227"/>
        <v>58584.866528488899</v>
      </c>
    </row>
    <row r="13114" spans="1:7" x14ac:dyDescent="0.2">
      <c r="A13114" s="120"/>
      <c r="B13114" s="120"/>
      <c r="C13114" s="120"/>
      <c r="D13114" s="120"/>
      <c r="E13114" s="344"/>
      <c r="F13114" s="344"/>
      <c r="G13114" s="262">
        <f t="shared" si="227"/>
        <v>58584.866528488899</v>
      </c>
    </row>
    <row r="13115" spans="1:7" x14ac:dyDescent="0.2">
      <c r="A13115" s="120"/>
      <c r="B13115" s="120"/>
      <c r="C13115" s="120"/>
      <c r="D13115" s="120"/>
      <c r="E13115" s="344"/>
      <c r="F13115" s="344"/>
      <c r="G13115" s="262">
        <f t="shared" si="227"/>
        <v>58584.866528488899</v>
      </c>
    </row>
    <row r="13116" spans="1:7" x14ac:dyDescent="0.2">
      <c r="A13116" s="120"/>
      <c r="B13116" s="120"/>
      <c r="C13116" s="120"/>
      <c r="D13116" s="120"/>
      <c r="E13116" s="344"/>
      <c r="F13116" s="344"/>
      <c r="G13116" s="262">
        <f t="shared" si="227"/>
        <v>58584.866528488899</v>
      </c>
    </row>
    <row r="13117" spans="1:7" x14ac:dyDescent="0.2">
      <c r="A13117" s="120"/>
      <c r="B13117" s="120"/>
      <c r="C13117" s="120"/>
      <c r="D13117" s="120"/>
      <c r="E13117" s="344"/>
      <c r="F13117" s="344"/>
      <c r="G13117" s="262">
        <f t="shared" si="227"/>
        <v>58584.866528488899</v>
      </c>
    </row>
    <row r="13118" spans="1:7" x14ac:dyDescent="0.2">
      <c r="A13118" s="120"/>
      <c r="B13118" s="120"/>
      <c r="C13118" s="120"/>
      <c r="D13118" s="120"/>
      <c r="E13118" s="344"/>
      <c r="F13118" s="344"/>
      <c r="G13118" s="262">
        <f t="shared" si="227"/>
        <v>58584.866528488899</v>
      </c>
    </row>
    <row r="13119" spans="1:7" x14ac:dyDescent="0.2">
      <c r="A13119" s="120"/>
      <c r="B13119" s="120"/>
      <c r="C13119" s="120"/>
      <c r="D13119" s="120"/>
      <c r="E13119" s="344"/>
      <c r="F13119" s="344"/>
      <c r="G13119" s="262">
        <f t="shared" si="227"/>
        <v>58584.866528488899</v>
      </c>
    </row>
    <row r="13120" spans="1:7" x14ac:dyDescent="0.2">
      <c r="A13120" s="120"/>
      <c r="B13120" s="120"/>
      <c r="C13120" s="120"/>
      <c r="D13120" s="120"/>
      <c r="E13120" s="344"/>
      <c r="F13120" s="344"/>
      <c r="G13120" s="262">
        <f t="shared" si="227"/>
        <v>58584.866528488899</v>
      </c>
    </row>
    <row r="13121" spans="1:7" x14ac:dyDescent="0.2">
      <c r="A13121" s="120"/>
      <c r="B13121" s="120"/>
      <c r="C13121" s="120"/>
      <c r="D13121" s="120"/>
      <c r="E13121" s="344"/>
      <c r="F13121" s="344"/>
      <c r="G13121" s="262">
        <f t="shared" si="227"/>
        <v>58584.866528488899</v>
      </c>
    </row>
    <row r="13122" spans="1:7" x14ac:dyDescent="0.2">
      <c r="A13122" s="120"/>
      <c r="B13122" s="120"/>
      <c r="C13122" s="120"/>
      <c r="D13122" s="120"/>
      <c r="E13122" s="344"/>
      <c r="F13122" s="344"/>
      <c r="G13122" s="262">
        <f t="shared" si="227"/>
        <v>58584.866528488899</v>
      </c>
    </row>
    <row r="13123" spans="1:7" x14ac:dyDescent="0.2">
      <c r="A13123" s="120"/>
      <c r="B13123" s="120"/>
      <c r="C13123" s="120"/>
      <c r="D13123" s="120"/>
      <c r="E13123" s="344"/>
      <c r="F13123" s="344"/>
      <c r="G13123" s="262">
        <f t="shared" si="227"/>
        <v>58584.866528488899</v>
      </c>
    </row>
    <row r="13124" spans="1:7" x14ac:dyDescent="0.2">
      <c r="A13124" s="120"/>
      <c r="B13124" s="120"/>
      <c r="C13124" s="120"/>
      <c r="D13124" s="120"/>
      <c r="E13124" s="344"/>
      <c r="F13124" s="344"/>
      <c r="G13124" s="262">
        <f t="shared" si="227"/>
        <v>58584.866528488899</v>
      </c>
    </row>
    <row r="13125" spans="1:7" x14ac:dyDescent="0.2">
      <c r="A13125" s="120"/>
      <c r="B13125" s="120"/>
      <c r="C13125" s="120"/>
      <c r="D13125" s="120"/>
      <c r="E13125" s="344"/>
      <c r="F13125" s="344"/>
      <c r="G13125" s="262">
        <f t="shared" si="227"/>
        <v>58584.866528488899</v>
      </c>
    </row>
    <row r="13126" spans="1:7" x14ac:dyDescent="0.2">
      <c r="A13126" s="120"/>
      <c r="B13126" s="120"/>
      <c r="C13126" s="120"/>
      <c r="D13126" s="120"/>
      <c r="E13126" s="344"/>
      <c r="F13126" s="344"/>
      <c r="G13126" s="262">
        <f t="shared" ref="G13126:G13189" si="228">G13125+(D13126+D13125)/2*(E13126-E13125)</f>
        <v>58584.866528488899</v>
      </c>
    </row>
    <row r="13127" spans="1:7" x14ac:dyDescent="0.2">
      <c r="A13127" s="120"/>
      <c r="B13127" s="120"/>
      <c r="C13127" s="120"/>
      <c r="D13127" s="120"/>
      <c r="E13127" s="344"/>
      <c r="F13127" s="344"/>
      <c r="G13127" s="262">
        <f t="shared" si="228"/>
        <v>58584.866528488899</v>
      </c>
    </row>
    <row r="13128" spans="1:7" x14ac:dyDescent="0.2">
      <c r="A13128" s="120"/>
      <c r="B13128" s="120"/>
      <c r="C13128" s="120"/>
      <c r="D13128" s="120"/>
      <c r="E13128" s="344"/>
      <c r="F13128" s="344"/>
      <c r="G13128" s="262">
        <f t="shared" si="228"/>
        <v>58584.866528488899</v>
      </c>
    </row>
    <row r="13129" spans="1:7" x14ac:dyDescent="0.2">
      <c r="A13129" s="120"/>
      <c r="B13129" s="120"/>
      <c r="C13129" s="120"/>
      <c r="D13129" s="120"/>
      <c r="E13129" s="344"/>
      <c r="F13129" s="344"/>
      <c r="G13129" s="262">
        <f t="shared" si="228"/>
        <v>58584.866528488899</v>
      </c>
    </row>
    <row r="13130" spans="1:7" x14ac:dyDescent="0.2">
      <c r="A13130" s="120"/>
      <c r="B13130" s="120"/>
      <c r="C13130" s="120"/>
      <c r="D13130" s="120"/>
      <c r="E13130" s="344"/>
      <c r="F13130" s="344"/>
      <c r="G13130" s="262">
        <f t="shared" si="228"/>
        <v>58584.866528488899</v>
      </c>
    </row>
    <row r="13131" spans="1:7" x14ac:dyDescent="0.2">
      <c r="A13131" s="120"/>
      <c r="B13131" s="120"/>
      <c r="C13131" s="120"/>
      <c r="D13131" s="120"/>
      <c r="E13131" s="344"/>
      <c r="F13131" s="344"/>
      <c r="G13131" s="262">
        <f t="shared" si="228"/>
        <v>58584.866528488899</v>
      </c>
    </row>
    <row r="13132" spans="1:7" x14ac:dyDescent="0.2">
      <c r="A13132" s="120"/>
      <c r="B13132" s="120"/>
      <c r="C13132" s="120"/>
      <c r="D13132" s="120"/>
      <c r="E13132" s="344"/>
      <c r="F13132" s="344"/>
      <c r="G13132" s="262">
        <f t="shared" si="228"/>
        <v>58584.866528488899</v>
      </c>
    </row>
    <row r="13133" spans="1:7" x14ac:dyDescent="0.2">
      <c r="A13133" s="120"/>
      <c r="B13133" s="120"/>
      <c r="C13133" s="120"/>
      <c r="D13133" s="120"/>
      <c r="E13133" s="344"/>
      <c r="F13133" s="344"/>
      <c r="G13133" s="262">
        <f t="shared" si="228"/>
        <v>58584.866528488899</v>
      </c>
    </row>
    <row r="13134" spans="1:7" x14ac:dyDescent="0.2">
      <c r="A13134" s="120"/>
      <c r="B13134" s="120"/>
      <c r="C13134" s="120"/>
      <c r="D13134" s="120"/>
      <c r="E13134" s="344"/>
      <c r="F13134" s="344"/>
      <c r="G13134" s="262">
        <f t="shared" si="228"/>
        <v>58584.866528488899</v>
      </c>
    </row>
    <row r="13135" spans="1:7" x14ac:dyDescent="0.2">
      <c r="A13135" s="120"/>
      <c r="B13135" s="120"/>
      <c r="C13135" s="120"/>
      <c r="D13135" s="120"/>
      <c r="E13135" s="344"/>
      <c r="F13135" s="344"/>
      <c r="G13135" s="262">
        <f t="shared" si="228"/>
        <v>58584.866528488899</v>
      </c>
    </row>
    <row r="13136" spans="1:7" x14ac:dyDescent="0.2">
      <c r="A13136" s="120"/>
      <c r="B13136" s="120"/>
      <c r="C13136" s="120"/>
      <c r="D13136" s="120"/>
      <c r="E13136" s="344"/>
      <c r="F13136" s="344"/>
      <c r="G13136" s="262">
        <f t="shared" si="228"/>
        <v>58584.866528488899</v>
      </c>
    </row>
    <row r="13137" spans="1:7" x14ac:dyDescent="0.2">
      <c r="A13137" s="120"/>
      <c r="B13137" s="120"/>
      <c r="C13137" s="120"/>
      <c r="D13137" s="120"/>
      <c r="E13137" s="344"/>
      <c r="F13137" s="344"/>
      <c r="G13137" s="262">
        <f t="shared" si="228"/>
        <v>58584.866528488899</v>
      </c>
    </row>
    <row r="13138" spans="1:7" x14ac:dyDescent="0.2">
      <c r="A13138" s="120"/>
      <c r="B13138" s="120"/>
      <c r="C13138" s="120"/>
      <c r="D13138" s="120"/>
      <c r="E13138" s="344"/>
      <c r="F13138" s="344"/>
      <c r="G13138" s="262">
        <f t="shared" si="228"/>
        <v>58584.866528488899</v>
      </c>
    </row>
    <row r="13139" spans="1:7" x14ac:dyDescent="0.2">
      <c r="A13139" s="120"/>
      <c r="B13139" s="120"/>
      <c r="C13139" s="120"/>
      <c r="D13139" s="120"/>
      <c r="E13139" s="344"/>
      <c r="F13139" s="344"/>
      <c r="G13139" s="262">
        <f t="shared" si="228"/>
        <v>58584.866528488899</v>
      </c>
    </row>
    <row r="13140" spans="1:7" x14ac:dyDescent="0.2">
      <c r="A13140" s="120"/>
      <c r="B13140" s="120"/>
      <c r="C13140" s="120"/>
      <c r="D13140" s="120"/>
      <c r="E13140" s="344"/>
      <c r="F13140" s="344"/>
      <c r="G13140" s="262">
        <f t="shared" si="228"/>
        <v>58584.866528488899</v>
      </c>
    </row>
    <row r="13141" spans="1:7" x14ac:dyDescent="0.2">
      <c r="A13141" s="120"/>
      <c r="B13141" s="120"/>
      <c r="C13141" s="120"/>
      <c r="D13141" s="120"/>
      <c r="E13141" s="344"/>
      <c r="F13141" s="344"/>
      <c r="G13141" s="262">
        <f t="shared" si="228"/>
        <v>58584.866528488899</v>
      </c>
    </row>
    <row r="13142" spans="1:7" x14ac:dyDescent="0.2">
      <c r="A13142" s="120"/>
      <c r="B13142" s="120"/>
      <c r="C13142" s="120"/>
      <c r="D13142" s="120"/>
      <c r="E13142" s="344"/>
      <c r="F13142" s="344"/>
      <c r="G13142" s="262">
        <f t="shared" si="228"/>
        <v>58584.866528488899</v>
      </c>
    </row>
    <row r="13143" spans="1:7" x14ac:dyDescent="0.2">
      <c r="A13143" s="120"/>
      <c r="B13143" s="120"/>
      <c r="C13143" s="120"/>
      <c r="D13143" s="120"/>
      <c r="E13143" s="344"/>
      <c r="F13143" s="344"/>
      <c r="G13143" s="262">
        <f t="shared" si="228"/>
        <v>58584.866528488899</v>
      </c>
    </row>
    <row r="13144" spans="1:7" x14ac:dyDescent="0.2">
      <c r="A13144" s="120"/>
      <c r="B13144" s="120"/>
      <c r="C13144" s="120"/>
      <c r="D13144" s="120"/>
      <c r="E13144" s="344"/>
      <c r="F13144" s="344"/>
      <c r="G13144" s="262">
        <f t="shared" si="228"/>
        <v>58584.866528488899</v>
      </c>
    </row>
    <row r="13145" spans="1:7" x14ac:dyDescent="0.2">
      <c r="A13145" s="120"/>
      <c r="B13145" s="120"/>
      <c r="C13145" s="120"/>
      <c r="D13145" s="120"/>
      <c r="E13145" s="344"/>
      <c r="F13145" s="344"/>
      <c r="G13145" s="262">
        <f t="shared" si="228"/>
        <v>58584.866528488899</v>
      </c>
    </row>
    <row r="13146" spans="1:7" x14ac:dyDescent="0.2">
      <c r="A13146" s="120"/>
      <c r="B13146" s="120"/>
      <c r="C13146" s="120"/>
      <c r="D13146" s="120"/>
      <c r="E13146" s="344"/>
      <c r="F13146" s="344"/>
      <c r="G13146" s="262">
        <f t="shared" si="228"/>
        <v>58584.866528488899</v>
      </c>
    </row>
    <row r="13147" spans="1:7" x14ac:dyDescent="0.2">
      <c r="A13147" s="120"/>
      <c r="B13147" s="120"/>
      <c r="C13147" s="120"/>
      <c r="D13147" s="120"/>
      <c r="E13147" s="344"/>
      <c r="F13147" s="344"/>
      <c r="G13147" s="262">
        <f t="shared" si="228"/>
        <v>58584.866528488899</v>
      </c>
    </row>
    <row r="13148" spans="1:7" x14ac:dyDescent="0.2">
      <c r="A13148" s="120"/>
      <c r="B13148" s="120"/>
      <c r="C13148" s="120"/>
      <c r="D13148" s="120"/>
      <c r="E13148" s="344"/>
      <c r="F13148" s="344"/>
      <c r="G13148" s="262">
        <f t="shared" si="228"/>
        <v>58584.866528488899</v>
      </c>
    </row>
    <row r="13149" spans="1:7" x14ac:dyDescent="0.2">
      <c r="A13149" s="120"/>
      <c r="B13149" s="120"/>
      <c r="C13149" s="120"/>
      <c r="D13149" s="120"/>
      <c r="E13149" s="344"/>
      <c r="F13149" s="344"/>
      <c r="G13149" s="262">
        <f t="shared" si="228"/>
        <v>58584.866528488899</v>
      </c>
    </row>
    <row r="13150" spans="1:7" x14ac:dyDescent="0.2">
      <c r="A13150" s="120"/>
      <c r="B13150" s="120"/>
      <c r="C13150" s="120"/>
      <c r="D13150" s="120"/>
      <c r="E13150" s="344"/>
      <c r="F13150" s="344"/>
      <c r="G13150" s="262">
        <f t="shared" si="228"/>
        <v>58584.866528488899</v>
      </c>
    </row>
    <row r="13151" spans="1:7" x14ac:dyDescent="0.2">
      <c r="A13151" s="120"/>
      <c r="B13151" s="120"/>
      <c r="C13151" s="120"/>
      <c r="D13151" s="120"/>
      <c r="E13151" s="344"/>
      <c r="F13151" s="344"/>
      <c r="G13151" s="262">
        <f t="shared" si="228"/>
        <v>58584.866528488899</v>
      </c>
    </row>
    <row r="13152" spans="1:7" x14ac:dyDescent="0.2">
      <c r="A13152" s="120"/>
      <c r="B13152" s="120"/>
      <c r="C13152" s="120"/>
      <c r="D13152" s="120"/>
      <c r="E13152" s="344"/>
      <c r="F13152" s="344"/>
      <c r="G13152" s="262">
        <f t="shared" si="228"/>
        <v>58584.866528488899</v>
      </c>
    </row>
    <row r="13153" spans="1:7" x14ac:dyDescent="0.2">
      <c r="A13153" s="120"/>
      <c r="B13153" s="120"/>
      <c r="C13153" s="120"/>
      <c r="D13153" s="120"/>
      <c r="E13153" s="344"/>
      <c r="F13153" s="344"/>
      <c r="G13153" s="262">
        <f t="shared" si="228"/>
        <v>58584.866528488899</v>
      </c>
    </row>
    <row r="13154" spans="1:7" x14ac:dyDescent="0.2">
      <c r="A13154" s="120"/>
      <c r="B13154" s="120"/>
      <c r="C13154" s="120"/>
      <c r="D13154" s="120"/>
      <c r="E13154" s="344"/>
      <c r="F13154" s="344"/>
      <c r="G13154" s="262">
        <f t="shared" si="228"/>
        <v>58584.866528488899</v>
      </c>
    </row>
    <row r="13155" spans="1:7" x14ac:dyDescent="0.2">
      <c r="A13155" s="120"/>
      <c r="B13155" s="120"/>
      <c r="C13155" s="120"/>
      <c r="D13155" s="120"/>
      <c r="E13155" s="344"/>
      <c r="F13155" s="344"/>
      <c r="G13155" s="262">
        <f t="shared" si="228"/>
        <v>58584.866528488899</v>
      </c>
    </row>
    <row r="13156" spans="1:7" x14ac:dyDescent="0.2">
      <c r="A13156" s="120"/>
      <c r="B13156" s="120"/>
      <c r="C13156" s="120"/>
      <c r="D13156" s="120"/>
      <c r="E13156" s="344"/>
      <c r="F13156" s="344"/>
      <c r="G13156" s="262">
        <f t="shared" si="228"/>
        <v>58584.866528488899</v>
      </c>
    </row>
    <row r="13157" spans="1:7" x14ac:dyDescent="0.2">
      <c r="A13157" s="120"/>
      <c r="B13157" s="120"/>
      <c r="C13157" s="120"/>
      <c r="D13157" s="120"/>
      <c r="E13157" s="344"/>
      <c r="F13157" s="344"/>
      <c r="G13157" s="262">
        <f t="shared" si="228"/>
        <v>58584.866528488899</v>
      </c>
    </row>
    <row r="13158" spans="1:7" x14ac:dyDescent="0.2">
      <c r="A13158" s="120"/>
      <c r="B13158" s="120"/>
      <c r="C13158" s="120"/>
      <c r="D13158" s="120"/>
      <c r="E13158" s="344"/>
      <c r="F13158" s="344"/>
      <c r="G13158" s="262">
        <f t="shared" si="228"/>
        <v>58584.866528488899</v>
      </c>
    </row>
    <row r="13159" spans="1:7" x14ac:dyDescent="0.2">
      <c r="A13159" s="120"/>
      <c r="B13159" s="120"/>
      <c r="C13159" s="120"/>
      <c r="D13159" s="120"/>
      <c r="E13159" s="344"/>
      <c r="F13159" s="344"/>
      <c r="G13159" s="262">
        <f t="shared" si="228"/>
        <v>58584.866528488899</v>
      </c>
    </row>
    <row r="13160" spans="1:7" x14ac:dyDescent="0.2">
      <c r="A13160" s="120"/>
      <c r="B13160" s="120"/>
      <c r="C13160" s="120"/>
      <c r="D13160" s="120"/>
      <c r="E13160" s="344"/>
      <c r="F13160" s="344"/>
      <c r="G13160" s="262">
        <f t="shared" si="228"/>
        <v>58584.866528488899</v>
      </c>
    </row>
    <row r="13161" spans="1:7" x14ac:dyDescent="0.2">
      <c r="A13161" s="120"/>
      <c r="B13161" s="120"/>
      <c r="C13161" s="120"/>
      <c r="D13161" s="120"/>
      <c r="E13161" s="344"/>
      <c r="F13161" s="344"/>
      <c r="G13161" s="262">
        <f t="shared" si="228"/>
        <v>58584.866528488899</v>
      </c>
    </row>
    <row r="13162" spans="1:7" x14ac:dyDescent="0.2">
      <c r="A13162" s="120"/>
      <c r="B13162" s="120"/>
      <c r="C13162" s="120"/>
      <c r="D13162" s="120"/>
      <c r="E13162" s="344"/>
      <c r="F13162" s="344"/>
      <c r="G13162" s="262">
        <f t="shared" si="228"/>
        <v>58584.866528488899</v>
      </c>
    </row>
    <row r="13163" spans="1:7" x14ac:dyDescent="0.2">
      <c r="A13163" s="120"/>
      <c r="B13163" s="120"/>
      <c r="C13163" s="120"/>
      <c r="D13163" s="120"/>
      <c r="E13163" s="344"/>
      <c r="F13163" s="344"/>
      <c r="G13163" s="262">
        <f t="shared" si="228"/>
        <v>58584.866528488899</v>
      </c>
    </row>
    <row r="13164" spans="1:7" x14ac:dyDescent="0.2">
      <c r="A13164" s="120"/>
      <c r="B13164" s="120"/>
      <c r="C13164" s="120"/>
      <c r="D13164" s="120"/>
      <c r="E13164" s="344"/>
      <c r="F13164" s="344"/>
      <c r="G13164" s="262">
        <f t="shared" si="228"/>
        <v>58584.866528488899</v>
      </c>
    </row>
    <row r="13165" spans="1:7" x14ac:dyDescent="0.2">
      <c r="A13165" s="120"/>
      <c r="B13165" s="120"/>
      <c r="C13165" s="120"/>
      <c r="D13165" s="120"/>
      <c r="E13165" s="344"/>
      <c r="F13165" s="344"/>
      <c r="G13165" s="262">
        <f t="shared" si="228"/>
        <v>58584.866528488899</v>
      </c>
    </row>
    <row r="13166" spans="1:7" x14ac:dyDescent="0.2">
      <c r="A13166" s="120"/>
      <c r="B13166" s="120"/>
      <c r="C13166" s="120"/>
      <c r="D13166" s="120"/>
      <c r="E13166" s="344"/>
      <c r="F13166" s="344"/>
      <c r="G13166" s="262">
        <f t="shared" si="228"/>
        <v>58584.866528488899</v>
      </c>
    </row>
    <row r="13167" spans="1:7" x14ac:dyDescent="0.2">
      <c r="A13167" s="120"/>
      <c r="B13167" s="120"/>
      <c r="C13167" s="120"/>
      <c r="D13167" s="120"/>
      <c r="E13167" s="344"/>
      <c r="F13167" s="344"/>
      <c r="G13167" s="262">
        <f t="shared" si="228"/>
        <v>58584.866528488899</v>
      </c>
    </row>
    <row r="13168" spans="1:7" x14ac:dyDescent="0.2">
      <c r="A13168" s="120"/>
      <c r="B13168" s="120"/>
      <c r="C13168" s="120"/>
      <c r="D13168" s="120"/>
      <c r="E13168" s="344"/>
      <c r="F13168" s="344"/>
      <c r="G13168" s="262">
        <f t="shared" si="228"/>
        <v>58584.866528488899</v>
      </c>
    </row>
    <row r="13169" spans="1:7" x14ac:dyDescent="0.2">
      <c r="A13169" s="120"/>
      <c r="B13169" s="120"/>
      <c r="C13169" s="120"/>
      <c r="D13169" s="120"/>
      <c r="E13169" s="344"/>
      <c r="F13169" s="344"/>
      <c r="G13169" s="262">
        <f t="shared" si="228"/>
        <v>58584.866528488899</v>
      </c>
    </row>
    <row r="13170" spans="1:7" x14ac:dyDescent="0.2">
      <c r="A13170" s="120"/>
      <c r="B13170" s="120"/>
      <c r="C13170" s="120"/>
      <c r="D13170" s="120"/>
      <c r="E13170" s="344"/>
      <c r="F13170" s="344"/>
      <c r="G13170" s="262">
        <f t="shared" si="228"/>
        <v>58584.866528488899</v>
      </c>
    </row>
    <row r="13171" spans="1:7" x14ac:dyDescent="0.2">
      <c r="A13171" s="120"/>
      <c r="B13171" s="120"/>
      <c r="C13171" s="120"/>
      <c r="D13171" s="120"/>
      <c r="E13171" s="344"/>
      <c r="F13171" s="344"/>
      <c r="G13171" s="262">
        <f t="shared" si="228"/>
        <v>58584.866528488899</v>
      </c>
    </row>
    <row r="13172" spans="1:7" x14ac:dyDescent="0.2">
      <c r="A13172" s="120"/>
      <c r="B13172" s="120"/>
      <c r="C13172" s="120"/>
      <c r="D13172" s="120"/>
      <c r="E13172" s="344"/>
      <c r="F13172" s="344"/>
      <c r="G13172" s="262">
        <f t="shared" si="228"/>
        <v>58584.866528488899</v>
      </c>
    </row>
    <row r="13173" spans="1:7" x14ac:dyDescent="0.2">
      <c r="A13173" s="120"/>
      <c r="B13173" s="120"/>
      <c r="C13173" s="120"/>
      <c r="D13173" s="120"/>
      <c r="E13173" s="344"/>
      <c r="F13173" s="344"/>
      <c r="G13173" s="262">
        <f t="shared" si="228"/>
        <v>58584.866528488899</v>
      </c>
    </row>
    <row r="13174" spans="1:7" x14ac:dyDescent="0.2">
      <c r="A13174" s="120"/>
      <c r="B13174" s="120"/>
      <c r="C13174" s="120"/>
      <c r="D13174" s="120"/>
      <c r="E13174" s="344"/>
      <c r="F13174" s="344"/>
      <c r="G13174" s="262">
        <f t="shared" si="228"/>
        <v>58584.866528488899</v>
      </c>
    </row>
    <row r="13175" spans="1:7" x14ac:dyDescent="0.2">
      <c r="A13175" s="120"/>
      <c r="B13175" s="120"/>
      <c r="C13175" s="120"/>
      <c r="D13175" s="120"/>
      <c r="E13175" s="344"/>
      <c r="F13175" s="344"/>
      <c r="G13175" s="262">
        <f t="shared" si="228"/>
        <v>58584.866528488899</v>
      </c>
    </row>
    <row r="13176" spans="1:7" x14ac:dyDescent="0.2">
      <c r="A13176" s="120"/>
      <c r="B13176" s="120"/>
      <c r="C13176" s="120"/>
      <c r="D13176" s="120"/>
      <c r="E13176" s="344"/>
      <c r="F13176" s="344"/>
      <c r="G13176" s="262">
        <f t="shared" si="228"/>
        <v>58584.866528488899</v>
      </c>
    </row>
    <row r="13177" spans="1:7" x14ac:dyDescent="0.2">
      <c r="A13177" s="120"/>
      <c r="B13177" s="120"/>
      <c r="C13177" s="120"/>
      <c r="D13177" s="120"/>
      <c r="E13177" s="344"/>
      <c r="F13177" s="344"/>
      <c r="G13177" s="262">
        <f t="shared" si="228"/>
        <v>58584.866528488899</v>
      </c>
    </row>
    <row r="13178" spans="1:7" x14ac:dyDescent="0.2">
      <c r="A13178" s="120"/>
      <c r="B13178" s="120"/>
      <c r="C13178" s="120"/>
      <c r="D13178" s="120"/>
      <c r="E13178" s="344"/>
      <c r="F13178" s="344"/>
      <c r="G13178" s="262">
        <f t="shared" si="228"/>
        <v>58584.866528488899</v>
      </c>
    </row>
    <row r="13179" spans="1:7" x14ac:dyDescent="0.2">
      <c r="A13179" s="120"/>
      <c r="B13179" s="120"/>
      <c r="C13179" s="120"/>
      <c r="D13179" s="120"/>
      <c r="E13179" s="344"/>
      <c r="F13179" s="344"/>
      <c r="G13179" s="262">
        <f t="shared" si="228"/>
        <v>58584.866528488899</v>
      </c>
    </row>
    <row r="13180" spans="1:7" x14ac:dyDescent="0.2">
      <c r="A13180" s="120"/>
      <c r="B13180" s="120"/>
      <c r="C13180" s="120"/>
      <c r="D13180" s="120"/>
      <c r="E13180" s="344"/>
      <c r="F13180" s="344"/>
      <c r="G13180" s="262">
        <f t="shared" si="228"/>
        <v>58584.866528488899</v>
      </c>
    </row>
    <row r="13181" spans="1:7" x14ac:dyDescent="0.2">
      <c r="A13181" s="120"/>
      <c r="B13181" s="120"/>
      <c r="C13181" s="120"/>
      <c r="D13181" s="120"/>
      <c r="E13181" s="344"/>
      <c r="F13181" s="344"/>
      <c r="G13181" s="262">
        <f t="shared" si="228"/>
        <v>58584.866528488899</v>
      </c>
    </row>
    <row r="13182" spans="1:7" x14ac:dyDescent="0.2">
      <c r="A13182" s="120"/>
      <c r="B13182" s="120"/>
      <c r="C13182" s="120"/>
      <c r="D13182" s="120"/>
      <c r="E13182" s="344"/>
      <c r="F13182" s="344"/>
      <c r="G13182" s="262">
        <f t="shared" si="228"/>
        <v>58584.866528488899</v>
      </c>
    </row>
    <row r="13183" spans="1:7" x14ac:dyDescent="0.2">
      <c r="A13183" s="120"/>
      <c r="B13183" s="120"/>
      <c r="C13183" s="120"/>
      <c r="D13183" s="120"/>
      <c r="E13183" s="344"/>
      <c r="F13183" s="344"/>
      <c r="G13183" s="262">
        <f t="shared" si="228"/>
        <v>58584.866528488899</v>
      </c>
    </row>
    <row r="13184" spans="1:7" x14ac:dyDescent="0.2">
      <c r="A13184" s="120"/>
      <c r="B13184" s="120"/>
      <c r="C13184" s="120"/>
      <c r="D13184" s="120"/>
      <c r="E13184" s="344"/>
      <c r="F13184" s="344"/>
      <c r="G13184" s="262">
        <f t="shared" si="228"/>
        <v>58584.866528488899</v>
      </c>
    </row>
    <row r="13185" spans="1:7" x14ac:dyDescent="0.2">
      <c r="A13185" s="120"/>
      <c r="B13185" s="120"/>
      <c r="C13185" s="120"/>
      <c r="D13185" s="120"/>
      <c r="E13185" s="344"/>
      <c r="F13185" s="344"/>
      <c r="G13185" s="262">
        <f t="shared" si="228"/>
        <v>58584.866528488899</v>
      </c>
    </row>
    <row r="13186" spans="1:7" x14ac:dyDescent="0.2">
      <c r="A13186" s="120"/>
      <c r="B13186" s="120"/>
      <c r="C13186" s="120"/>
      <c r="D13186" s="120"/>
      <c r="E13186" s="344"/>
      <c r="F13186" s="344"/>
      <c r="G13186" s="262">
        <f t="shared" si="228"/>
        <v>58584.866528488899</v>
      </c>
    </row>
    <row r="13187" spans="1:7" x14ac:dyDescent="0.2">
      <c r="A13187" s="120"/>
      <c r="B13187" s="120"/>
      <c r="C13187" s="120"/>
      <c r="D13187" s="120"/>
      <c r="E13187" s="344"/>
      <c r="F13187" s="344"/>
      <c r="G13187" s="262">
        <f t="shared" si="228"/>
        <v>58584.866528488899</v>
      </c>
    </row>
    <row r="13188" spans="1:7" x14ac:dyDescent="0.2">
      <c r="A13188" s="120"/>
      <c r="B13188" s="120"/>
      <c r="C13188" s="120"/>
      <c r="D13188" s="120"/>
      <c r="E13188" s="344"/>
      <c r="F13188" s="344"/>
      <c r="G13188" s="262">
        <f t="shared" si="228"/>
        <v>58584.866528488899</v>
      </c>
    </row>
    <row r="13189" spans="1:7" x14ac:dyDescent="0.2">
      <c r="A13189" s="120"/>
      <c r="B13189" s="120"/>
      <c r="C13189" s="120"/>
      <c r="D13189" s="120"/>
      <c r="E13189" s="344"/>
      <c r="F13189" s="344"/>
      <c r="G13189" s="262">
        <f t="shared" si="228"/>
        <v>58584.866528488899</v>
      </c>
    </row>
    <row r="13190" spans="1:7" x14ac:dyDescent="0.2">
      <c r="A13190" s="120"/>
      <c r="B13190" s="120"/>
      <c r="C13190" s="120"/>
      <c r="D13190" s="120"/>
      <c r="E13190" s="344"/>
      <c r="F13190" s="344"/>
      <c r="G13190" s="262">
        <f t="shared" ref="G13190:G13253" si="229">G13189+(D13190+D13189)/2*(E13190-E13189)</f>
        <v>58584.866528488899</v>
      </c>
    </row>
    <row r="13191" spans="1:7" x14ac:dyDescent="0.2">
      <c r="A13191" s="120"/>
      <c r="B13191" s="120"/>
      <c r="C13191" s="120"/>
      <c r="D13191" s="120"/>
      <c r="E13191" s="344"/>
      <c r="F13191" s="344"/>
      <c r="G13191" s="262">
        <f t="shared" si="229"/>
        <v>58584.866528488899</v>
      </c>
    </row>
    <row r="13192" spans="1:7" x14ac:dyDescent="0.2">
      <c r="A13192" s="120"/>
      <c r="B13192" s="120"/>
      <c r="C13192" s="120"/>
      <c r="D13192" s="120"/>
      <c r="E13192" s="344"/>
      <c r="F13192" s="344"/>
      <c r="G13192" s="262">
        <f t="shared" si="229"/>
        <v>58584.866528488899</v>
      </c>
    </row>
    <row r="13193" spans="1:7" x14ac:dyDescent="0.2">
      <c r="A13193" s="120"/>
      <c r="B13193" s="120"/>
      <c r="C13193" s="120"/>
      <c r="D13193" s="120"/>
      <c r="E13193" s="344"/>
      <c r="F13193" s="344"/>
      <c r="G13193" s="262">
        <f t="shared" si="229"/>
        <v>58584.866528488899</v>
      </c>
    </row>
    <row r="13194" spans="1:7" x14ac:dyDescent="0.2">
      <c r="A13194" s="120"/>
      <c r="B13194" s="120"/>
      <c r="C13194" s="120"/>
      <c r="D13194" s="120"/>
      <c r="E13194" s="344"/>
      <c r="F13194" s="344"/>
      <c r="G13194" s="262">
        <f t="shared" si="229"/>
        <v>58584.866528488899</v>
      </c>
    </row>
    <row r="13195" spans="1:7" x14ac:dyDescent="0.2">
      <c r="A13195" s="120"/>
      <c r="B13195" s="120"/>
      <c r="C13195" s="120"/>
      <c r="D13195" s="120"/>
      <c r="E13195" s="344"/>
      <c r="F13195" s="344"/>
      <c r="G13195" s="262">
        <f t="shared" si="229"/>
        <v>58584.866528488899</v>
      </c>
    </row>
    <row r="13196" spans="1:7" x14ac:dyDescent="0.2">
      <c r="A13196" s="120"/>
      <c r="B13196" s="120"/>
      <c r="C13196" s="120"/>
      <c r="D13196" s="120"/>
      <c r="E13196" s="344"/>
      <c r="F13196" s="344"/>
      <c r="G13196" s="262">
        <f t="shared" si="229"/>
        <v>58584.866528488899</v>
      </c>
    </row>
    <row r="13197" spans="1:7" x14ac:dyDescent="0.2">
      <c r="A13197" s="120"/>
      <c r="B13197" s="120"/>
      <c r="C13197" s="120"/>
      <c r="D13197" s="120"/>
      <c r="E13197" s="344"/>
      <c r="F13197" s="344"/>
      <c r="G13197" s="262">
        <f t="shared" si="229"/>
        <v>58584.866528488899</v>
      </c>
    </row>
    <row r="13198" spans="1:7" x14ac:dyDescent="0.2">
      <c r="A13198" s="120"/>
      <c r="B13198" s="120"/>
      <c r="C13198" s="120"/>
      <c r="D13198" s="120"/>
      <c r="E13198" s="344"/>
      <c r="F13198" s="344"/>
      <c r="G13198" s="262">
        <f t="shared" si="229"/>
        <v>58584.866528488899</v>
      </c>
    </row>
    <row r="13199" spans="1:7" x14ac:dyDescent="0.2">
      <c r="A13199" s="120"/>
      <c r="B13199" s="120"/>
      <c r="C13199" s="120"/>
      <c r="D13199" s="120"/>
      <c r="E13199" s="344"/>
      <c r="F13199" s="344"/>
      <c r="G13199" s="262">
        <f t="shared" si="229"/>
        <v>58584.866528488899</v>
      </c>
    </row>
    <row r="13200" spans="1:7" x14ac:dyDescent="0.2">
      <c r="A13200" s="120"/>
      <c r="B13200" s="120"/>
      <c r="C13200" s="120"/>
      <c r="D13200" s="120"/>
      <c r="E13200" s="344"/>
      <c r="F13200" s="344"/>
      <c r="G13200" s="262">
        <f t="shared" si="229"/>
        <v>58584.866528488899</v>
      </c>
    </row>
    <row r="13201" spans="1:7" x14ac:dyDescent="0.2">
      <c r="A13201" s="120"/>
      <c r="B13201" s="120"/>
      <c r="C13201" s="120"/>
      <c r="D13201" s="120"/>
      <c r="E13201" s="344"/>
      <c r="F13201" s="344"/>
      <c r="G13201" s="262">
        <f t="shared" si="229"/>
        <v>58584.866528488899</v>
      </c>
    </row>
    <row r="13202" spans="1:7" x14ac:dyDescent="0.2">
      <c r="A13202" s="120"/>
      <c r="B13202" s="120"/>
      <c r="C13202" s="120"/>
      <c r="D13202" s="120"/>
      <c r="E13202" s="344"/>
      <c r="F13202" s="344"/>
      <c r="G13202" s="262">
        <f t="shared" si="229"/>
        <v>58584.866528488899</v>
      </c>
    </row>
    <row r="13203" spans="1:7" x14ac:dyDescent="0.2">
      <c r="A13203" s="120"/>
      <c r="B13203" s="120"/>
      <c r="C13203" s="120"/>
      <c r="D13203" s="120"/>
      <c r="E13203" s="344"/>
      <c r="F13203" s="344"/>
      <c r="G13203" s="262">
        <f t="shared" si="229"/>
        <v>58584.866528488899</v>
      </c>
    </row>
    <row r="13204" spans="1:7" x14ac:dyDescent="0.2">
      <c r="A13204" s="120"/>
      <c r="B13204" s="120"/>
      <c r="C13204" s="120"/>
      <c r="D13204" s="120"/>
      <c r="E13204" s="344"/>
      <c r="F13204" s="344"/>
      <c r="G13204" s="262">
        <f t="shared" si="229"/>
        <v>58584.866528488899</v>
      </c>
    </row>
    <row r="13205" spans="1:7" x14ac:dyDescent="0.2">
      <c r="A13205" s="120"/>
      <c r="B13205" s="120"/>
      <c r="C13205" s="120"/>
      <c r="D13205" s="120"/>
      <c r="E13205" s="344"/>
      <c r="F13205" s="344"/>
      <c r="G13205" s="262">
        <f t="shared" si="229"/>
        <v>58584.866528488899</v>
      </c>
    </row>
    <row r="13206" spans="1:7" x14ac:dyDescent="0.2">
      <c r="A13206" s="120"/>
      <c r="B13206" s="120"/>
      <c r="C13206" s="120"/>
      <c r="D13206" s="120"/>
      <c r="E13206" s="344"/>
      <c r="F13206" s="344"/>
      <c r="G13206" s="262">
        <f t="shared" si="229"/>
        <v>58584.866528488899</v>
      </c>
    </row>
    <row r="13207" spans="1:7" x14ac:dyDescent="0.2">
      <c r="A13207" s="120"/>
      <c r="B13207" s="120"/>
      <c r="C13207" s="120"/>
      <c r="D13207" s="120"/>
      <c r="E13207" s="344"/>
      <c r="F13207" s="344"/>
      <c r="G13207" s="262">
        <f t="shared" si="229"/>
        <v>58584.866528488899</v>
      </c>
    </row>
    <row r="13208" spans="1:7" x14ac:dyDescent="0.2">
      <c r="A13208" s="120"/>
      <c r="B13208" s="120"/>
      <c r="C13208" s="120"/>
      <c r="D13208" s="120"/>
      <c r="E13208" s="344"/>
      <c r="F13208" s="344"/>
      <c r="G13208" s="262">
        <f t="shared" si="229"/>
        <v>58584.866528488899</v>
      </c>
    </row>
    <row r="13209" spans="1:7" x14ac:dyDescent="0.2">
      <c r="A13209" s="120"/>
      <c r="B13209" s="120"/>
      <c r="C13209" s="120"/>
      <c r="D13209" s="120"/>
      <c r="E13209" s="344"/>
      <c r="F13209" s="344"/>
      <c r="G13209" s="262">
        <f t="shared" si="229"/>
        <v>58584.866528488899</v>
      </c>
    </row>
    <row r="13210" spans="1:7" x14ac:dyDescent="0.2">
      <c r="A13210" s="120"/>
      <c r="B13210" s="120"/>
      <c r="C13210" s="120"/>
      <c r="D13210" s="120"/>
      <c r="E13210" s="344"/>
      <c r="F13210" s="344"/>
      <c r="G13210" s="262">
        <f t="shared" si="229"/>
        <v>58584.866528488899</v>
      </c>
    </row>
    <row r="13211" spans="1:7" x14ac:dyDescent="0.2">
      <c r="A13211" s="120"/>
      <c r="B13211" s="120"/>
      <c r="C13211" s="120"/>
      <c r="D13211" s="120"/>
      <c r="E13211" s="344"/>
      <c r="F13211" s="344"/>
      <c r="G13211" s="262">
        <f t="shared" si="229"/>
        <v>58584.866528488899</v>
      </c>
    </row>
    <row r="13212" spans="1:7" x14ac:dyDescent="0.2">
      <c r="A13212" s="120"/>
      <c r="B13212" s="120"/>
      <c r="C13212" s="120"/>
      <c r="D13212" s="120"/>
      <c r="E13212" s="344"/>
      <c r="F13212" s="344"/>
      <c r="G13212" s="262">
        <f t="shared" si="229"/>
        <v>58584.866528488899</v>
      </c>
    </row>
    <row r="13213" spans="1:7" x14ac:dyDescent="0.2">
      <c r="A13213" s="120"/>
      <c r="B13213" s="120"/>
      <c r="C13213" s="120"/>
      <c r="D13213" s="120"/>
      <c r="E13213" s="344"/>
      <c r="F13213" s="344"/>
      <c r="G13213" s="262">
        <f t="shared" si="229"/>
        <v>58584.866528488899</v>
      </c>
    </row>
    <row r="13214" spans="1:7" x14ac:dyDescent="0.2">
      <c r="A13214" s="120"/>
      <c r="B13214" s="120"/>
      <c r="C13214" s="120"/>
      <c r="D13214" s="120"/>
      <c r="E13214" s="344"/>
      <c r="F13214" s="344"/>
      <c r="G13214" s="262">
        <f t="shared" si="229"/>
        <v>58584.866528488899</v>
      </c>
    </row>
    <row r="13215" spans="1:7" x14ac:dyDescent="0.2">
      <c r="A13215" s="120"/>
      <c r="B13215" s="120"/>
      <c r="C13215" s="120"/>
      <c r="D13215" s="120"/>
      <c r="E13215" s="344"/>
      <c r="F13215" s="344"/>
      <c r="G13215" s="262">
        <f t="shared" si="229"/>
        <v>58584.866528488899</v>
      </c>
    </row>
    <row r="13216" spans="1:7" x14ac:dyDescent="0.2">
      <c r="A13216" s="120"/>
      <c r="B13216" s="120"/>
      <c r="C13216" s="120"/>
      <c r="D13216" s="120"/>
      <c r="E13216" s="344"/>
      <c r="F13216" s="344"/>
      <c r="G13216" s="262">
        <f t="shared" si="229"/>
        <v>58584.866528488899</v>
      </c>
    </row>
    <row r="13217" spans="1:7" x14ac:dyDescent="0.2">
      <c r="A13217" s="120"/>
      <c r="B13217" s="120"/>
      <c r="C13217" s="120"/>
      <c r="D13217" s="120"/>
      <c r="E13217" s="344"/>
      <c r="F13217" s="344"/>
      <c r="G13217" s="262">
        <f t="shared" si="229"/>
        <v>58584.866528488899</v>
      </c>
    </row>
    <row r="13218" spans="1:7" x14ac:dyDescent="0.2">
      <c r="A13218" s="120"/>
      <c r="B13218" s="120"/>
      <c r="C13218" s="120"/>
      <c r="D13218" s="120"/>
      <c r="E13218" s="344"/>
      <c r="F13218" s="344"/>
      <c r="G13218" s="262">
        <f t="shared" si="229"/>
        <v>58584.866528488899</v>
      </c>
    </row>
    <row r="13219" spans="1:7" x14ac:dyDescent="0.2">
      <c r="A13219" s="120"/>
      <c r="B13219" s="120"/>
      <c r="C13219" s="120"/>
      <c r="D13219" s="120"/>
      <c r="E13219" s="344"/>
      <c r="F13219" s="344"/>
      <c r="G13219" s="262">
        <f t="shared" si="229"/>
        <v>58584.866528488899</v>
      </c>
    </row>
    <row r="13220" spans="1:7" x14ac:dyDescent="0.2">
      <c r="A13220" s="120"/>
      <c r="B13220" s="120"/>
      <c r="C13220" s="120"/>
      <c r="D13220" s="120"/>
      <c r="E13220" s="344"/>
      <c r="F13220" s="344"/>
      <c r="G13220" s="262">
        <f t="shared" si="229"/>
        <v>58584.866528488899</v>
      </c>
    </row>
    <row r="13221" spans="1:7" x14ac:dyDescent="0.2">
      <c r="A13221" s="120"/>
      <c r="B13221" s="120"/>
      <c r="C13221" s="120"/>
      <c r="D13221" s="120"/>
      <c r="E13221" s="344"/>
      <c r="F13221" s="344"/>
      <c r="G13221" s="262">
        <f t="shared" si="229"/>
        <v>58584.866528488899</v>
      </c>
    </row>
    <row r="13222" spans="1:7" x14ac:dyDescent="0.2">
      <c r="A13222" s="120"/>
      <c r="B13222" s="120"/>
      <c r="C13222" s="120"/>
      <c r="D13222" s="120"/>
      <c r="E13222" s="344"/>
      <c r="F13222" s="344"/>
      <c r="G13222" s="262">
        <f t="shared" si="229"/>
        <v>58584.866528488899</v>
      </c>
    </row>
    <row r="13223" spans="1:7" x14ac:dyDescent="0.2">
      <c r="A13223" s="120"/>
      <c r="B13223" s="120"/>
      <c r="C13223" s="120"/>
      <c r="D13223" s="120"/>
      <c r="E13223" s="344"/>
      <c r="F13223" s="344"/>
      <c r="G13223" s="262">
        <f t="shared" si="229"/>
        <v>58584.866528488899</v>
      </c>
    </row>
    <row r="13224" spans="1:7" x14ac:dyDescent="0.2">
      <c r="A13224" s="120"/>
      <c r="B13224" s="120"/>
      <c r="C13224" s="120"/>
      <c r="D13224" s="120"/>
      <c r="E13224" s="344"/>
      <c r="F13224" s="344"/>
      <c r="G13224" s="262">
        <f t="shared" si="229"/>
        <v>58584.866528488899</v>
      </c>
    </row>
    <row r="13225" spans="1:7" x14ac:dyDescent="0.2">
      <c r="A13225" s="120"/>
      <c r="B13225" s="120"/>
      <c r="C13225" s="120"/>
      <c r="D13225" s="120"/>
      <c r="E13225" s="344"/>
      <c r="F13225" s="344"/>
      <c r="G13225" s="262">
        <f t="shared" si="229"/>
        <v>58584.866528488899</v>
      </c>
    </row>
    <row r="13226" spans="1:7" x14ac:dyDescent="0.2">
      <c r="A13226" s="120"/>
      <c r="B13226" s="120"/>
      <c r="C13226" s="120"/>
      <c r="D13226" s="120"/>
      <c r="E13226" s="344"/>
      <c r="F13226" s="344"/>
      <c r="G13226" s="262">
        <f t="shared" si="229"/>
        <v>58584.866528488899</v>
      </c>
    </row>
    <row r="13227" spans="1:7" x14ac:dyDescent="0.2">
      <c r="A13227" s="120"/>
      <c r="B13227" s="120"/>
      <c r="C13227" s="120"/>
      <c r="D13227" s="120"/>
      <c r="E13227" s="344"/>
      <c r="F13227" s="344"/>
      <c r="G13227" s="262">
        <f t="shared" si="229"/>
        <v>58584.866528488899</v>
      </c>
    </row>
    <row r="13228" spans="1:7" x14ac:dyDescent="0.2">
      <c r="A13228" s="120"/>
      <c r="B13228" s="120"/>
      <c r="C13228" s="120"/>
      <c r="D13228" s="120"/>
      <c r="E13228" s="344"/>
      <c r="F13228" s="344"/>
      <c r="G13228" s="262">
        <f t="shared" si="229"/>
        <v>58584.866528488899</v>
      </c>
    </row>
    <row r="13229" spans="1:7" x14ac:dyDescent="0.2">
      <c r="A13229" s="120"/>
      <c r="B13229" s="120"/>
      <c r="C13229" s="120"/>
      <c r="D13229" s="120"/>
      <c r="E13229" s="344"/>
      <c r="F13229" s="344"/>
      <c r="G13229" s="262">
        <f t="shared" si="229"/>
        <v>58584.866528488899</v>
      </c>
    </row>
    <row r="13230" spans="1:7" x14ac:dyDescent="0.2">
      <c r="A13230" s="120"/>
      <c r="B13230" s="120"/>
      <c r="C13230" s="120"/>
      <c r="D13230" s="120"/>
      <c r="E13230" s="344"/>
      <c r="F13230" s="344"/>
      <c r="G13230" s="262">
        <f t="shared" si="229"/>
        <v>58584.866528488899</v>
      </c>
    </row>
    <row r="13231" spans="1:7" x14ac:dyDescent="0.2">
      <c r="A13231" s="120"/>
      <c r="B13231" s="120"/>
      <c r="C13231" s="120"/>
      <c r="D13231" s="120"/>
      <c r="E13231" s="344"/>
      <c r="F13231" s="344"/>
      <c r="G13231" s="262">
        <f t="shared" si="229"/>
        <v>58584.866528488899</v>
      </c>
    </row>
    <row r="13232" spans="1:7" x14ac:dyDescent="0.2">
      <c r="A13232" s="120"/>
      <c r="B13232" s="120"/>
      <c r="C13232" s="120"/>
      <c r="D13232" s="120"/>
      <c r="E13232" s="344"/>
      <c r="F13232" s="344"/>
      <c r="G13232" s="262">
        <f t="shared" si="229"/>
        <v>58584.866528488899</v>
      </c>
    </row>
    <row r="13233" spans="1:7" x14ac:dyDescent="0.2">
      <c r="A13233" s="120"/>
      <c r="B13233" s="120"/>
      <c r="C13233" s="120"/>
      <c r="D13233" s="120"/>
      <c r="E13233" s="344"/>
      <c r="F13233" s="344"/>
      <c r="G13233" s="262">
        <f t="shared" si="229"/>
        <v>58584.866528488899</v>
      </c>
    </row>
    <row r="13234" spans="1:7" x14ac:dyDescent="0.2">
      <c r="A13234" s="120"/>
      <c r="B13234" s="120"/>
      <c r="C13234" s="120"/>
      <c r="D13234" s="120"/>
      <c r="E13234" s="344"/>
      <c r="F13234" s="344"/>
      <c r="G13234" s="262">
        <f t="shared" si="229"/>
        <v>58584.866528488899</v>
      </c>
    </row>
    <row r="13235" spans="1:7" x14ac:dyDescent="0.2">
      <c r="A13235" s="120"/>
      <c r="B13235" s="120"/>
      <c r="C13235" s="120"/>
      <c r="D13235" s="120"/>
      <c r="E13235" s="344"/>
      <c r="F13235" s="344"/>
      <c r="G13235" s="262">
        <f t="shared" si="229"/>
        <v>58584.866528488899</v>
      </c>
    </row>
    <row r="13236" spans="1:7" x14ac:dyDescent="0.2">
      <c r="A13236" s="120"/>
      <c r="B13236" s="120"/>
      <c r="C13236" s="120"/>
      <c r="D13236" s="120"/>
      <c r="E13236" s="344"/>
      <c r="F13236" s="344"/>
      <c r="G13236" s="262">
        <f t="shared" si="229"/>
        <v>58584.866528488899</v>
      </c>
    </row>
    <row r="13237" spans="1:7" x14ac:dyDescent="0.2">
      <c r="A13237" s="120"/>
      <c r="B13237" s="120"/>
      <c r="C13237" s="120"/>
      <c r="D13237" s="120"/>
      <c r="E13237" s="344"/>
      <c r="F13237" s="344"/>
      <c r="G13237" s="262">
        <f t="shared" si="229"/>
        <v>58584.866528488899</v>
      </c>
    </row>
    <row r="13238" spans="1:7" x14ac:dyDescent="0.2">
      <c r="A13238" s="120"/>
      <c r="B13238" s="120"/>
      <c r="C13238" s="120"/>
      <c r="D13238" s="120"/>
      <c r="E13238" s="344"/>
      <c r="F13238" s="344"/>
      <c r="G13238" s="262">
        <f t="shared" si="229"/>
        <v>58584.866528488899</v>
      </c>
    </row>
    <row r="13239" spans="1:7" x14ac:dyDescent="0.2">
      <c r="A13239" s="120"/>
      <c r="B13239" s="120"/>
      <c r="C13239" s="120"/>
      <c r="D13239" s="120"/>
      <c r="E13239" s="344"/>
      <c r="F13239" s="344"/>
      <c r="G13239" s="262">
        <f t="shared" si="229"/>
        <v>58584.866528488899</v>
      </c>
    </row>
    <row r="13240" spans="1:7" x14ac:dyDescent="0.2">
      <c r="A13240" s="120"/>
      <c r="B13240" s="120"/>
      <c r="C13240" s="120"/>
      <c r="D13240" s="120"/>
      <c r="E13240" s="344"/>
      <c r="F13240" s="344"/>
      <c r="G13240" s="262">
        <f t="shared" si="229"/>
        <v>58584.866528488899</v>
      </c>
    </row>
    <row r="13241" spans="1:7" x14ac:dyDescent="0.2">
      <c r="A13241" s="120"/>
      <c r="B13241" s="120"/>
      <c r="C13241" s="120"/>
      <c r="D13241" s="120"/>
      <c r="E13241" s="344"/>
      <c r="F13241" s="344"/>
      <c r="G13241" s="262">
        <f t="shared" si="229"/>
        <v>58584.866528488899</v>
      </c>
    </row>
    <row r="13242" spans="1:7" x14ac:dyDescent="0.2">
      <c r="A13242" s="120"/>
      <c r="B13242" s="120"/>
      <c r="C13242" s="120"/>
      <c r="D13242" s="120"/>
      <c r="E13242" s="344"/>
      <c r="F13242" s="344"/>
      <c r="G13242" s="262">
        <f t="shared" si="229"/>
        <v>58584.866528488899</v>
      </c>
    </row>
    <row r="13243" spans="1:7" x14ac:dyDescent="0.2">
      <c r="A13243" s="120"/>
      <c r="B13243" s="120"/>
      <c r="C13243" s="120"/>
      <c r="D13243" s="120"/>
      <c r="E13243" s="344"/>
      <c r="F13243" s="344"/>
      <c r="G13243" s="262">
        <f t="shared" si="229"/>
        <v>58584.866528488899</v>
      </c>
    </row>
    <row r="13244" spans="1:7" x14ac:dyDescent="0.2">
      <c r="A13244" s="120"/>
      <c r="B13244" s="120"/>
      <c r="C13244" s="120"/>
      <c r="D13244" s="120"/>
      <c r="E13244" s="344"/>
      <c r="F13244" s="344"/>
      <c r="G13244" s="262">
        <f t="shared" si="229"/>
        <v>58584.866528488899</v>
      </c>
    </row>
    <row r="13245" spans="1:7" x14ac:dyDescent="0.2">
      <c r="A13245" s="120"/>
      <c r="B13245" s="120"/>
      <c r="C13245" s="120"/>
      <c r="D13245" s="120"/>
      <c r="E13245" s="344"/>
      <c r="F13245" s="344"/>
      <c r="G13245" s="262">
        <f t="shared" si="229"/>
        <v>58584.866528488899</v>
      </c>
    </row>
    <row r="13246" spans="1:7" x14ac:dyDescent="0.2">
      <c r="A13246" s="120"/>
      <c r="B13246" s="120"/>
      <c r="C13246" s="120"/>
      <c r="D13246" s="120"/>
      <c r="E13246" s="344"/>
      <c r="F13246" s="344"/>
      <c r="G13246" s="262">
        <f t="shared" si="229"/>
        <v>58584.866528488899</v>
      </c>
    </row>
    <row r="13247" spans="1:7" x14ac:dyDescent="0.2">
      <c r="A13247" s="120"/>
      <c r="B13247" s="120"/>
      <c r="C13247" s="120"/>
      <c r="D13247" s="120"/>
      <c r="E13247" s="344"/>
      <c r="F13247" s="344"/>
      <c r="G13247" s="262">
        <f t="shared" si="229"/>
        <v>58584.866528488899</v>
      </c>
    </row>
    <row r="13248" spans="1:7" x14ac:dyDescent="0.2">
      <c r="A13248" s="120"/>
      <c r="B13248" s="120"/>
      <c r="C13248" s="120"/>
      <c r="D13248" s="120"/>
      <c r="E13248" s="344"/>
      <c r="F13248" s="344"/>
      <c r="G13248" s="262">
        <f t="shared" si="229"/>
        <v>58584.866528488899</v>
      </c>
    </row>
    <row r="13249" spans="1:7" x14ac:dyDescent="0.2">
      <c r="A13249" s="120"/>
      <c r="B13249" s="120"/>
      <c r="C13249" s="120"/>
      <c r="D13249" s="120"/>
      <c r="E13249" s="344"/>
      <c r="F13249" s="344"/>
      <c r="G13249" s="262">
        <f t="shared" si="229"/>
        <v>58584.866528488899</v>
      </c>
    </row>
    <row r="13250" spans="1:7" x14ac:dyDescent="0.2">
      <c r="A13250" s="120"/>
      <c r="B13250" s="120"/>
      <c r="C13250" s="120"/>
      <c r="D13250" s="120"/>
      <c r="E13250" s="344"/>
      <c r="F13250" s="344"/>
      <c r="G13250" s="262">
        <f t="shared" si="229"/>
        <v>58584.866528488899</v>
      </c>
    </row>
    <row r="13251" spans="1:7" x14ac:dyDescent="0.2">
      <c r="A13251" s="120"/>
      <c r="B13251" s="120"/>
      <c r="C13251" s="120"/>
      <c r="D13251" s="120"/>
      <c r="E13251" s="344"/>
      <c r="F13251" s="344"/>
      <c r="G13251" s="262">
        <f t="shared" si="229"/>
        <v>58584.866528488899</v>
      </c>
    </row>
    <row r="13252" spans="1:7" x14ac:dyDescent="0.2">
      <c r="A13252" s="120"/>
      <c r="B13252" s="120"/>
      <c r="C13252" s="120"/>
      <c r="D13252" s="120"/>
      <c r="E13252" s="344"/>
      <c r="F13252" s="344"/>
      <c r="G13252" s="262">
        <f t="shared" si="229"/>
        <v>58584.866528488899</v>
      </c>
    </row>
    <row r="13253" spans="1:7" x14ac:dyDescent="0.2">
      <c r="A13253" s="120"/>
      <c r="B13253" s="120"/>
      <c r="C13253" s="120"/>
      <c r="D13253" s="120"/>
      <c r="E13253" s="344"/>
      <c r="F13253" s="344"/>
      <c r="G13253" s="262">
        <f t="shared" si="229"/>
        <v>58584.866528488899</v>
      </c>
    </row>
    <row r="13254" spans="1:7" x14ac:dyDescent="0.2">
      <c r="A13254" s="120"/>
      <c r="B13254" s="120"/>
      <c r="C13254" s="120"/>
      <c r="D13254" s="120"/>
      <c r="E13254" s="344"/>
      <c r="F13254" s="344"/>
      <c r="G13254" s="262">
        <f t="shared" ref="G13254:G13317" si="230">G13253+(D13254+D13253)/2*(E13254-E13253)</f>
        <v>58584.866528488899</v>
      </c>
    </row>
    <row r="13255" spans="1:7" x14ac:dyDescent="0.2">
      <c r="A13255" s="120"/>
      <c r="B13255" s="120"/>
      <c r="C13255" s="120"/>
      <c r="D13255" s="120"/>
      <c r="E13255" s="344"/>
      <c r="F13255" s="344"/>
      <c r="G13255" s="262">
        <f t="shared" si="230"/>
        <v>58584.866528488899</v>
      </c>
    </row>
    <row r="13256" spans="1:7" x14ac:dyDescent="0.2">
      <c r="A13256" s="120"/>
      <c r="B13256" s="120"/>
      <c r="C13256" s="120"/>
      <c r="D13256" s="120"/>
      <c r="E13256" s="344"/>
      <c r="F13256" s="344"/>
      <c r="G13256" s="262">
        <f t="shared" si="230"/>
        <v>58584.866528488899</v>
      </c>
    </row>
    <row r="13257" spans="1:7" x14ac:dyDescent="0.2">
      <c r="A13257" s="120"/>
      <c r="B13257" s="120"/>
      <c r="C13257" s="120"/>
      <c r="D13257" s="120"/>
      <c r="E13257" s="344"/>
      <c r="F13257" s="344"/>
      <c r="G13257" s="262">
        <f t="shared" si="230"/>
        <v>58584.866528488899</v>
      </c>
    </row>
    <row r="13258" spans="1:7" x14ac:dyDescent="0.2">
      <c r="A13258" s="120"/>
      <c r="B13258" s="120"/>
      <c r="C13258" s="120"/>
      <c r="D13258" s="120"/>
      <c r="E13258" s="344"/>
      <c r="F13258" s="344"/>
      <c r="G13258" s="262">
        <f t="shared" si="230"/>
        <v>58584.866528488899</v>
      </c>
    </row>
    <row r="13259" spans="1:7" x14ac:dyDescent="0.2">
      <c r="A13259" s="120"/>
      <c r="B13259" s="120"/>
      <c r="C13259" s="120"/>
      <c r="D13259" s="120"/>
      <c r="E13259" s="344"/>
      <c r="F13259" s="344"/>
      <c r="G13259" s="262">
        <f t="shared" si="230"/>
        <v>58584.866528488899</v>
      </c>
    </row>
    <row r="13260" spans="1:7" x14ac:dyDescent="0.2">
      <c r="A13260" s="120"/>
      <c r="B13260" s="120"/>
      <c r="C13260" s="120"/>
      <c r="D13260" s="120"/>
      <c r="E13260" s="344"/>
      <c r="F13260" s="344"/>
      <c r="G13260" s="262">
        <f t="shared" si="230"/>
        <v>58584.866528488899</v>
      </c>
    </row>
    <row r="13261" spans="1:7" x14ac:dyDescent="0.2">
      <c r="A13261" s="120"/>
      <c r="B13261" s="120"/>
      <c r="C13261" s="120"/>
      <c r="D13261" s="120"/>
      <c r="E13261" s="344"/>
      <c r="F13261" s="344"/>
      <c r="G13261" s="262">
        <f t="shared" si="230"/>
        <v>58584.866528488899</v>
      </c>
    </row>
    <row r="13262" spans="1:7" x14ac:dyDescent="0.2">
      <c r="A13262" s="120"/>
      <c r="B13262" s="120"/>
      <c r="C13262" s="120"/>
      <c r="D13262" s="120"/>
      <c r="E13262" s="344"/>
      <c r="F13262" s="344"/>
      <c r="G13262" s="262">
        <f t="shared" si="230"/>
        <v>58584.866528488899</v>
      </c>
    </row>
    <row r="13263" spans="1:7" x14ac:dyDescent="0.2">
      <c r="A13263" s="120"/>
      <c r="B13263" s="120"/>
      <c r="C13263" s="120"/>
      <c r="D13263" s="120"/>
      <c r="E13263" s="344"/>
      <c r="F13263" s="344"/>
      <c r="G13263" s="262">
        <f t="shared" si="230"/>
        <v>58584.866528488899</v>
      </c>
    </row>
    <row r="13264" spans="1:7" x14ac:dyDescent="0.2">
      <c r="A13264" s="120"/>
      <c r="B13264" s="120"/>
      <c r="C13264" s="120"/>
      <c r="D13264" s="120"/>
      <c r="E13264" s="344"/>
      <c r="F13264" s="344"/>
      <c r="G13264" s="262">
        <f t="shared" si="230"/>
        <v>58584.866528488899</v>
      </c>
    </row>
    <row r="13265" spans="1:7" x14ac:dyDescent="0.2">
      <c r="A13265" s="120"/>
      <c r="B13265" s="120"/>
      <c r="C13265" s="120"/>
      <c r="D13265" s="120"/>
      <c r="E13265" s="344"/>
      <c r="F13265" s="344"/>
      <c r="G13265" s="262">
        <f t="shared" si="230"/>
        <v>58584.866528488899</v>
      </c>
    </row>
    <row r="13266" spans="1:7" x14ac:dyDescent="0.2">
      <c r="A13266" s="120"/>
      <c r="B13266" s="120"/>
      <c r="C13266" s="120"/>
      <c r="D13266" s="120"/>
      <c r="E13266" s="344"/>
      <c r="F13266" s="344"/>
      <c r="G13266" s="262">
        <f t="shared" si="230"/>
        <v>58584.866528488899</v>
      </c>
    </row>
    <row r="13267" spans="1:7" x14ac:dyDescent="0.2">
      <c r="A13267" s="120"/>
      <c r="B13267" s="120"/>
      <c r="C13267" s="120"/>
      <c r="D13267" s="120"/>
      <c r="E13267" s="344"/>
      <c r="F13267" s="344"/>
      <c r="G13267" s="262">
        <f t="shared" si="230"/>
        <v>58584.866528488899</v>
      </c>
    </row>
    <row r="13268" spans="1:7" x14ac:dyDescent="0.2">
      <c r="A13268" s="120"/>
      <c r="B13268" s="120"/>
      <c r="C13268" s="120"/>
      <c r="D13268" s="120"/>
      <c r="E13268" s="344"/>
      <c r="F13268" s="344"/>
      <c r="G13268" s="262">
        <f t="shared" si="230"/>
        <v>58584.866528488899</v>
      </c>
    </row>
    <row r="13269" spans="1:7" x14ac:dyDescent="0.2">
      <c r="A13269" s="120"/>
      <c r="B13269" s="120"/>
      <c r="C13269" s="120"/>
      <c r="D13269" s="120"/>
      <c r="E13269" s="344"/>
      <c r="F13269" s="344"/>
      <c r="G13269" s="262">
        <f t="shared" si="230"/>
        <v>58584.866528488899</v>
      </c>
    </row>
    <row r="13270" spans="1:7" x14ac:dyDescent="0.2">
      <c r="A13270" s="120"/>
      <c r="B13270" s="120"/>
      <c r="C13270" s="120"/>
      <c r="D13270" s="120"/>
      <c r="E13270" s="344"/>
      <c r="F13270" s="344"/>
      <c r="G13270" s="262">
        <f t="shared" si="230"/>
        <v>58584.866528488899</v>
      </c>
    </row>
    <row r="13271" spans="1:7" x14ac:dyDescent="0.2">
      <c r="A13271" s="120"/>
      <c r="B13271" s="120"/>
      <c r="C13271" s="120"/>
      <c r="D13271" s="120"/>
      <c r="E13271" s="344"/>
      <c r="F13271" s="344"/>
      <c r="G13271" s="262">
        <f t="shared" si="230"/>
        <v>58584.866528488899</v>
      </c>
    </row>
    <row r="13272" spans="1:7" x14ac:dyDescent="0.2">
      <c r="A13272" s="120"/>
      <c r="B13272" s="120"/>
      <c r="C13272" s="120"/>
      <c r="D13272" s="120"/>
      <c r="E13272" s="344"/>
      <c r="F13272" s="344"/>
      <c r="G13272" s="262">
        <f t="shared" si="230"/>
        <v>58584.866528488899</v>
      </c>
    </row>
    <row r="13273" spans="1:7" x14ac:dyDescent="0.2">
      <c r="A13273" s="120"/>
      <c r="B13273" s="120"/>
      <c r="C13273" s="120"/>
      <c r="D13273" s="120"/>
      <c r="E13273" s="344"/>
      <c r="F13273" s="344"/>
      <c r="G13273" s="262">
        <f t="shared" si="230"/>
        <v>58584.866528488899</v>
      </c>
    </row>
    <row r="13274" spans="1:7" x14ac:dyDescent="0.2">
      <c r="A13274" s="120"/>
      <c r="B13274" s="120"/>
      <c r="C13274" s="120"/>
      <c r="D13274" s="120"/>
      <c r="E13274" s="344"/>
      <c r="F13274" s="344"/>
      <c r="G13274" s="262">
        <f t="shared" si="230"/>
        <v>58584.866528488899</v>
      </c>
    </row>
    <row r="13275" spans="1:7" x14ac:dyDescent="0.2">
      <c r="A13275" s="120"/>
      <c r="B13275" s="120"/>
      <c r="C13275" s="120"/>
      <c r="D13275" s="120"/>
      <c r="E13275" s="344"/>
      <c r="F13275" s="344"/>
      <c r="G13275" s="262">
        <f t="shared" si="230"/>
        <v>58584.866528488899</v>
      </c>
    </row>
    <row r="13276" spans="1:7" x14ac:dyDescent="0.2">
      <c r="A13276" s="120"/>
      <c r="B13276" s="120"/>
      <c r="C13276" s="120"/>
      <c r="D13276" s="120"/>
      <c r="E13276" s="344"/>
      <c r="F13276" s="344"/>
      <c r="G13276" s="262">
        <f t="shared" si="230"/>
        <v>58584.866528488899</v>
      </c>
    </row>
    <row r="13277" spans="1:7" x14ac:dyDescent="0.2">
      <c r="A13277" s="120"/>
      <c r="B13277" s="120"/>
      <c r="C13277" s="120"/>
      <c r="D13277" s="120"/>
      <c r="E13277" s="344"/>
      <c r="F13277" s="344"/>
      <c r="G13277" s="262">
        <f t="shared" si="230"/>
        <v>58584.866528488899</v>
      </c>
    </row>
    <row r="13278" spans="1:7" x14ac:dyDescent="0.2">
      <c r="A13278" s="120"/>
      <c r="B13278" s="120"/>
      <c r="C13278" s="120"/>
      <c r="D13278" s="120"/>
      <c r="E13278" s="344"/>
      <c r="F13278" s="344"/>
      <c r="G13278" s="262">
        <f t="shared" si="230"/>
        <v>58584.866528488899</v>
      </c>
    </row>
    <row r="13279" spans="1:7" x14ac:dyDescent="0.2">
      <c r="A13279" s="120"/>
      <c r="B13279" s="120"/>
      <c r="C13279" s="120"/>
      <c r="D13279" s="120"/>
      <c r="E13279" s="344"/>
      <c r="F13279" s="344"/>
      <c r="G13279" s="262">
        <f t="shared" si="230"/>
        <v>58584.866528488899</v>
      </c>
    </row>
    <row r="13280" spans="1:7" x14ac:dyDescent="0.2">
      <c r="A13280" s="120"/>
      <c r="B13280" s="120"/>
      <c r="C13280" s="120"/>
      <c r="D13280" s="120"/>
      <c r="E13280" s="344"/>
      <c r="F13280" s="344"/>
      <c r="G13280" s="262">
        <f t="shared" si="230"/>
        <v>58584.866528488899</v>
      </c>
    </row>
    <row r="13281" spans="1:7" x14ac:dyDescent="0.2">
      <c r="A13281" s="120"/>
      <c r="B13281" s="120"/>
      <c r="C13281" s="120"/>
      <c r="D13281" s="120"/>
      <c r="E13281" s="344"/>
      <c r="F13281" s="344"/>
      <c r="G13281" s="262">
        <f t="shared" si="230"/>
        <v>58584.866528488899</v>
      </c>
    </row>
    <row r="13282" spans="1:7" x14ac:dyDescent="0.2">
      <c r="A13282" s="120"/>
      <c r="B13282" s="120"/>
      <c r="C13282" s="120"/>
      <c r="D13282" s="120"/>
      <c r="E13282" s="344"/>
      <c r="F13282" s="344"/>
      <c r="G13282" s="262">
        <f t="shared" si="230"/>
        <v>58584.866528488899</v>
      </c>
    </row>
    <row r="13283" spans="1:7" x14ac:dyDescent="0.2">
      <c r="A13283" s="120"/>
      <c r="B13283" s="120"/>
      <c r="C13283" s="120"/>
      <c r="D13283" s="120"/>
      <c r="E13283" s="344"/>
      <c r="F13283" s="344"/>
      <c r="G13283" s="262">
        <f t="shared" si="230"/>
        <v>58584.866528488899</v>
      </c>
    </row>
    <row r="13284" spans="1:7" x14ac:dyDescent="0.2">
      <c r="A13284" s="120"/>
      <c r="B13284" s="120"/>
      <c r="C13284" s="120"/>
      <c r="D13284" s="120"/>
      <c r="E13284" s="344"/>
      <c r="F13284" s="344"/>
      <c r="G13284" s="262">
        <f t="shared" si="230"/>
        <v>58584.866528488899</v>
      </c>
    </row>
    <row r="13285" spans="1:7" x14ac:dyDescent="0.2">
      <c r="A13285" s="120"/>
      <c r="B13285" s="120"/>
      <c r="C13285" s="120"/>
      <c r="D13285" s="120"/>
      <c r="E13285" s="344"/>
      <c r="F13285" s="344"/>
      <c r="G13285" s="262">
        <f t="shared" si="230"/>
        <v>58584.866528488899</v>
      </c>
    </row>
    <row r="13286" spans="1:7" x14ac:dyDescent="0.2">
      <c r="A13286" s="120"/>
      <c r="B13286" s="120"/>
      <c r="C13286" s="120"/>
      <c r="D13286" s="120"/>
      <c r="E13286" s="344"/>
      <c r="F13286" s="344"/>
      <c r="G13286" s="262">
        <f t="shared" si="230"/>
        <v>58584.866528488899</v>
      </c>
    </row>
    <row r="13287" spans="1:7" x14ac:dyDescent="0.2">
      <c r="A13287" s="120"/>
      <c r="B13287" s="120"/>
      <c r="C13287" s="120"/>
      <c r="D13287" s="120"/>
      <c r="E13287" s="344"/>
      <c r="F13287" s="344"/>
      <c r="G13287" s="262">
        <f t="shared" si="230"/>
        <v>58584.866528488899</v>
      </c>
    </row>
    <row r="13288" spans="1:7" x14ac:dyDescent="0.2">
      <c r="A13288" s="120"/>
      <c r="B13288" s="120"/>
      <c r="C13288" s="120"/>
      <c r="D13288" s="120"/>
      <c r="E13288" s="344"/>
      <c r="F13288" s="344"/>
      <c r="G13288" s="262">
        <f t="shared" si="230"/>
        <v>58584.866528488899</v>
      </c>
    </row>
    <row r="13289" spans="1:7" x14ac:dyDescent="0.2">
      <c r="A13289" s="120"/>
      <c r="B13289" s="120"/>
      <c r="C13289" s="120"/>
      <c r="D13289" s="120"/>
      <c r="E13289" s="344"/>
      <c r="F13289" s="344"/>
      <c r="G13289" s="262">
        <f t="shared" si="230"/>
        <v>58584.866528488899</v>
      </c>
    </row>
    <row r="13290" spans="1:7" x14ac:dyDescent="0.2">
      <c r="A13290" s="120"/>
      <c r="B13290" s="120"/>
      <c r="C13290" s="120"/>
      <c r="D13290" s="120"/>
      <c r="E13290" s="344"/>
      <c r="F13290" s="344"/>
      <c r="G13290" s="262">
        <f t="shared" si="230"/>
        <v>58584.866528488899</v>
      </c>
    </row>
    <row r="13291" spans="1:7" x14ac:dyDescent="0.2">
      <c r="A13291" s="120"/>
      <c r="B13291" s="120"/>
      <c r="C13291" s="120"/>
      <c r="D13291" s="120"/>
      <c r="E13291" s="344"/>
      <c r="F13291" s="344"/>
      <c r="G13291" s="262">
        <f t="shared" si="230"/>
        <v>58584.866528488899</v>
      </c>
    </row>
    <row r="13292" spans="1:7" x14ac:dyDescent="0.2">
      <c r="A13292" s="120"/>
      <c r="B13292" s="120"/>
      <c r="C13292" s="120"/>
      <c r="D13292" s="120"/>
      <c r="E13292" s="344"/>
      <c r="F13292" s="344"/>
      <c r="G13292" s="262">
        <f t="shared" si="230"/>
        <v>58584.866528488899</v>
      </c>
    </row>
    <row r="13293" spans="1:7" x14ac:dyDescent="0.2">
      <c r="A13293" s="120"/>
      <c r="B13293" s="120"/>
      <c r="C13293" s="120"/>
      <c r="D13293" s="120"/>
      <c r="E13293" s="344"/>
      <c r="F13293" s="344"/>
      <c r="G13293" s="262">
        <f t="shared" si="230"/>
        <v>58584.866528488899</v>
      </c>
    </row>
    <row r="13294" spans="1:7" x14ac:dyDescent="0.2">
      <c r="A13294" s="120"/>
      <c r="B13294" s="120"/>
      <c r="C13294" s="120"/>
      <c r="D13294" s="120"/>
      <c r="E13294" s="344"/>
      <c r="F13294" s="344"/>
      <c r="G13294" s="262">
        <f t="shared" si="230"/>
        <v>58584.866528488899</v>
      </c>
    </row>
    <row r="13295" spans="1:7" x14ac:dyDescent="0.2">
      <c r="A13295" s="120"/>
      <c r="B13295" s="120"/>
      <c r="C13295" s="120"/>
      <c r="D13295" s="120"/>
      <c r="E13295" s="344"/>
      <c r="F13295" s="344"/>
      <c r="G13295" s="262">
        <f t="shared" si="230"/>
        <v>58584.866528488899</v>
      </c>
    </row>
    <row r="13296" spans="1:7" x14ac:dyDescent="0.2">
      <c r="A13296" s="120"/>
      <c r="B13296" s="120"/>
      <c r="C13296" s="120"/>
      <c r="D13296" s="120"/>
      <c r="E13296" s="344"/>
      <c r="F13296" s="344"/>
      <c r="G13296" s="262">
        <f t="shared" si="230"/>
        <v>58584.866528488899</v>
      </c>
    </row>
    <row r="13297" spans="1:7" x14ac:dyDescent="0.2">
      <c r="A13297" s="120"/>
      <c r="B13297" s="120"/>
      <c r="C13297" s="120"/>
      <c r="D13297" s="120"/>
      <c r="E13297" s="344"/>
      <c r="F13297" s="344"/>
      <c r="G13297" s="262">
        <f t="shared" si="230"/>
        <v>58584.866528488899</v>
      </c>
    </row>
    <row r="13298" spans="1:7" x14ac:dyDescent="0.2">
      <c r="A13298" s="120"/>
      <c r="B13298" s="120"/>
      <c r="C13298" s="120"/>
      <c r="D13298" s="120"/>
      <c r="E13298" s="344"/>
      <c r="F13298" s="344"/>
      <c r="G13298" s="262">
        <f t="shared" si="230"/>
        <v>58584.866528488899</v>
      </c>
    </row>
    <row r="13299" spans="1:7" x14ac:dyDescent="0.2">
      <c r="A13299" s="120"/>
      <c r="B13299" s="120"/>
      <c r="C13299" s="120"/>
      <c r="D13299" s="120"/>
      <c r="E13299" s="344"/>
      <c r="F13299" s="344"/>
      <c r="G13299" s="262">
        <f t="shared" si="230"/>
        <v>58584.866528488899</v>
      </c>
    </row>
    <row r="13300" spans="1:7" x14ac:dyDescent="0.2">
      <c r="A13300" s="120"/>
      <c r="B13300" s="120"/>
      <c r="C13300" s="120"/>
      <c r="D13300" s="120"/>
      <c r="E13300" s="344"/>
      <c r="F13300" s="344"/>
      <c r="G13300" s="262">
        <f t="shared" si="230"/>
        <v>58584.866528488899</v>
      </c>
    </row>
    <row r="13301" spans="1:7" x14ac:dyDescent="0.2">
      <c r="A13301" s="120"/>
      <c r="B13301" s="120"/>
      <c r="C13301" s="120"/>
      <c r="D13301" s="120"/>
      <c r="E13301" s="344"/>
      <c r="F13301" s="344"/>
      <c r="G13301" s="262">
        <f t="shared" si="230"/>
        <v>58584.866528488899</v>
      </c>
    </row>
    <row r="13302" spans="1:7" x14ac:dyDescent="0.2">
      <c r="A13302" s="120"/>
      <c r="B13302" s="120"/>
      <c r="C13302" s="120"/>
      <c r="D13302" s="120"/>
      <c r="E13302" s="344"/>
      <c r="F13302" s="344"/>
      <c r="G13302" s="262">
        <f t="shared" si="230"/>
        <v>58584.866528488899</v>
      </c>
    </row>
    <row r="13303" spans="1:7" x14ac:dyDescent="0.2">
      <c r="A13303" s="120"/>
      <c r="B13303" s="120"/>
      <c r="C13303" s="120"/>
      <c r="D13303" s="120"/>
      <c r="E13303" s="344"/>
      <c r="F13303" s="344"/>
      <c r="G13303" s="262">
        <f t="shared" si="230"/>
        <v>58584.866528488899</v>
      </c>
    </row>
    <row r="13304" spans="1:7" x14ac:dyDescent="0.2">
      <c r="A13304" s="120"/>
      <c r="B13304" s="120"/>
      <c r="C13304" s="120"/>
      <c r="D13304" s="120"/>
      <c r="E13304" s="344"/>
      <c r="F13304" s="344"/>
      <c r="G13304" s="262">
        <f t="shared" si="230"/>
        <v>58584.866528488899</v>
      </c>
    </row>
    <row r="13305" spans="1:7" x14ac:dyDescent="0.2">
      <c r="A13305" s="120"/>
      <c r="B13305" s="120"/>
      <c r="C13305" s="120"/>
      <c r="D13305" s="120"/>
      <c r="E13305" s="344"/>
      <c r="F13305" s="344"/>
      <c r="G13305" s="262">
        <f t="shared" si="230"/>
        <v>58584.866528488899</v>
      </c>
    </row>
    <row r="13306" spans="1:7" x14ac:dyDescent="0.2">
      <c r="A13306" s="120"/>
      <c r="B13306" s="120"/>
      <c r="C13306" s="120"/>
      <c r="D13306" s="120"/>
      <c r="E13306" s="344"/>
      <c r="F13306" s="344"/>
      <c r="G13306" s="262">
        <f t="shared" si="230"/>
        <v>58584.866528488899</v>
      </c>
    </row>
    <row r="13307" spans="1:7" x14ac:dyDescent="0.2">
      <c r="A13307" s="120"/>
      <c r="B13307" s="120"/>
      <c r="C13307" s="120"/>
      <c r="D13307" s="120"/>
      <c r="E13307" s="344"/>
      <c r="F13307" s="344"/>
      <c r="G13307" s="262">
        <f t="shared" si="230"/>
        <v>58584.866528488899</v>
      </c>
    </row>
    <row r="13308" spans="1:7" x14ac:dyDescent="0.2">
      <c r="A13308" s="120"/>
      <c r="B13308" s="120"/>
      <c r="C13308" s="120"/>
      <c r="D13308" s="120"/>
      <c r="E13308" s="344"/>
      <c r="F13308" s="344"/>
      <c r="G13308" s="262">
        <f t="shared" si="230"/>
        <v>58584.866528488899</v>
      </c>
    </row>
    <row r="13309" spans="1:7" x14ac:dyDescent="0.2">
      <c r="A13309" s="120"/>
      <c r="B13309" s="120"/>
      <c r="C13309" s="120"/>
      <c r="D13309" s="120"/>
      <c r="E13309" s="344"/>
      <c r="F13309" s="344"/>
      <c r="G13309" s="262">
        <f t="shared" si="230"/>
        <v>58584.866528488899</v>
      </c>
    </row>
    <row r="13310" spans="1:7" x14ac:dyDescent="0.2">
      <c r="A13310" s="120"/>
      <c r="B13310" s="120"/>
      <c r="C13310" s="120"/>
      <c r="D13310" s="120"/>
      <c r="E13310" s="344"/>
      <c r="F13310" s="344"/>
      <c r="G13310" s="262">
        <f t="shared" si="230"/>
        <v>58584.866528488899</v>
      </c>
    </row>
    <row r="13311" spans="1:7" x14ac:dyDescent="0.2">
      <c r="A13311" s="120"/>
      <c r="B13311" s="120"/>
      <c r="C13311" s="120"/>
      <c r="D13311" s="120"/>
      <c r="E13311" s="344"/>
      <c r="F13311" s="344"/>
      <c r="G13311" s="262">
        <f t="shared" si="230"/>
        <v>58584.866528488899</v>
      </c>
    </row>
    <row r="13312" spans="1:7" x14ac:dyDescent="0.2">
      <c r="A13312" s="120"/>
      <c r="B13312" s="120"/>
      <c r="C13312" s="120"/>
      <c r="D13312" s="120"/>
      <c r="E13312" s="344"/>
      <c r="F13312" s="344"/>
      <c r="G13312" s="262">
        <f t="shared" si="230"/>
        <v>58584.866528488899</v>
      </c>
    </row>
    <row r="13313" spans="1:7" x14ac:dyDescent="0.2">
      <c r="A13313" s="120"/>
      <c r="B13313" s="120"/>
      <c r="C13313" s="120"/>
      <c r="D13313" s="120"/>
      <c r="E13313" s="344"/>
      <c r="F13313" s="344"/>
      <c r="G13313" s="262">
        <f t="shared" si="230"/>
        <v>58584.866528488899</v>
      </c>
    </row>
    <row r="13314" spans="1:7" x14ac:dyDescent="0.2">
      <c r="A13314" s="120"/>
      <c r="B13314" s="120"/>
      <c r="C13314" s="120"/>
      <c r="D13314" s="120"/>
      <c r="E13314" s="344"/>
      <c r="F13314" s="344"/>
      <c r="G13314" s="262">
        <f t="shared" si="230"/>
        <v>58584.866528488899</v>
      </c>
    </row>
    <row r="13315" spans="1:7" x14ac:dyDescent="0.2">
      <c r="A13315" s="120"/>
      <c r="B13315" s="120"/>
      <c r="C13315" s="120"/>
      <c r="D13315" s="120"/>
      <c r="E13315" s="344"/>
      <c r="F13315" s="344"/>
      <c r="G13315" s="262">
        <f t="shared" si="230"/>
        <v>58584.866528488899</v>
      </c>
    </row>
    <row r="13316" spans="1:7" x14ac:dyDescent="0.2">
      <c r="A13316" s="120"/>
      <c r="B13316" s="120"/>
      <c r="C13316" s="120"/>
      <c r="D13316" s="120"/>
      <c r="E13316" s="344"/>
      <c r="F13316" s="344"/>
      <c r="G13316" s="262">
        <f t="shared" si="230"/>
        <v>58584.866528488899</v>
      </c>
    </row>
    <row r="13317" spans="1:7" x14ac:dyDescent="0.2">
      <c r="A13317" s="120"/>
      <c r="B13317" s="120"/>
      <c r="C13317" s="120"/>
      <c r="D13317" s="120"/>
      <c r="E13317" s="344"/>
      <c r="F13317" s="344"/>
      <c r="G13317" s="262">
        <f t="shared" si="230"/>
        <v>58584.866528488899</v>
      </c>
    </row>
    <row r="13318" spans="1:7" x14ac:dyDescent="0.2">
      <c r="A13318" s="120"/>
      <c r="B13318" s="120"/>
      <c r="C13318" s="120"/>
      <c r="D13318" s="120"/>
      <c r="E13318" s="344"/>
      <c r="F13318" s="344"/>
      <c r="G13318" s="262">
        <f t="shared" ref="G13318:G13381" si="231">G13317+(D13318+D13317)/2*(E13318-E13317)</f>
        <v>58584.866528488899</v>
      </c>
    </row>
    <row r="13319" spans="1:7" x14ac:dyDescent="0.2">
      <c r="A13319" s="120"/>
      <c r="B13319" s="120"/>
      <c r="C13319" s="120"/>
      <c r="D13319" s="120"/>
      <c r="E13319" s="344"/>
      <c r="F13319" s="344"/>
      <c r="G13319" s="262">
        <f t="shared" si="231"/>
        <v>58584.866528488899</v>
      </c>
    </row>
    <row r="13320" spans="1:7" x14ac:dyDescent="0.2">
      <c r="A13320" s="120"/>
      <c r="B13320" s="120"/>
      <c r="C13320" s="120"/>
      <c r="D13320" s="120"/>
      <c r="E13320" s="344"/>
      <c r="F13320" s="344"/>
      <c r="G13320" s="262">
        <f t="shared" si="231"/>
        <v>58584.866528488899</v>
      </c>
    </row>
    <row r="13321" spans="1:7" x14ac:dyDescent="0.2">
      <c r="A13321" s="120"/>
      <c r="B13321" s="120"/>
      <c r="C13321" s="120"/>
      <c r="D13321" s="120"/>
      <c r="E13321" s="344"/>
      <c r="F13321" s="344"/>
      <c r="G13321" s="262">
        <f t="shared" si="231"/>
        <v>58584.866528488899</v>
      </c>
    </row>
    <row r="13322" spans="1:7" x14ac:dyDescent="0.2">
      <c r="A13322" s="120"/>
      <c r="B13322" s="120"/>
      <c r="C13322" s="120"/>
      <c r="D13322" s="120"/>
      <c r="E13322" s="344"/>
      <c r="F13322" s="344"/>
      <c r="G13322" s="262">
        <f t="shared" si="231"/>
        <v>58584.866528488899</v>
      </c>
    </row>
    <row r="13323" spans="1:7" x14ac:dyDescent="0.2">
      <c r="A13323" s="120"/>
      <c r="B13323" s="120"/>
      <c r="C13323" s="120"/>
      <c r="D13323" s="120"/>
      <c r="E13323" s="344"/>
      <c r="F13323" s="344"/>
      <c r="G13323" s="262">
        <f t="shared" si="231"/>
        <v>58584.866528488899</v>
      </c>
    </row>
    <row r="13324" spans="1:7" x14ac:dyDescent="0.2">
      <c r="A13324" s="120"/>
      <c r="B13324" s="120"/>
      <c r="C13324" s="120"/>
      <c r="D13324" s="120"/>
      <c r="E13324" s="344"/>
      <c r="F13324" s="344"/>
      <c r="G13324" s="262">
        <f t="shared" si="231"/>
        <v>58584.866528488899</v>
      </c>
    </row>
    <row r="13325" spans="1:7" x14ac:dyDescent="0.2">
      <c r="A13325" s="120"/>
      <c r="B13325" s="120"/>
      <c r="C13325" s="120"/>
      <c r="D13325" s="120"/>
      <c r="E13325" s="344"/>
      <c r="F13325" s="344"/>
      <c r="G13325" s="262">
        <f t="shared" si="231"/>
        <v>58584.866528488899</v>
      </c>
    </row>
    <row r="13326" spans="1:7" x14ac:dyDescent="0.2">
      <c r="A13326" s="120"/>
      <c r="B13326" s="120"/>
      <c r="C13326" s="120"/>
      <c r="D13326" s="120"/>
      <c r="E13326" s="344"/>
      <c r="F13326" s="344"/>
      <c r="G13326" s="262">
        <f t="shared" si="231"/>
        <v>58584.866528488899</v>
      </c>
    </row>
    <row r="13327" spans="1:7" x14ac:dyDescent="0.2">
      <c r="A13327" s="120"/>
      <c r="B13327" s="120"/>
      <c r="C13327" s="120"/>
      <c r="D13327" s="120"/>
      <c r="E13327" s="344"/>
      <c r="F13327" s="344"/>
      <c r="G13327" s="262">
        <f t="shared" si="231"/>
        <v>58584.866528488899</v>
      </c>
    </row>
    <row r="13328" spans="1:7" x14ac:dyDescent="0.2">
      <c r="A13328" s="120"/>
      <c r="B13328" s="120"/>
      <c r="C13328" s="120"/>
      <c r="D13328" s="120"/>
      <c r="E13328" s="344"/>
      <c r="F13328" s="344"/>
      <c r="G13328" s="262">
        <f t="shared" si="231"/>
        <v>58584.866528488899</v>
      </c>
    </row>
    <row r="13329" spans="1:7" x14ac:dyDescent="0.2">
      <c r="A13329" s="120"/>
      <c r="B13329" s="120"/>
      <c r="C13329" s="120"/>
      <c r="D13329" s="120"/>
      <c r="E13329" s="344"/>
      <c r="F13329" s="344"/>
      <c r="G13329" s="262">
        <f t="shared" si="231"/>
        <v>58584.866528488899</v>
      </c>
    </row>
    <row r="13330" spans="1:7" x14ac:dyDescent="0.2">
      <c r="A13330" s="120"/>
      <c r="B13330" s="120"/>
      <c r="C13330" s="120"/>
      <c r="D13330" s="120"/>
      <c r="E13330" s="344"/>
      <c r="F13330" s="344"/>
      <c r="G13330" s="262">
        <f t="shared" si="231"/>
        <v>58584.866528488899</v>
      </c>
    </row>
    <row r="13331" spans="1:7" x14ac:dyDescent="0.2">
      <c r="A13331" s="120"/>
      <c r="B13331" s="120"/>
      <c r="C13331" s="120"/>
      <c r="D13331" s="120"/>
      <c r="E13331" s="344"/>
      <c r="F13331" s="344"/>
      <c r="G13331" s="262">
        <f t="shared" si="231"/>
        <v>58584.866528488899</v>
      </c>
    </row>
    <row r="13332" spans="1:7" x14ac:dyDescent="0.2">
      <c r="A13332" s="120"/>
      <c r="B13332" s="120"/>
      <c r="C13332" s="120"/>
      <c r="D13332" s="120"/>
      <c r="E13332" s="344"/>
      <c r="F13332" s="344"/>
      <c r="G13332" s="262">
        <f t="shared" si="231"/>
        <v>58584.866528488899</v>
      </c>
    </row>
    <row r="13333" spans="1:7" x14ac:dyDescent="0.2">
      <c r="A13333" s="120"/>
      <c r="B13333" s="120"/>
      <c r="C13333" s="120"/>
      <c r="D13333" s="120"/>
      <c r="E13333" s="344"/>
      <c r="F13333" s="344"/>
      <c r="G13333" s="262">
        <f t="shared" si="231"/>
        <v>58584.866528488899</v>
      </c>
    </row>
    <row r="13334" spans="1:7" x14ac:dyDescent="0.2">
      <c r="A13334" s="120"/>
      <c r="B13334" s="120"/>
      <c r="C13334" s="120"/>
      <c r="D13334" s="120"/>
      <c r="E13334" s="344"/>
      <c r="F13334" s="344"/>
      <c r="G13334" s="262">
        <f t="shared" si="231"/>
        <v>58584.866528488899</v>
      </c>
    </row>
    <row r="13335" spans="1:7" x14ac:dyDescent="0.2">
      <c r="A13335" s="120"/>
      <c r="B13335" s="120"/>
      <c r="C13335" s="120"/>
      <c r="D13335" s="120"/>
      <c r="E13335" s="344"/>
      <c r="F13335" s="344"/>
      <c r="G13335" s="262">
        <f t="shared" si="231"/>
        <v>58584.866528488899</v>
      </c>
    </row>
    <row r="13336" spans="1:7" x14ac:dyDescent="0.2">
      <c r="A13336" s="120"/>
      <c r="B13336" s="120"/>
      <c r="C13336" s="120"/>
      <c r="D13336" s="120"/>
      <c r="E13336" s="344"/>
      <c r="F13336" s="344"/>
      <c r="G13336" s="262">
        <f t="shared" si="231"/>
        <v>58584.866528488899</v>
      </c>
    </row>
    <row r="13337" spans="1:7" x14ac:dyDescent="0.2">
      <c r="A13337" s="120"/>
      <c r="B13337" s="120"/>
      <c r="C13337" s="120"/>
      <c r="D13337" s="120"/>
      <c r="E13337" s="344"/>
      <c r="F13337" s="344"/>
      <c r="G13337" s="262">
        <f t="shared" si="231"/>
        <v>58584.866528488899</v>
      </c>
    </row>
    <row r="13338" spans="1:7" x14ac:dyDescent="0.2">
      <c r="A13338" s="120"/>
      <c r="B13338" s="120"/>
      <c r="C13338" s="120"/>
      <c r="D13338" s="120"/>
      <c r="E13338" s="344"/>
      <c r="F13338" s="344"/>
      <c r="G13338" s="262">
        <f t="shared" si="231"/>
        <v>58584.866528488899</v>
      </c>
    </row>
    <row r="13339" spans="1:7" x14ac:dyDescent="0.2">
      <c r="A13339" s="120"/>
      <c r="B13339" s="120"/>
      <c r="C13339" s="120"/>
      <c r="D13339" s="120"/>
      <c r="E13339" s="344"/>
      <c r="F13339" s="344"/>
      <c r="G13339" s="262">
        <f t="shared" si="231"/>
        <v>58584.866528488899</v>
      </c>
    </row>
    <row r="13340" spans="1:7" x14ac:dyDescent="0.2">
      <c r="A13340" s="120"/>
      <c r="B13340" s="120"/>
      <c r="C13340" s="120"/>
      <c r="D13340" s="120"/>
      <c r="E13340" s="344"/>
      <c r="F13340" s="344"/>
      <c r="G13340" s="262">
        <f t="shared" si="231"/>
        <v>58584.866528488899</v>
      </c>
    </row>
    <row r="13341" spans="1:7" x14ac:dyDescent="0.2">
      <c r="A13341" s="120"/>
      <c r="B13341" s="120"/>
      <c r="C13341" s="120"/>
      <c r="D13341" s="120"/>
      <c r="E13341" s="344"/>
      <c r="F13341" s="344"/>
      <c r="G13341" s="262">
        <f t="shared" si="231"/>
        <v>58584.866528488899</v>
      </c>
    </row>
    <row r="13342" spans="1:7" x14ac:dyDescent="0.2">
      <c r="A13342" s="120"/>
      <c r="B13342" s="120"/>
      <c r="C13342" s="120"/>
      <c r="D13342" s="120"/>
      <c r="E13342" s="344"/>
      <c r="F13342" s="344"/>
      <c r="G13342" s="262">
        <f t="shared" si="231"/>
        <v>58584.866528488899</v>
      </c>
    </row>
    <row r="13343" spans="1:7" x14ac:dyDescent="0.2">
      <c r="A13343" s="120"/>
      <c r="B13343" s="120"/>
      <c r="C13343" s="120"/>
      <c r="D13343" s="120"/>
      <c r="E13343" s="344"/>
      <c r="F13343" s="344"/>
      <c r="G13343" s="262">
        <f t="shared" si="231"/>
        <v>58584.866528488899</v>
      </c>
    </row>
    <row r="13344" spans="1:7" x14ac:dyDescent="0.2">
      <c r="A13344" s="120"/>
      <c r="B13344" s="120"/>
      <c r="C13344" s="120"/>
      <c r="D13344" s="120"/>
      <c r="E13344" s="344"/>
      <c r="F13344" s="344"/>
      <c r="G13344" s="262">
        <f t="shared" si="231"/>
        <v>58584.866528488899</v>
      </c>
    </row>
    <row r="13345" spans="1:7" x14ac:dyDescent="0.2">
      <c r="A13345" s="120"/>
      <c r="B13345" s="120"/>
      <c r="C13345" s="120"/>
      <c r="D13345" s="120"/>
      <c r="E13345" s="344"/>
      <c r="F13345" s="344"/>
      <c r="G13345" s="262">
        <f t="shared" si="231"/>
        <v>58584.866528488899</v>
      </c>
    </row>
    <row r="13346" spans="1:7" x14ac:dyDescent="0.2">
      <c r="A13346" s="120"/>
      <c r="B13346" s="120"/>
      <c r="C13346" s="120"/>
      <c r="D13346" s="120"/>
      <c r="E13346" s="344"/>
      <c r="F13346" s="344"/>
      <c r="G13346" s="262">
        <f t="shared" si="231"/>
        <v>58584.866528488899</v>
      </c>
    </row>
    <row r="13347" spans="1:7" x14ac:dyDescent="0.2">
      <c r="A13347" s="120"/>
      <c r="B13347" s="120"/>
      <c r="C13347" s="120"/>
      <c r="D13347" s="120"/>
      <c r="E13347" s="344"/>
      <c r="F13347" s="344"/>
      <c r="G13347" s="262">
        <f t="shared" si="231"/>
        <v>58584.866528488899</v>
      </c>
    </row>
    <row r="13348" spans="1:7" x14ac:dyDescent="0.2">
      <c r="A13348" s="120"/>
      <c r="B13348" s="120"/>
      <c r="C13348" s="120"/>
      <c r="D13348" s="120"/>
      <c r="E13348" s="344"/>
      <c r="F13348" s="344"/>
      <c r="G13348" s="262">
        <f t="shared" si="231"/>
        <v>58584.866528488899</v>
      </c>
    </row>
    <row r="13349" spans="1:7" x14ac:dyDescent="0.2">
      <c r="A13349" s="120"/>
      <c r="B13349" s="120"/>
      <c r="C13349" s="120"/>
      <c r="D13349" s="120"/>
      <c r="E13349" s="344"/>
      <c r="F13349" s="344"/>
      <c r="G13349" s="262">
        <f t="shared" si="231"/>
        <v>58584.866528488899</v>
      </c>
    </row>
    <row r="13350" spans="1:7" x14ac:dyDescent="0.2">
      <c r="A13350" s="120"/>
      <c r="B13350" s="120"/>
      <c r="C13350" s="120"/>
      <c r="D13350" s="120"/>
      <c r="E13350" s="344"/>
      <c r="F13350" s="344"/>
      <c r="G13350" s="262">
        <f t="shared" si="231"/>
        <v>58584.866528488899</v>
      </c>
    </row>
    <row r="13351" spans="1:7" x14ac:dyDescent="0.2">
      <c r="A13351" s="120"/>
      <c r="B13351" s="120"/>
      <c r="C13351" s="120"/>
      <c r="D13351" s="120"/>
      <c r="E13351" s="344"/>
      <c r="F13351" s="344"/>
      <c r="G13351" s="262">
        <f t="shared" si="231"/>
        <v>58584.866528488899</v>
      </c>
    </row>
    <row r="13352" spans="1:7" x14ac:dyDescent="0.2">
      <c r="A13352" s="120"/>
      <c r="B13352" s="120"/>
      <c r="C13352" s="120"/>
      <c r="D13352" s="120"/>
      <c r="E13352" s="344"/>
      <c r="F13352" s="344"/>
      <c r="G13352" s="262">
        <f t="shared" si="231"/>
        <v>58584.866528488899</v>
      </c>
    </row>
    <row r="13353" spans="1:7" x14ac:dyDescent="0.2">
      <c r="A13353" s="120"/>
      <c r="B13353" s="120"/>
      <c r="C13353" s="120"/>
      <c r="D13353" s="120"/>
      <c r="E13353" s="344"/>
      <c r="F13353" s="344"/>
      <c r="G13353" s="262">
        <f t="shared" si="231"/>
        <v>58584.866528488899</v>
      </c>
    </row>
    <row r="13354" spans="1:7" x14ac:dyDescent="0.2">
      <c r="A13354" s="120"/>
      <c r="B13354" s="120"/>
      <c r="C13354" s="120"/>
      <c r="D13354" s="120"/>
      <c r="E13354" s="344"/>
      <c r="F13354" s="344"/>
      <c r="G13354" s="262">
        <f t="shared" si="231"/>
        <v>58584.866528488899</v>
      </c>
    </row>
    <row r="13355" spans="1:7" x14ac:dyDescent="0.2">
      <c r="A13355" s="120"/>
      <c r="B13355" s="120"/>
      <c r="C13355" s="120"/>
      <c r="D13355" s="120"/>
      <c r="E13355" s="344"/>
      <c r="F13355" s="344"/>
      <c r="G13355" s="262">
        <f t="shared" si="231"/>
        <v>58584.866528488899</v>
      </c>
    </row>
    <row r="13356" spans="1:7" x14ac:dyDescent="0.2">
      <c r="A13356" s="120"/>
      <c r="B13356" s="120"/>
      <c r="C13356" s="120"/>
      <c r="D13356" s="120"/>
      <c r="E13356" s="344"/>
      <c r="F13356" s="344"/>
      <c r="G13356" s="262">
        <f t="shared" si="231"/>
        <v>58584.866528488899</v>
      </c>
    </row>
    <row r="13357" spans="1:7" x14ac:dyDescent="0.2">
      <c r="A13357" s="120"/>
      <c r="B13357" s="120"/>
      <c r="C13357" s="120"/>
      <c r="D13357" s="120"/>
      <c r="E13357" s="344"/>
      <c r="F13357" s="344"/>
      <c r="G13357" s="262">
        <f t="shared" si="231"/>
        <v>58584.866528488899</v>
      </c>
    </row>
    <row r="13358" spans="1:7" x14ac:dyDescent="0.2">
      <c r="A13358" s="120"/>
      <c r="B13358" s="120"/>
      <c r="C13358" s="120"/>
      <c r="D13358" s="120"/>
      <c r="E13358" s="344"/>
      <c r="F13358" s="344"/>
      <c r="G13358" s="262">
        <f t="shared" si="231"/>
        <v>58584.866528488899</v>
      </c>
    </row>
    <row r="13359" spans="1:7" x14ac:dyDescent="0.2">
      <c r="A13359" s="120"/>
      <c r="B13359" s="120"/>
      <c r="C13359" s="120"/>
      <c r="D13359" s="120"/>
      <c r="E13359" s="344"/>
      <c r="F13359" s="344"/>
      <c r="G13359" s="262">
        <f t="shared" si="231"/>
        <v>58584.866528488899</v>
      </c>
    </row>
    <row r="13360" spans="1:7" x14ac:dyDescent="0.2">
      <c r="A13360" s="120"/>
      <c r="B13360" s="120"/>
      <c r="C13360" s="120"/>
      <c r="D13360" s="120"/>
      <c r="E13360" s="344"/>
      <c r="F13360" s="344"/>
      <c r="G13360" s="262">
        <f t="shared" si="231"/>
        <v>58584.866528488899</v>
      </c>
    </row>
    <row r="13361" spans="1:7" x14ac:dyDescent="0.2">
      <c r="A13361" s="120"/>
      <c r="B13361" s="120"/>
      <c r="C13361" s="120"/>
      <c r="D13361" s="120"/>
      <c r="E13361" s="344"/>
      <c r="F13361" s="344"/>
      <c r="G13361" s="262">
        <f t="shared" si="231"/>
        <v>58584.866528488899</v>
      </c>
    </row>
    <row r="13362" spans="1:7" x14ac:dyDescent="0.2">
      <c r="A13362" s="120"/>
      <c r="B13362" s="120"/>
      <c r="C13362" s="120"/>
      <c r="D13362" s="120"/>
      <c r="E13362" s="344"/>
      <c r="F13362" s="344"/>
      <c r="G13362" s="262">
        <f t="shared" si="231"/>
        <v>58584.866528488899</v>
      </c>
    </row>
    <row r="13363" spans="1:7" x14ac:dyDescent="0.2">
      <c r="A13363" s="120"/>
      <c r="B13363" s="120"/>
      <c r="C13363" s="120"/>
      <c r="D13363" s="120"/>
      <c r="E13363" s="344"/>
      <c r="F13363" s="344"/>
      <c r="G13363" s="262">
        <f t="shared" si="231"/>
        <v>58584.866528488899</v>
      </c>
    </row>
    <row r="13364" spans="1:7" x14ac:dyDescent="0.2">
      <c r="A13364" s="120"/>
      <c r="B13364" s="120"/>
      <c r="C13364" s="120"/>
      <c r="D13364" s="120"/>
      <c r="E13364" s="344"/>
      <c r="F13364" s="344"/>
      <c r="G13364" s="262">
        <f t="shared" si="231"/>
        <v>58584.866528488899</v>
      </c>
    </row>
    <row r="13365" spans="1:7" x14ac:dyDescent="0.2">
      <c r="A13365" s="120"/>
      <c r="B13365" s="120"/>
      <c r="C13365" s="120"/>
      <c r="D13365" s="120"/>
      <c r="E13365" s="344"/>
      <c r="F13365" s="344"/>
      <c r="G13365" s="262">
        <f t="shared" si="231"/>
        <v>58584.866528488899</v>
      </c>
    </row>
    <row r="13366" spans="1:7" x14ac:dyDescent="0.2">
      <c r="A13366" s="120"/>
      <c r="B13366" s="120"/>
      <c r="C13366" s="120"/>
      <c r="D13366" s="120"/>
      <c r="E13366" s="344"/>
      <c r="F13366" s="344"/>
      <c r="G13366" s="262">
        <f t="shared" si="231"/>
        <v>58584.866528488899</v>
      </c>
    </row>
    <row r="13367" spans="1:7" x14ac:dyDescent="0.2">
      <c r="A13367" s="120"/>
      <c r="B13367" s="120"/>
      <c r="C13367" s="120"/>
      <c r="D13367" s="120"/>
      <c r="E13367" s="344"/>
      <c r="F13367" s="344"/>
      <c r="G13367" s="262">
        <f t="shared" si="231"/>
        <v>58584.866528488899</v>
      </c>
    </row>
    <row r="13368" spans="1:7" x14ac:dyDescent="0.2">
      <c r="A13368" s="120"/>
      <c r="B13368" s="120"/>
      <c r="C13368" s="120"/>
      <c r="D13368" s="120"/>
      <c r="E13368" s="344"/>
      <c r="F13368" s="344"/>
      <c r="G13368" s="262">
        <f t="shared" si="231"/>
        <v>58584.866528488899</v>
      </c>
    </row>
    <row r="13369" spans="1:7" x14ac:dyDescent="0.2">
      <c r="A13369" s="120"/>
      <c r="B13369" s="120"/>
      <c r="C13369" s="120"/>
      <c r="D13369" s="120"/>
      <c r="E13369" s="344"/>
      <c r="F13369" s="344"/>
      <c r="G13369" s="262">
        <f t="shared" si="231"/>
        <v>58584.866528488899</v>
      </c>
    </row>
    <row r="13370" spans="1:7" x14ac:dyDescent="0.2">
      <c r="A13370" s="120"/>
      <c r="B13370" s="120"/>
      <c r="C13370" s="120"/>
      <c r="D13370" s="120"/>
      <c r="E13370" s="344"/>
      <c r="F13370" s="344"/>
      <c r="G13370" s="262">
        <f t="shared" si="231"/>
        <v>58584.866528488899</v>
      </c>
    </row>
    <row r="13371" spans="1:7" x14ac:dyDescent="0.2">
      <c r="A13371" s="120"/>
      <c r="B13371" s="120"/>
      <c r="C13371" s="120"/>
      <c r="D13371" s="120"/>
      <c r="E13371" s="344"/>
      <c r="F13371" s="344"/>
      <c r="G13371" s="262">
        <f t="shared" si="231"/>
        <v>58584.866528488899</v>
      </c>
    </row>
    <row r="13372" spans="1:7" x14ac:dyDescent="0.2">
      <c r="A13372" s="120"/>
      <c r="B13372" s="120"/>
      <c r="C13372" s="120"/>
      <c r="D13372" s="120"/>
      <c r="E13372" s="344"/>
      <c r="F13372" s="344"/>
      <c r="G13372" s="262">
        <f t="shared" si="231"/>
        <v>58584.866528488899</v>
      </c>
    </row>
    <row r="13373" spans="1:7" x14ac:dyDescent="0.2">
      <c r="A13373" s="120"/>
      <c r="B13373" s="120"/>
      <c r="C13373" s="120"/>
      <c r="D13373" s="120"/>
      <c r="E13373" s="344"/>
      <c r="F13373" s="344"/>
      <c r="G13373" s="262">
        <f t="shared" si="231"/>
        <v>58584.866528488899</v>
      </c>
    </row>
    <row r="13374" spans="1:7" x14ac:dyDescent="0.2">
      <c r="A13374" s="120"/>
      <c r="B13374" s="120"/>
      <c r="C13374" s="120"/>
      <c r="D13374" s="120"/>
      <c r="E13374" s="344"/>
      <c r="F13374" s="344"/>
      <c r="G13374" s="262">
        <f t="shared" si="231"/>
        <v>58584.866528488899</v>
      </c>
    </row>
    <row r="13375" spans="1:7" x14ac:dyDescent="0.2">
      <c r="A13375" s="120"/>
      <c r="B13375" s="120"/>
      <c r="C13375" s="120"/>
      <c r="D13375" s="120"/>
      <c r="E13375" s="344"/>
      <c r="F13375" s="344"/>
      <c r="G13375" s="262">
        <f t="shared" si="231"/>
        <v>58584.866528488899</v>
      </c>
    </row>
    <row r="13376" spans="1:7" x14ac:dyDescent="0.2">
      <c r="A13376" s="120"/>
      <c r="B13376" s="120"/>
      <c r="C13376" s="120"/>
      <c r="D13376" s="120"/>
      <c r="E13376" s="344"/>
      <c r="F13376" s="344"/>
      <c r="G13376" s="262">
        <f t="shared" si="231"/>
        <v>58584.866528488899</v>
      </c>
    </row>
    <row r="13377" spans="1:7" x14ac:dyDescent="0.2">
      <c r="A13377" s="120"/>
      <c r="B13377" s="120"/>
      <c r="C13377" s="120"/>
      <c r="D13377" s="120"/>
      <c r="E13377" s="344"/>
      <c r="F13377" s="344"/>
      <c r="G13377" s="262">
        <f t="shared" si="231"/>
        <v>58584.866528488899</v>
      </c>
    </row>
    <row r="13378" spans="1:7" x14ac:dyDescent="0.2">
      <c r="A13378" s="120"/>
      <c r="B13378" s="120"/>
      <c r="C13378" s="120"/>
      <c r="D13378" s="120"/>
      <c r="E13378" s="344"/>
      <c r="F13378" s="344"/>
      <c r="G13378" s="262">
        <f t="shared" si="231"/>
        <v>58584.866528488899</v>
      </c>
    </row>
    <row r="13379" spans="1:7" x14ac:dyDescent="0.2">
      <c r="A13379" s="120"/>
      <c r="B13379" s="120"/>
      <c r="C13379" s="120"/>
      <c r="D13379" s="120"/>
      <c r="E13379" s="344"/>
      <c r="F13379" s="344"/>
      <c r="G13379" s="262">
        <f t="shared" si="231"/>
        <v>58584.866528488899</v>
      </c>
    </row>
    <row r="13380" spans="1:7" x14ac:dyDescent="0.2">
      <c r="A13380" s="120"/>
      <c r="B13380" s="120"/>
      <c r="C13380" s="120"/>
      <c r="D13380" s="120"/>
      <c r="E13380" s="344"/>
      <c r="F13380" s="344"/>
      <c r="G13380" s="262">
        <f t="shared" si="231"/>
        <v>58584.866528488899</v>
      </c>
    </row>
    <row r="13381" spans="1:7" x14ac:dyDescent="0.2">
      <c r="A13381" s="120"/>
      <c r="B13381" s="120"/>
      <c r="C13381" s="120"/>
      <c r="D13381" s="120"/>
      <c r="E13381" s="344"/>
      <c r="F13381" s="344"/>
      <c r="G13381" s="262">
        <f t="shared" si="231"/>
        <v>58584.866528488899</v>
      </c>
    </row>
    <row r="13382" spans="1:7" x14ac:dyDescent="0.2">
      <c r="A13382" s="120"/>
      <c r="B13382" s="120"/>
      <c r="C13382" s="120"/>
      <c r="D13382" s="120"/>
      <c r="E13382" s="344"/>
      <c r="F13382" s="344"/>
      <c r="G13382" s="262">
        <f t="shared" ref="G13382:G13445" si="232">G13381+(D13382+D13381)/2*(E13382-E13381)</f>
        <v>58584.866528488899</v>
      </c>
    </row>
    <row r="13383" spans="1:7" x14ac:dyDescent="0.2">
      <c r="A13383" s="120"/>
      <c r="B13383" s="120"/>
      <c r="C13383" s="120"/>
      <c r="D13383" s="120"/>
      <c r="E13383" s="344"/>
      <c r="F13383" s="344"/>
      <c r="G13383" s="262">
        <f t="shared" si="232"/>
        <v>58584.866528488899</v>
      </c>
    </row>
    <row r="13384" spans="1:7" x14ac:dyDescent="0.2">
      <c r="A13384" s="120"/>
      <c r="B13384" s="120"/>
      <c r="C13384" s="120"/>
      <c r="D13384" s="120"/>
      <c r="E13384" s="344"/>
      <c r="F13384" s="344"/>
      <c r="G13384" s="262">
        <f t="shared" si="232"/>
        <v>58584.866528488899</v>
      </c>
    </row>
    <row r="13385" spans="1:7" x14ac:dyDescent="0.2">
      <c r="A13385" s="120"/>
      <c r="B13385" s="120"/>
      <c r="C13385" s="120"/>
      <c r="D13385" s="120"/>
      <c r="E13385" s="344"/>
      <c r="F13385" s="344"/>
      <c r="G13385" s="262">
        <f t="shared" si="232"/>
        <v>58584.866528488899</v>
      </c>
    </row>
    <row r="13386" spans="1:7" x14ac:dyDescent="0.2">
      <c r="A13386" s="120"/>
      <c r="B13386" s="120"/>
      <c r="C13386" s="120"/>
      <c r="D13386" s="120"/>
      <c r="E13386" s="344"/>
      <c r="F13386" s="344"/>
      <c r="G13386" s="262">
        <f t="shared" si="232"/>
        <v>58584.866528488899</v>
      </c>
    </row>
    <row r="13387" spans="1:7" x14ac:dyDescent="0.2">
      <c r="A13387" s="120"/>
      <c r="B13387" s="120"/>
      <c r="C13387" s="120"/>
      <c r="D13387" s="120"/>
      <c r="E13387" s="344"/>
      <c r="F13387" s="344"/>
      <c r="G13387" s="262">
        <f t="shared" si="232"/>
        <v>58584.866528488899</v>
      </c>
    </row>
    <row r="13388" spans="1:7" x14ac:dyDescent="0.2">
      <c r="A13388" s="120"/>
      <c r="B13388" s="120"/>
      <c r="C13388" s="120"/>
      <c r="D13388" s="120"/>
      <c r="E13388" s="344"/>
      <c r="F13388" s="344"/>
      <c r="G13388" s="262">
        <f t="shared" si="232"/>
        <v>58584.866528488899</v>
      </c>
    </row>
    <row r="13389" spans="1:7" x14ac:dyDescent="0.2">
      <c r="A13389" s="120"/>
      <c r="B13389" s="120"/>
      <c r="C13389" s="120"/>
      <c r="D13389" s="120"/>
      <c r="E13389" s="344"/>
      <c r="F13389" s="344"/>
      <c r="G13389" s="262">
        <f t="shared" si="232"/>
        <v>58584.866528488899</v>
      </c>
    </row>
    <row r="13390" spans="1:7" x14ac:dyDescent="0.2">
      <c r="A13390" s="120"/>
      <c r="B13390" s="120"/>
      <c r="C13390" s="120"/>
      <c r="D13390" s="120"/>
      <c r="E13390" s="344"/>
      <c r="F13390" s="344"/>
      <c r="G13390" s="262">
        <f t="shared" si="232"/>
        <v>58584.866528488899</v>
      </c>
    </row>
    <row r="13391" spans="1:7" x14ac:dyDescent="0.2">
      <c r="A13391" s="120"/>
      <c r="B13391" s="120"/>
      <c r="C13391" s="120"/>
      <c r="D13391" s="120"/>
      <c r="E13391" s="344"/>
      <c r="F13391" s="344"/>
      <c r="G13391" s="262">
        <f t="shared" si="232"/>
        <v>58584.866528488899</v>
      </c>
    </row>
    <row r="13392" spans="1:7" x14ac:dyDescent="0.2">
      <c r="A13392" s="120"/>
      <c r="B13392" s="120"/>
      <c r="C13392" s="120"/>
      <c r="D13392" s="120"/>
      <c r="E13392" s="344"/>
      <c r="F13392" s="344"/>
      <c r="G13392" s="262">
        <f t="shared" si="232"/>
        <v>58584.866528488899</v>
      </c>
    </row>
    <row r="13393" spans="1:7" x14ac:dyDescent="0.2">
      <c r="A13393" s="120"/>
      <c r="B13393" s="120"/>
      <c r="C13393" s="120"/>
      <c r="D13393" s="120"/>
      <c r="E13393" s="344"/>
      <c r="F13393" s="344"/>
      <c r="G13393" s="262">
        <f t="shared" si="232"/>
        <v>58584.866528488899</v>
      </c>
    </row>
    <row r="13394" spans="1:7" x14ac:dyDescent="0.2">
      <c r="A13394" s="120"/>
      <c r="B13394" s="120"/>
      <c r="C13394" s="120"/>
      <c r="D13394" s="120"/>
      <c r="E13394" s="344"/>
      <c r="F13394" s="344"/>
      <c r="G13394" s="262">
        <f t="shared" si="232"/>
        <v>58584.866528488899</v>
      </c>
    </row>
    <row r="13395" spans="1:7" x14ac:dyDescent="0.2">
      <c r="A13395" s="120"/>
      <c r="B13395" s="120"/>
      <c r="C13395" s="120"/>
      <c r="D13395" s="120"/>
      <c r="E13395" s="344"/>
      <c r="F13395" s="344"/>
      <c r="G13395" s="262">
        <f t="shared" si="232"/>
        <v>58584.866528488899</v>
      </c>
    </row>
    <row r="13396" spans="1:7" x14ac:dyDescent="0.2">
      <c r="A13396" s="120"/>
      <c r="B13396" s="120"/>
      <c r="C13396" s="120"/>
      <c r="D13396" s="120"/>
      <c r="E13396" s="344"/>
      <c r="F13396" s="344"/>
      <c r="G13396" s="262">
        <f t="shared" si="232"/>
        <v>58584.866528488899</v>
      </c>
    </row>
    <row r="13397" spans="1:7" x14ac:dyDescent="0.2">
      <c r="A13397" s="120"/>
      <c r="B13397" s="120"/>
      <c r="C13397" s="120"/>
      <c r="D13397" s="120"/>
      <c r="E13397" s="344"/>
      <c r="F13397" s="344"/>
      <c r="G13397" s="262">
        <f t="shared" si="232"/>
        <v>58584.866528488899</v>
      </c>
    </row>
    <row r="13398" spans="1:7" x14ac:dyDescent="0.2">
      <c r="A13398" s="120"/>
      <c r="B13398" s="120"/>
      <c r="C13398" s="120"/>
      <c r="D13398" s="120"/>
      <c r="E13398" s="344"/>
      <c r="F13398" s="344"/>
      <c r="G13398" s="262">
        <f t="shared" si="232"/>
        <v>58584.866528488899</v>
      </c>
    </row>
    <row r="13399" spans="1:7" x14ac:dyDescent="0.2">
      <c r="A13399" s="120"/>
      <c r="B13399" s="120"/>
      <c r="C13399" s="120"/>
      <c r="D13399" s="120"/>
      <c r="E13399" s="344"/>
      <c r="F13399" s="344"/>
      <c r="G13399" s="262">
        <f t="shared" si="232"/>
        <v>58584.866528488899</v>
      </c>
    </row>
    <row r="13400" spans="1:7" x14ac:dyDescent="0.2">
      <c r="A13400" s="120"/>
      <c r="B13400" s="120"/>
      <c r="C13400" s="120"/>
      <c r="D13400" s="120"/>
      <c r="E13400" s="344"/>
      <c r="F13400" s="344"/>
      <c r="G13400" s="262">
        <f t="shared" si="232"/>
        <v>58584.866528488899</v>
      </c>
    </row>
    <row r="13401" spans="1:7" x14ac:dyDescent="0.2">
      <c r="A13401" s="120"/>
      <c r="B13401" s="120"/>
      <c r="C13401" s="120"/>
      <c r="D13401" s="120"/>
      <c r="E13401" s="344"/>
      <c r="F13401" s="344"/>
      <c r="G13401" s="262">
        <f t="shared" si="232"/>
        <v>58584.866528488899</v>
      </c>
    </row>
    <row r="13402" spans="1:7" x14ac:dyDescent="0.2">
      <c r="A13402" s="120"/>
      <c r="B13402" s="120"/>
      <c r="C13402" s="120"/>
      <c r="D13402" s="120"/>
      <c r="E13402" s="344"/>
      <c r="F13402" s="344"/>
      <c r="G13402" s="262">
        <f t="shared" si="232"/>
        <v>58584.866528488899</v>
      </c>
    </row>
    <row r="13403" spans="1:7" x14ac:dyDescent="0.2">
      <c r="A13403" s="120"/>
      <c r="B13403" s="120"/>
      <c r="C13403" s="120"/>
      <c r="D13403" s="120"/>
      <c r="E13403" s="344"/>
      <c r="F13403" s="344"/>
      <c r="G13403" s="262">
        <f t="shared" si="232"/>
        <v>58584.866528488899</v>
      </c>
    </row>
    <row r="13404" spans="1:7" x14ac:dyDescent="0.2">
      <c r="A13404" s="120"/>
      <c r="B13404" s="120"/>
      <c r="C13404" s="120"/>
      <c r="D13404" s="120"/>
      <c r="E13404" s="344"/>
      <c r="F13404" s="344"/>
      <c r="G13404" s="262">
        <f t="shared" si="232"/>
        <v>58584.866528488899</v>
      </c>
    </row>
    <row r="13405" spans="1:7" x14ac:dyDescent="0.2">
      <c r="A13405" s="120"/>
      <c r="B13405" s="120"/>
      <c r="C13405" s="120"/>
      <c r="D13405" s="120"/>
      <c r="E13405" s="344"/>
      <c r="F13405" s="344"/>
      <c r="G13405" s="262">
        <f t="shared" si="232"/>
        <v>58584.866528488899</v>
      </c>
    </row>
    <row r="13406" spans="1:7" x14ac:dyDescent="0.2">
      <c r="A13406" s="120"/>
      <c r="B13406" s="120"/>
      <c r="C13406" s="120"/>
      <c r="D13406" s="120"/>
      <c r="E13406" s="344"/>
      <c r="F13406" s="344"/>
      <c r="G13406" s="262">
        <f t="shared" si="232"/>
        <v>58584.866528488899</v>
      </c>
    </row>
    <row r="13407" spans="1:7" x14ac:dyDescent="0.2">
      <c r="A13407" s="120"/>
      <c r="B13407" s="120"/>
      <c r="C13407" s="120"/>
      <c r="D13407" s="120"/>
      <c r="E13407" s="344"/>
      <c r="F13407" s="344"/>
      <c r="G13407" s="262">
        <f t="shared" si="232"/>
        <v>58584.866528488899</v>
      </c>
    </row>
    <row r="13408" spans="1:7" x14ac:dyDescent="0.2">
      <c r="A13408" s="120"/>
      <c r="B13408" s="120"/>
      <c r="C13408" s="120"/>
      <c r="D13408" s="120"/>
      <c r="E13408" s="344"/>
      <c r="F13408" s="344"/>
      <c r="G13408" s="262">
        <f t="shared" si="232"/>
        <v>58584.866528488899</v>
      </c>
    </row>
    <row r="13409" spans="1:7" x14ac:dyDescent="0.2">
      <c r="A13409" s="120"/>
      <c r="B13409" s="120"/>
      <c r="C13409" s="120"/>
      <c r="D13409" s="120"/>
      <c r="E13409" s="344"/>
      <c r="F13409" s="344"/>
      <c r="G13409" s="262">
        <f t="shared" si="232"/>
        <v>58584.866528488899</v>
      </c>
    </row>
    <row r="13410" spans="1:7" x14ac:dyDescent="0.2">
      <c r="A13410" s="120"/>
      <c r="B13410" s="120"/>
      <c r="C13410" s="120"/>
      <c r="D13410" s="120"/>
      <c r="E13410" s="344"/>
      <c r="F13410" s="344"/>
      <c r="G13410" s="262">
        <f t="shared" si="232"/>
        <v>58584.866528488899</v>
      </c>
    </row>
    <row r="13411" spans="1:7" x14ac:dyDescent="0.2">
      <c r="A13411" s="120"/>
      <c r="B13411" s="120"/>
      <c r="C13411" s="120"/>
      <c r="D13411" s="120"/>
      <c r="E13411" s="344"/>
      <c r="F13411" s="344"/>
      <c r="G13411" s="262">
        <f t="shared" si="232"/>
        <v>58584.866528488899</v>
      </c>
    </row>
    <row r="13412" spans="1:7" x14ac:dyDescent="0.2">
      <c r="A13412" s="120"/>
      <c r="B13412" s="120"/>
      <c r="C13412" s="120"/>
      <c r="D13412" s="120"/>
      <c r="E13412" s="344"/>
      <c r="F13412" s="344"/>
      <c r="G13412" s="262">
        <f t="shared" si="232"/>
        <v>58584.866528488899</v>
      </c>
    </row>
    <row r="13413" spans="1:7" x14ac:dyDescent="0.2">
      <c r="A13413" s="120"/>
      <c r="B13413" s="120"/>
      <c r="C13413" s="120"/>
      <c r="D13413" s="120"/>
      <c r="E13413" s="344"/>
      <c r="F13413" s="344"/>
      <c r="G13413" s="262">
        <f t="shared" si="232"/>
        <v>58584.866528488899</v>
      </c>
    </row>
    <row r="13414" spans="1:7" x14ac:dyDescent="0.2">
      <c r="A13414" s="120"/>
      <c r="B13414" s="120"/>
      <c r="C13414" s="120"/>
      <c r="D13414" s="120"/>
      <c r="E13414" s="344"/>
      <c r="F13414" s="344"/>
      <c r="G13414" s="262">
        <f t="shared" si="232"/>
        <v>58584.866528488899</v>
      </c>
    </row>
    <row r="13415" spans="1:7" x14ac:dyDescent="0.2">
      <c r="A13415" s="120"/>
      <c r="B13415" s="120"/>
      <c r="C13415" s="120"/>
      <c r="D13415" s="120"/>
      <c r="E13415" s="344"/>
      <c r="F13415" s="344"/>
      <c r="G13415" s="262">
        <f t="shared" si="232"/>
        <v>58584.866528488899</v>
      </c>
    </row>
    <row r="13416" spans="1:7" x14ac:dyDescent="0.2">
      <c r="A13416" s="120"/>
      <c r="B13416" s="120"/>
      <c r="C13416" s="120"/>
      <c r="D13416" s="120"/>
      <c r="E13416" s="344"/>
      <c r="F13416" s="344"/>
      <c r="G13416" s="262">
        <f t="shared" si="232"/>
        <v>58584.866528488899</v>
      </c>
    </row>
    <row r="13417" spans="1:7" x14ac:dyDescent="0.2">
      <c r="A13417" s="120"/>
      <c r="B13417" s="120"/>
      <c r="C13417" s="120"/>
      <c r="D13417" s="120"/>
      <c r="E13417" s="344"/>
      <c r="F13417" s="344"/>
      <c r="G13417" s="262">
        <f t="shared" si="232"/>
        <v>58584.866528488899</v>
      </c>
    </row>
    <row r="13418" spans="1:7" x14ac:dyDescent="0.2">
      <c r="A13418" s="120"/>
      <c r="B13418" s="120"/>
      <c r="C13418" s="120"/>
      <c r="D13418" s="120"/>
      <c r="E13418" s="344"/>
      <c r="F13418" s="344"/>
      <c r="G13418" s="262">
        <f t="shared" si="232"/>
        <v>58584.866528488899</v>
      </c>
    </row>
    <row r="13419" spans="1:7" x14ac:dyDescent="0.2">
      <c r="A13419" s="120"/>
      <c r="B13419" s="120"/>
      <c r="C13419" s="120"/>
      <c r="D13419" s="120"/>
      <c r="E13419" s="344"/>
      <c r="F13419" s="344"/>
      <c r="G13419" s="262">
        <f t="shared" si="232"/>
        <v>58584.866528488899</v>
      </c>
    </row>
    <row r="13420" spans="1:7" x14ac:dyDescent="0.2">
      <c r="A13420" s="120"/>
      <c r="B13420" s="120"/>
      <c r="C13420" s="120"/>
      <c r="D13420" s="120"/>
      <c r="E13420" s="344"/>
      <c r="F13420" s="344"/>
      <c r="G13420" s="262">
        <f t="shared" si="232"/>
        <v>58584.866528488899</v>
      </c>
    </row>
    <row r="13421" spans="1:7" x14ac:dyDescent="0.2">
      <c r="A13421" s="120"/>
      <c r="B13421" s="120"/>
      <c r="C13421" s="120"/>
      <c r="D13421" s="120"/>
      <c r="E13421" s="344"/>
      <c r="F13421" s="344"/>
      <c r="G13421" s="262">
        <f t="shared" si="232"/>
        <v>58584.866528488899</v>
      </c>
    </row>
    <row r="13422" spans="1:7" x14ac:dyDescent="0.2">
      <c r="A13422" s="120"/>
      <c r="B13422" s="120"/>
      <c r="C13422" s="120"/>
      <c r="D13422" s="120"/>
      <c r="E13422" s="344"/>
      <c r="F13422" s="344"/>
      <c r="G13422" s="262">
        <f t="shared" si="232"/>
        <v>58584.866528488899</v>
      </c>
    </row>
    <row r="13423" spans="1:7" x14ac:dyDescent="0.2">
      <c r="A13423" s="120"/>
      <c r="B13423" s="120"/>
      <c r="C13423" s="120"/>
      <c r="D13423" s="120"/>
      <c r="E13423" s="344"/>
      <c r="F13423" s="344"/>
      <c r="G13423" s="262">
        <f t="shared" si="232"/>
        <v>58584.866528488899</v>
      </c>
    </row>
    <row r="13424" spans="1:7" x14ac:dyDescent="0.2">
      <c r="A13424" s="120"/>
      <c r="B13424" s="120"/>
      <c r="C13424" s="120"/>
      <c r="D13424" s="120"/>
      <c r="E13424" s="344"/>
      <c r="F13424" s="344"/>
      <c r="G13424" s="262">
        <f t="shared" si="232"/>
        <v>58584.866528488899</v>
      </c>
    </row>
    <row r="13425" spans="1:7" x14ac:dyDescent="0.2">
      <c r="A13425" s="120"/>
      <c r="B13425" s="120"/>
      <c r="C13425" s="120"/>
      <c r="D13425" s="120"/>
      <c r="E13425" s="344"/>
      <c r="F13425" s="344"/>
      <c r="G13425" s="262">
        <f t="shared" si="232"/>
        <v>58584.866528488899</v>
      </c>
    </row>
    <row r="13426" spans="1:7" x14ac:dyDescent="0.2">
      <c r="A13426" s="120"/>
      <c r="B13426" s="120"/>
      <c r="C13426" s="120"/>
      <c r="D13426" s="120"/>
      <c r="E13426" s="344"/>
      <c r="F13426" s="344"/>
      <c r="G13426" s="262">
        <f t="shared" si="232"/>
        <v>58584.866528488899</v>
      </c>
    </row>
    <row r="13427" spans="1:7" x14ac:dyDescent="0.2">
      <c r="A13427" s="120"/>
      <c r="B13427" s="120"/>
      <c r="C13427" s="120"/>
      <c r="D13427" s="120"/>
      <c r="E13427" s="344"/>
      <c r="F13427" s="344"/>
      <c r="G13427" s="262">
        <f t="shared" si="232"/>
        <v>58584.866528488899</v>
      </c>
    </row>
    <row r="13428" spans="1:7" x14ac:dyDescent="0.2">
      <c r="A13428" s="120"/>
      <c r="B13428" s="120"/>
      <c r="C13428" s="120"/>
      <c r="D13428" s="120"/>
      <c r="E13428" s="344"/>
      <c r="F13428" s="344"/>
      <c r="G13428" s="262">
        <f t="shared" si="232"/>
        <v>58584.866528488899</v>
      </c>
    </row>
    <row r="13429" spans="1:7" x14ac:dyDescent="0.2">
      <c r="A13429" s="120"/>
      <c r="B13429" s="120"/>
      <c r="C13429" s="120"/>
      <c r="D13429" s="120"/>
      <c r="E13429" s="344"/>
      <c r="F13429" s="344"/>
      <c r="G13429" s="262">
        <f t="shared" si="232"/>
        <v>58584.866528488899</v>
      </c>
    </row>
    <row r="13430" spans="1:7" x14ac:dyDescent="0.2">
      <c r="A13430" s="120"/>
      <c r="B13430" s="120"/>
      <c r="C13430" s="120"/>
      <c r="D13430" s="120"/>
      <c r="E13430" s="344"/>
      <c r="F13430" s="344"/>
      <c r="G13430" s="262">
        <f t="shared" si="232"/>
        <v>58584.866528488899</v>
      </c>
    </row>
    <row r="13431" spans="1:7" x14ac:dyDescent="0.2">
      <c r="A13431" s="120"/>
      <c r="B13431" s="120"/>
      <c r="C13431" s="120"/>
      <c r="D13431" s="120"/>
      <c r="E13431" s="344"/>
      <c r="F13431" s="344"/>
      <c r="G13431" s="262">
        <f t="shared" si="232"/>
        <v>58584.866528488899</v>
      </c>
    </row>
    <row r="13432" spans="1:7" x14ac:dyDescent="0.2">
      <c r="A13432" s="120"/>
      <c r="B13432" s="120"/>
      <c r="C13432" s="120"/>
      <c r="D13432" s="120"/>
      <c r="E13432" s="344"/>
      <c r="F13432" s="344"/>
      <c r="G13432" s="262">
        <f t="shared" si="232"/>
        <v>58584.866528488899</v>
      </c>
    </row>
    <row r="13433" spans="1:7" x14ac:dyDescent="0.2">
      <c r="A13433" s="120"/>
      <c r="B13433" s="120"/>
      <c r="C13433" s="120"/>
      <c r="D13433" s="120"/>
      <c r="E13433" s="344"/>
      <c r="F13433" s="344"/>
      <c r="G13433" s="262">
        <f t="shared" si="232"/>
        <v>58584.866528488899</v>
      </c>
    </row>
    <row r="13434" spans="1:7" x14ac:dyDescent="0.2">
      <c r="A13434" s="120"/>
      <c r="B13434" s="120"/>
      <c r="C13434" s="120"/>
      <c r="D13434" s="120"/>
      <c r="E13434" s="344"/>
      <c r="F13434" s="344"/>
      <c r="G13434" s="262">
        <f t="shared" si="232"/>
        <v>58584.866528488899</v>
      </c>
    </row>
    <row r="13435" spans="1:7" x14ac:dyDescent="0.2">
      <c r="A13435" s="120"/>
      <c r="B13435" s="120"/>
      <c r="C13435" s="120"/>
      <c r="D13435" s="120"/>
      <c r="E13435" s="344"/>
      <c r="F13435" s="344"/>
      <c r="G13435" s="262">
        <f t="shared" si="232"/>
        <v>58584.866528488899</v>
      </c>
    </row>
    <row r="13436" spans="1:7" x14ac:dyDescent="0.2">
      <c r="A13436" s="120"/>
      <c r="B13436" s="120"/>
      <c r="C13436" s="120"/>
      <c r="D13436" s="120"/>
      <c r="E13436" s="344"/>
      <c r="F13436" s="344"/>
      <c r="G13436" s="262">
        <f t="shared" si="232"/>
        <v>58584.866528488899</v>
      </c>
    </row>
    <row r="13437" spans="1:7" x14ac:dyDescent="0.2">
      <c r="A13437" s="120"/>
      <c r="B13437" s="120"/>
      <c r="C13437" s="120"/>
      <c r="D13437" s="120"/>
      <c r="E13437" s="344"/>
      <c r="F13437" s="344"/>
      <c r="G13437" s="262">
        <f t="shared" si="232"/>
        <v>58584.866528488899</v>
      </c>
    </row>
    <row r="13438" spans="1:7" x14ac:dyDescent="0.2">
      <c r="A13438" s="120"/>
      <c r="B13438" s="120"/>
      <c r="C13438" s="120"/>
      <c r="D13438" s="120"/>
      <c r="E13438" s="344"/>
      <c r="F13438" s="344"/>
      <c r="G13438" s="262">
        <f t="shared" si="232"/>
        <v>58584.866528488899</v>
      </c>
    </row>
    <row r="13439" spans="1:7" x14ac:dyDescent="0.2">
      <c r="A13439" s="120"/>
      <c r="B13439" s="120"/>
      <c r="C13439" s="120"/>
      <c r="D13439" s="120"/>
      <c r="E13439" s="344"/>
      <c r="F13439" s="344"/>
      <c r="G13439" s="262">
        <f t="shared" si="232"/>
        <v>58584.866528488899</v>
      </c>
    </row>
    <row r="13440" spans="1:7" x14ac:dyDescent="0.2">
      <c r="A13440" s="120"/>
      <c r="B13440" s="120"/>
      <c r="C13440" s="120"/>
      <c r="D13440" s="120"/>
      <c r="E13440" s="344"/>
      <c r="F13440" s="344"/>
      <c r="G13440" s="262">
        <f t="shared" si="232"/>
        <v>58584.866528488899</v>
      </c>
    </row>
    <row r="13441" spans="1:7" x14ac:dyDescent="0.2">
      <c r="A13441" s="120"/>
      <c r="B13441" s="120"/>
      <c r="C13441" s="120"/>
      <c r="D13441" s="120"/>
      <c r="E13441" s="344"/>
      <c r="F13441" s="344"/>
      <c r="G13441" s="262">
        <f t="shared" si="232"/>
        <v>58584.866528488899</v>
      </c>
    </row>
    <row r="13442" spans="1:7" x14ac:dyDescent="0.2">
      <c r="A13442" s="120"/>
      <c r="B13442" s="120"/>
      <c r="C13442" s="120"/>
      <c r="D13442" s="120"/>
      <c r="E13442" s="344"/>
      <c r="F13442" s="344"/>
      <c r="G13442" s="262">
        <f t="shared" si="232"/>
        <v>58584.866528488899</v>
      </c>
    </row>
    <row r="13443" spans="1:7" x14ac:dyDescent="0.2">
      <c r="A13443" s="120"/>
      <c r="B13443" s="120"/>
      <c r="C13443" s="120"/>
      <c r="D13443" s="120"/>
      <c r="E13443" s="344"/>
      <c r="F13443" s="344"/>
      <c r="G13443" s="262">
        <f t="shared" si="232"/>
        <v>58584.866528488899</v>
      </c>
    </row>
    <row r="13444" spans="1:7" x14ac:dyDescent="0.2">
      <c r="A13444" s="120"/>
      <c r="B13444" s="120"/>
      <c r="C13444" s="120"/>
      <c r="D13444" s="120"/>
      <c r="E13444" s="344"/>
      <c r="F13444" s="344"/>
      <c r="G13444" s="262">
        <f t="shared" si="232"/>
        <v>58584.866528488899</v>
      </c>
    </row>
    <row r="13445" spans="1:7" x14ac:dyDescent="0.2">
      <c r="A13445" s="120"/>
      <c r="B13445" s="120"/>
      <c r="C13445" s="120"/>
      <c r="D13445" s="120"/>
      <c r="E13445" s="344"/>
      <c r="F13445" s="344"/>
      <c r="G13445" s="262">
        <f t="shared" si="232"/>
        <v>58584.866528488899</v>
      </c>
    </row>
    <row r="13446" spans="1:7" x14ac:dyDescent="0.2">
      <c r="A13446" s="120"/>
      <c r="B13446" s="120"/>
      <c r="C13446" s="120"/>
      <c r="D13446" s="120"/>
      <c r="E13446" s="344"/>
      <c r="F13446" s="344"/>
      <c r="G13446" s="262">
        <f t="shared" ref="G13446:G13509" si="233">G13445+(D13446+D13445)/2*(E13446-E13445)</f>
        <v>58584.866528488899</v>
      </c>
    </row>
    <row r="13447" spans="1:7" x14ac:dyDescent="0.2">
      <c r="A13447" s="120"/>
      <c r="B13447" s="120"/>
      <c r="C13447" s="120"/>
      <c r="D13447" s="120"/>
      <c r="E13447" s="344"/>
      <c r="F13447" s="344"/>
      <c r="G13447" s="262">
        <f t="shared" si="233"/>
        <v>58584.866528488899</v>
      </c>
    </row>
    <row r="13448" spans="1:7" x14ac:dyDescent="0.2">
      <c r="A13448" s="120"/>
      <c r="B13448" s="120"/>
      <c r="C13448" s="120"/>
      <c r="D13448" s="120"/>
      <c r="E13448" s="344"/>
      <c r="F13448" s="344"/>
      <c r="G13448" s="262">
        <f t="shared" si="233"/>
        <v>58584.866528488899</v>
      </c>
    </row>
    <row r="13449" spans="1:7" x14ac:dyDescent="0.2">
      <c r="A13449" s="120"/>
      <c r="B13449" s="120"/>
      <c r="C13449" s="120"/>
      <c r="D13449" s="120"/>
      <c r="E13449" s="344"/>
      <c r="F13449" s="344"/>
      <c r="G13449" s="262">
        <f t="shared" si="233"/>
        <v>58584.866528488899</v>
      </c>
    </row>
    <row r="13450" spans="1:7" x14ac:dyDescent="0.2">
      <c r="A13450" s="120"/>
      <c r="B13450" s="120"/>
      <c r="C13450" s="120"/>
      <c r="D13450" s="120"/>
      <c r="E13450" s="344"/>
      <c r="F13450" s="344"/>
      <c r="G13450" s="262">
        <f t="shared" si="233"/>
        <v>58584.866528488899</v>
      </c>
    </row>
    <row r="13451" spans="1:7" x14ac:dyDescent="0.2">
      <c r="A13451" s="120"/>
      <c r="B13451" s="120"/>
      <c r="C13451" s="120"/>
      <c r="D13451" s="120"/>
      <c r="E13451" s="344"/>
      <c r="F13451" s="344"/>
      <c r="G13451" s="262">
        <f t="shared" si="233"/>
        <v>58584.866528488899</v>
      </c>
    </row>
    <row r="13452" spans="1:7" x14ac:dyDescent="0.2">
      <c r="A13452" s="120"/>
      <c r="B13452" s="120"/>
      <c r="C13452" s="120"/>
      <c r="D13452" s="120"/>
      <c r="E13452" s="344"/>
      <c r="F13452" s="344"/>
      <c r="G13452" s="262">
        <f t="shared" si="233"/>
        <v>58584.866528488899</v>
      </c>
    </row>
    <row r="13453" spans="1:7" x14ac:dyDescent="0.2">
      <c r="A13453" s="120"/>
      <c r="B13453" s="120"/>
      <c r="C13453" s="120"/>
      <c r="D13453" s="120"/>
      <c r="E13453" s="344"/>
      <c r="F13453" s="344"/>
      <c r="G13453" s="262">
        <f t="shared" si="233"/>
        <v>58584.866528488899</v>
      </c>
    </row>
    <row r="13454" spans="1:7" x14ac:dyDescent="0.2">
      <c r="A13454" s="120"/>
      <c r="B13454" s="120"/>
      <c r="C13454" s="120"/>
      <c r="D13454" s="120"/>
      <c r="E13454" s="344"/>
      <c r="F13454" s="344"/>
      <c r="G13454" s="262">
        <f t="shared" si="233"/>
        <v>58584.866528488899</v>
      </c>
    </row>
    <row r="13455" spans="1:7" x14ac:dyDescent="0.2">
      <c r="A13455" s="120"/>
      <c r="B13455" s="120"/>
      <c r="C13455" s="120"/>
      <c r="D13455" s="120"/>
      <c r="E13455" s="344"/>
      <c r="F13455" s="344"/>
      <c r="G13455" s="262">
        <f t="shared" si="233"/>
        <v>58584.866528488899</v>
      </c>
    </row>
    <row r="13456" spans="1:7" x14ac:dyDescent="0.2">
      <c r="A13456" s="120"/>
      <c r="B13456" s="120"/>
      <c r="C13456" s="120"/>
      <c r="D13456" s="120"/>
      <c r="E13456" s="344"/>
      <c r="F13456" s="344"/>
      <c r="G13456" s="262">
        <f t="shared" si="233"/>
        <v>58584.866528488899</v>
      </c>
    </row>
    <row r="13457" spans="1:7" x14ac:dyDescent="0.2">
      <c r="A13457" s="120"/>
      <c r="B13457" s="120"/>
      <c r="C13457" s="120"/>
      <c r="D13457" s="120"/>
      <c r="E13457" s="344"/>
      <c r="F13457" s="344"/>
      <c r="G13457" s="262">
        <f t="shared" si="233"/>
        <v>58584.866528488899</v>
      </c>
    </row>
    <row r="13458" spans="1:7" x14ac:dyDescent="0.2">
      <c r="A13458" s="120"/>
      <c r="B13458" s="120"/>
      <c r="C13458" s="120"/>
      <c r="D13458" s="120"/>
      <c r="E13458" s="344"/>
      <c r="F13458" s="344"/>
      <c r="G13458" s="262">
        <f t="shared" si="233"/>
        <v>58584.866528488899</v>
      </c>
    </row>
    <row r="13459" spans="1:7" x14ac:dyDescent="0.2">
      <c r="A13459" s="120"/>
      <c r="B13459" s="120"/>
      <c r="C13459" s="120"/>
      <c r="D13459" s="120"/>
      <c r="E13459" s="344"/>
      <c r="F13459" s="344"/>
      <c r="G13459" s="262">
        <f t="shared" si="233"/>
        <v>58584.866528488899</v>
      </c>
    </row>
    <row r="13460" spans="1:7" x14ac:dyDescent="0.2">
      <c r="A13460" s="120"/>
      <c r="B13460" s="120"/>
      <c r="C13460" s="120"/>
      <c r="D13460" s="120"/>
      <c r="E13460" s="344"/>
      <c r="F13460" s="344"/>
      <c r="G13460" s="262">
        <f t="shared" si="233"/>
        <v>58584.866528488899</v>
      </c>
    </row>
    <row r="13461" spans="1:7" x14ac:dyDescent="0.2">
      <c r="A13461" s="120"/>
      <c r="B13461" s="120"/>
      <c r="C13461" s="120"/>
      <c r="D13461" s="120"/>
      <c r="E13461" s="344"/>
      <c r="F13461" s="344"/>
      <c r="G13461" s="262">
        <f t="shared" si="233"/>
        <v>58584.866528488899</v>
      </c>
    </row>
    <row r="13462" spans="1:7" x14ac:dyDescent="0.2">
      <c r="A13462" s="120"/>
      <c r="B13462" s="120"/>
      <c r="C13462" s="120"/>
      <c r="D13462" s="120"/>
      <c r="E13462" s="344"/>
      <c r="F13462" s="344"/>
      <c r="G13462" s="262">
        <f t="shared" si="233"/>
        <v>58584.866528488899</v>
      </c>
    </row>
    <row r="13463" spans="1:7" x14ac:dyDescent="0.2">
      <c r="A13463" s="120"/>
      <c r="B13463" s="120"/>
      <c r="C13463" s="120"/>
      <c r="D13463" s="120"/>
      <c r="E13463" s="344"/>
      <c r="F13463" s="344"/>
      <c r="G13463" s="262">
        <f t="shared" si="233"/>
        <v>58584.866528488899</v>
      </c>
    </row>
    <row r="13464" spans="1:7" x14ac:dyDescent="0.2">
      <c r="A13464" s="120"/>
      <c r="B13464" s="120"/>
      <c r="C13464" s="120"/>
      <c r="D13464" s="120"/>
      <c r="E13464" s="344"/>
      <c r="F13464" s="344"/>
      <c r="G13464" s="262">
        <f t="shared" si="233"/>
        <v>58584.866528488899</v>
      </c>
    </row>
    <row r="13465" spans="1:7" x14ac:dyDescent="0.2">
      <c r="A13465" s="120"/>
      <c r="B13465" s="120"/>
      <c r="C13465" s="120"/>
      <c r="D13465" s="120"/>
      <c r="E13465" s="344"/>
      <c r="F13465" s="344"/>
      <c r="G13465" s="262">
        <f t="shared" si="233"/>
        <v>58584.866528488899</v>
      </c>
    </row>
    <row r="13466" spans="1:7" x14ac:dyDescent="0.2">
      <c r="A13466" s="120"/>
      <c r="B13466" s="120"/>
      <c r="C13466" s="120"/>
      <c r="D13466" s="120"/>
      <c r="E13466" s="344"/>
      <c r="F13466" s="344"/>
      <c r="G13466" s="262">
        <f t="shared" si="233"/>
        <v>58584.866528488899</v>
      </c>
    </row>
    <row r="13467" spans="1:7" x14ac:dyDescent="0.2">
      <c r="A13467" s="120"/>
      <c r="B13467" s="120"/>
      <c r="C13467" s="120"/>
      <c r="D13467" s="120"/>
      <c r="E13467" s="344"/>
      <c r="F13467" s="344"/>
      <c r="G13467" s="262">
        <f t="shared" si="233"/>
        <v>58584.866528488899</v>
      </c>
    </row>
    <row r="13468" spans="1:7" x14ac:dyDescent="0.2">
      <c r="A13468" s="120"/>
      <c r="B13468" s="120"/>
      <c r="C13468" s="120"/>
      <c r="D13468" s="120"/>
      <c r="E13468" s="344"/>
      <c r="F13468" s="344"/>
      <c r="G13468" s="262">
        <f t="shared" si="233"/>
        <v>58584.866528488899</v>
      </c>
    </row>
    <row r="13469" spans="1:7" x14ac:dyDescent="0.2">
      <c r="A13469" s="120"/>
      <c r="B13469" s="120"/>
      <c r="C13469" s="120"/>
      <c r="D13469" s="120"/>
      <c r="E13469" s="344"/>
      <c r="F13469" s="344"/>
      <c r="G13469" s="262">
        <f t="shared" si="233"/>
        <v>58584.866528488899</v>
      </c>
    </row>
    <row r="13470" spans="1:7" x14ac:dyDescent="0.2">
      <c r="A13470" s="120"/>
      <c r="B13470" s="120"/>
      <c r="C13470" s="120"/>
      <c r="D13470" s="120"/>
      <c r="E13470" s="344"/>
      <c r="F13470" s="344"/>
      <c r="G13470" s="262">
        <f t="shared" si="233"/>
        <v>58584.866528488899</v>
      </c>
    </row>
    <row r="13471" spans="1:7" x14ac:dyDescent="0.2">
      <c r="A13471" s="120"/>
      <c r="B13471" s="120"/>
      <c r="C13471" s="120"/>
      <c r="D13471" s="120"/>
      <c r="E13471" s="344"/>
      <c r="F13471" s="344"/>
      <c r="G13471" s="262">
        <f t="shared" si="233"/>
        <v>58584.866528488899</v>
      </c>
    </row>
    <row r="13472" spans="1:7" x14ac:dyDescent="0.2">
      <c r="A13472" s="120"/>
      <c r="B13472" s="120"/>
      <c r="C13472" s="120"/>
      <c r="D13472" s="120"/>
      <c r="E13472" s="344"/>
      <c r="F13472" s="344"/>
      <c r="G13472" s="262">
        <f t="shared" si="233"/>
        <v>58584.866528488899</v>
      </c>
    </row>
    <row r="13473" spans="1:7" x14ac:dyDescent="0.2">
      <c r="A13473" s="120"/>
      <c r="B13473" s="120"/>
      <c r="C13473" s="120"/>
      <c r="D13473" s="120"/>
      <c r="E13473" s="344"/>
      <c r="F13473" s="344"/>
      <c r="G13473" s="262">
        <f t="shared" si="233"/>
        <v>58584.866528488899</v>
      </c>
    </row>
    <row r="13474" spans="1:7" x14ac:dyDescent="0.2">
      <c r="A13474" s="120"/>
      <c r="B13474" s="120"/>
      <c r="C13474" s="120"/>
      <c r="D13474" s="120"/>
      <c r="E13474" s="344"/>
      <c r="F13474" s="344"/>
      <c r="G13474" s="262">
        <f t="shared" si="233"/>
        <v>58584.866528488899</v>
      </c>
    </row>
    <row r="13475" spans="1:7" x14ac:dyDescent="0.2">
      <c r="A13475" s="120"/>
      <c r="B13475" s="120"/>
      <c r="C13475" s="120"/>
      <c r="D13475" s="120"/>
      <c r="E13475" s="344"/>
      <c r="F13475" s="344"/>
      <c r="G13475" s="262">
        <f t="shared" si="233"/>
        <v>58584.866528488899</v>
      </c>
    </row>
    <row r="13476" spans="1:7" x14ac:dyDescent="0.2">
      <c r="A13476" s="120"/>
      <c r="B13476" s="120"/>
      <c r="C13476" s="120"/>
      <c r="D13476" s="120"/>
      <c r="E13476" s="344"/>
      <c r="F13476" s="344"/>
      <c r="G13476" s="262">
        <f t="shared" si="233"/>
        <v>58584.866528488899</v>
      </c>
    </row>
    <row r="13477" spans="1:7" x14ac:dyDescent="0.2">
      <c r="A13477" s="120"/>
      <c r="B13477" s="120"/>
      <c r="C13477" s="120"/>
      <c r="D13477" s="120"/>
      <c r="E13477" s="344"/>
      <c r="F13477" s="344"/>
      <c r="G13477" s="262">
        <f t="shared" si="233"/>
        <v>58584.866528488899</v>
      </c>
    </row>
    <row r="13478" spans="1:7" x14ac:dyDescent="0.2">
      <c r="A13478" s="120"/>
      <c r="B13478" s="120"/>
      <c r="C13478" s="120"/>
      <c r="D13478" s="120"/>
      <c r="E13478" s="344"/>
      <c r="F13478" s="344"/>
      <c r="G13478" s="262">
        <f t="shared" si="233"/>
        <v>58584.866528488899</v>
      </c>
    </row>
    <row r="13479" spans="1:7" x14ac:dyDescent="0.2">
      <c r="A13479" s="120"/>
      <c r="B13479" s="120"/>
      <c r="C13479" s="120"/>
      <c r="D13479" s="120"/>
      <c r="E13479" s="344"/>
      <c r="F13479" s="344"/>
      <c r="G13479" s="262">
        <f t="shared" si="233"/>
        <v>58584.866528488899</v>
      </c>
    </row>
    <row r="13480" spans="1:7" x14ac:dyDescent="0.2">
      <c r="A13480" s="120"/>
      <c r="B13480" s="120"/>
      <c r="C13480" s="120"/>
      <c r="D13480" s="120"/>
      <c r="E13480" s="344"/>
      <c r="F13480" s="344"/>
      <c r="G13480" s="262">
        <f t="shared" si="233"/>
        <v>58584.866528488899</v>
      </c>
    </row>
    <row r="13481" spans="1:7" x14ac:dyDescent="0.2">
      <c r="A13481" s="120"/>
      <c r="B13481" s="120"/>
      <c r="C13481" s="120"/>
      <c r="D13481" s="120"/>
      <c r="E13481" s="344"/>
      <c r="F13481" s="344"/>
      <c r="G13481" s="262">
        <f t="shared" si="233"/>
        <v>58584.866528488899</v>
      </c>
    </row>
    <row r="13482" spans="1:7" x14ac:dyDescent="0.2">
      <c r="A13482" s="120"/>
      <c r="B13482" s="120"/>
      <c r="C13482" s="120"/>
      <c r="D13482" s="120"/>
      <c r="E13482" s="344"/>
      <c r="F13482" s="344"/>
      <c r="G13482" s="262">
        <f t="shared" si="233"/>
        <v>58584.866528488899</v>
      </c>
    </row>
    <row r="13483" spans="1:7" x14ac:dyDescent="0.2">
      <c r="A13483" s="120"/>
      <c r="B13483" s="120"/>
      <c r="C13483" s="120"/>
      <c r="D13483" s="120"/>
      <c r="E13483" s="344"/>
      <c r="F13483" s="344"/>
      <c r="G13483" s="262">
        <f t="shared" si="233"/>
        <v>58584.866528488899</v>
      </c>
    </row>
    <row r="13484" spans="1:7" x14ac:dyDescent="0.2">
      <c r="A13484" s="120"/>
      <c r="B13484" s="120"/>
      <c r="C13484" s="120"/>
      <c r="D13484" s="120"/>
      <c r="E13484" s="344"/>
      <c r="F13484" s="344"/>
      <c r="G13484" s="262">
        <f t="shared" si="233"/>
        <v>58584.866528488899</v>
      </c>
    </row>
    <row r="13485" spans="1:7" x14ac:dyDescent="0.2">
      <c r="A13485" s="120"/>
      <c r="B13485" s="120"/>
      <c r="C13485" s="120"/>
      <c r="D13485" s="120"/>
      <c r="E13485" s="344"/>
      <c r="F13485" s="344"/>
      <c r="G13485" s="262">
        <f t="shared" si="233"/>
        <v>58584.866528488899</v>
      </c>
    </row>
    <row r="13486" spans="1:7" x14ac:dyDescent="0.2">
      <c r="A13486" s="120"/>
      <c r="B13486" s="120"/>
      <c r="C13486" s="120"/>
      <c r="D13486" s="120"/>
      <c r="E13486" s="344"/>
      <c r="F13486" s="344"/>
      <c r="G13486" s="262">
        <f t="shared" si="233"/>
        <v>58584.866528488899</v>
      </c>
    </row>
    <row r="13487" spans="1:7" x14ac:dyDescent="0.2">
      <c r="A13487" s="120"/>
      <c r="B13487" s="120"/>
      <c r="C13487" s="120"/>
      <c r="D13487" s="120"/>
      <c r="E13487" s="344"/>
      <c r="F13487" s="344"/>
      <c r="G13487" s="262">
        <f t="shared" si="233"/>
        <v>58584.866528488899</v>
      </c>
    </row>
    <row r="13488" spans="1:7" x14ac:dyDescent="0.2">
      <c r="A13488" s="120"/>
      <c r="B13488" s="120"/>
      <c r="C13488" s="120"/>
      <c r="D13488" s="120"/>
      <c r="E13488" s="344"/>
      <c r="F13488" s="344"/>
      <c r="G13488" s="262">
        <f t="shared" si="233"/>
        <v>58584.866528488899</v>
      </c>
    </row>
    <row r="13489" spans="1:7" x14ac:dyDescent="0.2">
      <c r="A13489" s="120"/>
      <c r="B13489" s="120"/>
      <c r="C13489" s="120"/>
      <c r="D13489" s="120"/>
      <c r="E13489" s="344"/>
      <c r="F13489" s="344"/>
      <c r="G13489" s="262">
        <f t="shared" si="233"/>
        <v>58584.866528488899</v>
      </c>
    </row>
    <row r="13490" spans="1:7" x14ac:dyDescent="0.2">
      <c r="A13490" s="120"/>
      <c r="B13490" s="120"/>
      <c r="C13490" s="120"/>
      <c r="D13490" s="120"/>
      <c r="E13490" s="344"/>
      <c r="F13490" s="344"/>
      <c r="G13490" s="262">
        <f t="shared" si="233"/>
        <v>58584.866528488899</v>
      </c>
    </row>
    <row r="13491" spans="1:7" x14ac:dyDescent="0.2">
      <c r="A13491" s="120"/>
      <c r="B13491" s="120"/>
      <c r="C13491" s="120"/>
      <c r="D13491" s="120"/>
      <c r="E13491" s="344"/>
      <c r="F13491" s="344"/>
      <c r="G13491" s="262">
        <f t="shared" si="233"/>
        <v>58584.866528488899</v>
      </c>
    </row>
    <row r="13492" spans="1:7" x14ac:dyDescent="0.2">
      <c r="A13492" s="120"/>
      <c r="B13492" s="120"/>
      <c r="C13492" s="120"/>
      <c r="D13492" s="120"/>
      <c r="E13492" s="344"/>
      <c r="F13492" s="344"/>
      <c r="G13492" s="262">
        <f t="shared" si="233"/>
        <v>58584.866528488899</v>
      </c>
    </row>
    <row r="13493" spans="1:7" x14ac:dyDescent="0.2">
      <c r="A13493" s="120"/>
      <c r="B13493" s="120"/>
      <c r="C13493" s="120"/>
      <c r="D13493" s="120"/>
      <c r="E13493" s="344"/>
      <c r="F13493" s="344"/>
      <c r="G13493" s="262">
        <f t="shared" si="233"/>
        <v>58584.866528488899</v>
      </c>
    </row>
    <row r="13494" spans="1:7" x14ac:dyDescent="0.2">
      <c r="A13494" s="120"/>
      <c r="B13494" s="120"/>
      <c r="C13494" s="120"/>
      <c r="D13494" s="120"/>
      <c r="E13494" s="344"/>
      <c r="F13494" s="344"/>
      <c r="G13494" s="262">
        <f t="shared" si="233"/>
        <v>58584.866528488899</v>
      </c>
    </row>
    <row r="13495" spans="1:7" x14ac:dyDescent="0.2">
      <c r="A13495" s="120"/>
      <c r="B13495" s="120"/>
      <c r="C13495" s="120"/>
      <c r="D13495" s="120"/>
      <c r="E13495" s="344"/>
      <c r="F13495" s="344"/>
      <c r="G13495" s="262">
        <f t="shared" si="233"/>
        <v>58584.866528488899</v>
      </c>
    </row>
    <row r="13496" spans="1:7" x14ac:dyDescent="0.2">
      <c r="A13496" s="120"/>
      <c r="B13496" s="120"/>
      <c r="C13496" s="120"/>
      <c r="D13496" s="120"/>
      <c r="E13496" s="344"/>
      <c r="F13496" s="344"/>
      <c r="G13496" s="262">
        <f t="shared" si="233"/>
        <v>58584.866528488899</v>
      </c>
    </row>
    <row r="13497" spans="1:7" x14ac:dyDescent="0.2">
      <c r="A13497" s="120"/>
      <c r="B13497" s="120"/>
      <c r="C13497" s="120"/>
      <c r="D13497" s="120"/>
      <c r="E13497" s="344"/>
      <c r="F13497" s="344"/>
      <c r="G13497" s="262">
        <f t="shared" si="233"/>
        <v>58584.866528488899</v>
      </c>
    </row>
    <row r="13498" spans="1:7" x14ac:dyDescent="0.2">
      <c r="A13498" s="120"/>
      <c r="B13498" s="120"/>
      <c r="C13498" s="120"/>
      <c r="D13498" s="120"/>
      <c r="E13498" s="344"/>
      <c r="F13498" s="344"/>
      <c r="G13498" s="262">
        <f t="shared" si="233"/>
        <v>58584.866528488899</v>
      </c>
    </row>
    <row r="13499" spans="1:7" x14ac:dyDescent="0.2">
      <c r="A13499" s="120"/>
      <c r="B13499" s="120"/>
      <c r="C13499" s="120"/>
      <c r="D13499" s="120"/>
      <c r="E13499" s="344"/>
      <c r="F13499" s="344"/>
      <c r="G13499" s="262">
        <f t="shared" si="233"/>
        <v>58584.866528488899</v>
      </c>
    </row>
    <row r="13500" spans="1:7" x14ac:dyDescent="0.2">
      <c r="A13500" s="120"/>
      <c r="B13500" s="120"/>
      <c r="C13500" s="120"/>
      <c r="D13500" s="120"/>
      <c r="E13500" s="344"/>
      <c r="F13500" s="344"/>
      <c r="G13500" s="262">
        <f t="shared" si="233"/>
        <v>58584.866528488899</v>
      </c>
    </row>
    <row r="13501" spans="1:7" x14ac:dyDescent="0.2">
      <c r="A13501" s="120"/>
      <c r="B13501" s="120"/>
      <c r="C13501" s="120"/>
      <c r="D13501" s="120"/>
      <c r="E13501" s="344"/>
      <c r="F13501" s="344"/>
      <c r="G13501" s="262">
        <f t="shared" si="233"/>
        <v>58584.866528488899</v>
      </c>
    </row>
    <row r="13502" spans="1:7" x14ac:dyDescent="0.2">
      <c r="A13502" s="120"/>
      <c r="B13502" s="120"/>
      <c r="C13502" s="120"/>
      <c r="D13502" s="120"/>
      <c r="E13502" s="344"/>
      <c r="F13502" s="344"/>
      <c r="G13502" s="262">
        <f t="shared" si="233"/>
        <v>58584.866528488899</v>
      </c>
    </row>
    <row r="13503" spans="1:7" x14ac:dyDescent="0.2">
      <c r="A13503" s="120"/>
      <c r="B13503" s="120"/>
      <c r="C13503" s="120"/>
      <c r="D13503" s="120"/>
      <c r="E13503" s="344"/>
      <c r="F13503" s="344"/>
      <c r="G13503" s="262">
        <f t="shared" si="233"/>
        <v>58584.866528488899</v>
      </c>
    </row>
    <row r="13504" spans="1:7" x14ac:dyDescent="0.2">
      <c r="A13504" s="120"/>
      <c r="B13504" s="120"/>
      <c r="C13504" s="120"/>
      <c r="D13504" s="120"/>
      <c r="E13504" s="344"/>
      <c r="F13504" s="344"/>
      <c r="G13504" s="262">
        <f t="shared" si="233"/>
        <v>58584.866528488899</v>
      </c>
    </row>
    <row r="13505" spans="1:7" x14ac:dyDescent="0.2">
      <c r="A13505" s="120"/>
      <c r="B13505" s="120"/>
      <c r="C13505" s="120"/>
      <c r="D13505" s="120"/>
      <c r="E13505" s="344"/>
      <c r="F13505" s="344"/>
      <c r="G13505" s="262">
        <f t="shared" si="233"/>
        <v>58584.866528488899</v>
      </c>
    </row>
    <row r="13506" spans="1:7" x14ac:dyDescent="0.2">
      <c r="A13506" s="120"/>
      <c r="B13506" s="120"/>
      <c r="C13506" s="120"/>
      <c r="D13506" s="120"/>
      <c r="E13506" s="344"/>
      <c r="F13506" s="344"/>
      <c r="G13506" s="262">
        <f t="shared" si="233"/>
        <v>58584.866528488899</v>
      </c>
    </row>
    <row r="13507" spans="1:7" x14ac:dyDescent="0.2">
      <c r="A13507" s="120"/>
      <c r="B13507" s="120"/>
      <c r="C13507" s="120"/>
      <c r="D13507" s="120"/>
      <c r="E13507" s="344"/>
      <c r="F13507" s="344"/>
      <c r="G13507" s="262">
        <f t="shared" si="233"/>
        <v>58584.866528488899</v>
      </c>
    </row>
    <row r="13508" spans="1:7" x14ac:dyDescent="0.2">
      <c r="A13508" s="120"/>
      <c r="B13508" s="120"/>
      <c r="C13508" s="120"/>
      <c r="D13508" s="120"/>
      <c r="E13508" s="344"/>
      <c r="F13508" s="344"/>
      <c r="G13508" s="262">
        <f t="shared" si="233"/>
        <v>58584.866528488899</v>
      </c>
    </row>
    <row r="13509" spans="1:7" x14ac:dyDescent="0.2">
      <c r="A13509" s="120"/>
      <c r="B13509" s="120"/>
      <c r="C13509" s="120"/>
      <c r="D13509" s="120"/>
      <c r="E13509" s="344"/>
      <c r="F13509" s="344"/>
      <c r="G13509" s="262">
        <f t="shared" si="233"/>
        <v>58584.866528488899</v>
      </c>
    </row>
    <row r="13510" spans="1:7" x14ac:dyDescent="0.2">
      <c r="A13510" s="120"/>
      <c r="B13510" s="120"/>
      <c r="C13510" s="120"/>
      <c r="D13510" s="120"/>
      <c r="E13510" s="344"/>
      <c r="F13510" s="344"/>
      <c r="G13510" s="262">
        <f t="shared" ref="G13510:G13573" si="234">G13509+(D13510+D13509)/2*(E13510-E13509)</f>
        <v>58584.866528488899</v>
      </c>
    </row>
    <row r="13511" spans="1:7" x14ac:dyDescent="0.2">
      <c r="A13511" s="120"/>
      <c r="B13511" s="120"/>
      <c r="C13511" s="120"/>
      <c r="D13511" s="120"/>
      <c r="E13511" s="344"/>
      <c r="F13511" s="344"/>
      <c r="G13511" s="262">
        <f t="shared" si="234"/>
        <v>58584.866528488899</v>
      </c>
    </row>
    <row r="13512" spans="1:7" x14ac:dyDescent="0.2">
      <c r="A13512" s="120"/>
      <c r="B13512" s="120"/>
      <c r="C13512" s="120"/>
      <c r="D13512" s="120"/>
      <c r="E13512" s="344"/>
      <c r="F13512" s="344"/>
      <c r="G13512" s="262">
        <f t="shared" si="234"/>
        <v>58584.866528488899</v>
      </c>
    </row>
    <row r="13513" spans="1:7" x14ac:dyDescent="0.2">
      <c r="A13513" s="120"/>
      <c r="B13513" s="120"/>
      <c r="C13513" s="120"/>
      <c r="D13513" s="120"/>
      <c r="E13513" s="344"/>
      <c r="F13513" s="344"/>
      <c r="G13513" s="262">
        <f t="shared" si="234"/>
        <v>58584.866528488899</v>
      </c>
    </row>
    <row r="13514" spans="1:7" x14ac:dyDescent="0.2">
      <c r="A13514" s="120"/>
      <c r="B13514" s="120"/>
      <c r="C13514" s="120"/>
      <c r="D13514" s="120"/>
      <c r="E13514" s="344"/>
      <c r="F13514" s="344"/>
      <c r="G13514" s="262">
        <f t="shared" si="234"/>
        <v>58584.866528488899</v>
      </c>
    </row>
    <row r="13515" spans="1:7" x14ac:dyDescent="0.2">
      <c r="A13515" s="120"/>
      <c r="B13515" s="120"/>
      <c r="C13515" s="120"/>
      <c r="D13515" s="120"/>
      <c r="E13515" s="344"/>
      <c r="F13515" s="344"/>
      <c r="G13515" s="262">
        <f t="shared" si="234"/>
        <v>58584.866528488899</v>
      </c>
    </row>
    <row r="13516" spans="1:7" x14ac:dyDescent="0.2">
      <c r="A13516" s="120"/>
      <c r="B13516" s="120"/>
      <c r="C13516" s="120"/>
      <c r="D13516" s="120"/>
      <c r="E13516" s="344"/>
      <c r="F13516" s="344"/>
      <c r="G13516" s="262">
        <f t="shared" si="234"/>
        <v>58584.866528488899</v>
      </c>
    </row>
    <row r="13517" spans="1:7" x14ac:dyDescent="0.2">
      <c r="A13517" s="120"/>
      <c r="B13517" s="120"/>
      <c r="C13517" s="120"/>
      <c r="D13517" s="120"/>
      <c r="E13517" s="344"/>
      <c r="F13517" s="344"/>
      <c r="G13517" s="262">
        <f t="shared" si="234"/>
        <v>58584.866528488899</v>
      </c>
    </row>
    <row r="13518" spans="1:7" x14ac:dyDescent="0.2">
      <c r="A13518" s="120"/>
      <c r="B13518" s="120"/>
      <c r="C13518" s="120"/>
      <c r="D13518" s="120"/>
      <c r="E13518" s="344"/>
      <c r="F13518" s="344"/>
      <c r="G13518" s="262">
        <f t="shared" si="234"/>
        <v>58584.866528488899</v>
      </c>
    </row>
    <row r="13519" spans="1:7" x14ac:dyDescent="0.2">
      <c r="A13519" s="120"/>
      <c r="B13519" s="120"/>
      <c r="C13519" s="120"/>
      <c r="D13519" s="120"/>
      <c r="E13519" s="344"/>
      <c r="F13519" s="344"/>
      <c r="G13519" s="262">
        <f t="shared" si="234"/>
        <v>58584.866528488899</v>
      </c>
    </row>
    <row r="13520" spans="1:7" x14ac:dyDescent="0.2">
      <c r="A13520" s="120"/>
      <c r="B13520" s="120"/>
      <c r="C13520" s="120"/>
      <c r="D13520" s="120"/>
      <c r="E13520" s="344"/>
      <c r="F13520" s="344"/>
      <c r="G13520" s="262">
        <f t="shared" si="234"/>
        <v>58584.866528488899</v>
      </c>
    </row>
    <row r="13521" spans="1:7" x14ac:dyDescent="0.2">
      <c r="A13521" s="120"/>
      <c r="B13521" s="120"/>
      <c r="C13521" s="120"/>
      <c r="D13521" s="120"/>
      <c r="E13521" s="344"/>
      <c r="F13521" s="344"/>
      <c r="G13521" s="262">
        <f t="shared" si="234"/>
        <v>58584.866528488899</v>
      </c>
    </row>
    <row r="13522" spans="1:7" x14ac:dyDescent="0.2">
      <c r="A13522" s="120"/>
      <c r="B13522" s="120"/>
      <c r="C13522" s="120"/>
      <c r="D13522" s="120"/>
      <c r="E13522" s="344"/>
      <c r="F13522" s="344"/>
      <c r="G13522" s="262">
        <f t="shared" si="234"/>
        <v>58584.866528488899</v>
      </c>
    </row>
    <row r="13523" spans="1:7" x14ac:dyDescent="0.2">
      <c r="A13523" s="120"/>
      <c r="B13523" s="120"/>
      <c r="C13523" s="120"/>
      <c r="D13523" s="120"/>
      <c r="E13523" s="344"/>
      <c r="F13523" s="344"/>
      <c r="G13523" s="262">
        <f t="shared" si="234"/>
        <v>58584.866528488899</v>
      </c>
    </row>
    <row r="13524" spans="1:7" x14ac:dyDescent="0.2">
      <c r="A13524" s="120"/>
      <c r="B13524" s="120"/>
      <c r="C13524" s="120"/>
      <c r="D13524" s="120"/>
      <c r="E13524" s="344"/>
      <c r="F13524" s="344"/>
      <c r="G13524" s="262">
        <f t="shared" si="234"/>
        <v>58584.866528488899</v>
      </c>
    </row>
    <row r="13525" spans="1:7" x14ac:dyDescent="0.2">
      <c r="A13525" s="120"/>
      <c r="B13525" s="120"/>
      <c r="C13525" s="120"/>
      <c r="D13525" s="120"/>
      <c r="E13525" s="344"/>
      <c r="F13525" s="344"/>
      <c r="G13525" s="262">
        <f t="shared" si="234"/>
        <v>58584.866528488899</v>
      </c>
    </row>
    <row r="13526" spans="1:7" x14ac:dyDescent="0.2">
      <c r="A13526" s="120"/>
      <c r="B13526" s="120"/>
      <c r="C13526" s="120"/>
      <c r="D13526" s="120"/>
      <c r="E13526" s="344"/>
      <c r="F13526" s="344"/>
      <c r="G13526" s="262">
        <f t="shared" si="234"/>
        <v>58584.866528488899</v>
      </c>
    </row>
    <row r="13527" spans="1:7" x14ac:dyDescent="0.2">
      <c r="A13527" s="120"/>
      <c r="B13527" s="120"/>
      <c r="C13527" s="120"/>
      <c r="D13527" s="120"/>
      <c r="E13527" s="344"/>
      <c r="F13527" s="344"/>
      <c r="G13527" s="262">
        <f t="shared" si="234"/>
        <v>58584.866528488899</v>
      </c>
    </row>
    <row r="13528" spans="1:7" x14ac:dyDescent="0.2">
      <c r="A13528" s="120"/>
      <c r="B13528" s="120"/>
      <c r="C13528" s="120"/>
      <c r="D13528" s="120"/>
      <c r="E13528" s="344"/>
      <c r="F13528" s="344"/>
      <c r="G13528" s="262">
        <f t="shared" si="234"/>
        <v>58584.866528488899</v>
      </c>
    </row>
    <row r="13529" spans="1:7" x14ac:dyDescent="0.2">
      <c r="A13529" s="120"/>
      <c r="B13529" s="120"/>
      <c r="C13529" s="120"/>
      <c r="D13529" s="120"/>
      <c r="E13529" s="344"/>
      <c r="F13529" s="344"/>
      <c r="G13529" s="262">
        <f t="shared" si="234"/>
        <v>58584.866528488899</v>
      </c>
    </row>
    <row r="13530" spans="1:7" x14ac:dyDescent="0.2">
      <c r="A13530" s="120"/>
      <c r="B13530" s="120"/>
      <c r="C13530" s="120"/>
      <c r="D13530" s="120"/>
      <c r="E13530" s="344"/>
      <c r="F13530" s="344"/>
      <c r="G13530" s="262">
        <f t="shared" si="234"/>
        <v>58584.866528488899</v>
      </c>
    </row>
    <row r="13531" spans="1:7" x14ac:dyDescent="0.2">
      <c r="A13531" s="120"/>
      <c r="B13531" s="120"/>
      <c r="C13531" s="120"/>
      <c r="D13531" s="120"/>
      <c r="E13531" s="344"/>
      <c r="F13531" s="344"/>
      <c r="G13531" s="262">
        <f t="shared" si="234"/>
        <v>58584.866528488899</v>
      </c>
    </row>
    <row r="13532" spans="1:7" x14ac:dyDescent="0.2">
      <c r="A13532" s="120"/>
      <c r="B13532" s="120"/>
      <c r="C13532" s="120"/>
      <c r="D13532" s="120"/>
      <c r="E13532" s="344"/>
      <c r="F13532" s="344"/>
      <c r="G13532" s="262">
        <f t="shared" si="234"/>
        <v>58584.866528488899</v>
      </c>
    </row>
    <row r="13533" spans="1:7" x14ac:dyDescent="0.2">
      <c r="A13533" s="120"/>
      <c r="B13533" s="120"/>
      <c r="C13533" s="120"/>
      <c r="D13533" s="120"/>
      <c r="E13533" s="344"/>
      <c r="F13533" s="344"/>
      <c r="G13533" s="262">
        <f t="shared" si="234"/>
        <v>58584.866528488899</v>
      </c>
    </row>
    <row r="13534" spans="1:7" x14ac:dyDescent="0.2">
      <c r="A13534" s="120"/>
      <c r="B13534" s="120"/>
      <c r="C13534" s="120"/>
      <c r="D13534" s="120"/>
      <c r="E13534" s="344"/>
      <c r="F13534" s="344"/>
      <c r="G13534" s="262">
        <f t="shared" si="234"/>
        <v>58584.866528488899</v>
      </c>
    </row>
    <row r="13535" spans="1:7" x14ac:dyDescent="0.2">
      <c r="A13535" s="120"/>
      <c r="B13535" s="120"/>
      <c r="C13535" s="120"/>
      <c r="D13535" s="120"/>
      <c r="E13535" s="344"/>
      <c r="F13535" s="344"/>
      <c r="G13535" s="262">
        <f t="shared" si="234"/>
        <v>58584.866528488899</v>
      </c>
    </row>
    <row r="13536" spans="1:7" x14ac:dyDescent="0.2">
      <c r="A13536" s="120"/>
      <c r="B13536" s="120"/>
      <c r="C13536" s="120"/>
      <c r="D13536" s="120"/>
      <c r="E13536" s="344"/>
      <c r="F13536" s="344"/>
      <c r="G13536" s="262">
        <f t="shared" si="234"/>
        <v>58584.866528488899</v>
      </c>
    </row>
    <row r="13537" spans="1:7" x14ac:dyDescent="0.2">
      <c r="A13537" s="120"/>
      <c r="B13537" s="120"/>
      <c r="C13537" s="120"/>
      <c r="D13537" s="120"/>
      <c r="E13537" s="344"/>
      <c r="F13537" s="344"/>
      <c r="G13537" s="262">
        <f t="shared" si="234"/>
        <v>58584.866528488899</v>
      </c>
    </row>
    <row r="13538" spans="1:7" x14ac:dyDescent="0.2">
      <c r="A13538" s="120"/>
      <c r="B13538" s="120"/>
      <c r="C13538" s="120"/>
      <c r="D13538" s="120"/>
      <c r="E13538" s="344"/>
      <c r="F13538" s="344"/>
      <c r="G13538" s="262">
        <f t="shared" si="234"/>
        <v>58584.866528488899</v>
      </c>
    </row>
    <row r="13539" spans="1:7" x14ac:dyDescent="0.2">
      <c r="A13539" s="120"/>
      <c r="B13539" s="120"/>
      <c r="C13539" s="120"/>
      <c r="D13539" s="120"/>
      <c r="E13539" s="344"/>
      <c r="F13539" s="344"/>
      <c r="G13539" s="262">
        <f t="shared" si="234"/>
        <v>58584.866528488899</v>
      </c>
    </row>
    <row r="13540" spans="1:7" x14ac:dyDescent="0.2">
      <c r="A13540" s="120"/>
      <c r="B13540" s="120"/>
      <c r="C13540" s="120"/>
      <c r="D13540" s="120"/>
      <c r="E13540" s="344"/>
      <c r="F13540" s="344"/>
      <c r="G13540" s="262">
        <f t="shared" si="234"/>
        <v>58584.866528488899</v>
      </c>
    </row>
    <row r="13541" spans="1:7" x14ac:dyDescent="0.2">
      <c r="A13541" s="120"/>
      <c r="B13541" s="120"/>
      <c r="C13541" s="120"/>
      <c r="D13541" s="120"/>
      <c r="E13541" s="344"/>
      <c r="F13541" s="344"/>
      <c r="G13541" s="262">
        <f t="shared" si="234"/>
        <v>58584.866528488899</v>
      </c>
    </row>
    <row r="13542" spans="1:7" x14ac:dyDescent="0.2">
      <c r="A13542" s="120"/>
      <c r="B13542" s="120"/>
      <c r="C13542" s="120"/>
      <c r="D13542" s="120"/>
      <c r="E13542" s="344"/>
      <c r="F13542" s="344"/>
      <c r="G13542" s="262">
        <f t="shared" si="234"/>
        <v>58584.866528488899</v>
      </c>
    </row>
    <row r="13543" spans="1:7" x14ac:dyDescent="0.2">
      <c r="A13543" s="120"/>
      <c r="B13543" s="120"/>
      <c r="C13543" s="120"/>
      <c r="D13543" s="120"/>
      <c r="E13543" s="344"/>
      <c r="F13543" s="344"/>
      <c r="G13543" s="262">
        <f t="shared" si="234"/>
        <v>58584.866528488899</v>
      </c>
    </row>
    <row r="13544" spans="1:7" x14ac:dyDescent="0.2">
      <c r="A13544" s="120"/>
      <c r="B13544" s="120"/>
      <c r="C13544" s="120"/>
      <c r="D13544" s="120"/>
      <c r="E13544" s="344"/>
      <c r="F13544" s="344"/>
      <c r="G13544" s="262">
        <f t="shared" si="234"/>
        <v>58584.866528488899</v>
      </c>
    </row>
    <row r="13545" spans="1:7" x14ac:dyDescent="0.2">
      <c r="A13545" s="120"/>
      <c r="B13545" s="120"/>
      <c r="C13545" s="120"/>
      <c r="D13545" s="120"/>
      <c r="E13545" s="344"/>
      <c r="F13545" s="344"/>
      <c r="G13545" s="262">
        <f t="shared" si="234"/>
        <v>58584.866528488899</v>
      </c>
    </row>
    <row r="13546" spans="1:7" x14ac:dyDescent="0.2">
      <c r="A13546" s="120"/>
      <c r="B13546" s="120"/>
      <c r="C13546" s="120"/>
      <c r="D13546" s="120"/>
      <c r="E13546" s="344"/>
      <c r="F13546" s="344"/>
      <c r="G13546" s="262">
        <f t="shared" si="234"/>
        <v>58584.866528488899</v>
      </c>
    </row>
    <row r="13547" spans="1:7" x14ac:dyDescent="0.2">
      <c r="A13547" s="120"/>
      <c r="B13547" s="120"/>
      <c r="C13547" s="120"/>
      <c r="D13547" s="120"/>
      <c r="E13547" s="344"/>
      <c r="F13547" s="344"/>
      <c r="G13547" s="262">
        <f t="shared" si="234"/>
        <v>58584.866528488899</v>
      </c>
    </row>
    <row r="13548" spans="1:7" x14ac:dyDescent="0.2">
      <c r="A13548" s="120"/>
      <c r="B13548" s="120"/>
      <c r="C13548" s="120"/>
      <c r="D13548" s="120"/>
      <c r="E13548" s="344"/>
      <c r="F13548" s="344"/>
      <c r="G13548" s="262">
        <f t="shared" si="234"/>
        <v>58584.866528488899</v>
      </c>
    </row>
    <row r="13549" spans="1:7" x14ac:dyDescent="0.2">
      <c r="A13549" s="120"/>
      <c r="B13549" s="120"/>
      <c r="C13549" s="120"/>
      <c r="D13549" s="120"/>
      <c r="E13549" s="344"/>
      <c r="F13549" s="344"/>
      <c r="G13549" s="262">
        <f t="shared" si="234"/>
        <v>58584.866528488899</v>
      </c>
    </row>
    <row r="13550" spans="1:7" x14ac:dyDescent="0.2">
      <c r="A13550" s="120"/>
      <c r="B13550" s="120"/>
      <c r="C13550" s="120"/>
      <c r="D13550" s="120"/>
      <c r="E13550" s="344"/>
      <c r="F13550" s="344"/>
      <c r="G13550" s="262">
        <f t="shared" si="234"/>
        <v>58584.866528488899</v>
      </c>
    </row>
    <row r="13551" spans="1:7" x14ac:dyDescent="0.2">
      <c r="A13551" s="120"/>
      <c r="B13551" s="120"/>
      <c r="C13551" s="120"/>
      <c r="D13551" s="120"/>
      <c r="E13551" s="344"/>
      <c r="F13551" s="344"/>
      <c r="G13551" s="262">
        <f t="shared" si="234"/>
        <v>58584.866528488899</v>
      </c>
    </row>
    <row r="13552" spans="1:7" x14ac:dyDescent="0.2">
      <c r="A13552" s="120"/>
      <c r="B13552" s="120"/>
      <c r="C13552" s="120"/>
      <c r="D13552" s="120"/>
      <c r="E13552" s="344"/>
      <c r="F13552" s="344"/>
      <c r="G13552" s="262">
        <f t="shared" si="234"/>
        <v>58584.866528488899</v>
      </c>
    </row>
    <row r="13553" spans="1:7" x14ac:dyDescent="0.2">
      <c r="A13553" s="120"/>
      <c r="B13553" s="120"/>
      <c r="C13553" s="120"/>
      <c r="D13553" s="120"/>
      <c r="E13553" s="344"/>
      <c r="F13553" s="344"/>
      <c r="G13553" s="262">
        <f t="shared" si="234"/>
        <v>58584.866528488899</v>
      </c>
    </row>
    <row r="13554" spans="1:7" x14ac:dyDescent="0.2">
      <c r="A13554" s="120"/>
      <c r="B13554" s="120"/>
      <c r="C13554" s="120"/>
      <c r="D13554" s="120"/>
      <c r="E13554" s="344"/>
      <c r="F13554" s="344"/>
      <c r="G13554" s="262">
        <f t="shared" si="234"/>
        <v>58584.866528488899</v>
      </c>
    </row>
    <row r="13555" spans="1:7" x14ac:dyDescent="0.2">
      <c r="A13555" s="120"/>
      <c r="B13555" s="120"/>
      <c r="C13555" s="120"/>
      <c r="D13555" s="120"/>
      <c r="E13555" s="344"/>
      <c r="F13555" s="344"/>
      <c r="G13555" s="262">
        <f t="shared" si="234"/>
        <v>58584.866528488899</v>
      </c>
    </row>
    <row r="13556" spans="1:7" x14ac:dyDescent="0.2">
      <c r="A13556" s="120"/>
      <c r="B13556" s="120"/>
      <c r="C13556" s="120"/>
      <c r="D13556" s="120"/>
      <c r="E13556" s="344"/>
      <c r="F13556" s="344"/>
      <c r="G13556" s="262">
        <f t="shared" si="234"/>
        <v>58584.866528488899</v>
      </c>
    </row>
    <row r="13557" spans="1:7" x14ac:dyDescent="0.2">
      <c r="A13557" s="120"/>
      <c r="B13557" s="120"/>
      <c r="C13557" s="120"/>
      <c r="D13557" s="120"/>
      <c r="E13557" s="344"/>
      <c r="F13557" s="344"/>
      <c r="G13557" s="262">
        <f t="shared" si="234"/>
        <v>58584.866528488899</v>
      </c>
    </row>
    <row r="13558" spans="1:7" x14ac:dyDescent="0.2">
      <c r="A13558" s="120"/>
      <c r="B13558" s="120"/>
      <c r="C13558" s="120"/>
      <c r="D13558" s="120"/>
      <c r="E13558" s="344"/>
      <c r="F13558" s="344"/>
      <c r="G13558" s="262">
        <f t="shared" si="234"/>
        <v>58584.866528488899</v>
      </c>
    </row>
    <row r="13559" spans="1:7" x14ac:dyDescent="0.2">
      <c r="A13559" s="120"/>
      <c r="B13559" s="120"/>
      <c r="C13559" s="120"/>
      <c r="D13559" s="120"/>
      <c r="E13559" s="344"/>
      <c r="F13559" s="344"/>
      <c r="G13559" s="262">
        <f t="shared" si="234"/>
        <v>58584.866528488899</v>
      </c>
    </row>
    <row r="13560" spans="1:7" x14ac:dyDescent="0.2">
      <c r="A13560" s="120"/>
      <c r="B13560" s="120"/>
      <c r="C13560" s="120"/>
      <c r="D13560" s="120"/>
      <c r="E13560" s="344"/>
      <c r="F13560" s="344"/>
      <c r="G13560" s="262">
        <f t="shared" si="234"/>
        <v>58584.866528488899</v>
      </c>
    </row>
    <row r="13561" spans="1:7" x14ac:dyDescent="0.2">
      <c r="A13561" s="120"/>
      <c r="B13561" s="120"/>
      <c r="C13561" s="120"/>
      <c r="D13561" s="120"/>
      <c r="E13561" s="344"/>
      <c r="F13561" s="344"/>
      <c r="G13561" s="262">
        <f t="shared" si="234"/>
        <v>58584.866528488899</v>
      </c>
    </row>
    <row r="13562" spans="1:7" x14ac:dyDescent="0.2">
      <c r="A13562" s="120"/>
      <c r="B13562" s="120"/>
      <c r="C13562" s="120"/>
      <c r="D13562" s="120"/>
      <c r="E13562" s="344"/>
      <c r="F13562" s="344"/>
      <c r="G13562" s="262">
        <f t="shared" si="234"/>
        <v>58584.866528488899</v>
      </c>
    </row>
    <row r="13563" spans="1:7" x14ac:dyDescent="0.2">
      <c r="A13563" s="120"/>
      <c r="B13563" s="120"/>
      <c r="C13563" s="120"/>
      <c r="D13563" s="120"/>
      <c r="E13563" s="344"/>
      <c r="F13563" s="344"/>
      <c r="G13563" s="262">
        <f t="shared" si="234"/>
        <v>58584.866528488899</v>
      </c>
    </row>
    <row r="13564" spans="1:7" x14ac:dyDescent="0.2">
      <c r="A13564" s="120"/>
      <c r="B13564" s="120"/>
      <c r="C13564" s="120"/>
      <c r="D13564" s="120"/>
      <c r="E13564" s="344"/>
      <c r="F13564" s="344"/>
      <c r="G13564" s="262">
        <f t="shared" si="234"/>
        <v>58584.866528488899</v>
      </c>
    </row>
    <row r="13565" spans="1:7" x14ac:dyDescent="0.2">
      <c r="A13565" s="120"/>
      <c r="B13565" s="120"/>
      <c r="C13565" s="120"/>
      <c r="D13565" s="120"/>
      <c r="E13565" s="344"/>
      <c r="F13565" s="344"/>
      <c r="G13565" s="262">
        <f t="shared" si="234"/>
        <v>58584.866528488899</v>
      </c>
    </row>
    <row r="13566" spans="1:7" x14ac:dyDescent="0.2">
      <c r="A13566" s="120"/>
      <c r="B13566" s="120"/>
      <c r="C13566" s="120"/>
      <c r="D13566" s="120"/>
      <c r="E13566" s="344"/>
      <c r="F13566" s="344"/>
      <c r="G13566" s="262">
        <f t="shared" si="234"/>
        <v>58584.866528488899</v>
      </c>
    </row>
    <row r="13567" spans="1:7" x14ac:dyDescent="0.2">
      <c r="A13567" s="120"/>
      <c r="B13567" s="120"/>
      <c r="C13567" s="120"/>
      <c r="D13567" s="120"/>
      <c r="E13567" s="344"/>
      <c r="F13567" s="344"/>
      <c r="G13567" s="262">
        <f t="shared" si="234"/>
        <v>58584.866528488899</v>
      </c>
    </row>
    <row r="13568" spans="1:7" x14ac:dyDescent="0.2">
      <c r="A13568" s="120"/>
      <c r="B13568" s="120"/>
      <c r="C13568" s="120"/>
      <c r="D13568" s="120"/>
      <c r="E13568" s="344"/>
      <c r="F13568" s="344"/>
      <c r="G13568" s="262">
        <f t="shared" si="234"/>
        <v>58584.866528488899</v>
      </c>
    </row>
    <row r="13569" spans="1:7" x14ac:dyDescent="0.2">
      <c r="A13569" s="120"/>
      <c r="B13569" s="120"/>
      <c r="C13569" s="120"/>
      <c r="D13569" s="120"/>
      <c r="E13569" s="344"/>
      <c r="F13569" s="344"/>
      <c r="G13569" s="262">
        <f t="shared" si="234"/>
        <v>58584.866528488899</v>
      </c>
    </row>
    <row r="13570" spans="1:7" x14ac:dyDescent="0.2">
      <c r="A13570" s="120"/>
      <c r="B13570" s="120"/>
      <c r="C13570" s="120"/>
      <c r="D13570" s="120"/>
      <c r="E13570" s="344"/>
      <c r="F13570" s="344"/>
      <c r="G13570" s="262">
        <f t="shared" si="234"/>
        <v>58584.866528488899</v>
      </c>
    </row>
    <row r="13571" spans="1:7" x14ac:dyDescent="0.2">
      <c r="A13571" s="120"/>
      <c r="B13571" s="120"/>
      <c r="C13571" s="120"/>
      <c r="D13571" s="120"/>
      <c r="E13571" s="344"/>
      <c r="F13571" s="344"/>
      <c r="G13571" s="262">
        <f t="shared" si="234"/>
        <v>58584.866528488899</v>
      </c>
    </row>
    <row r="13572" spans="1:7" x14ac:dyDescent="0.2">
      <c r="A13572" s="120"/>
      <c r="B13572" s="120"/>
      <c r="C13572" s="120"/>
      <c r="D13572" s="120"/>
      <c r="E13572" s="344"/>
      <c r="F13572" s="344"/>
      <c r="G13572" s="262">
        <f t="shared" si="234"/>
        <v>58584.866528488899</v>
      </c>
    </row>
    <row r="13573" spans="1:7" x14ac:dyDescent="0.2">
      <c r="A13573" s="120"/>
      <c r="B13573" s="120"/>
      <c r="C13573" s="120"/>
      <c r="D13573" s="120"/>
      <c r="E13573" s="344"/>
      <c r="F13573" s="344"/>
      <c r="G13573" s="262">
        <f t="shared" si="234"/>
        <v>58584.866528488899</v>
      </c>
    </row>
    <row r="13574" spans="1:7" x14ac:dyDescent="0.2">
      <c r="A13574" s="120"/>
      <c r="B13574" s="120"/>
      <c r="C13574" s="120"/>
      <c r="D13574" s="120"/>
      <c r="E13574" s="344"/>
      <c r="F13574" s="344"/>
      <c r="G13574" s="262">
        <f t="shared" ref="G13574:G13637" si="235">G13573+(D13574+D13573)/2*(E13574-E13573)</f>
        <v>58584.866528488899</v>
      </c>
    </row>
    <row r="13575" spans="1:7" x14ac:dyDescent="0.2">
      <c r="A13575" s="120"/>
      <c r="B13575" s="120"/>
      <c r="C13575" s="120"/>
      <c r="D13575" s="120"/>
      <c r="E13575" s="344"/>
      <c r="F13575" s="344"/>
      <c r="G13575" s="262">
        <f t="shared" si="235"/>
        <v>58584.866528488899</v>
      </c>
    </row>
    <row r="13576" spans="1:7" x14ac:dyDescent="0.2">
      <c r="A13576" s="120"/>
      <c r="B13576" s="120"/>
      <c r="C13576" s="120"/>
      <c r="D13576" s="120"/>
      <c r="E13576" s="344"/>
      <c r="F13576" s="344"/>
      <c r="G13576" s="262">
        <f t="shared" si="235"/>
        <v>58584.866528488899</v>
      </c>
    </row>
    <row r="13577" spans="1:7" x14ac:dyDescent="0.2">
      <c r="A13577" s="120"/>
      <c r="B13577" s="120"/>
      <c r="C13577" s="120"/>
      <c r="D13577" s="120"/>
      <c r="E13577" s="344"/>
      <c r="F13577" s="344"/>
      <c r="G13577" s="262">
        <f t="shared" si="235"/>
        <v>58584.866528488899</v>
      </c>
    </row>
    <row r="13578" spans="1:7" x14ac:dyDescent="0.2">
      <c r="A13578" s="120"/>
      <c r="B13578" s="120"/>
      <c r="C13578" s="120"/>
      <c r="D13578" s="120"/>
      <c r="E13578" s="344"/>
      <c r="F13578" s="344"/>
      <c r="G13578" s="262">
        <f t="shared" si="235"/>
        <v>58584.866528488899</v>
      </c>
    </row>
    <row r="13579" spans="1:7" x14ac:dyDescent="0.2">
      <c r="A13579" s="120"/>
      <c r="B13579" s="120"/>
      <c r="C13579" s="120"/>
      <c r="D13579" s="120"/>
      <c r="E13579" s="344"/>
      <c r="F13579" s="344"/>
      <c r="G13579" s="262">
        <f t="shared" si="235"/>
        <v>58584.866528488899</v>
      </c>
    </row>
    <row r="13580" spans="1:7" x14ac:dyDescent="0.2">
      <c r="A13580" s="120"/>
      <c r="B13580" s="120"/>
      <c r="C13580" s="120"/>
      <c r="D13580" s="120"/>
      <c r="E13580" s="344"/>
      <c r="F13580" s="344"/>
      <c r="G13580" s="262">
        <f t="shared" si="235"/>
        <v>58584.866528488899</v>
      </c>
    </row>
    <row r="13581" spans="1:7" x14ac:dyDescent="0.2">
      <c r="A13581" s="120"/>
      <c r="B13581" s="120"/>
      <c r="C13581" s="120"/>
      <c r="D13581" s="120"/>
      <c r="E13581" s="344"/>
      <c r="F13581" s="344"/>
      <c r="G13581" s="262">
        <f t="shared" si="235"/>
        <v>58584.866528488899</v>
      </c>
    </row>
    <row r="13582" spans="1:7" x14ac:dyDescent="0.2">
      <c r="A13582" s="120"/>
      <c r="B13582" s="120"/>
      <c r="C13582" s="120"/>
      <c r="D13582" s="120"/>
      <c r="E13582" s="344"/>
      <c r="F13582" s="344"/>
      <c r="G13582" s="262">
        <f t="shared" si="235"/>
        <v>58584.866528488899</v>
      </c>
    </row>
    <row r="13583" spans="1:7" x14ac:dyDescent="0.2">
      <c r="A13583" s="120"/>
      <c r="B13583" s="120"/>
      <c r="C13583" s="120"/>
      <c r="D13583" s="120"/>
      <c r="E13583" s="344"/>
      <c r="F13583" s="344"/>
      <c r="G13583" s="262">
        <f t="shared" si="235"/>
        <v>58584.866528488899</v>
      </c>
    </row>
    <row r="13584" spans="1:7" x14ac:dyDescent="0.2">
      <c r="A13584" s="120"/>
      <c r="B13584" s="120"/>
      <c r="C13584" s="120"/>
      <c r="D13584" s="120"/>
      <c r="E13584" s="344"/>
      <c r="F13584" s="344"/>
      <c r="G13584" s="262">
        <f t="shared" si="235"/>
        <v>58584.866528488899</v>
      </c>
    </row>
    <row r="13585" spans="1:7" x14ac:dyDescent="0.2">
      <c r="A13585" s="120"/>
      <c r="B13585" s="120"/>
      <c r="C13585" s="120"/>
      <c r="D13585" s="120"/>
      <c r="E13585" s="344"/>
      <c r="F13585" s="344"/>
      <c r="G13585" s="262">
        <f t="shared" si="235"/>
        <v>58584.866528488899</v>
      </c>
    </row>
    <row r="13586" spans="1:7" x14ac:dyDescent="0.2">
      <c r="A13586" s="120"/>
      <c r="B13586" s="120"/>
      <c r="C13586" s="120"/>
      <c r="D13586" s="120"/>
      <c r="E13586" s="344"/>
      <c r="F13586" s="344"/>
      <c r="G13586" s="262">
        <f t="shared" si="235"/>
        <v>58584.866528488899</v>
      </c>
    </row>
    <row r="13587" spans="1:7" x14ac:dyDescent="0.2">
      <c r="A13587" s="120"/>
      <c r="B13587" s="120"/>
      <c r="C13587" s="120"/>
      <c r="D13587" s="120"/>
      <c r="E13587" s="344"/>
      <c r="F13587" s="344"/>
      <c r="G13587" s="262">
        <f t="shared" si="235"/>
        <v>58584.866528488899</v>
      </c>
    </row>
    <row r="13588" spans="1:7" x14ac:dyDescent="0.2">
      <c r="A13588" s="120"/>
      <c r="B13588" s="120"/>
      <c r="C13588" s="120"/>
      <c r="D13588" s="120"/>
      <c r="E13588" s="344"/>
      <c r="F13588" s="344"/>
      <c r="G13588" s="262">
        <f t="shared" si="235"/>
        <v>58584.866528488899</v>
      </c>
    </row>
    <row r="13589" spans="1:7" x14ac:dyDescent="0.2">
      <c r="A13589" s="120"/>
      <c r="B13589" s="120"/>
      <c r="C13589" s="120"/>
      <c r="D13589" s="120"/>
      <c r="E13589" s="344"/>
      <c r="F13589" s="344"/>
      <c r="G13589" s="262">
        <f t="shared" si="235"/>
        <v>58584.866528488899</v>
      </c>
    </row>
    <row r="13590" spans="1:7" x14ac:dyDescent="0.2">
      <c r="A13590" s="120"/>
      <c r="B13590" s="120"/>
      <c r="C13590" s="120"/>
      <c r="D13590" s="120"/>
      <c r="E13590" s="344"/>
      <c r="F13590" s="344"/>
      <c r="G13590" s="262">
        <f t="shared" si="235"/>
        <v>58584.866528488899</v>
      </c>
    </row>
    <row r="13591" spans="1:7" x14ac:dyDescent="0.2">
      <c r="A13591" s="120"/>
      <c r="B13591" s="120"/>
      <c r="C13591" s="120"/>
      <c r="D13591" s="120"/>
      <c r="E13591" s="344"/>
      <c r="F13591" s="344"/>
      <c r="G13591" s="262">
        <f t="shared" si="235"/>
        <v>58584.866528488899</v>
      </c>
    </row>
    <row r="13592" spans="1:7" x14ac:dyDescent="0.2">
      <c r="A13592" s="120"/>
      <c r="B13592" s="120"/>
      <c r="C13592" s="120"/>
      <c r="D13592" s="120"/>
      <c r="E13592" s="344"/>
      <c r="F13592" s="344"/>
      <c r="G13592" s="262">
        <f t="shared" si="235"/>
        <v>58584.866528488899</v>
      </c>
    </row>
    <row r="13593" spans="1:7" x14ac:dyDescent="0.2">
      <c r="A13593" s="120"/>
      <c r="B13593" s="120"/>
      <c r="C13593" s="120"/>
      <c r="D13593" s="120"/>
      <c r="E13593" s="344"/>
      <c r="F13593" s="344"/>
      <c r="G13593" s="262">
        <f t="shared" si="235"/>
        <v>58584.866528488899</v>
      </c>
    </row>
    <row r="13594" spans="1:7" x14ac:dyDescent="0.2">
      <c r="A13594" s="120"/>
      <c r="B13594" s="120"/>
      <c r="C13594" s="120"/>
      <c r="D13594" s="120"/>
      <c r="E13594" s="344"/>
      <c r="F13594" s="344"/>
      <c r="G13594" s="262">
        <f t="shared" si="235"/>
        <v>58584.866528488899</v>
      </c>
    </row>
    <row r="13595" spans="1:7" x14ac:dyDescent="0.2">
      <c r="A13595" s="120"/>
      <c r="B13595" s="120"/>
      <c r="C13595" s="120"/>
      <c r="D13595" s="120"/>
      <c r="E13595" s="344"/>
      <c r="F13595" s="344"/>
      <c r="G13595" s="262">
        <f t="shared" si="235"/>
        <v>58584.866528488899</v>
      </c>
    </row>
    <row r="13596" spans="1:7" x14ac:dyDescent="0.2">
      <c r="A13596" s="120"/>
      <c r="B13596" s="120"/>
      <c r="C13596" s="120"/>
      <c r="D13596" s="120"/>
      <c r="E13596" s="344"/>
      <c r="F13596" s="344"/>
      <c r="G13596" s="262">
        <f t="shared" si="235"/>
        <v>58584.866528488899</v>
      </c>
    </row>
    <row r="13597" spans="1:7" x14ac:dyDescent="0.2">
      <c r="A13597" s="120"/>
      <c r="B13597" s="120"/>
      <c r="C13597" s="120"/>
      <c r="D13597" s="120"/>
      <c r="E13597" s="344"/>
      <c r="F13597" s="344"/>
      <c r="G13597" s="262">
        <f t="shared" si="235"/>
        <v>58584.866528488899</v>
      </c>
    </row>
    <row r="13598" spans="1:7" x14ac:dyDescent="0.2">
      <c r="A13598" s="120"/>
      <c r="B13598" s="120"/>
      <c r="C13598" s="120"/>
      <c r="D13598" s="120"/>
      <c r="E13598" s="344"/>
      <c r="F13598" s="344"/>
      <c r="G13598" s="262">
        <f t="shared" si="235"/>
        <v>58584.866528488899</v>
      </c>
    </row>
    <row r="13599" spans="1:7" x14ac:dyDescent="0.2">
      <c r="A13599" s="120"/>
      <c r="B13599" s="120"/>
      <c r="C13599" s="120"/>
      <c r="D13599" s="120"/>
      <c r="E13599" s="344"/>
      <c r="F13599" s="344"/>
      <c r="G13599" s="262">
        <f t="shared" si="235"/>
        <v>58584.866528488899</v>
      </c>
    </row>
    <row r="13600" spans="1:7" x14ac:dyDescent="0.2">
      <c r="A13600" s="120"/>
      <c r="B13600" s="120"/>
      <c r="C13600" s="120"/>
      <c r="D13600" s="120"/>
      <c r="E13600" s="344"/>
      <c r="F13600" s="344"/>
      <c r="G13600" s="262">
        <f t="shared" si="235"/>
        <v>58584.866528488899</v>
      </c>
    </row>
    <row r="13601" spans="1:7" x14ac:dyDescent="0.2">
      <c r="A13601" s="120"/>
      <c r="B13601" s="120"/>
      <c r="C13601" s="120"/>
      <c r="D13601" s="120"/>
      <c r="E13601" s="344"/>
      <c r="F13601" s="344"/>
      <c r="G13601" s="262">
        <f t="shared" si="235"/>
        <v>58584.866528488899</v>
      </c>
    </row>
    <row r="13602" spans="1:7" x14ac:dyDescent="0.2">
      <c r="A13602" s="120"/>
      <c r="B13602" s="120"/>
      <c r="C13602" s="120"/>
      <c r="D13602" s="120"/>
      <c r="E13602" s="344"/>
      <c r="F13602" s="344"/>
      <c r="G13602" s="262">
        <f t="shared" si="235"/>
        <v>58584.866528488899</v>
      </c>
    </row>
    <row r="13603" spans="1:7" x14ac:dyDescent="0.2">
      <c r="A13603" s="120"/>
      <c r="B13603" s="120"/>
      <c r="C13603" s="120"/>
      <c r="D13603" s="120"/>
      <c r="E13603" s="344"/>
      <c r="F13603" s="344"/>
      <c r="G13603" s="262">
        <f t="shared" si="235"/>
        <v>58584.866528488899</v>
      </c>
    </row>
    <row r="13604" spans="1:7" x14ac:dyDescent="0.2">
      <c r="A13604" s="120"/>
      <c r="B13604" s="120"/>
      <c r="C13604" s="120"/>
      <c r="D13604" s="120"/>
      <c r="E13604" s="344"/>
      <c r="F13604" s="344"/>
      <c r="G13604" s="262">
        <f t="shared" si="235"/>
        <v>58584.866528488899</v>
      </c>
    </row>
    <row r="13605" spans="1:7" x14ac:dyDescent="0.2">
      <c r="A13605" s="120"/>
      <c r="B13605" s="120"/>
      <c r="C13605" s="120"/>
      <c r="D13605" s="120"/>
      <c r="E13605" s="344"/>
      <c r="F13605" s="344"/>
      <c r="G13605" s="262">
        <f t="shared" si="235"/>
        <v>58584.866528488899</v>
      </c>
    </row>
    <row r="13606" spans="1:7" x14ac:dyDescent="0.2">
      <c r="A13606" s="120"/>
      <c r="B13606" s="120"/>
      <c r="C13606" s="120"/>
      <c r="D13606" s="120"/>
      <c r="E13606" s="344"/>
      <c r="F13606" s="344"/>
      <c r="G13606" s="262">
        <f t="shared" si="235"/>
        <v>58584.866528488899</v>
      </c>
    </row>
    <row r="13607" spans="1:7" x14ac:dyDescent="0.2">
      <c r="A13607" s="120"/>
      <c r="B13607" s="120"/>
      <c r="C13607" s="120"/>
      <c r="D13607" s="120"/>
      <c r="E13607" s="344"/>
      <c r="F13607" s="344"/>
      <c r="G13607" s="262">
        <f t="shared" si="235"/>
        <v>58584.866528488899</v>
      </c>
    </row>
    <row r="13608" spans="1:7" x14ac:dyDescent="0.2">
      <c r="A13608" s="120"/>
      <c r="B13608" s="120"/>
      <c r="C13608" s="120"/>
      <c r="D13608" s="120"/>
      <c r="E13608" s="344"/>
      <c r="F13608" s="344"/>
      <c r="G13608" s="262">
        <f t="shared" si="235"/>
        <v>58584.866528488899</v>
      </c>
    </row>
    <row r="13609" spans="1:7" x14ac:dyDescent="0.2">
      <c r="A13609" s="120"/>
      <c r="B13609" s="120"/>
      <c r="C13609" s="120"/>
      <c r="D13609" s="120"/>
      <c r="E13609" s="344"/>
      <c r="F13609" s="344"/>
      <c r="G13609" s="262">
        <f t="shared" si="235"/>
        <v>58584.866528488899</v>
      </c>
    </row>
    <row r="13610" spans="1:7" x14ac:dyDescent="0.2">
      <c r="A13610" s="120"/>
      <c r="B13610" s="120"/>
      <c r="C13610" s="120"/>
      <c r="D13610" s="120"/>
      <c r="E13610" s="344"/>
      <c r="F13610" s="344"/>
      <c r="G13610" s="262">
        <f t="shared" si="235"/>
        <v>58584.866528488899</v>
      </c>
    </row>
    <row r="13611" spans="1:7" x14ac:dyDescent="0.2">
      <c r="A13611" s="120"/>
      <c r="B13611" s="120"/>
      <c r="C13611" s="120"/>
      <c r="D13611" s="120"/>
      <c r="E13611" s="344"/>
      <c r="F13611" s="344"/>
      <c r="G13611" s="262">
        <f t="shared" si="235"/>
        <v>58584.866528488899</v>
      </c>
    </row>
    <row r="13612" spans="1:7" x14ac:dyDescent="0.2">
      <c r="A13612" s="120"/>
      <c r="B13612" s="120"/>
      <c r="C13612" s="120"/>
      <c r="D13612" s="120"/>
      <c r="E13612" s="344"/>
      <c r="F13612" s="344"/>
      <c r="G13612" s="262">
        <f t="shared" si="235"/>
        <v>58584.866528488899</v>
      </c>
    </row>
    <row r="13613" spans="1:7" x14ac:dyDescent="0.2">
      <c r="A13613" s="120"/>
      <c r="B13613" s="120"/>
      <c r="C13613" s="120"/>
      <c r="D13613" s="120"/>
      <c r="E13613" s="344"/>
      <c r="F13613" s="344"/>
      <c r="G13613" s="262">
        <f t="shared" si="235"/>
        <v>58584.866528488899</v>
      </c>
    </row>
    <row r="13614" spans="1:7" x14ac:dyDescent="0.2">
      <c r="A13614" s="120"/>
      <c r="B13614" s="120"/>
      <c r="C13614" s="120"/>
      <c r="D13614" s="120"/>
      <c r="E13614" s="344"/>
      <c r="F13614" s="344"/>
      <c r="G13614" s="262">
        <f t="shared" si="235"/>
        <v>58584.866528488899</v>
      </c>
    </row>
    <row r="13615" spans="1:7" x14ac:dyDescent="0.2">
      <c r="A13615" s="120"/>
      <c r="B13615" s="120"/>
      <c r="C13615" s="120"/>
      <c r="D13615" s="120"/>
      <c r="E13615" s="344"/>
      <c r="F13615" s="344"/>
      <c r="G13615" s="262">
        <f t="shared" si="235"/>
        <v>58584.866528488899</v>
      </c>
    </row>
    <row r="13616" spans="1:7" x14ac:dyDescent="0.2">
      <c r="A13616" s="120"/>
      <c r="B13616" s="120"/>
      <c r="C13616" s="120"/>
      <c r="D13616" s="120"/>
      <c r="E13616" s="344"/>
      <c r="F13616" s="344"/>
      <c r="G13616" s="262">
        <f t="shared" si="235"/>
        <v>58584.866528488899</v>
      </c>
    </row>
    <row r="13617" spans="1:7" x14ac:dyDescent="0.2">
      <c r="A13617" s="120"/>
      <c r="B13617" s="120"/>
      <c r="C13617" s="120"/>
      <c r="D13617" s="120"/>
      <c r="E13617" s="344"/>
      <c r="F13617" s="344"/>
      <c r="G13617" s="262">
        <f t="shared" si="235"/>
        <v>58584.866528488899</v>
      </c>
    </row>
    <row r="13618" spans="1:7" x14ac:dyDescent="0.2">
      <c r="A13618" s="120"/>
      <c r="B13618" s="120"/>
      <c r="C13618" s="120"/>
      <c r="D13618" s="120"/>
      <c r="E13618" s="344"/>
      <c r="F13618" s="344"/>
      <c r="G13618" s="262">
        <f t="shared" si="235"/>
        <v>58584.866528488899</v>
      </c>
    </row>
    <row r="13619" spans="1:7" x14ac:dyDescent="0.2">
      <c r="A13619" s="120"/>
      <c r="B13619" s="120"/>
      <c r="C13619" s="120"/>
      <c r="D13619" s="120"/>
      <c r="E13619" s="344"/>
      <c r="F13619" s="344"/>
      <c r="G13619" s="262">
        <f t="shared" si="235"/>
        <v>58584.866528488899</v>
      </c>
    </row>
    <row r="13620" spans="1:7" x14ac:dyDescent="0.2">
      <c r="A13620" s="120"/>
      <c r="B13620" s="120"/>
      <c r="C13620" s="120"/>
      <c r="D13620" s="120"/>
      <c r="E13620" s="344"/>
      <c r="F13620" s="344"/>
      <c r="G13620" s="262">
        <f t="shared" si="235"/>
        <v>58584.866528488899</v>
      </c>
    </row>
    <row r="13621" spans="1:7" x14ac:dyDescent="0.2">
      <c r="A13621" s="120"/>
      <c r="B13621" s="120"/>
      <c r="C13621" s="120"/>
      <c r="D13621" s="120"/>
      <c r="E13621" s="344"/>
      <c r="F13621" s="344"/>
      <c r="G13621" s="262">
        <f t="shared" si="235"/>
        <v>58584.866528488899</v>
      </c>
    </row>
    <row r="13622" spans="1:7" x14ac:dyDescent="0.2">
      <c r="A13622" s="120"/>
      <c r="B13622" s="120"/>
      <c r="C13622" s="120"/>
      <c r="D13622" s="120"/>
      <c r="E13622" s="344"/>
      <c r="F13622" s="344"/>
      <c r="G13622" s="262">
        <f t="shared" si="235"/>
        <v>58584.866528488899</v>
      </c>
    </row>
    <row r="13623" spans="1:7" x14ac:dyDescent="0.2">
      <c r="A13623" s="120"/>
      <c r="B13623" s="120"/>
      <c r="C13623" s="120"/>
      <c r="D13623" s="120"/>
      <c r="E13623" s="344"/>
      <c r="F13623" s="344"/>
      <c r="G13623" s="262">
        <f t="shared" si="235"/>
        <v>58584.866528488899</v>
      </c>
    </row>
    <row r="13624" spans="1:7" x14ac:dyDescent="0.2">
      <c r="A13624" s="120"/>
      <c r="B13624" s="120"/>
      <c r="C13624" s="120"/>
      <c r="D13624" s="120"/>
      <c r="E13624" s="344"/>
      <c r="F13624" s="344"/>
      <c r="G13624" s="262">
        <f t="shared" si="235"/>
        <v>58584.866528488899</v>
      </c>
    </row>
    <row r="13625" spans="1:7" x14ac:dyDescent="0.2">
      <c r="A13625" s="120"/>
      <c r="B13625" s="120"/>
      <c r="C13625" s="120"/>
      <c r="D13625" s="120"/>
      <c r="E13625" s="344"/>
      <c r="F13625" s="344"/>
      <c r="G13625" s="262">
        <f t="shared" si="235"/>
        <v>58584.866528488899</v>
      </c>
    </row>
    <row r="13626" spans="1:7" x14ac:dyDescent="0.2">
      <c r="A13626" s="120"/>
      <c r="B13626" s="120"/>
      <c r="C13626" s="120"/>
      <c r="D13626" s="120"/>
      <c r="E13626" s="344"/>
      <c r="F13626" s="344"/>
      <c r="G13626" s="262">
        <f t="shared" si="235"/>
        <v>58584.866528488899</v>
      </c>
    </row>
    <row r="13627" spans="1:7" x14ac:dyDescent="0.2">
      <c r="A13627" s="120"/>
      <c r="B13627" s="120"/>
      <c r="C13627" s="120"/>
      <c r="D13627" s="120"/>
      <c r="E13627" s="344"/>
      <c r="F13627" s="344"/>
      <c r="G13627" s="262">
        <f t="shared" si="235"/>
        <v>58584.866528488899</v>
      </c>
    </row>
    <row r="13628" spans="1:7" x14ac:dyDescent="0.2">
      <c r="A13628" s="120"/>
      <c r="B13628" s="120"/>
      <c r="C13628" s="120"/>
      <c r="D13628" s="120"/>
      <c r="E13628" s="344"/>
      <c r="F13628" s="344"/>
      <c r="G13628" s="262">
        <f t="shared" si="235"/>
        <v>58584.866528488899</v>
      </c>
    </row>
    <row r="13629" spans="1:7" x14ac:dyDescent="0.2">
      <c r="A13629" s="120"/>
      <c r="B13629" s="120"/>
      <c r="C13629" s="120"/>
      <c r="D13629" s="120"/>
      <c r="E13629" s="344"/>
      <c r="F13629" s="344"/>
      <c r="G13629" s="262">
        <f t="shared" si="235"/>
        <v>58584.866528488899</v>
      </c>
    </row>
    <row r="13630" spans="1:7" x14ac:dyDescent="0.2">
      <c r="A13630" s="120"/>
      <c r="B13630" s="120"/>
      <c r="C13630" s="120"/>
      <c r="D13630" s="120"/>
      <c r="E13630" s="344"/>
      <c r="F13630" s="344"/>
      <c r="G13630" s="262">
        <f t="shared" si="235"/>
        <v>58584.866528488899</v>
      </c>
    </row>
    <row r="13631" spans="1:7" x14ac:dyDescent="0.2">
      <c r="A13631" s="120"/>
      <c r="B13631" s="120"/>
      <c r="C13631" s="120"/>
      <c r="D13631" s="120"/>
      <c r="E13631" s="344"/>
      <c r="F13631" s="344"/>
      <c r="G13631" s="262">
        <f t="shared" si="235"/>
        <v>58584.866528488899</v>
      </c>
    </row>
    <row r="13632" spans="1:7" x14ac:dyDescent="0.2">
      <c r="A13632" s="120"/>
      <c r="B13632" s="120"/>
      <c r="C13632" s="120"/>
      <c r="D13632" s="120"/>
      <c r="E13632" s="344"/>
      <c r="F13632" s="344"/>
      <c r="G13632" s="262">
        <f t="shared" si="235"/>
        <v>58584.866528488899</v>
      </c>
    </row>
    <row r="13633" spans="1:7" x14ac:dyDescent="0.2">
      <c r="A13633" s="120"/>
      <c r="B13633" s="120"/>
      <c r="C13633" s="120"/>
      <c r="D13633" s="120"/>
      <c r="E13633" s="344"/>
      <c r="F13633" s="344"/>
      <c r="G13633" s="262">
        <f t="shared" si="235"/>
        <v>58584.866528488899</v>
      </c>
    </row>
    <row r="13634" spans="1:7" x14ac:dyDescent="0.2">
      <c r="A13634" s="120"/>
      <c r="B13634" s="120"/>
      <c r="C13634" s="120"/>
      <c r="D13634" s="120"/>
      <c r="E13634" s="344"/>
      <c r="F13634" s="344"/>
      <c r="G13634" s="262">
        <f t="shared" si="235"/>
        <v>58584.866528488899</v>
      </c>
    </row>
    <row r="13635" spans="1:7" x14ac:dyDescent="0.2">
      <c r="A13635" s="120"/>
      <c r="B13635" s="120"/>
      <c r="C13635" s="120"/>
      <c r="D13635" s="120"/>
      <c r="E13635" s="344"/>
      <c r="F13635" s="344"/>
      <c r="G13635" s="262">
        <f t="shared" si="235"/>
        <v>58584.866528488899</v>
      </c>
    </row>
    <row r="13636" spans="1:7" x14ac:dyDescent="0.2">
      <c r="A13636" s="120"/>
      <c r="B13636" s="120"/>
      <c r="C13636" s="120"/>
      <c r="D13636" s="120"/>
      <c r="E13636" s="344"/>
      <c r="F13636" s="344"/>
      <c r="G13636" s="262">
        <f t="shared" si="235"/>
        <v>58584.866528488899</v>
      </c>
    </row>
    <row r="13637" spans="1:7" x14ac:dyDescent="0.2">
      <c r="A13637" s="120"/>
      <c r="B13637" s="120"/>
      <c r="C13637" s="120"/>
      <c r="D13637" s="120"/>
      <c r="E13637" s="344"/>
      <c r="F13637" s="344"/>
      <c r="G13637" s="262">
        <f t="shared" si="235"/>
        <v>58584.866528488899</v>
      </c>
    </row>
    <row r="13638" spans="1:7" x14ac:dyDescent="0.2">
      <c r="A13638" s="120"/>
      <c r="B13638" s="120"/>
      <c r="C13638" s="120"/>
      <c r="D13638" s="120"/>
      <c r="E13638" s="344"/>
      <c r="F13638" s="344"/>
      <c r="G13638" s="262">
        <f t="shared" ref="G13638:G13701" si="236">G13637+(D13638+D13637)/2*(E13638-E13637)</f>
        <v>58584.866528488899</v>
      </c>
    </row>
    <row r="13639" spans="1:7" x14ac:dyDescent="0.2">
      <c r="A13639" s="120"/>
      <c r="B13639" s="120"/>
      <c r="C13639" s="120"/>
      <c r="D13639" s="120"/>
      <c r="E13639" s="344"/>
      <c r="F13639" s="344"/>
      <c r="G13639" s="262">
        <f t="shared" si="236"/>
        <v>58584.866528488899</v>
      </c>
    </row>
    <row r="13640" spans="1:7" x14ac:dyDescent="0.2">
      <c r="A13640" s="120"/>
      <c r="B13640" s="120"/>
      <c r="C13640" s="120"/>
      <c r="D13640" s="120"/>
      <c r="E13640" s="344"/>
      <c r="F13640" s="344"/>
      <c r="G13640" s="262">
        <f t="shared" si="236"/>
        <v>58584.866528488899</v>
      </c>
    </row>
    <row r="13641" spans="1:7" x14ac:dyDescent="0.2">
      <c r="A13641" s="120"/>
      <c r="B13641" s="120"/>
      <c r="C13641" s="120"/>
      <c r="D13641" s="120"/>
      <c r="E13641" s="344"/>
      <c r="F13641" s="344"/>
      <c r="G13641" s="262">
        <f t="shared" si="236"/>
        <v>58584.866528488899</v>
      </c>
    </row>
    <row r="13642" spans="1:7" x14ac:dyDescent="0.2">
      <c r="A13642" s="120"/>
      <c r="B13642" s="120"/>
      <c r="C13642" s="120"/>
      <c r="D13642" s="120"/>
      <c r="E13642" s="344"/>
      <c r="F13642" s="344"/>
      <c r="G13642" s="262">
        <f t="shared" si="236"/>
        <v>58584.866528488899</v>
      </c>
    </row>
    <row r="13643" spans="1:7" x14ac:dyDescent="0.2">
      <c r="A13643" s="120"/>
      <c r="B13643" s="120"/>
      <c r="C13643" s="120"/>
      <c r="D13643" s="120"/>
      <c r="E13643" s="344"/>
      <c r="F13643" s="344"/>
      <c r="G13643" s="262">
        <f t="shared" si="236"/>
        <v>58584.866528488899</v>
      </c>
    </row>
    <row r="13644" spans="1:7" x14ac:dyDescent="0.2">
      <c r="A13644" s="120"/>
      <c r="B13644" s="120"/>
      <c r="C13644" s="120"/>
      <c r="D13644" s="120"/>
      <c r="E13644" s="344"/>
      <c r="F13644" s="344"/>
      <c r="G13644" s="262">
        <f t="shared" si="236"/>
        <v>58584.866528488899</v>
      </c>
    </row>
    <row r="13645" spans="1:7" x14ac:dyDescent="0.2">
      <c r="A13645" s="120"/>
      <c r="B13645" s="120"/>
      <c r="C13645" s="120"/>
      <c r="D13645" s="120"/>
      <c r="E13645" s="344"/>
      <c r="F13645" s="344"/>
      <c r="G13645" s="262">
        <f t="shared" si="236"/>
        <v>58584.866528488899</v>
      </c>
    </row>
    <row r="13646" spans="1:7" x14ac:dyDescent="0.2">
      <c r="A13646" s="120"/>
      <c r="B13646" s="120"/>
      <c r="C13646" s="120"/>
      <c r="D13646" s="120"/>
      <c r="E13646" s="344"/>
      <c r="F13646" s="344"/>
      <c r="G13646" s="262">
        <f t="shared" si="236"/>
        <v>58584.866528488899</v>
      </c>
    </row>
    <row r="13647" spans="1:7" x14ac:dyDescent="0.2">
      <c r="A13647" s="120"/>
      <c r="B13647" s="120"/>
      <c r="C13647" s="120"/>
      <c r="D13647" s="120"/>
      <c r="E13647" s="344"/>
      <c r="F13647" s="344"/>
      <c r="G13647" s="262">
        <f t="shared" si="236"/>
        <v>58584.866528488899</v>
      </c>
    </row>
    <row r="13648" spans="1:7" x14ac:dyDescent="0.2">
      <c r="A13648" s="120"/>
      <c r="B13648" s="120"/>
      <c r="C13648" s="120"/>
      <c r="D13648" s="120"/>
      <c r="E13648" s="344"/>
      <c r="F13648" s="344"/>
      <c r="G13648" s="262">
        <f t="shared" si="236"/>
        <v>58584.866528488899</v>
      </c>
    </row>
    <row r="13649" spans="1:7" x14ac:dyDescent="0.2">
      <c r="A13649" s="120"/>
      <c r="B13649" s="120"/>
      <c r="C13649" s="120"/>
      <c r="D13649" s="120"/>
      <c r="E13649" s="344"/>
      <c r="F13649" s="344"/>
      <c r="G13649" s="262">
        <f t="shared" si="236"/>
        <v>58584.866528488899</v>
      </c>
    </row>
    <row r="13650" spans="1:7" x14ac:dyDescent="0.2">
      <c r="A13650" s="120"/>
      <c r="B13650" s="120"/>
      <c r="C13650" s="120"/>
      <c r="D13650" s="120"/>
      <c r="E13650" s="344"/>
      <c r="F13650" s="344"/>
      <c r="G13650" s="262">
        <f t="shared" si="236"/>
        <v>58584.866528488899</v>
      </c>
    </row>
    <row r="13651" spans="1:7" x14ac:dyDescent="0.2">
      <c r="A13651" s="120"/>
      <c r="B13651" s="120"/>
      <c r="C13651" s="120"/>
      <c r="D13651" s="120"/>
      <c r="E13651" s="344"/>
      <c r="F13651" s="344"/>
      <c r="G13651" s="262">
        <f t="shared" si="236"/>
        <v>58584.866528488899</v>
      </c>
    </row>
    <row r="13652" spans="1:7" x14ac:dyDescent="0.2">
      <c r="A13652" s="120"/>
      <c r="B13652" s="120"/>
      <c r="C13652" s="120"/>
      <c r="D13652" s="120"/>
      <c r="E13652" s="344"/>
      <c r="F13652" s="344"/>
      <c r="G13652" s="262">
        <f t="shared" si="236"/>
        <v>58584.866528488899</v>
      </c>
    </row>
    <row r="13653" spans="1:7" x14ac:dyDescent="0.2">
      <c r="A13653" s="120"/>
      <c r="B13653" s="120"/>
      <c r="C13653" s="120"/>
      <c r="D13653" s="120"/>
      <c r="E13653" s="344"/>
      <c r="F13653" s="344"/>
      <c r="G13653" s="262">
        <f t="shared" si="236"/>
        <v>58584.866528488899</v>
      </c>
    </row>
    <row r="13654" spans="1:7" x14ac:dyDescent="0.2">
      <c r="A13654" s="120"/>
      <c r="B13654" s="120"/>
      <c r="C13654" s="120"/>
      <c r="D13654" s="120"/>
      <c r="E13654" s="344"/>
      <c r="F13654" s="344"/>
      <c r="G13654" s="262">
        <f t="shared" si="236"/>
        <v>58584.866528488899</v>
      </c>
    </row>
    <row r="13655" spans="1:7" x14ac:dyDescent="0.2">
      <c r="A13655" s="120"/>
      <c r="B13655" s="120"/>
      <c r="C13655" s="120"/>
      <c r="D13655" s="120"/>
      <c r="E13655" s="344"/>
      <c r="F13655" s="344"/>
      <c r="G13655" s="262">
        <f t="shared" si="236"/>
        <v>58584.866528488899</v>
      </c>
    </row>
    <row r="13656" spans="1:7" x14ac:dyDescent="0.2">
      <c r="A13656" s="120"/>
      <c r="B13656" s="120"/>
      <c r="C13656" s="120"/>
      <c r="D13656" s="120"/>
      <c r="E13656" s="344"/>
      <c r="F13656" s="344"/>
      <c r="G13656" s="262">
        <f t="shared" si="236"/>
        <v>58584.866528488899</v>
      </c>
    </row>
    <row r="13657" spans="1:7" x14ac:dyDescent="0.2">
      <c r="A13657" s="120"/>
      <c r="B13657" s="120"/>
      <c r="C13657" s="120"/>
      <c r="D13657" s="120"/>
      <c r="E13657" s="344"/>
      <c r="F13657" s="344"/>
      <c r="G13657" s="262">
        <f t="shared" si="236"/>
        <v>58584.866528488899</v>
      </c>
    </row>
    <row r="13658" spans="1:7" x14ac:dyDescent="0.2">
      <c r="A13658" s="120"/>
      <c r="B13658" s="120"/>
      <c r="C13658" s="120"/>
      <c r="D13658" s="120"/>
      <c r="E13658" s="344"/>
      <c r="F13658" s="344"/>
      <c r="G13658" s="262">
        <f t="shared" si="236"/>
        <v>58584.866528488899</v>
      </c>
    </row>
    <row r="13659" spans="1:7" x14ac:dyDescent="0.2">
      <c r="A13659" s="120"/>
      <c r="B13659" s="120"/>
      <c r="C13659" s="120"/>
      <c r="D13659" s="120"/>
      <c r="E13659" s="344"/>
      <c r="F13659" s="344"/>
      <c r="G13659" s="262">
        <f t="shared" si="236"/>
        <v>58584.866528488899</v>
      </c>
    </row>
    <row r="13660" spans="1:7" x14ac:dyDescent="0.2">
      <c r="A13660" s="120"/>
      <c r="B13660" s="120"/>
      <c r="C13660" s="120"/>
      <c r="D13660" s="120"/>
      <c r="E13660" s="344"/>
      <c r="F13660" s="344"/>
      <c r="G13660" s="262">
        <f t="shared" si="236"/>
        <v>58584.866528488899</v>
      </c>
    </row>
    <row r="13661" spans="1:7" x14ac:dyDescent="0.2">
      <c r="A13661" s="120"/>
      <c r="B13661" s="120"/>
      <c r="C13661" s="120"/>
      <c r="D13661" s="120"/>
      <c r="E13661" s="344"/>
      <c r="F13661" s="344"/>
      <c r="G13661" s="262">
        <f t="shared" si="236"/>
        <v>58584.866528488899</v>
      </c>
    </row>
    <row r="13662" spans="1:7" x14ac:dyDescent="0.2">
      <c r="A13662" s="120"/>
      <c r="B13662" s="120"/>
      <c r="C13662" s="120"/>
      <c r="D13662" s="120"/>
      <c r="E13662" s="344"/>
      <c r="F13662" s="344"/>
      <c r="G13662" s="262">
        <f t="shared" si="236"/>
        <v>58584.866528488899</v>
      </c>
    </row>
    <row r="13663" spans="1:7" x14ac:dyDescent="0.2">
      <c r="A13663" s="120"/>
      <c r="B13663" s="120"/>
      <c r="C13663" s="120"/>
      <c r="D13663" s="120"/>
      <c r="E13663" s="344"/>
      <c r="F13663" s="344"/>
      <c r="G13663" s="262">
        <f t="shared" si="236"/>
        <v>58584.866528488899</v>
      </c>
    </row>
    <row r="13664" spans="1:7" x14ac:dyDescent="0.2">
      <c r="A13664" s="120"/>
      <c r="B13664" s="120"/>
      <c r="C13664" s="120"/>
      <c r="D13664" s="120"/>
      <c r="E13664" s="344"/>
      <c r="F13664" s="344"/>
      <c r="G13664" s="262">
        <f t="shared" si="236"/>
        <v>58584.866528488899</v>
      </c>
    </row>
    <row r="13665" spans="1:7" x14ac:dyDescent="0.2">
      <c r="A13665" s="120"/>
      <c r="B13665" s="120"/>
      <c r="C13665" s="120"/>
      <c r="D13665" s="120"/>
      <c r="E13665" s="344"/>
      <c r="F13665" s="344"/>
      <c r="G13665" s="262">
        <f t="shared" si="236"/>
        <v>58584.866528488899</v>
      </c>
    </row>
    <row r="13666" spans="1:7" x14ac:dyDescent="0.2">
      <c r="A13666" s="120"/>
      <c r="B13666" s="120"/>
      <c r="C13666" s="120"/>
      <c r="D13666" s="120"/>
      <c r="E13666" s="344"/>
      <c r="F13666" s="344"/>
      <c r="G13666" s="262">
        <f t="shared" si="236"/>
        <v>58584.866528488899</v>
      </c>
    </row>
    <row r="13667" spans="1:7" x14ac:dyDescent="0.2">
      <c r="A13667" s="120"/>
      <c r="B13667" s="120"/>
      <c r="C13667" s="120"/>
      <c r="D13667" s="120"/>
      <c r="E13667" s="344"/>
      <c r="F13667" s="344"/>
      <c r="G13667" s="262">
        <f t="shared" si="236"/>
        <v>58584.866528488899</v>
      </c>
    </row>
    <row r="13668" spans="1:7" x14ac:dyDescent="0.2">
      <c r="A13668" s="120"/>
      <c r="B13668" s="120"/>
      <c r="C13668" s="120"/>
      <c r="D13668" s="120"/>
      <c r="E13668" s="344"/>
      <c r="F13668" s="344"/>
      <c r="G13668" s="262">
        <f t="shared" si="236"/>
        <v>58584.866528488899</v>
      </c>
    </row>
    <row r="13669" spans="1:7" x14ac:dyDescent="0.2">
      <c r="A13669" s="120"/>
      <c r="B13669" s="120"/>
      <c r="C13669" s="120"/>
      <c r="D13669" s="120"/>
      <c r="E13669" s="344"/>
      <c r="F13669" s="344"/>
      <c r="G13669" s="262">
        <f t="shared" si="236"/>
        <v>58584.866528488899</v>
      </c>
    </row>
    <row r="13670" spans="1:7" x14ac:dyDescent="0.2">
      <c r="A13670" s="120"/>
      <c r="B13670" s="120"/>
      <c r="C13670" s="120"/>
      <c r="D13670" s="120"/>
      <c r="E13670" s="344"/>
      <c r="F13670" s="344"/>
      <c r="G13670" s="262">
        <f t="shared" si="236"/>
        <v>58584.866528488899</v>
      </c>
    </row>
    <row r="13671" spans="1:7" x14ac:dyDescent="0.2">
      <c r="A13671" s="120"/>
      <c r="B13671" s="120"/>
      <c r="C13671" s="120"/>
      <c r="D13671" s="120"/>
      <c r="E13671" s="344"/>
      <c r="F13671" s="344"/>
      <c r="G13671" s="262">
        <f t="shared" si="236"/>
        <v>58584.866528488899</v>
      </c>
    </row>
    <row r="13672" spans="1:7" x14ac:dyDescent="0.2">
      <c r="A13672" s="120"/>
      <c r="B13672" s="120"/>
      <c r="C13672" s="120"/>
      <c r="D13672" s="120"/>
      <c r="E13672" s="344"/>
      <c r="F13672" s="344"/>
      <c r="G13672" s="262">
        <f t="shared" si="236"/>
        <v>58584.866528488899</v>
      </c>
    </row>
    <row r="13673" spans="1:7" x14ac:dyDescent="0.2">
      <c r="A13673" s="120"/>
      <c r="B13673" s="120"/>
      <c r="C13673" s="120"/>
      <c r="D13673" s="120"/>
      <c r="E13673" s="344"/>
      <c r="F13673" s="344"/>
      <c r="G13673" s="262">
        <f t="shared" si="236"/>
        <v>58584.866528488899</v>
      </c>
    </row>
    <row r="13674" spans="1:7" x14ac:dyDescent="0.2">
      <c r="A13674" s="120"/>
      <c r="B13674" s="120"/>
      <c r="C13674" s="120"/>
      <c r="D13674" s="120"/>
      <c r="E13674" s="344"/>
      <c r="F13674" s="344"/>
      <c r="G13674" s="262">
        <f t="shared" si="236"/>
        <v>58584.866528488899</v>
      </c>
    </row>
    <row r="13675" spans="1:7" x14ac:dyDescent="0.2">
      <c r="A13675" s="120"/>
      <c r="B13675" s="120"/>
      <c r="C13675" s="120"/>
      <c r="D13675" s="120"/>
      <c r="E13675" s="344"/>
      <c r="F13675" s="344"/>
      <c r="G13675" s="262">
        <f t="shared" si="236"/>
        <v>58584.866528488899</v>
      </c>
    </row>
    <row r="13676" spans="1:7" x14ac:dyDescent="0.2">
      <c r="A13676" s="120"/>
      <c r="B13676" s="120"/>
      <c r="C13676" s="120"/>
      <c r="D13676" s="120"/>
      <c r="E13676" s="344"/>
      <c r="F13676" s="344"/>
      <c r="G13676" s="262">
        <f t="shared" si="236"/>
        <v>58584.866528488899</v>
      </c>
    </row>
    <row r="13677" spans="1:7" x14ac:dyDescent="0.2">
      <c r="A13677" s="120"/>
      <c r="B13677" s="120"/>
      <c r="C13677" s="120"/>
      <c r="D13677" s="120"/>
      <c r="E13677" s="344"/>
      <c r="F13677" s="344"/>
      <c r="G13677" s="262">
        <f t="shared" si="236"/>
        <v>58584.866528488899</v>
      </c>
    </row>
    <row r="13678" spans="1:7" x14ac:dyDescent="0.2">
      <c r="A13678" s="120"/>
      <c r="B13678" s="120"/>
      <c r="C13678" s="120"/>
      <c r="D13678" s="120"/>
      <c r="E13678" s="344"/>
      <c r="F13678" s="344"/>
      <c r="G13678" s="262">
        <f t="shared" si="236"/>
        <v>58584.866528488899</v>
      </c>
    </row>
    <row r="13679" spans="1:7" x14ac:dyDescent="0.2">
      <c r="A13679" s="120"/>
      <c r="B13679" s="120"/>
      <c r="C13679" s="120"/>
      <c r="D13679" s="120"/>
      <c r="E13679" s="344"/>
      <c r="F13679" s="344"/>
      <c r="G13679" s="262">
        <f t="shared" si="236"/>
        <v>58584.866528488899</v>
      </c>
    </row>
    <row r="13680" spans="1:7" x14ac:dyDescent="0.2">
      <c r="A13680" s="120"/>
      <c r="B13680" s="120"/>
      <c r="C13680" s="120"/>
      <c r="D13680" s="120"/>
      <c r="E13680" s="344"/>
      <c r="F13680" s="344"/>
      <c r="G13680" s="262">
        <f t="shared" si="236"/>
        <v>58584.866528488899</v>
      </c>
    </row>
    <row r="13681" spans="1:7" x14ac:dyDescent="0.2">
      <c r="A13681" s="120"/>
      <c r="B13681" s="120"/>
      <c r="C13681" s="120"/>
      <c r="D13681" s="120"/>
      <c r="E13681" s="344"/>
      <c r="F13681" s="344"/>
      <c r="G13681" s="262">
        <f t="shared" si="236"/>
        <v>58584.866528488899</v>
      </c>
    </row>
    <row r="13682" spans="1:7" x14ac:dyDescent="0.2">
      <c r="A13682" s="120"/>
      <c r="B13682" s="120"/>
      <c r="C13682" s="120"/>
      <c r="D13682" s="120"/>
      <c r="E13682" s="344"/>
      <c r="F13682" s="344"/>
      <c r="G13682" s="262">
        <f t="shared" si="236"/>
        <v>58584.866528488899</v>
      </c>
    </row>
    <row r="13683" spans="1:7" x14ac:dyDescent="0.2">
      <c r="A13683" s="120"/>
      <c r="B13683" s="120"/>
      <c r="C13683" s="120"/>
      <c r="D13683" s="120"/>
      <c r="E13683" s="344"/>
      <c r="F13683" s="344"/>
      <c r="G13683" s="262">
        <f t="shared" si="236"/>
        <v>58584.866528488899</v>
      </c>
    </row>
    <row r="13684" spans="1:7" x14ac:dyDescent="0.2">
      <c r="A13684" s="120"/>
      <c r="B13684" s="120"/>
      <c r="C13684" s="120"/>
      <c r="D13684" s="120"/>
      <c r="E13684" s="344"/>
      <c r="F13684" s="344"/>
      <c r="G13684" s="262">
        <f t="shared" si="236"/>
        <v>58584.866528488899</v>
      </c>
    </row>
    <row r="13685" spans="1:7" x14ac:dyDescent="0.2">
      <c r="A13685" s="120"/>
      <c r="B13685" s="120"/>
      <c r="C13685" s="120"/>
      <c r="D13685" s="120"/>
      <c r="E13685" s="344"/>
      <c r="F13685" s="344"/>
      <c r="G13685" s="262">
        <f t="shared" si="236"/>
        <v>58584.866528488899</v>
      </c>
    </row>
    <row r="13686" spans="1:7" x14ac:dyDescent="0.2">
      <c r="A13686" s="120"/>
      <c r="B13686" s="120"/>
      <c r="C13686" s="120"/>
      <c r="D13686" s="120"/>
      <c r="E13686" s="344"/>
      <c r="F13686" s="344"/>
      <c r="G13686" s="262">
        <f t="shared" si="236"/>
        <v>58584.866528488899</v>
      </c>
    </row>
    <row r="13687" spans="1:7" x14ac:dyDescent="0.2">
      <c r="A13687" s="120"/>
      <c r="B13687" s="120"/>
      <c r="C13687" s="120"/>
      <c r="D13687" s="120"/>
      <c r="E13687" s="344"/>
      <c r="F13687" s="344"/>
      <c r="G13687" s="262">
        <f t="shared" si="236"/>
        <v>58584.866528488899</v>
      </c>
    </row>
    <row r="13688" spans="1:7" x14ac:dyDescent="0.2">
      <c r="A13688" s="120"/>
      <c r="B13688" s="120"/>
      <c r="C13688" s="120"/>
      <c r="D13688" s="120"/>
      <c r="E13688" s="344"/>
      <c r="F13688" s="344"/>
      <c r="G13688" s="262">
        <f t="shared" si="236"/>
        <v>58584.866528488899</v>
      </c>
    </row>
    <row r="13689" spans="1:7" x14ac:dyDescent="0.2">
      <c r="A13689" s="120"/>
      <c r="B13689" s="120"/>
      <c r="C13689" s="120"/>
      <c r="D13689" s="120"/>
      <c r="E13689" s="344"/>
      <c r="F13689" s="344"/>
      <c r="G13689" s="262">
        <f t="shared" si="236"/>
        <v>58584.866528488899</v>
      </c>
    </row>
    <row r="13690" spans="1:7" x14ac:dyDescent="0.2">
      <c r="A13690" s="120"/>
      <c r="B13690" s="120"/>
      <c r="C13690" s="120"/>
      <c r="D13690" s="120"/>
      <c r="E13690" s="344"/>
      <c r="F13690" s="344"/>
      <c r="G13690" s="262">
        <f t="shared" si="236"/>
        <v>58584.866528488899</v>
      </c>
    </row>
    <row r="13691" spans="1:7" x14ac:dyDescent="0.2">
      <c r="A13691" s="120"/>
      <c r="B13691" s="120"/>
      <c r="C13691" s="120"/>
      <c r="D13691" s="120"/>
      <c r="E13691" s="344"/>
      <c r="F13691" s="344"/>
      <c r="G13691" s="262">
        <f t="shared" si="236"/>
        <v>58584.866528488899</v>
      </c>
    </row>
    <row r="13692" spans="1:7" x14ac:dyDescent="0.2">
      <c r="A13692" s="120"/>
      <c r="B13692" s="120"/>
      <c r="C13692" s="120"/>
      <c r="D13692" s="120"/>
      <c r="E13692" s="344"/>
      <c r="F13692" s="344"/>
      <c r="G13692" s="262">
        <f t="shared" si="236"/>
        <v>58584.866528488899</v>
      </c>
    </row>
    <row r="13693" spans="1:7" x14ac:dyDescent="0.2">
      <c r="A13693" s="120"/>
      <c r="B13693" s="120"/>
      <c r="C13693" s="120"/>
      <c r="D13693" s="120"/>
      <c r="E13693" s="344"/>
      <c r="F13693" s="344"/>
      <c r="G13693" s="262">
        <f t="shared" si="236"/>
        <v>58584.866528488899</v>
      </c>
    </row>
    <row r="13694" spans="1:7" x14ac:dyDescent="0.2">
      <c r="A13694" s="120"/>
      <c r="B13694" s="120"/>
      <c r="C13694" s="120"/>
      <c r="D13694" s="120"/>
      <c r="E13694" s="344"/>
      <c r="F13694" s="344"/>
      <c r="G13694" s="262">
        <f t="shared" si="236"/>
        <v>58584.866528488899</v>
      </c>
    </row>
    <row r="13695" spans="1:7" x14ac:dyDescent="0.2">
      <c r="A13695" s="120"/>
      <c r="B13695" s="120"/>
      <c r="C13695" s="120"/>
      <c r="D13695" s="120"/>
      <c r="E13695" s="344"/>
      <c r="F13695" s="344"/>
      <c r="G13695" s="262">
        <f t="shared" si="236"/>
        <v>58584.866528488899</v>
      </c>
    </row>
    <row r="13696" spans="1:7" x14ac:dyDescent="0.2">
      <c r="A13696" s="120"/>
      <c r="B13696" s="120"/>
      <c r="C13696" s="120"/>
      <c r="D13696" s="120"/>
      <c r="E13696" s="344"/>
      <c r="F13696" s="344"/>
      <c r="G13696" s="262">
        <f t="shared" si="236"/>
        <v>58584.866528488899</v>
      </c>
    </row>
    <row r="13697" spans="1:7" x14ac:dyDescent="0.2">
      <c r="A13697" s="120"/>
      <c r="B13697" s="120"/>
      <c r="C13697" s="120"/>
      <c r="D13697" s="120"/>
      <c r="E13697" s="344"/>
      <c r="F13697" s="344"/>
      <c r="G13697" s="262">
        <f t="shared" si="236"/>
        <v>58584.866528488899</v>
      </c>
    </row>
    <row r="13698" spans="1:7" x14ac:dyDescent="0.2">
      <c r="A13698" s="120"/>
      <c r="B13698" s="120"/>
      <c r="C13698" s="120"/>
      <c r="D13698" s="120"/>
      <c r="E13698" s="344"/>
      <c r="F13698" s="344"/>
      <c r="G13698" s="262">
        <f t="shared" si="236"/>
        <v>58584.866528488899</v>
      </c>
    </row>
    <row r="13699" spans="1:7" x14ac:dyDescent="0.2">
      <c r="A13699" s="120"/>
      <c r="B13699" s="120"/>
      <c r="C13699" s="120"/>
      <c r="D13699" s="120"/>
      <c r="E13699" s="344"/>
      <c r="F13699" s="344"/>
      <c r="G13699" s="262">
        <f t="shared" si="236"/>
        <v>58584.866528488899</v>
      </c>
    </row>
    <row r="13700" spans="1:7" x14ac:dyDescent="0.2">
      <c r="A13700" s="120"/>
      <c r="B13700" s="120"/>
      <c r="C13700" s="120"/>
      <c r="D13700" s="120"/>
      <c r="E13700" s="344"/>
      <c r="F13700" s="344"/>
      <c r="G13700" s="262">
        <f t="shared" si="236"/>
        <v>58584.866528488899</v>
      </c>
    </row>
    <row r="13701" spans="1:7" x14ac:dyDescent="0.2">
      <c r="A13701" s="120"/>
      <c r="B13701" s="120"/>
      <c r="C13701" s="120"/>
      <c r="D13701" s="120"/>
      <c r="E13701" s="344"/>
      <c r="F13701" s="344"/>
      <c r="G13701" s="262">
        <f t="shared" si="236"/>
        <v>58584.866528488899</v>
      </c>
    </row>
    <row r="13702" spans="1:7" x14ac:dyDescent="0.2">
      <c r="A13702" s="120"/>
      <c r="B13702" s="120"/>
      <c r="C13702" s="120"/>
      <c r="D13702" s="120"/>
      <c r="E13702" s="344"/>
      <c r="F13702" s="344"/>
      <c r="G13702" s="262">
        <f t="shared" ref="G13702:G13765" si="237">G13701+(D13702+D13701)/2*(E13702-E13701)</f>
        <v>58584.866528488899</v>
      </c>
    </row>
    <row r="13703" spans="1:7" x14ac:dyDescent="0.2">
      <c r="A13703" s="120"/>
      <c r="B13703" s="120"/>
      <c r="C13703" s="120"/>
      <c r="D13703" s="120"/>
      <c r="E13703" s="344"/>
      <c r="F13703" s="344"/>
      <c r="G13703" s="262">
        <f t="shared" si="237"/>
        <v>58584.866528488899</v>
      </c>
    </row>
    <row r="13704" spans="1:7" x14ac:dyDescent="0.2">
      <c r="A13704" s="120"/>
      <c r="B13704" s="120"/>
      <c r="C13704" s="120"/>
      <c r="D13704" s="120"/>
      <c r="E13704" s="344"/>
      <c r="F13704" s="344"/>
      <c r="G13704" s="262">
        <f t="shared" si="237"/>
        <v>58584.866528488899</v>
      </c>
    </row>
    <row r="13705" spans="1:7" x14ac:dyDescent="0.2">
      <c r="A13705" s="120"/>
      <c r="B13705" s="120"/>
      <c r="C13705" s="120"/>
      <c r="D13705" s="120"/>
      <c r="E13705" s="344"/>
      <c r="F13705" s="344"/>
      <c r="G13705" s="262">
        <f t="shared" si="237"/>
        <v>58584.866528488899</v>
      </c>
    </row>
    <row r="13706" spans="1:7" x14ac:dyDescent="0.2">
      <c r="A13706" s="120"/>
      <c r="B13706" s="120"/>
      <c r="C13706" s="120"/>
      <c r="D13706" s="120"/>
      <c r="E13706" s="344"/>
      <c r="F13706" s="344"/>
      <c r="G13706" s="262">
        <f t="shared" si="237"/>
        <v>58584.866528488899</v>
      </c>
    </row>
    <row r="13707" spans="1:7" x14ac:dyDescent="0.2">
      <c r="A13707" s="120"/>
      <c r="B13707" s="120"/>
      <c r="C13707" s="120"/>
      <c r="D13707" s="120"/>
      <c r="E13707" s="344"/>
      <c r="F13707" s="344"/>
      <c r="G13707" s="262">
        <f t="shared" si="237"/>
        <v>58584.866528488899</v>
      </c>
    </row>
    <row r="13708" spans="1:7" x14ac:dyDescent="0.2">
      <c r="A13708" s="120"/>
      <c r="B13708" s="120"/>
      <c r="C13708" s="120"/>
      <c r="D13708" s="120"/>
      <c r="E13708" s="344"/>
      <c r="F13708" s="344"/>
      <c r="G13708" s="262">
        <f t="shared" si="237"/>
        <v>58584.866528488899</v>
      </c>
    </row>
    <row r="13709" spans="1:7" x14ac:dyDescent="0.2">
      <c r="A13709" s="120"/>
      <c r="B13709" s="120"/>
      <c r="C13709" s="120"/>
      <c r="D13709" s="120"/>
      <c r="E13709" s="344"/>
      <c r="F13709" s="344"/>
      <c r="G13709" s="262">
        <f t="shared" si="237"/>
        <v>58584.866528488899</v>
      </c>
    </row>
    <row r="13710" spans="1:7" x14ac:dyDescent="0.2">
      <c r="A13710" s="120"/>
      <c r="B13710" s="120"/>
      <c r="C13710" s="120"/>
      <c r="D13710" s="120"/>
      <c r="E13710" s="344"/>
      <c r="F13710" s="344"/>
      <c r="G13710" s="262">
        <f t="shared" si="237"/>
        <v>58584.866528488899</v>
      </c>
    </row>
    <row r="13711" spans="1:7" x14ac:dyDescent="0.2">
      <c r="A13711" s="120"/>
      <c r="B13711" s="120"/>
      <c r="C13711" s="120"/>
      <c r="D13711" s="120"/>
      <c r="E13711" s="344"/>
      <c r="F13711" s="344"/>
      <c r="G13711" s="262">
        <f t="shared" si="237"/>
        <v>58584.866528488899</v>
      </c>
    </row>
    <row r="13712" spans="1:7" x14ac:dyDescent="0.2">
      <c r="A13712" s="120"/>
      <c r="B13712" s="120"/>
      <c r="C13712" s="120"/>
      <c r="D13712" s="120"/>
      <c r="E13712" s="344"/>
      <c r="F13712" s="344"/>
      <c r="G13712" s="262">
        <f t="shared" si="237"/>
        <v>58584.866528488899</v>
      </c>
    </row>
    <row r="13713" spans="1:7" x14ac:dyDescent="0.2">
      <c r="A13713" s="120"/>
      <c r="B13713" s="120"/>
      <c r="C13713" s="120"/>
      <c r="D13713" s="120"/>
      <c r="E13713" s="344"/>
      <c r="F13713" s="344"/>
      <c r="G13713" s="262">
        <f t="shared" si="237"/>
        <v>58584.866528488899</v>
      </c>
    </row>
    <row r="13714" spans="1:7" x14ac:dyDescent="0.2">
      <c r="A13714" s="120"/>
      <c r="B13714" s="120"/>
      <c r="C13714" s="120"/>
      <c r="D13714" s="120"/>
      <c r="E13714" s="344"/>
      <c r="F13714" s="344"/>
      <c r="G13714" s="262">
        <f t="shared" si="237"/>
        <v>58584.866528488899</v>
      </c>
    </row>
    <row r="13715" spans="1:7" x14ac:dyDescent="0.2">
      <c r="A13715" s="120"/>
      <c r="B13715" s="120"/>
      <c r="C13715" s="120"/>
      <c r="D13715" s="120"/>
      <c r="E13715" s="344"/>
      <c r="F13715" s="344"/>
      <c r="G13715" s="262">
        <f t="shared" si="237"/>
        <v>58584.866528488899</v>
      </c>
    </row>
    <row r="13716" spans="1:7" x14ac:dyDescent="0.2">
      <c r="A13716" s="120"/>
      <c r="B13716" s="120"/>
      <c r="C13716" s="120"/>
      <c r="D13716" s="120"/>
      <c r="E13716" s="344"/>
      <c r="F13716" s="344"/>
      <c r="G13716" s="262">
        <f t="shared" si="237"/>
        <v>58584.866528488899</v>
      </c>
    </row>
    <row r="13717" spans="1:7" x14ac:dyDescent="0.2">
      <c r="A13717" s="120"/>
      <c r="B13717" s="120"/>
      <c r="C13717" s="120"/>
      <c r="D13717" s="120"/>
      <c r="E13717" s="344"/>
      <c r="F13717" s="344"/>
      <c r="G13717" s="262">
        <f t="shared" si="237"/>
        <v>58584.866528488899</v>
      </c>
    </row>
    <row r="13718" spans="1:7" x14ac:dyDescent="0.2">
      <c r="A13718" s="120"/>
      <c r="B13718" s="120"/>
      <c r="C13718" s="120"/>
      <c r="D13718" s="120"/>
      <c r="E13718" s="344"/>
      <c r="F13718" s="344"/>
      <c r="G13718" s="262">
        <f t="shared" si="237"/>
        <v>58584.866528488899</v>
      </c>
    </row>
    <row r="13719" spans="1:7" x14ac:dyDescent="0.2">
      <c r="A13719" s="120"/>
      <c r="B13719" s="120"/>
      <c r="C13719" s="120"/>
      <c r="D13719" s="120"/>
      <c r="E13719" s="344"/>
      <c r="F13719" s="344"/>
      <c r="G13719" s="262">
        <f t="shared" si="237"/>
        <v>58584.866528488899</v>
      </c>
    </row>
    <row r="13720" spans="1:7" x14ac:dyDescent="0.2">
      <c r="A13720" s="120"/>
      <c r="B13720" s="120"/>
      <c r="C13720" s="120"/>
      <c r="D13720" s="120"/>
      <c r="E13720" s="344"/>
      <c r="F13720" s="344"/>
      <c r="G13720" s="262">
        <f t="shared" si="237"/>
        <v>58584.866528488899</v>
      </c>
    </row>
    <row r="13721" spans="1:7" x14ac:dyDescent="0.2">
      <c r="A13721" s="120"/>
      <c r="B13721" s="120"/>
      <c r="C13721" s="120"/>
      <c r="D13721" s="120"/>
      <c r="E13721" s="344"/>
      <c r="F13721" s="344"/>
      <c r="G13721" s="262">
        <f t="shared" si="237"/>
        <v>58584.866528488899</v>
      </c>
    </row>
    <row r="13722" spans="1:7" x14ac:dyDescent="0.2">
      <c r="A13722" s="120"/>
      <c r="B13722" s="120"/>
      <c r="C13722" s="120"/>
      <c r="D13722" s="120"/>
      <c r="E13722" s="344"/>
      <c r="F13722" s="344"/>
      <c r="G13722" s="262">
        <f t="shared" si="237"/>
        <v>58584.866528488899</v>
      </c>
    </row>
    <row r="13723" spans="1:7" x14ac:dyDescent="0.2">
      <c r="A13723" s="120"/>
      <c r="B13723" s="120"/>
      <c r="C13723" s="120"/>
      <c r="D13723" s="120"/>
      <c r="E13723" s="344"/>
      <c r="F13723" s="344"/>
      <c r="G13723" s="262">
        <f t="shared" si="237"/>
        <v>58584.866528488899</v>
      </c>
    </row>
    <row r="13724" spans="1:7" x14ac:dyDescent="0.2">
      <c r="A13724" s="120"/>
      <c r="B13724" s="120"/>
      <c r="C13724" s="120"/>
      <c r="D13724" s="120"/>
      <c r="E13724" s="344"/>
      <c r="F13724" s="344"/>
      <c r="G13724" s="262">
        <f t="shared" si="237"/>
        <v>58584.866528488899</v>
      </c>
    </row>
    <row r="13725" spans="1:7" x14ac:dyDescent="0.2">
      <c r="A13725" s="120"/>
      <c r="B13725" s="120"/>
      <c r="C13725" s="120"/>
      <c r="D13725" s="120"/>
      <c r="E13725" s="344"/>
      <c r="F13725" s="344"/>
      <c r="G13725" s="262">
        <f t="shared" si="237"/>
        <v>58584.866528488899</v>
      </c>
    </row>
    <row r="13726" spans="1:7" x14ac:dyDescent="0.2">
      <c r="A13726" s="120"/>
      <c r="B13726" s="120"/>
      <c r="C13726" s="120"/>
      <c r="D13726" s="120"/>
      <c r="E13726" s="344"/>
      <c r="F13726" s="344"/>
      <c r="G13726" s="262">
        <f t="shared" si="237"/>
        <v>58584.866528488899</v>
      </c>
    </row>
    <row r="13727" spans="1:7" x14ac:dyDescent="0.2">
      <c r="A13727" s="120"/>
      <c r="B13727" s="120"/>
      <c r="C13727" s="120"/>
      <c r="D13727" s="120"/>
      <c r="E13727" s="344"/>
      <c r="F13727" s="344"/>
      <c r="G13727" s="262">
        <f t="shared" si="237"/>
        <v>58584.866528488899</v>
      </c>
    </row>
    <row r="13728" spans="1:7" x14ac:dyDescent="0.2">
      <c r="A13728" s="120"/>
      <c r="B13728" s="120"/>
      <c r="C13728" s="120"/>
      <c r="D13728" s="120"/>
      <c r="E13728" s="344"/>
      <c r="F13728" s="344"/>
      <c r="G13728" s="262">
        <f t="shared" si="237"/>
        <v>58584.866528488899</v>
      </c>
    </row>
    <row r="13729" spans="1:7" x14ac:dyDescent="0.2">
      <c r="A13729" s="120"/>
      <c r="B13729" s="120"/>
      <c r="C13729" s="120"/>
      <c r="D13729" s="120"/>
      <c r="E13729" s="344"/>
      <c r="F13729" s="344"/>
      <c r="G13729" s="262">
        <f t="shared" si="237"/>
        <v>58584.866528488899</v>
      </c>
    </row>
    <row r="13730" spans="1:7" x14ac:dyDescent="0.2">
      <c r="A13730" s="120"/>
      <c r="B13730" s="120"/>
      <c r="C13730" s="120"/>
      <c r="D13730" s="120"/>
      <c r="E13730" s="344"/>
      <c r="F13730" s="344"/>
      <c r="G13730" s="262">
        <f t="shared" si="237"/>
        <v>58584.866528488899</v>
      </c>
    </row>
    <row r="13731" spans="1:7" x14ac:dyDescent="0.2">
      <c r="A13731" s="120"/>
      <c r="B13731" s="120"/>
      <c r="C13731" s="120"/>
      <c r="D13731" s="120"/>
      <c r="E13731" s="344"/>
      <c r="F13731" s="344"/>
      <c r="G13731" s="262">
        <f t="shared" si="237"/>
        <v>58584.866528488899</v>
      </c>
    </row>
    <row r="13732" spans="1:7" x14ac:dyDescent="0.2">
      <c r="A13732" s="120"/>
      <c r="B13732" s="120"/>
      <c r="C13732" s="120"/>
      <c r="D13732" s="120"/>
      <c r="E13732" s="344"/>
      <c r="F13732" s="344"/>
      <c r="G13732" s="262">
        <f t="shared" si="237"/>
        <v>58584.866528488899</v>
      </c>
    </row>
    <row r="13733" spans="1:7" x14ac:dyDescent="0.2">
      <c r="A13733" s="120"/>
      <c r="B13733" s="120"/>
      <c r="C13733" s="120"/>
      <c r="D13733" s="120"/>
      <c r="E13733" s="344"/>
      <c r="F13733" s="344"/>
      <c r="G13733" s="262">
        <f t="shared" si="237"/>
        <v>58584.866528488899</v>
      </c>
    </row>
    <row r="13734" spans="1:7" x14ac:dyDescent="0.2">
      <c r="A13734" s="120"/>
      <c r="B13734" s="120"/>
      <c r="C13734" s="120"/>
      <c r="D13734" s="120"/>
      <c r="E13734" s="344"/>
      <c r="F13734" s="344"/>
      <c r="G13734" s="262">
        <f t="shared" si="237"/>
        <v>58584.866528488899</v>
      </c>
    </row>
    <row r="13735" spans="1:7" x14ac:dyDescent="0.2">
      <c r="A13735" s="120"/>
      <c r="B13735" s="120"/>
      <c r="C13735" s="120"/>
      <c r="D13735" s="120"/>
      <c r="E13735" s="344"/>
      <c r="F13735" s="344"/>
      <c r="G13735" s="262">
        <f t="shared" si="237"/>
        <v>58584.866528488899</v>
      </c>
    </row>
    <row r="13736" spans="1:7" x14ac:dyDescent="0.2">
      <c r="A13736" s="120"/>
      <c r="B13736" s="120"/>
      <c r="C13736" s="120"/>
      <c r="D13736" s="120"/>
      <c r="E13736" s="344"/>
      <c r="F13736" s="344"/>
      <c r="G13736" s="262">
        <f t="shared" si="237"/>
        <v>58584.866528488899</v>
      </c>
    </row>
    <row r="13737" spans="1:7" x14ac:dyDescent="0.2">
      <c r="A13737" s="120"/>
      <c r="B13737" s="120"/>
      <c r="C13737" s="120"/>
      <c r="D13737" s="120"/>
      <c r="E13737" s="344"/>
      <c r="F13737" s="344"/>
      <c r="G13737" s="262">
        <f t="shared" si="237"/>
        <v>58584.866528488899</v>
      </c>
    </row>
    <row r="13738" spans="1:7" x14ac:dyDescent="0.2">
      <c r="A13738" s="120"/>
      <c r="B13738" s="120"/>
      <c r="C13738" s="120"/>
      <c r="D13738" s="120"/>
      <c r="E13738" s="344"/>
      <c r="F13738" s="344"/>
      <c r="G13738" s="262">
        <f t="shared" si="237"/>
        <v>58584.866528488899</v>
      </c>
    </row>
    <row r="13739" spans="1:7" x14ac:dyDescent="0.2">
      <c r="A13739" s="120"/>
      <c r="B13739" s="120"/>
      <c r="C13739" s="120"/>
      <c r="D13739" s="120"/>
      <c r="E13739" s="344"/>
      <c r="F13739" s="344"/>
      <c r="G13739" s="262">
        <f t="shared" si="237"/>
        <v>58584.866528488899</v>
      </c>
    </row>
    <row r="13740" spans="1:7" x14ac:dyDescent="0.2">
      <c r="A13740" s="120"/>
      <c r="B13740" s="120"/>
      <c r="C13740" s="120"/>
      <c r="D13740" s="120"/>
      <c r="E13740" s="344"/>
      <c r="F13740" s="344"/>
      <c r="G13740" s="262">
        <f t="shared" si="237"/>
        <v>58584.866528488899</v>
      </c>
    </row>
    <row r="13741" spans="1:7" x14ac:dyDescent="0.2">
      <c r="A13741" s="120"/>
      <c r="B13741" s="120"/>
      <c r="C13741" s="120"/>
      <c r="D13741" s="120"/>
      <c r="E13741" s="344"/>
      <c r="F13741" s="344"/>
      <c r="G13741" s="262">
        <f t="shared" si="237"/>
        <v>58584.866528488899</v>
      </c>
    </row>
    <row r="13742" spans="1:7" x14ac:dyDescent="0.2">
      <c r="A13742" s="120"/>
      <c r="B13742" s="120"/>
      <c r="C13742" s="120"/>
      <c r="D13742" s="120"/>
      <c r="E13742" s="344"/>
      <c r="F13742" s="344"/>
      <c r="G13742" s="262">
        <f t="shared" si="237"/>
        <v>58584.866528488899</v>
      </c>
    </row>
    <row r="13743" spans="1:7" x14ac:dyDescent="0.2">
      <c r="A13743" s="120"/>
      <c r="B13743" s="120"/>
      <c r="C13743" s="120"/>
      <c r="D13743" s="120"/>
      <c r="E13743" s="344"/>
      <c r="F13743" s="344"/>
      <c r="G13743" s="262">
        <f t="shared" si="237"/>
        <v>58584.866528488899</v>
      </c>
    </row>
    <row r="13744" spans="1:7" x14ac:dyDescent="0.2">
      <c r="A13744" s="120"/>
      <c r="B13744" s="120"/>
      <c r="C13744" s="120"/>
      <c r="D13744" s="120"/>
      <c r="E13744" s="344"/>
      <c r="F13744" s="344"/>
      <c r="G13744" s="262">
        <f t="shared" si="237"/>
        <v>58584.866528488899</v>
      </c>
    </row>
    <row r="13745" spans="1:7" x14ac:dyDescent="0.2">
      <c r="A13745" s="120"/>
      <c r="B13745" s="120"/>
      <c r="C13745" s="120"/>
      <c r="D13745" s="120"/>
      <c r="E13745" s="344"/>
      <c r="F13745" s="344"/>
      <c r="G13745" s="262">
        <f t="shared" si="237"/>
        <v>58584.866528488899</v>
      </c>
    </row>
    <row r="13746" spans="1:7" x14ac:dyDescent="0.2">
      <c r="A13746" s="120"/>
      <c r="B13746" s="120"/>
      <c r="C13746" s="120"/>
      <c r="D13746" s="120"/>
      <c r="E13746" s="344"/>
      <c r="F13746" s="344"/>
      <c r="G13746" s="262">
        <f t="shared" si="237"/>
        <v>58584.866528488899</v>
      </c>
    </row>
    <row r="13747" spans="1:7" x14ac:dyDescent="0.2">
      <c r="A13747" s="120"/>
      <c r="B13747" s="120"/>
      <c r="C13747" s="120"/>
      <c r="D13747" s="120"/>
      <c r="E13747" s="344"/>
      <c r="F13747" s="344"/>
      <c r="G13747" s="262">
        <f t="shared" si="237"/>
        <v>58584.866528488899</v>
      </c>
    </row>
    <row r="13748" spans="1:7" x14ac:dyDescent="0.2">
      <c r="A13748" s="120"/>
      <c r="B13748" s="120"/>
      <c r="C13748" s="120"/>
      <c r="D13748" s="120"/>
      <c r="E13748" s="344"/>
      <c r="F13748" s="344"/>
      <c r="G13748" s="262">
        <f t="shared" si="237"/>
        <v>58584.866528488899</v>
      </c>
    </row>
    <row r="13749" spans="1:7" x14ac:dyDescent="0.2">
      <c r="A13749" s="120"/>
      <c r="B13749" s="120"/>
      <c r="C13749" s="120"/>
      <c r="D13749" s="120"/>
      <c r="E13749" s="344"/>
      <c r="F13749" s="344"/>
      <c r="G13749" s="262">
        <f t="shared" si="237"/>
        <v>58584.866528488899</v>
      </c>
    </row>
    <row r="13750" spans="1:7" x14ac:dyDescent="0.2">
      <c r="A13750" s="120"/>
      <c r="B13750" s="120"/>
      <c r="C13750" s="120"/>
      <c r="D13750" s="120"/>
      <c r="E13750" s="344"/>
      <c r="F13750" s="344"/>
      <c r="G13750" s="262">
        <f t="shared" si="237"/>
        <v>58584.866528488899</v>
      </c>
    </row>
    <row r="13751" spans="1:7" x14ac:dyDescent="0.2">
      <c r="A13751" s="120"/>
      <c r="B13751" s="120"/>
      <c r="C13751" s="120"/>
      <c r="D13751" s="120"/>
      <c r="E13751" s="344"/>
      <c r="F13751" s="344"/>
      <c r="G13751" s="262">
        <f t="shared" si="237"/>
        <v>58584.866528488899</v>
      </c>
    </row>
    <row r="13752" spans="1:7" x14ac:dyDescent="0.2">
      <c r="A13752" s="120"/>
      <c r="B13752" s="120"/>
      <c r="C13752" s="120"/>
      <c r="D13752" s="120"/>
      <c r="E13752" s="344"/>
      <c r="F13752" s="344"/>
      <c r="G13752" s="262">
        <f t="shared" si="237"/>
        <v>58584.866528488899</v>
      </c>
    </row>
    <row r="13753" spans="1:7" x14ac:dyDescent="0.2">
      <c r="A13753" s="120"/>
      <c r="B13753" s="120"/>
      <c r="C13753" s="120"/>
      <c r="D13753" s="120"/>
      <c r="E13753" s="344"/>
      <c r="F13753" s="344"/>
      <c r="G13753" s="262">
        <f t="shared" si="237"/>
        <v>58584.866528488899</v>
      </c>
    </row>
    <row r="13754" spans="1:7" x14ac:dyDescent="0.2">
      <c r="A13754" s="120"/>
      <c r="B13754" s="120"/>
      <c r="C13754" s="120"/>
      <c r="D13754" s="120"/>
      <c r="E13754" s="344"/>
      <c r="F13754" s="344"/>
      <c r="G13754" s="262">
        <f t="shared" si="237"/>
        <v>58584.866528488899</v>
      </c>
    </row>
    <row r="13755" spans="1:7" x14ac:dyDescent="0.2">
      <c r="A13755" s="120"/>
      <c r="B13755" s="120"/>
      <c r="C13755" s="120"/>
      <c r="D13755" s="120"/>
      <c r="E13755" s="344"/>
      <c r="F13755" s="344"/>
      <c r="G13755" s="262">
        <f t="shared" si="237"/>
        <v>58584.866528488899</v>
      </c>
    </row>
    <row r="13756" spans="1:7" x14ac:dyDescent="0.2">
      <c r="A13756" s="120"/>
      <c r="B13756" s="120"/>
      <c r="C13756" s="120"/>
      <c r="D13756" s="120"/>
      <c r="E13756" s="344"/>
      <c r="F13756" s="344"/>
      <c r="G13756" s="262">
        <f t="shared" si="237"/>
        <v>58584.866528488899</v>
      </c>
    </row>
    <row r="13757" spans="1:7" x14ac:dyDescent="0.2">
      <c r="A13757" s="120"/>
      <c r="B13757" s="120"/>
      <c r="C13757" s="120"/>
      <c r="D13757" s="120"/>
      <c r="E13757" s="344"/>
      <c r="F13757" s="344"/>
      <c r="G13757" s="262">
        <f t="shared" si="237"/>
        <v>58584.866528488899</v>
      </c>
    </row>
    <row r="13758" spans="1:7" x14ac:dyDescent="0.2">
      <c r="A13758" s="120"/>
      <c r="B13758" s="120"/>
      <c r="C13758" s="120"/>
      <c r="D13758" s="120"/>
      <c r="E13758" s="344"/>
      <c r="F13758" s="344"/>
      <c r="G13758" s="262">
        <f t="shared" si="237"/>
        <v>58584.866528488899</v>
      </c>
    </row>
    <row r="13759" spans="1:7" x14ac:dyDescent="0.2">
      <c r="A13759" s="120"/>
      <c r="B13759" s="120"/>
      <c r="C13759" s="120"/>
      <c r="D13759" s="120"/>
      <c r="E13759" s="344"/>
      <c r="F13759" s="344"/>
      <c r="G13759" s="262">
        <f t="shared" si="237"/>
        <v>58584.866528488899</v>
      </c>
    </row>
    <row r="13760" spans="1:7" x14ac:dyDescent="0.2">
      <c r="A13760" s="120"/>
      <c r="B13760" s="120"/>
      <c r="C13760" s="120"/>
      <c r="D13760" s="120"/>
      <c r="E13760" s="344"/>
      <c r="F13760" s="344"/>
      <c r="G13760" s="262">
        <f t="shared" si="237"/>
        <v>58584.866528488899</v>
      </c>
    </row>
    <row r="13761" spans="1:7" x14ac:dyDescent="0.2">
      <c r="A13761" s="120"/>
      <c r="B13761" s="120"/>
      <c r="C13761" s="120"/>
      <c r="D13761" s="120"/>
      <c r="E13761" s="344"/>
      <c r="F13761" s="344"/>
      <c r="G13761" s="262">
        <f t="shared" si="237"/>
        <v>58584.866528488899</v>
      </c>
    </row>
    <row r="13762" spans="1:7" x14ac:dyDescent="0.2">
      <c r="A13762" s="120"/>
      <c r="B13762" s="120"/>
      <c r="C13762" s="120"/>
      <c r="D13762" s="120"/>
      <c r="E13762" s="344"/>
      <c r="F13762" s="344"/>
      <c r="G13762" s="262">
        <f t="shared" si="237"/>
        <v>58584.866528488899</v>
      </c>
    </row>
    <row r="13763" spans="1:7" x14ac:dyDescent="0.2">
      <c r="A13763" s="120"/>
      <c r="B13763" s="120"/>
      <c r="C13763" s="120"/>
      <c r="D13763" s="120"/>
      <c r="E13763" s="344"/>
      <c r="F13763" s="344"/>
      <c r="G13763" s="262">
        <f t="shared" si="237"/>
        <v>58584.866528488899</v>
      </c>
    </row>
    <row r="13764" spans="1:7" x14ac:dyDescent="0.2">
      <c r="A13764" s="120"/>
      <c r="B13764" s="120"/>
      <c r="C13764" s="120"/>
      <c r="D13764" s="120"/>
      <c r="E13764" s="344"/>
      <c r="F13764" s="344"/>
      <c r="G13764" s="262">
        <f t="shared" si="237"/>
        <v>58584.866528488899</v>
      </c>
    </row>
    <row r="13765" spans="1:7" x14ac:dyDescent="0.2">
      <c r="A13765" s="120"/>
      <c r="B13765" s="120"/>
      <c r="C13765" s="120"/>
      <c r="D13765" s="120"/>
      <c r="E13765" s="344"/>
      <c r="F13765" s="344"/>
      <c r="G13765" s="262">
        <f t="shared" si="237"/>
        <v>58584.866528488899</v>
      </c>
    </row>
    <row r="13766" spans="1:7" x14ac:dyDescent="0.2">
      <c r="A13766" s="120"/>
      <c r="B13766" s="120"/>
      <c r="C13766" s="120"/>
      <c r="D13766" s="120"/>
      <c r="E13766" s="344"/>
      <c r="F13766" s="344"/>
      <c r="G13766" s="262">
        <f t="shared" ref="G13766:G13829" si="238">G13765+(D13766+D13765)/2*(E13766-E13765)</f>
        <v>58584.866528488899</v>
      </c>
    </row>
    <row r="13767" spans="1:7" x14ac:dyDescent="0.2">
      <c r="A13767" s="120"/>
      <c r="B13767" s="120"/>
      <c r="C13767" s="120"/>
      <c r="D13767" s="120"/>
      <c r="E13767" s="344"/>
      <c r="F13767" s="344"/>
      <c r="G13767" s="262">
        <f t="shared" si="238"/>
        <v>58584.866528488899</v>
      </c>
    </row>
    <row r="13768" spans="1:7" x14ac:dyDescent="0.2">
      <c r="A13768" s="120"/>
      <c r="B13768" s="120"/>
      <c r="C13768" s="120"/>
      <c r="D13768" s="120"/>
      <c r="E13768" s="344"/>
      <c r="F13768" s="344"/>
      <c r="G13768" s="262">
        <f t="shared" si="238"/>
        <v>58584.866528488899</v>
      </c>
    </row>
    <row r="13769" spans="1:7" x14ac:dyDescent="0.2">
      <c r="A13769" s="120"/>
      <c r="B13769" s="120"/>
      <c r="C13769" s="120"/>
      <c r="D13769" s="120"/>
      <c r="E13769" s="344"/>
      <c r="F13769" s="344"/>
      <c r="G13769" s="262">
        <f t="shared" si="238"/>
        <v>58584.866528488899</v>
      </c>
    </row>
    <row r="13770" spans="1:7" x14ac:dyDescent="0.2">
      <c r="A13770" s="120"/>
      <c r="B13770" s="120"/>
      <c r="C13770" s="120"/>
      <c r="D13770" s="120"/>
      <c r="E13770" s="344"/>
      <c r="F13770" s="344"/>
      <c r="G13770" s="262">
        <f t="shared" si="238"/>
        <v>58584.866528488899</v>
      </c>
    </row>
    <row r="13771" spans="1:7" x14ac:dyDescent="0.2">
      <c r="A13771" s="120"/>
      <c r="B13771" s="120"/>
      <c r="C13771" s="120"/>
      <c r="D13771" s="120"/>
      <c r="E13771" s="344"/>
      <c r="F13771" s="344"/>
      <c r="G13771" s="262">
        <f t="shared" si="238"/>
        <v>58584.866528488899</v>
      </c>
    </row>
    <row r="13772" spans="1:7" x14ac:dyDescent="0.2">
      <c r="A13772" s="120"/>
      <c r="B13772" s="120"/>
      <c r="C13772" s="120"/>
      <c r="D13772" s="120"/>
      <c r="E13772" s="344"/>
      <c r="F13772" s="344"/>
      <c r="G13772" s="262">
        <f t="shared" si="238"/>
        <v>58584.866528488899</v>
      </c>
    </row>
    <row r="13773" spans="1:7" x14ac:dyDescent="0.2">
      <c r="A13773" s="120"/>
      <c r="B13773" s="120"/>
      <c r="C13773" s="120"/>
      <c r="D13773" s="120"/>
      <c r="E13773" s="344"/>
      <c r="F13773" s="344"/>
      <c r="G13773" s="262">
        <f t="shared" si="238"/>
        <v>58584.866528488899</v>
      </c>
    </row>
    <row r="13774" spans="1:7" x14ac:dyDescent="0.2">
      <c r="A13774" s="120"/>
      <c r="B13774" s="120"/>
      <c r="C13774" s="120"/>
      <c r="D13774" s="120"/>
      <c r="E13774" s="344"/>
      <c r="F13774" s="344"/>
      <c r="G13774" s="262">
        <f t="shared" si="238"/>
        <v>58584.866528488899</v>
      </c>
    </row>
    <row r="13775" spans="1:7" x14ac:dyDescent="0.2">
      <c r="A13775" s="120"/>
      <c r="B13775" s="120"/>
      <c r="C13775" s="120"/>
      <c r="D13775" s="120"/>
      <c r="E13775" s="344"/>
      <c r="F13775" s="344"/>
      <c r="G13775" s="262">
        <f t="shared" si="238"/>
        <v>58584.866528488899</v>
      </c>
    </row>
    <row r="13776" spans="1:7" x14ac:dyDescent="0.2">
      <c r="A13776" s="120"/>
      <c r="B13776" s="120"/>
      <c r="C13776" s="120"/>
      <c r="D13776" s="120"/>
      <c r="E13776" s="344"/>
      <c r="F13776" s="344"/>
      <c r="G13776" s="262">
        <f t="shared" si="238"/>
        <v>58584.866528488899</v>
      </c>
    </row>
    <row r="13777" spans="1:7" x14ac:dyDescent="0.2">
      <c r="A13777" s="120"/>
      <c r="B13777" s="120"/>
      <c r="C13777" s="120"/>
      <c r="D13777" s="120"/>
      <c r="E13777" s="344"/>
      <c r="F13777" s="344"/>
      <c r="G13777" s="262">
        <f t="shared" si="238"/>
        <v>58584.866528488899</v>
      </c>
    </row>
    <row r="13778" spans="1:7" x14ac:dyDescent="0.2">
      <c r="A13778" s="120"/>
      <c r="B13778" s="120"/>
      <c r="C13778" s="120"/>
      <c r="D13778" s="120"/>
      <c r="E13778" s="344"/>
      <c r="F13778" s="344"/>
      <c r="G13778" s="262">
        <f t="shared" si="238"/>
        <v>58584.866528488899</v>
      </c>
    </row>
    <row r="13779" spans="1:7" x14ac:dyDescent="0.2">
      <c r="A13779" s="120"/>
      <c r="B13779" s="120"/>
      <c r="C13779" s="120"/>
      <c r="D13779" s="120"/>
      <c r="E13779" s="344"/>
      <c r="F13779" s="344"/>
      <c r="G13779" s="262">
        <f t="shared" si="238"/>
        <v>58584.866528488899</v>
      </c>
    </row>
    <row r="13780" spans="1:7" x14ac:dyDescent="0.2">
      <c r="A13780" s="120"/>
      <c r="B13780" s="120"/>
      <c r="C13780" s="120"/>
      <c r="D13780" s="120"/>
      <c r="E13780" s="344"/>
      <c r="F13780" s="344"/>
      <c r="G13780" s="262">
        <f t="shared" si="238"/>
        <v>58584.866528488899</v>
      </c>
    </row>
    <row r="13781" spans="1:7" x14ac:dyDescent="0.2">
      <c r="A13781" s="120"/>
      <c r="B13781" s="120"/>
      <c r="C13781" s="120"/>
      <c r="D13781" s="120"/>
      <c r="E13781" s="344"/>
      <c r="F13781" s="344"/>
      <c r="G13781" s="262">
        <f t="shared" si="238"/>
        <v>58584.866528488899</v>
      </c>
    </row>
    <row r="13782" spans="1:7" x14ac:dyDescent="0.2">
      <c r="A13782" s="120"/>
      <c r="B13782" s="120"/>
      <c r="C13782" s="120"/>
      <c r="D13782" s="120"/>
      <c r="E13782" s="344"/>
      <c r="F13782" s="344"/>
      <c r="G13782" s="262">
        <f t="shared" si="238"/>
        <v>58584.866528488899</v>
      </c>
    </row>
    <row r="13783" spans="1:7" x14ac:dyDescent="0.2">
      <c r="A13783" s="120"/>
      <c r="B13783" s="120"/>
      <c r="C13783" s="120"/>
      <c r="D13783" s="120"/>
      <c r="E13783" s="344"/>
      <c r="F13783" s="344"/>
      <c r="G13783" s="262">
        <f t="shared" si="238"/>
        <v>58584.866528488899</v>
      </c>
    </row>
    <row r="13784" spans="1:7" x14ac:dyDescent="0.2">
      <c r="A13784" s="120"/>
      <c r="B13784" s="120"/>
      <c r="C13784" s="120"/>
      <c r="D13784" s="120"/>
      <c r="E13784" s="344"/>
      <c r="F13784" s="344"/>
      <c r="G13784" s="262">
        <f t="shared" si="238"/>
        <v>58584.866528488899</v>
      </c>
    </row>
    <row r="13785" spans="1:7" x14ac:dyDescent="0.2">
      <c r="A13785" s="120"/>
      <c r="B13785" s="120"/>
      <c r="C13785" s="120"/>
      <c r="D13785" s="120"/>
      <c r="E13785" s="344"/>
      <c r="F13785" s="344"/>
      <c r="G13785" s="262">
        <f t="shared" si="238"/>
        <v>58584.866528488899</v>
      </c>
    </row>
    <row r="13786" spans="1:7" x14ac:dyDescent="0.2">
      <c r="A13786" s="120"/>
      <c r="B13786" s="120"/>
      <c r="C13786" s="120"/>
      <c r="D13786" s="120"/>
      <c r="E13786" s="344"/>
      <c r="F13786" s="344"/>
      <c r="G13786" s="262">
        <f t="shared" si="238"/>
        <v>58584.866528488899</v>
      </c>
    </row>
    <row r="13787" spans="1:7" x14ac:dyDescent="0.2">
      <c r="A13787" s="120"/>
      <c r="B13787" s="120"/>
      <c r="C13787" s="120"/>
      <c r="D13787" s="120"/>
      <c r="E13787" s="344"/>
      <c r="F13787" s="344"/>
      <c r="G13787" s="262">
        <f t="shared" si="238"/>
        <v>58584.866528488899</v>
      </c>
    </row>
    <row r="13788" spans="1:7" x14ac:dyDescent="0.2">
      <c r="A13788" s="120"/>
      <c r="B13788" s="120"/>
      <c r="C13788" s="120"/>
      <c r="D13788" s="120"/>
      <c r="E13788" s="344"/>
      <c r="F13788" s="344"/>
      <c r="G13788" s="262">
        <f t="shared" si="238"/>
        <v>58584.866528488899</v>
      </c>
    </row>
    <row r="13789" spans="1:7" x14ac:dyDescent="0.2">
      <c r="A13789" s="120"/>
      <c r="B13789" s="120"/>
      <c r="C13789" s="120"/>
      <c r="D13789" s="120"/>
      <c r="E13789" s="344"/>
      <c r="F13789" s="344"/>
      <c r="G13789" s="262">
        <f t="shared" si="238"/>
        <v>58584.866528488899</v>
      </c>
    </row>
    <row r="13790" spans="1:7" x14ac:dyDescent="0.2">
      <c r="A13790" s="120"/>
      <c r="B13790" s="120"/>
      <c r="C13790" s="120"/>
      <c r="D13790" s="120"/>
      <c r="E13790" s="344"/>
      <c r="F13790" s="344"/>
      <c r="G13790" s="262">
        <f t="shared" si="238"/>
        <v>58584.866528488899</v>
      </c>
    </row>
    <row r="13791" spans="1:7" x14ac:dyDescent="0.2">
      <c r="A13791" s="120"/>
      <c r="B13791" s="120"/>
      <c r="C13791" s="120"/>
      <c r="D13791" s="120"/>
      <c r="E13791" s="344"/>
      <c r="F13791" s="344"/>
      <c r="G13791" s="262">
        <f t="shared" si="238"/>
        <v>58584.866528488899</v>
      </c>
    </row>
    <row r="13792" spans="1:7" x14ac:dyDescent="0.2">
      <c r="A13792" s="120"/>
      <c r="B13792" s="120"/>
      <c r="C13792" s="120"/>
      <c r="D13792" s="120"/>
      <c r="E13792" s="344"/>
      <c r="F13792" s="344"/>
      <c r="G13792" s="262">
        <f t="shared" si="238"/>
        <v>58584.866528488899</v>
      </c>
    </row>
    <row r="13793" spans="1:7" x14ac:dyDescent="0.2">
      <c r="A13793" s="120"/>
      <c r="B13793" s="120"/>
      <c r="C13793" s="120"/>
      <c r="D13793" s="120"/>
      <c r="E13793" s="344"/>
      <c r="F13793" s="344"/>
      <c r="G13793" s="262">
        <f t="shared" si="238"/>
        <v>58584.866528488899</v>
      </c>
    </row>
    <row r="13794" spans="1:7" x14ac:dyDescent="0.2">
      <c r="A13794" s="120"/>
      <c r="B13794" s="120"/>
      <c r="C13794" s="120"/>
      <c r="D13794" s="120"/>
      <c r="E13794" s="344"/>
      <c r="F13794" s="344"/>
      <c r="G13794" s="262">
        <f t="shared" si="238"/>
        <v>58584.866528488899</v>
      </c>
    </row>
    <row r="13795" spans="1:7" x14ac:dyDescent="0.2">
      <c r="A13795" s="120"/>
      <c r="B13795" s="120"/>
      <c r="C13795" s="120"/>
      <c r="D13795" s="120"/>
      <c r="E13795" s="344"/>
      <c r="F13795" s="344"/>
      <c r="G13795" s="262">
        <f t="shared" si="238"/>
        <v>58584.866528488899</v>
      </c>
    </row>
    <row r="13796" spans="1:7" x14ac:dyDescent="0.2">
      <c r="A13796" s="120"/>
      <c r="B13796" s="120"/>
      <c r="C13796" s="120"/>
      <c r="D13796" s="120"/>
      <c r="E13796" s="344"/>
      <c r="F13796" s="344"/>
      <c r="G13796" s="262">
        <f t="shared" si="238"/>
        <v>58584.866528488899</v>
      </c>
    </row>
    <row r="13797" spans="1:7" x14ac:dyDescent="0.2">
      <c r="A13797" s="120"/>
      <c r="B13797" s="120"/>
      <c r="C13797" s="120"/>
      <c r="D13797" s="120"/>
      <c r="E13797" s="344"/>
      <c r="F13797" s="344"/>
      <c r="G13797" s="262">
        <f t="shared" si="238"/>
        <v>58584.866528488899</v>
      </c>
    </row>
    <row r="13798" spans="1:7" x14ac:dyDescent="0.2">
      <c r="A13798" s="120"/>
      <c r="B13798" s="120"/>
      <c r="C13798" s="120"/>
      <c r="D13798" s="120"/>
      <c r="E13798" s="344"/>
      <c r="F13798" s="344"/>
      <c r="G13798" s="262">
        <f t="shared" si="238"/>
        <v>58584.866528488899</v>
      </c>
    </row>
    <row r="13799" spans="1:7" x14ac:dyDescent="0.2">
      <c r="A13799" s="120"/>
      <c r="B13799" s="120"/>
      <c r="C13799" s="120"/>
      <c r="D13799" s="120"/>
      <c r="E13799" s="344"/>
      <c r="F13799" s="344"/>
      <c r="G13799" s="262">
        <f t="shared" si="238"/>
        <v>58584.866528488899</v>
      </c>
    </row>
    <row r="13800" spans="1:7" x14ac:dyDescent="0.2">
      <c r="A13800" s="120"/>
      <c r="B13800" s="120"/>
      <c r="C13800" s="120"/>
      <c r="D13800" s="120"/>
      <c r="E13800" s="344"/>
      <c r="F13800" s="344"/>
      <c r="G13800" s="262">
        <f t="shared" si="238"/>
        <v>58584.866528488899</v>
      </c>
    </row>
    <row r="13801" spans="1:7" x14ac:dyDescent="0.2">
      <c r="A13801" s="120"/>
      <c r="B13801" s="120"/>
      <c r="C13801" s="120"/>
      <c r="D13801" s="120"/>
      <c r="E13801" s="344"/>
      <c r="F13801" s="344"/>
      <c r="G13801" s="262">
        <f t="shared" si="238"/>
        <v>58584.866528488899</v>
      </c>
    </row>
    <row r="13802" spans="1:7" x14ac:dyDescent="0.2">
      <c r="A13802" s="120"/>
      <c r="B13802" s="120"/>
      <c r="C13802" s="120"/>
      <c r="D13802" s="120"/>
      <c r="E13802" s="344"/>
      <c r="F13802" s="344"/>
      <c r="G13802" s="262">
        <f t="shared" si="238"/>
        <v>58584.866528488899</v>
      </c>
    </row>
    <row r="13803" spans="1:7" x14ac:dyDescent="0.2">
      <c r="A13803" s="120"/>
      <c r="B13803" s="120"/>
      <c r="C13803" s="120"/>
      <c r="D13803" s="120"/>
      <c r="E13803" s="344"/>
      <c r="F13803" s="344"/>
      <c r="G13803" s="262">
        <f t="shared" si="238"/>
        <v>58584.866528488899</v>
      </c>
    </row>
    <row r="13804" spans="1:7" x14ac:dyDescent="0.2">
      <c r="A13804" s="120"/>
      <c r="B13804" s="120"/>
      <c r="C13804" s="120"/>
      <c r="D13804" s="120"/>
      <c r="E13804" s="344"/>
      <c r="F13804" s="344"/>
      <c r="G13804" s="262">
        <f t="shared" si="238"/>
        <v>58584.866528488899</v>
      </c>
    </row>
    <row r="13805" spans="1:7" x14ac:dyDescent="0.2">
      <c r="A13805" s="120"/>
      <c r="B13805" s="120"/>
      <c r="C13805" s="120"/>
      <c r="D13805" s="120"/>
      <c r="E13805" s="344"/>
      <c r="F13805" s="344"/>
      <c r="G13805" s="262">
        <f t="shared" si="238"/>
        <v>58584.866528488899</v>
      </c>
    </row>
    <row r="13806" spans="1:7" x14ac:dyDescent="0.2">
      <c r="A13806" s="120"/>
      <c r="B13806" s="120"/>
      <c r="C13806" s="120"/>
      <c r="D13806" s="120"/>
      <c r="E13806" s="344"/>
      <c r="F13806" s="344"/>
      <c r="G13806" s="262">
        <f t="shared" si="238"/>
        <v>58584.866528488899</v>
      </c>
    </row>
    <row r="13807" spans="1:7" x14ac:dyDescent="0.2">
      <c r="A13807" s="120"/>
      <c r="B13807" s="120"/>
      <c r="C13807" s="120"/>
      <c r="D13807" s="120"/>
      <c r="E13807" s="344"/>
      <c r="F13807" s="344"/>
      <c r="G13807" s="262">
        <f t="shared" si="238"/>
        <v>58584.866528488899</v>
      </c>
    </row>
    <row r="13808" spans="1:7" x14ac:dyDescent="0.2">
      <c r="A13808" s="120"/>
      <c r="B13808" s="120"/>
      <c r="C13808" s="120"/>
      <c r="D13808" s="120"/>
      <c r="E13808" s="344"/>
      <c r="F13808" s="344"/>
      <c r="G13808" s="262">
        <f t="shared" si="238"/>
        <v>58584.866528488899</v>
      </c>
    </row>
    <row r="13809" spans="1:7" x14ac:dyDescent="0.2">
      <c r="A13809" s="120"/>
      <c r="B13809" s="120"/>
      <c r="C13809" s="120"/>
      <c r="D13809" s="120"/>
      <c r="E13809" s="344"/>
      <c r="F13809" s="344"/>
      <c r="G13809" s="262">
        <f t="shared" si="238"/>
        <v>58584.866528488899</v>
      </c>
    </row>
    <row r="13810" spans="1:7" x14ac:dyDescent="0.2">
      <c r="A13810" s="120"/>
      <c r="B13810" s="120"/>
      <c r="C13810" s="120"/>
      <c r="D13810" s="120"/>
      <c r="E13810" s="344"/>
      <c r="F13810" s="344"/>
      <c r="G13810" s="262">
        <f t="shared" si="238"/>
        <v>58584.866528488899</v>
      </c>
    </row>
    <row r="13811" spans="1:7" x14ac:dyDescent="0.2">
      <c r="A13811" s="120"/>
      <c r="B13811" s="120"/>
      <c r="C13811" s="120"/>
      <c r="D13811" s="120"/>
      <c r="E13811" s="344"/>
      <c r="F13811" s="344"/>
      <c r="G13811" s="262">
        <f t="shared" si="238"/>
        <v>58584.866528488899</v>
      </c>
    </row>
    <row r="13812" spans="1:7" x14ac:dyDescent="0.2">
      <c r="A13812" s="120"/>
      <c r="B13812" s="120"/>
      <c r="C13812" s="120"/>
      <c r="D13812" s="120"/>
      <c r="E13812" s="344"/>
      <c r="F13812" s="344"/>
      <c r="G13812" s="262">
        <f t="shared" si="238"/>
        <v>58584.866528488899</v>
      </c>
    </row>
    <row r="13813" spans="1:7" x14ac:dyDescent="0.2">
      <c r="A13813" s="120"/>
      <c r="B13813" s="120"/>
      <c r="C13813" s="120"/>
      <c r="D13813" s="120"/>
      <c r="E13813" s="344"/>
      <c r="F13813" s="344"/>
      <c r="G13813" s="262">
        <f t="shared" si="238"/>
        <v>58584.866528488899</v>
      </c>
    </row>
    <row r="13814" spans="1:7" x14ac:dyDescent="0.2">
      <c r="A13814" s="120"/>
      <c r="B13814" s="120"/>
      <c r="C13814" s="120"/>
      <c r="D13814" s="120"/>
      <c r="E13814" s="344"/>
      <c r="F13814" s="344"/>
      <c r="G13814" s="262">
        <f t="shared" si="238"/>
        <v>58584.866528488899</v>
      </c>
    </row>
    <row r="13815" spans="1:7" x14ac:dyDescent="0.2">
      <c r="A13815" s="120"/>
      <c r="B13815" s="120"/>
      <c r="C13815" s="120"/>
      <c r="D13815" s="120"/>
      <c r="E13815" s="344"/>
      <c r="F13815" s="344"/>
      <c r="G13815" s="262">
        <f t="shared" si="238"/>
        <v>58584.866528488899</v>
      </c>
    </row>
    <row r="13816" spans="1:7" x14ac:dyDescent="0.2">
      <c r="A13816" s="120"/>
      <c r="B13816" s="120"/>
      <c r="C13816" s="120"/>
      <c r="D13816" s="120"/>
      <c r="E13816" s="344"/>
      <c r="F13816" s="344"/>
      <c r="G13816" s="262">
        <f t="shared" si="238"/>
        <v>58584.866528488899</v>
      </c>
    </row>
    <row r="13817" spans="1:7" x14ac:dyDescent="0.2">
      <c r="A13817" s="120"/>
      <c r="B13817" s="120"/>
      <c r="C13817" s="120"/>
      <c r="D13817" s="120"/>
      <c r="E13817" s="344"/>
      <c r="F13817" s="344"/>
      <c r="G13817" s="262">
        <f t="shared" si="238"/>
        <v>58584.866528488899</v>
      </c>
    </row>
    <row r="13818" spans="1:7" x14ac:dyDescent="0.2">
      <c r="A13818" s="120"/>
      <c r="B13818" s="120"/>
      <c r="C13818" s="120"/>
      <c r="D13818" s="120"/>
      <c r="E13818" s="344"/>
      <c r="F13818" s="344"/>
      <c r="G13818" s="262">
        <f t="shared" si="238"/>
        <v>58584.866528488899</v>
      </c>
    </row>
    <row r="13819" spans="1:7" x14ac:dyDescent="0.2">
      <c r="A13819" s="120"/>
      <c r="B13819" s="120"/>
      <c r="C13819" s="120"/>
      <c r="D13819" s="120"/>
      <c r="E13819" s="344"/>
      <c r="F13819" s="344"/>
      <c r="G13819" s="262">
        <f t="shared" si="238"/>
        <v>58584.866528488899</v>
      </c>
    </row>
    <row r="13820" spans="1:7" x14ac:dyDescent="0.2">
      <c r="A13820" s="120"/>
      <c r="B13820" s="120"/>
      <c r="C13820" s="120"/>
      <c r="D13820" s="120"/>
      <c r="E13820" s="344"/>
      <c r="F13820" s="344"/>
      <c r="G13820" s="262">
        <f t="shared" si="238"/>
        <v>58584.866528488899</v>
      </c>
    </row>
    <row r="13821" spans="1:7" x14ac:dyDescent="0.2">
      <c r="A13821" s="120"/>
      <c r="B13821" s="120"/>
      <c r="C13821" s="120"/>
      <c r="D13821" s="120"/>
      <c r="E13821" s="344"/>
      <c r="F13821" s="344"/>
      <c r="G13821" s="262">
        <f t="shared" si="238"/>
        <v>58584.866528488899</v>
      </c>
    </row>
    <row r="13822" spans="1:7" x14ac:dyDescent="0.2">
      <c r="A13822" s="120"/>
      <c r="B13822" s="120"/>
      <c r="C13822" s="120"/>
      <c r="D13822" s="120"/>
      <c r="E13822" s="344"/>
      <c r="F13822" s="344"/>
      <c r="G13822" s="262">
        <f t="shared" si="238"/>
        <v>58584.866528488899</v>
      </c>
    </row>
    <row r="13823" spans="1:7" x14ac:dyDescent="0.2">
      <c r="A13823" s="120"/>
      <c r="B13823" s="120"/>
      <c r="C13823" s="120"/>
      <c r="D13823" s="120"/>
      <c r="E13823" s="344"/>
      <c r="F13823" s="344"/>
      <c r="G13823" s="262">
        <f t="shared" si="238"/>
        <v>58584.866528488899</v>
      </c>
    </row>
    <row r="13824" spans="1:7" x14ac:dyDescent="0.2">
      <c r="A13824" s="120"/>
      <c r="B13824" s="120"/>
      <c r="C13824" s="120"/>
      <c r="D13824" s="120"/>
      <c r="E13824" s="344"/>
      <c r="F13824" s="344"/>
      <c r="G13824" s="262">
        <f t="shared" si="238"/>
        <v>58584.866528488899</v>
      </c>
    </row>
    <row r="13825" spans="1:7" x14ac:dyDescent="0.2">
      <c r="A13825" s="120"/>
      <c r="B13825" s="120"/>
      <c r="C13825" s="120"/>
      <c r="D13825" s="120"/>
      <c r="E13825" s="344"/>
      <c r="F13825" s="344"/>
      <c r="G13825" s="262">
        <f t="shared" si="238"/>
        <v>58584.866528488899</v>
      </c>
    </row>
    <row r="13826" spans="1:7" x14ac:dyDescent="0.2">
      <c r="A13826" s="120"/>
      <c r="B13826" s="120"/>
      <c r="C13826" s="120"/>
      <c r="D13826" s="120"/>
      <c r="E13826" s="344"/>
      <c r="F13826" s="344"/>
      <c r="G13826" s="262">
        <f t="shared" si="238"/>
        <v>58584.866528488899</v>
      </c>
    </row>
    <row r="13827" spans="1:7" x14ac:dyDescent="0.2">
      <c r="A13827" s="120"/>
      <c r="B13827" s="120"/>
      <c r="C13827" s="120"/>
      <c r="D13827" s="120"/>
      <c r="E13827" s="344"/>
      <c r="F13827" s="344"/>
      <c r="G13827" s="262">
        <f t="shared" si="238"/>
        <v>58584.866528488899</v>
      </c>
    </row>
    <row r="13828" spans="1:7" x14ac:dyDescent="0.2">
      <c r="A13828" s="120"/>
      <c r="B13828" s="120"/>
      <c r="C13828" s="120"/>
      <c r="D13828" s="120"/>
      <c r="E13828" s="344"/>
      <c r="F13828" s="344"/>
      <c r="G13828" s="262">
        <f t="shared" si="238"/>
        <v>58584.866528488899</v>
      </c>
    </row>
    <row r="13829" spans="1:7" x14ac:dyDescent="0.2">
      <c r="A13829" s="120"/>
      <c r="B13829" s="120"/>
      <c r="C13829" s="120"/>
      <c r="D13829" s="120"/>
      <c r="E13829" s="344"/>
      <c r="F13829" s="344"/>
      <c r="G13829" s="262">
        <f t="shared" si="238"/>
        <v>58584.866528488899</v>
      </c>
    </row>
    <row r="13830" spans="1:7" x14ac:dyDescent="0.2">
      <c r="A13830" s="120"/>
      <c r="B13830" s="120"/>
      <c r="C13830" s="120"/>
      <c r="D13830" s="120"/>
      <c r="E13830" s="344"/>
      <c r="F13830" s="344"/>
      <c r="G13830" s="262">
        <f t="shared" ref="G13830:G13893" si="239">G13829+(D13830+D13829)/2*(E13830-E13829)</f>
        <v>58584.866528488899</v>
      </c>
    </row>
    <row r="13831" spans="1:7" x14ac:dyDescent="0.2">
      <c r="A13831" s="120"/>
      <c r="B13831" s="120"/>
      <c r="C13831" s="120"/>
      <c r="D13831" s="120"/>
      <c r="E13831" s="344"/>
      <c r="F13831" s="344"/>
      <c r="G13831" s="262">
        <f t="shared" si="239"/>
        <v>58584.866528488899</v>
      </c>
    </row>
    <row r="13832" spans="1:7" x14ac:dyDescent="0.2">
      <c r="A13832" s="120"/>
      <c r="B13832" s="120"/>
      <c r="C13832" s="120"/>
      <c r="D13832" s="120"/>
      <c r="E13832" s="344"/>
      <c r="F13832" s="344"/>
      <c r="G13832" s="262">
        <f t="shared" si="239"/>
        <v>58584.866528488899</v>
      </c>
    </row>
    <row r="13833" spans="1:7" x14ac:dyDescent="0.2">
      <c r="A13833" s="120"/>
      <c r="B13833" s="120"/>
      <c r="C13833" s="120"/>
      <c r="D13833" s="120"/>
      <c r="E13833" s="344"/>
      <c r="F13833" s="344"/>
      <c r="G13833" s="262">
        <f t="shared" si="239"/>
        <v>58584.866528488899</v>
      </c>
    </row>
    <row r="13834" spans="1:7" x14ac:dyDescent="0.2">
      <c r="A13834" s="120"/>
      <c r="B13834" s="120"/>
      <c r="C13834" s="120"/>
      <c r="D13834" s="120"/>
      <c r="E13834" s="344"/>
      <c r="F13834" s="344"/>
      <c r="G13834" s="262">
        <f t="shared" si="239"/>
        <v>58584.866528488899</v>
      </c>
    </row>
    <row r="13835" spans="1:7" x14ac:dyDescent="0.2">
      <c r="A13835" s="120"/>
      <c r="B13835" s="120"/>
      <c r="C13835" s="120"/>
      <c r="D13835" s="120"/>
      <c r="E13835" s="344"/>
      <c r="F13835" s="344"/>
      <c r="G13835" s="262">
        <f t="shared" si="239"/>
        <v>58584.866528488899</v>
      </c>
    </row>
    <row r="13836" spans="1:7" x14ac:dyDescent="0.2">
      <c r="A13836" s="120"/>
      <c r="B13836" s="120"/>
      <c r="C13836" s="120"/>
      <c r="D13836" s="120"/>
      <c r="E13836" s="344"/>
      <c r="F13836" s="344"/>
      <c r="G13836" s="262">
        <f t="shared" si="239"/>
        <v>58584.866528488899</v>
      </c>
    </row>
    <row r="13837" spans="1:7" x14ac:dyDescent="0.2">
      <c r="A13837" s="120"/>
      <c r="B13837" s="120"/>
      <c r="C13837" s="120"/>
      <c r="D13837" s="120"/>
      <c r="E13837" s="344"/>
      <c r="F13837" s="344"/>
      <c r="G13837" s="262">
        <f t="shared" si="239"/>
        <v>58584.866528488899</v>
      </c>
    </row>
    <row r="13838" spans="1:7" x14ac:dyDescent="0.2">
      <c r="A13838" s="120"/>
      <c r="B13838" s="120"/>
      <c r="C13838" s="120"/>
      <c r="D13838" s="120"/>
      <c r="E13838" s="344"/>
      <c r="F13838" s="344"/>
      <c r="G13838" s="262">
        <f t="shared" si="239"/>
        <v>58584.866528488899</v>
      </c>
    </row>
    <row r="13839" spans="1:7" x14ac:dyDescent="0.2">
      <c r="A13839" s="120"/>
      <c r="B13839" s="120"/>
      <c r="C13839" s="120"/>
      <c r="D13839" s="120"/>
      <c r="E13839" s="344"/>
      <c r="F13839" s="344"/>
      <c r="G13839" s="262">
        <f t="shared" si="239"/>
        <v>58584.866528488899</v>
      </c>
    </row>
    <row r="13840" spans="1:7" x14ac:dyDescent="0.2">
      <c r="A13840" s="120"/>
      <c r="B13840" s="120"/>
      <c r="C13840" s="120"/>
      <c r="D13840" s="120"/>
      <c r="E13840" s="344"/>
      <c r="F13840" s="344"/>
      <c r="G13840" s="262">
        <f t="shared" si="239"/>
        <v>58584.866528488899</v>
      </c>
    </row>
    <row r="13841" spans="1:7" x14ac:dyDescent="0.2">
      <c r="A13841" s="120"/>
      <c r="B13841" s="120"/>
      <c r="C13841" s="120"/>
      <c r="D13841" s="120"/>
      <c r="E13841" s="344"/>
      <c r="F13841" s="344"/>
      <c r="G13841" s="262">
        <f t="shared" si="239"/>
        <v>58584.866528488899</v>
      </c>
    </row>
    <row r="13842" spans="1:7" x14ac:dyDescent="0.2">
      <c r="A13842" s="120"/>
      <c r="B13842" s="120"/>
      <c r="C13842" s="120"/>
      <c r="D13842" s="120"/>
      <c r="E13842" s="344"/>
      <c r="F13842" s="344"/>
      <c r="G13842" s="262">
        <f t="shared" si="239"/>
        <v>58584.866528488899</v>
      </c>
    </row>
    <row r="13843" spans="1:7" x14ac:dyDescent="0.2">
      <c r="A13843" s="120"/>
      <c r="B13843" s="120"/>
      <c r="C13843" s="120"/>
      <c r="D13843" s="120"/>
      <c r="E13843" s="344"/>
      <c r="F13843" s="344"/>
      <c r="G13843" s="262">
        <f t="shared" si="239"/>
        <v>58584.866528488899</v>
      </c>
    </row>
    <row r="13844" spans="1:7" x14ac:dyDescent="0.2">
      <c r="A13844" s="120"/>
      <c r="B13844" s="120"/>
      <c r="C13844" s="120"/>
      <c r="D13844" s="120"/>
      <c r="E13844" s="344"/>
      <c r="F13844" s="344"/>
      <c r="G13844" s="262">
        <f t="shared" si="239"/>
        <v>58584.866528488899</v>
      </c>
    </row>
    <row r="13845" spans="1:7" x14ac:dyDescent="0.2">
      <c r="A13845" s="120"/>
      <c r="B13845" s="120"/>
      <c r="C13845" s="120"/>
      <c r="D13845" s="120"/>
      <c r="E13845" s="344"/>
      <c r="F13845" s="344"/>
      <c r="G13845" s="262">
        <f t="shared" si="239"/>
        <v>58584.866528488899</v>
      </c>
    </row>
    <row r="13846" spans="1:7" x14ac:dyDescent="0.2">
      <c r="A13846" s="120"/>
      <c r="B13846" s="120"/>
      <c r="C13846" s="120"/>
      <c r="D13846" s="120"/>
      <c r="E13846" s="344"/>
      <c r="F13846" s="344"/>
      <c r="G13846" s="262">
        <f t="shared" si="239"/>
        <v>58584.866528488899</v>
      </c>
    </row>
    <row r="13847" spans="1:7" x14ac:dyDescent="0.2">
      <c r="A13847" s="120"/>
      <c r="B13847" s="120"/>
      <c r="C13847" s="120"/>
      <c r="D13847" s="120"/>
      <c r="E13847" s="344"/>
      <c r="F13847" s="344"/>
      <c r="G13847" s="262">
        <f t="shared" si="239"/>
        <v>58584.866528488899</v>
      </c>
    </row>
    <row r="13848" spans="1:7" x14ac:dyDescent="0.2">
      <c r="A13848" s="120"/>
      <c r="B13848" s="120"/>
      <c r="C13848" s="120"/>
      <c r="D13848" s="120"/>
      <c r="E13848" s="344"/>
      <c r="F13848" s="344"/>
      <c r="G13848" s="262">
        <f t="shared" si="239"/>
        <v>58584.866528488899</v>
      </c>
    </row>
    <row r="13849" spans="1:7" x14ac:dyDescent="0.2">
      <c r="A13849" s="120"/>
      <c r="B13849" s="120"/>
      <c r="C13849" s="120"/>
      <c r="D13849" s="120"/>
      <c r="E13849" s="344"/>
      <c r="F13849" s="344"/>
      <c r="G13849" s="262">
        <f t="shared" si="239"/>
        <v>58584.866528488899</v>
      </c>
    </row>
    <row r="13850" spans="1:7" x14ac:dyDescent="0.2">
      <c r="A13850" s="120"/>
      <c r="B13850" s="120"/>
      <c r="C13850" s="120"/>
      <c r="D13850" s="120"/>
      <c r="E13850" s="344"/>
      <c r="F13850" s="344"/>
      <c r="G13850" s="262">
        <f t="shared" si="239"/>
        <v>58584.866528488899</v>
      </c>
    </row>
    <row r="13851" spans="1:7" x14ac:dyDescent="0.2">
      <c r="A13851" s="120"/>
      <c r="B13851" s="120"/>
      <c r="C13851" s="120"/>
      <c r="D13851" s="120"/>
      <c r="E13851" s="344"/>
      <c r="F13851" s="344"/>
      <c r="G13851" s="262">
        <f t="shared" si="239"/>
        <v>58584.866528488899</v>
      </c>
    </row>
    <row r="13852" spans="1:7" x14ac:dyDescent="0.2">
      <c r="A13852" s="120"/>
      <c r="B13852" s="120"/>
      <c r="C13852" s="120"/>
      <c r="D13852" s="120"/>
      <c r="E13852" s="344"/>
      <c r="F13852" s="344"/>
      <c r="G13852" s="262">
        <f t="shared" si="239"/>
        <v>58584.866528488899</v>
      </c>
    </row>
    <row r="13853" spans="1:7" x14ac:dyDescent="0.2">
      <c r="A13853" s="120"/>
      <c r="B13853" s="120"/>
      <c r="C13853" s="120"/>
      <c r="D13853" s="120"/>
      <c r="E13853" s="344"/>
      <c r="F13853" s="344"/>
      <c r="G13853" s="262">
        <f t="shared" si="239"/>
        <v>58584.866528488899</v>
      </c>
    </row>
    <row r="13854" spans="1:7" x14ac:dyDescent="0.2">
      <c r="A13854" s="120"/>
      <c r="B13854" s="120"/>
      <c r="C13854" s="120"/>
      <c r="D13854" s="120"/>
      <c r="E13854" s="344"/>
      <c r="F13854" s="344"/>
      <c r="G13854" s="262">
        <f t="shared" si="239"/>
        <v>58584.866528488899</v>
      </c>
    </row>
    <row r="13855" spans="1:7" x14ac:dyDescent="0.2">
      <c r="A13855" s="120"/>
      <c r="B13855" s="120"/>
      <c r="C13855" s="120"/>
      <c r="D13855" s="120"/>
      <c r="E13855" s="344"/>
      <c r="F13855" s="344"/>
      <c r="G13855" s="262">
        <f t="shared" si="239"/>
        <v>58584.866528488899</v>
      </c>
    </row>
    <row r="13856" spans="1:7" x14ac:dyDescent="0.2">
      <c r="A13856" s="120"/>
      <c r="B13856" s="120"/>
      <c r="C13856" s="120"/>
      <c r="D13856" s="120"/>
      <c r="E13856" s="344"/>
      <c r="F13856" s="344"/>
      <c r="G13856" s="262">
        <f t="shared" si="239"/>
        <v>58584.866528488899</v>
      </c>
    </row>
    <row r="13857" spans="1:7" x14ac:dyDescent="0.2">
      <c r="A13857" s="120"/>
      <c r="B13857" s="120"/>
      <c r="C13857" s="120"/>
      <c r="D13857" s="120"/>
      <c r="E13857" s="344"/>
      <c r="F13857" s="344"/>
      <c r="G13857" s="262">
        <f t="shared" si="239"/>
        <v>58584.866528488899</v>
      </c>
    </row>
    <row r="13858" spans="1:7" x14ac:dyDescent="0.2">
      <c r="A13858" s="120"/>
      <c r="B13858" s="120"/>
      <c r="C13858" s="120"/>
      <c r="D13858" s="120"/>
      <c r="E13858" s="344"/>
      <c r="F13858" s="344"/>
      <c r="G13858" s="262">
        <f t="shared" si="239"/>
        <v>58584.866528488899</v>
      </c>
    </row>
    <row r="13859" spans="1:7" x14ac:dyDescent="0.2">
      <c r="A13859" s="120"/>
      <c r="B13859" s="120"/>
      <c r="C13859" s="120"/>
      <c r="D13859" s="120"/>
      <c r="E13859" s="344"/>
      <c r="F13859" s="344"/>
      <c r="G13859" s="262">
        <f t="shared" si="239"/>
        <v>58584.866528488899</v>
      </c>
    </row>
    <row r="13860" spans="1:7" x14ac:dyDescent="0.2">
      <c r="A13860" s="120"/>
      <c r="B13860" s="120"/>
      <c r="C13860" s="120"/>
      <c r="D13860" s="120"/>
      <c r="E13860" s="344"/>
      <c r="F13860" s="344"/>
      <c r="G13860" s="262">
        <f t="shared" si="239"/>
        <v>58584.866528488899</v>
      </c>
    </row>
    <row r="13861" spans="1:7" x14ac:dyDescent="0.2">
      <c r="A13861" s="120"/>
      <c r="B13861" s="120"/>
      <c r="C13861" s="120"/>
      <c r="D13861" s="120"/>
      <c r="E13861" s="344"/>
      <c r="F13861" s="344"/>
      <c r="G13861" s="262">
        <f t="shared" si="239"/>
        <v>58584.866528488899</v>
      </c>
    </row>
    <row r="13862" spans="1:7" x14ac:dyDescent="0.2">
      <c r="A13862" s="120"/>
      <c r="B13862" s="120"/>
      <c r="C13862" s="120"/>
      <c r="D13862" s="120"/>
      <c r="E13862" s="344"/>
      <c r="F13862" s="344"/>
      <c r="G13862" s="262">
        <f t="shared" si="239"/>
        <v>58584.866528488899</v>
      </c>
    </row>
    <row r="13863" spans="1:7" x14ac:dyDescent="0.2">
      <c r="A13863" s="120"/>
      <c r="B13863" s="120"/>
      <c r="C13863" s="120"/>
      <c r="D13863" s="120"/>
      <c r="E13863" s="344"/>
      <c r="F13863" s="344"/>
      <c r="G13863" s="262">
        <f t="shared" si="239"/>
        <v>58584.866528488899</v>
      </c>
    </row>
    <row r="13864" spans="1:7" x14ac:dyDescent="0.2">
      <c r="A13864" s="120"/>
      <c r="B13864" s="120"/>
      <c r="C13864" s="120"/>
      <c r="D13864" s="120"/>
      <c r="E13864" s="344"/>
      <c r="F13864" s="344"/>
      <c r="G13864" s="262">
        <f t="shared" si="239"/>
        <v>58584.866528488899</v>
      </c>
    </row>
    <row r="13865" spans="1:7" x14ac:dyDescent="0.2">
      <c r="A13865" s="120"/>
      <c r="B13865" s="120"/>
      <c r="C13865" s="120"/>
      <c r="D13865" s="120"/>
      <c r="E13865" s="344"/>
      <c r="F13865" s="344"/>
      <c r="G13865" s="262">
        <f t="shared" si="239"/>
        <v>58584.866528488899</v>
      </c>
    </row>
    <row r="13866" spans="1:7" x14ac:dyDescent="0.2">
      <c r="A13866" s="120"/>
      <c r="B13866" s="120"/>
      <c r="C13866" s="120"/>
      <c r="D13866" s="120"/>
      <c r="E13866" s="344"/>
      <c r="F13866" s="344"/>
      <c r="G13866" s="262">
        <f t="shared" si="239"/>
        <v>58584.866528488899</v>
      </c>
    </row>
    <row r="13867" spans="1:7" x14ac:dyDescent="0.2">
      <c r="A13867" s="120"/>
      <c r="B13867" s="120"/>
      <c r="C13867" s="120"/>
      <c r="D13867" s="120"/>
      <c r="E13867" s="344"/>
      <c r="F13867" s="344"/>
      <c r="G13867" s="262">
        <f t="shared" si="239"/>
        <v>58584.866528488899</v>
      </c>
    </row>
    <row r="13868" spans="1:7" x14ac:dyDescent="0.2">
      <c r="A13868" s="120"/>
      <c r="B13868" s="120"/>
      <c r="C13868" s="120"/>
      <c r="D13868" s="120"/>
      <c r="E13868" s="344"/>
      <c r="F13868" s="344"/>
      <c r="G13868" s="262">
        <f t="shared" si="239"/>
        <v>58584.866528488899</v>
      </c>
    </row>
    <row r="13869" spans="1:7" x14ac:dyDescent="0.2">
      <c r="A13869" s="120"/>
      <c r="B13869" s="120"/>
      <c r="C13869" s="120"/>
      <c r="D13869" s="120"/>
      <c r="E13869" s="344"/>
      <c r="F13869" s="344"/>
      <c r="G13869" s="262">
        <f t="shared" si="239"/>
        <v>58584.866528488899</v>
      </c>
    </row>
    <row r="13870" spans="1:7" x14ac:dyDescent="0.2">
      <c r="A13870" s="120"/>
      <c r="B13870" s="120"/>
      <c r="C13870" s="120"/>
      <c r="D13870" s="120"/>
      <c r="E13870" s="344"/>
      <c r="F13870" s="344"/>
      <c r="G13870" s="262">
        <f t="shared" si="239"/>
        <v>58584.866528488899</v>
      </c>
    </row>
    <row r="13871" spans="1:7" x14ac:dyDescent="0.2">
      <c r="A13871" s="120"/>
      <c r="B13871" s="120"/>
      <c r="C13871" s="120"/>
      <c r="D13871" s="120"/>
      <c r="E13871" s="344"/>
      <c r="F13871" s="344"/>
      <c r="G13871" s="262">
        <f t="shared" si="239"/>
        <v>58584.866528488899</v>
      </c>
    </row>
    <row r="13872" spans="1:7" x14ac:dyDescent="0.2">
      <c r="A13872" s="120"/>
      <c r="B13872" s="120"/>
      <c r="C13872" s="120"/>
      <c r="D13872" s="120"/>
      <c r="E13872" s="344"/>
      <c r="F13872" s="344"/>
      <c r="G13872" s="262">
        <f t="shared" si="239"/>
        <v>58584.866528488899</v>
      </c>
    </row>
    <row r="13873" spans="1:7" x14ac:dyDescent="0.2">
      <c r="A13873" s="120"/>
      <c r="B13873" s="120"/>
      <c r="C13873" s="120"/>
      <c r="D13873" s="120"/>
      <c r="E13873" s="344"/>
      <c r="F13873" s="344"/>
      <c r="G13873" s="262">
        <f t="shared" si="239"/>
        <v>58584.866528488899</v>
      </c>
    </row>
    <row r="13874" spans="1:7" x14ac:dyDescent="0.2">
      <c r="A13874" s="120"/>
      <c r="B13874" s="120"/>
      <c r="C13874" s="120"/>
      <c r="D13874" s="120"/>
      <c r="E13874" s="344"/>
      <c r="F13874" s="344"/>
      <c r="G13874" s="262">
        <f t="shared" si="239"/>
        <v>58584.866528488899</v>
      </c>
    </row>
    <row r="13875" spans="1:7" x14ac:dyDescent="0.2">
      <c r="A13875" s="120"/>
      <c r="B13875" s="120"/>
      <c r="C13875" s="120"/>
      <c r="D13875" s="120"/>
      <c r="E13875" s="344"/>
      <c r="F13875" s="344"/>
      <c r="G13875" s="262">
        <f t="shared" si="239"/>
        <v>58584.866528488899</v>
      </c>
    </row>
    <row r="13876" spans="1:7" x14ac:dyDescent="0.2">
      <c r="A13876" s="120"/>
      <c r="B13876" s="120"/>
      <c r="C13876" s="120"/>
      <c r="D13876" s="120"/>
      <c r="E13876" s="344"/>
      <c r="F13876" s="344"/>
      <c r="G13876" s="262">
        <f t="shared" si="239"/>
        <v>58584.866528488899</v>
      </c>
    </row>
    <row r="13877" spans="1:7" x14ac:dyDescent="0.2">
      <c r="A13877" s="120"/>
      <c r="B13877" s="120"/>
      <c r="C13877" s="120"/>
      <c r="D13877" s="120"/>
      <c r="E13877" s="344"/>
      <c r="F13877" s="344"/>
      <c r="G13877" s="262">
        <f t="shared" si="239"/>
        <v>58584.866528488899</v>
      </c>
    </row>
    <row r="13878" spans="1:7" x14ac:dyDescent="0.2">
      <c r="A13878" s="120"/>
      <c r="B13878" s="120"/>
      <c r="C13878" s="120"/>
      <c r="D13878" s="120"/>
      <c r="E13878" s="344"/>
      <c r="F13878" s="344"/>
      <c r="G13878" s="262">
        <f t="shared" si="239"/>
        <v>58584.866528488899</v>
      </c>
    </row>
    <row r="13879" spans="1:7" x14ac:dyDescent="0.2">
      <c r="A13879" s="120"/>
      <c r="B13879" s="120"/>
      <c r="C13879" s="120"/>
      <c r="D13879" s="120"/>
      <c r="E13879" s="344"/>
      <c r="F13879" s="344"/>
      <c r="G13879" s="262">
        <f t="shared" si="239"/>
        <v>58584.866528488899</v>
      </c>
    </row>
    <row r="13880" spans="1:7" x14ac:dyDescent="0.2">
      <c r="A13880" s="120"/>
      <c r="B13880" s="120"/>
      <c r="C13880" s="120"/>
      <c r="D13880" s="120"/>
      <c r="E13880" s="344"/>
      <c r="F13880" s="344"/>
      <c r="G13880" s="262">
        <f t="shared" si="239"/>
        <v>58584.866528488899</v>
      </c>
    </row>
    <row r="13881" spans="1:7" x14ac:dyDescent="0.2">
      <c r="A13881" s="120"/>
      <c r="B13881" s="120"/>
      <c r="C13881" s="120"/>
      <c r="D13881" s="120"/>
      <c r="E13881" s="344"/>
      <c r="F13881" s="344"/>
      <c r="G13881" s="262">
        <f t="shared" si="239"/>
        <v>58584.866528488899</v>
      </c>
    </row>
    <row r="13882" spans="1:7" x14ac:dyDescent="0.2">
      <c r="A13882" s="120"/>
      <c r="B13882" s="120"/>
      <c r="C13882" s="120"/>
      <c r="D13882" s="120"/>
      <c r="E13882" s="344"/>
      <c r="F13882" s="344"/>
      <c r="G13882" s="262">
        <f t="shared" si="239"/>
        <v>58584.866528488899</v>
      </c>
    </row>
    <row r="13883" spans="1:7" x14ac:dyDescent="0.2">
      <c r="A13883" s="120"/>
      <c r="B13883" s="120"/>
      <c r="C13883" s="120"/>
      <c r="D13883" s="120"/>
      <c r="E13883" s="344"/>
      <c r="F13883" s="344"/>
      <c r="G13883" s="262">
        <f t="shared" si="239"/>
        <v>58584.866528488899</v>
      </c>
    </row>
    <row r="13884" spans="1:7" x14ac:dyDescent="0.2">
      <c r="A13884" s="120"/>
      <c r="B13884" s="120"/>
      <c r="C13884" s="120"/>
      <c r="D13884" s="120"/>
      <c r="E13884" s="344"/>
      <c r="F13884" s="344"/>
      <c r="G13884" s="262">
        <f t="shared" si="239"/>
        <v>58584.866528488899</v>
      </c>
    </row>
    <row r="13885" spans="1:7" x14ac:dyDescent="0.2">
      <c r="A13885" s="120"/>
      <c r="B13885" s="120"/>
      <c r="C13885" s="120"/>
      <c r="D13885" s="120"/>
      <c r="E13885" s="344"/>
      <c r="F13885" s="344"/>
      <c r="G13885" s="262">
        <f t="shared" si="239"/>
        <v>58584.866528488899</v>
      </c>
    </row>
    <row r="13886" spans="1:7" x14ac:dyDescent="0.2">
      <c r="A13886" s="120"/>
      <c r="B13886" s="120"/>
      <c r="C13886" s="120"/>
      <c r="D13886" s="120"/>
      <c r="E13886" s="344"/>
      <c r="F13886" s="344"/>
      <c r="G13886" s="262">
        <f t="shared" si="239"/>
        <v>58584.866528488899</v>
      </c>
    </row>
    <row r="13887" spans="1:7" x14ac:dyDescent="0.2">
      <c r="A13887" s="120"/>
      <c r="B13887" s="120"/>
      <c r="C13887" s="120"/>
      <c r="D13887" s="120"/>
      <c r="E13887" s="344"/>
      <c r="F13887" s="344"/>
      <c r="G13887" s="262">
        <f t="shared" si="239"/>
        <v>58584.866528488899</v>
      </c>
    </row>
    <row r="13888" spans="1:7" x14ac:dyDescent="0.2">
      <c r="A13888" s="120"/>
      <c r="B13888" s="120"/>
      <c r="C13888" s="120"/>
      <c r="D13888" s="120"/>
      <c r="E13888" s="344"/>
      <c r="F13888" s="344"/>
      <c r="G13888" s="262">
        <f t="shared" si="239"/>
        <v>58584.866528488899</v>
      </c>
    </row>
    <row r="13889" spans="1:7" x14ac:dyDescent="0.2">
      <c r="A13889" s="120"/>
      <c r="B13889" s="120"/>
      <c r="C13889" s="120"/>
      <c r="D13889" s="120"/>
      <c r="E13889" s="344"/>
      <c r="F13889" s="344"/>
      <c r="G13889" s="262">
        <f t="shared" si="239"/>
        <v>58584.866528488899</v>
      </c>
    </row>
    <row r="13890" spans="1:7" x14ac:dyDescent="0.2">
      <c r="A13890" s="120"/>
      <c r="B13890" s="120"/>
      <c r="C13890" s="120"/>
      <c r="D13890" s="120"/>
      <c r="E13890" s="344"/>
      <c r="F13890" s="344"/>
      <c r="G13890" s="262">
        <f t="shared" si="239"/>
        <v>58584.866528488899</v>
      </c>
    </row>
    <row r="13891" spans="1:7" x14ac:dyDescent="0.2">
      <c r="A13891" s="120"/>
      <c r="B13891" s="120"/>
      <c r="C13891" s="120"/>
      <c r="D13891" s="120"/>
      <c r="E13891" s="344"/>
      <c r="F13891" s="344"/>
      <c r="G13891" s="262">
        <f t="shared" si="239"/>
        <v>58584.866528488899</v>
      </c>
    </row>
    <row r="13892" spans="1:7" x14ac:dyDescent="0.2">
      <c r="A13892" s="120"/>
      <c r="B13892" s="120"/>
      <c r="C13892" s="120"/>
      <c r="D13892" s="120"/>
      <c r="E13892" s="344"/>
      <c r="F13892" s="344"/>
      <c r="G13892" s="262">
        <f t="shared" si="239"/>
        <v>58584.866528488899</v>
      </c>
    </row>
    <row r="13893" spans="1:7" x14ac:dyDescent="0.2">
      <c r="A13893" s="120"/>
      <c r="B13893" s="120"/>
      <c r="C13893" s="120"/>
      <c r="D13893" s="120"/>
      <c r="E13893" s="344"/>
      <c r="F13893" s="344"/>
      <c r="G13893" s="262">
        <f t="shared" si="239"/>
        <v>58584.866528488899</v>
      </c>
    </row>
    <row r="13894" spans="1:7" x14ac:dyDescent="0.2">
      <c r="A13894" s="120"/>
      <c r="B13894" s="120"/>
      <c r="C13894" s="120"/>
      <c r="D13894" s="120"/>
      <c r="E13894" s="344"/>
      <c r="F13894" s="344"/>
      <c r="G13894" s="262">
        <f t="shared" ref="G13894:G13957" si="240">G13893+(D13894+D13893)/2*(E13894-E13893)</f>
        <v>58584.866528488899</v>
      </c>
    </row>
    <row r="13895" spans="1:7" x14ac:dyDescent="0.2">
      <c r="A13895" s="120"/>
      <c r="B13895" s="120"/>
      <c r="C13895" s="120"/>
      <c r="D13895" s="120"/>
      <c r="E13895" s="344"/>
      <c r="F13895" s="344"/>
      <c r="G13895" s="262">
        <f t="shared" si="240"/>
        <v>58584.866528488899</v>
      </c>
    </row>
    <row r="13896" spans="1:7" x14ac:dyDescent="0.2">
      <c r="A13896" s="120"/>
      <c r="B13896" s="120"/>
      <c r="C13896" s="120"/>
      <c r="D13896" s="120"/>
      <c r="E13896" s="344"/>
      <c r="F13896" s="344"/>
      <c r="G13896" s="262">
        <f t="shared" si="240"/>
        <v>58584.866528488899</v>
      </c>
    </row>
    <row r="13897" spans="1:7" x14ac:dyDescent="0.2">
      <c r="A13897" s="120"/>
      <c r="B13897" s="120"/>
      <c r="C13897" s="120"/>
      <c r="D13897" s="120"/>
      <c r="E13897" s="344"/>
      <c r="F13897" s="344"/>
      <c r="G13897" s="262">
        <f t="shared" si="240"/>
        <v>58584.866528488899</v>
      </c>
    </row>
    <row r="13898" spans="1:7" x14ac:dyDescent="0.2">
      <c r="A13898" s="120"/>
      <c r="B13898" s="120"/>
      <c r="C13898" s="120"/>
      <c r="D13898" s="120"/>
      <c r="E13898" s="344"/>
      <c r="F13898" s="344"/>
      <c r="G13898" s="262">
        <f t="shared" si="240"/>
        <v>58584.866528488899</v>
      </c>
    </row>
    <row r="13899" spans="1:7" x14ac:dyDescent="0.2">
      <c r="A13899" s="120"/>
      <c r="B13899" s="120"/>
      <c r="C13899" s="120"/>
      <c r="D13899" s="120"/>
      <c r="E13899" s="344"/>
      <c r="F13899" s="344"/>
      <c r="G13899" s="262">
        <f t="shared" si="240"/>
        <v>58584.866528488899</v>
      </c>
    </row>
    <row r="13900" spans="1:7" x14ac:dyDescent="0.2">
      <c r="A13900" s="120"/>
      <c r="B13900" s="120"/>
      <c r="C13900" s="120"/>
      <c r="D13900" s="120"/>
      <c r="E13900" s="344"/>
      <c r="F13900" s="344"/>
      <c r="G13900" s="262">
        <f t="shared" si="240"/>
        <v>58584.866528488899</v>
      </c>
    </row>
    <row r="13901" spans="1:7" x14ac:dyDescent="0.2">
      <c r="A13901" s="120"/>
      <c r="B13901" s="120"/>
      <c r="C13901" s="120"/>
      <c r="D13901" s="120"/>
      <c r="E13901" s="344"/>
      <c r="F13901" s="344"/>
      <c r="G13901" s="262">
        <f t="shared" si="240"/>
        <v>58584.866528488899</v>
      </c>
    </row>
    <row r="13902" spans="1:7" x14ac:dyDescent="0.2">
      <c r="A13902" s="120"/>
      <c r="B13902" s="120"/>
      <c r="C13902" s="120"/>
      <c r="D13902" s="120"/>
      <c r="E13902" s="344"/>
      <c r="F13902" s="344"/>
      <c r="G13902" s="262">
        <f t="shared" si="240"/>
        <v>58584.866528488899</v>
      </c>
    </row>
    <row r="13903" spans="1:7" x14ac:dyDescent="0.2">
      <c r="A13903" s="120"/>
      <c r="B13903" s="120"/>
      <c r="C13903" s="120"/>
      <c r="D13903" s="120"/>
      <c r="E13903" s="344"/>
      <c r="F13903" s="344"/>
      <c r="G13903" s="262">
        <f t="shared" si="240"/>
        <v>58584.866528488899</v>
      </c>
    </row>
    <row r="13904" spans="1:7" x14ac:dyDescent="0.2">
      <c r="A13904" s="120"/>
      <c r="B13904" s="120"/>
      <c r="C13904" s="120"/>
      <c r="D13904" s="120"/>
      <c r="E13904" s="344"/>
      <c r="F13904" s="344"/>
      <c r="G13904" s="262">
        <f t="shared" si="240"/>
        <v>58584.866528488899</v>
      </c>
    </row>
    <row r="13905" spans="1:7" x14ac:dyDescent="0.2">
      <c r="A13905" s="120"/>
      <c r="B13905" s="120"/>
      <c r="C13905" s="120"/>
      <c r="D13905" s="120"/>
      <c r="E13905" s="344"/>
      <c r="F13905" s="344"/>
      <c r="G13905" s="262">
        <f t="shared" si="240"/>
        <v>58584.866528488899</v>
      </c>
    </row>
    <row r="13906" spans="1:7" x14ac:dyDescent="0.2">
      <c r="A13906" s="120"/>
      <c r="B13906" s="120"/>
      <c r="C13906" s="120"/>
      <c r="D13906" s="120"/>
      <c r="E13906" s="344"/>
      <c r="F13906" s="344"/>
      <c r="G13906" s="262">
        <f t="shared" si="240"/>
        <v>58584.866528488899</v>
      </c>
    </row>
    <row r="13907" spans="1:7" x14ac:dyDescent="0.2">
      <c r="A13907" s="120"/>
      <c r="B13907" s="120"/>
      <c r="C13907" s="120"/>
      <c r="D13907" s="120"/>
      <c r="E13907" s="344"/>
      <c r="F13907" s="344"/>
      <c r="G13907" s="262">
        <f t="shared" si="240"/>
        <v>58584.866528488899</v>
      </c>
    </row>
    <row r="13908" spans="1:7" x14ac:dyDescent="0.2">
      <c r="A13908" s="120"/>
      <c r="B13908" s="120"/>
      <c r="C13908" s="120"/>
      <c r="D13908" s="120"/>
      <c r="E13908" s="344"/>
      <c r="F13908" s="344"/>
      <c r="G13908" s="262">
        <f t="shared" si="240"/>
        <v>58584.866528488899</v>
      </c>
    </row>
    <row r="13909" spans="1:7" x14ac:dyDescent="0.2">
      <c r="A13909" s="120"/>
      <c r="B13909" s="120"/>
      <c r="C13909" s="120"/>
      <c r="D13909" s="120"/>
      <c r="E13909" s="344"/>
      <c r="F13909" s="344"/>
      <c r="G13909" s="262">
        <f t="shared" si="240"/>
        <v>58584.866528488899</v>
      </c>
    </row>
    <row r="13910" spans="1:7" x14ac:dyDescent="0.2">
      <c r="A13910" s="120"/>
      <c r="B13910" s="120"/>
      <c r="C13910" s="120"/>
      <c r="D13910" s="120"/>
      <c r="E13910" s="344"/>
      <c r="F13910" s="344"/>
      <c r="G13910" s="262">
        <f t="shared" si="240"/>
        <v>58584.866528488899</v>
      </c>
    </row>
    <row r="13911" spans="1:7" x14ac:dyDescent="0.2">
      <c r="A13911" s="120"/>
      <c r="B13911" s="120"/>
      <c r="C13911" s="120"/>
      <c r="D13911" s="120"/>
      <c r="E13911" s="344"/>
      <c r="F13911" s="344"/>
      <c r="G13911" s="262">
        <f t="shared" si="240"/>
        <v>58584.866528488899</v>
      </c>
    </row>
    <row r="13912" spans="1:7" x14ac:dyDescent="0.2">
      <c r="A13912" s="120"/>
      <c r="B13912" s="120"/>
      <c r="C13912" s="120"/>
      <c r="D13912" s="120"/>
      <c r="E13912" s="344"/>
      <c r="F13912" s="344"/>
      <c r="G13912" s="262">
        <f t="shared" si="240"/>
        <v>58584.866528488899</v>
      </c>
    </row>
    <row r="13913" spans="1:7" x14ac:dyDescent="0.2">
      <c r="A13913" s="120"/>
      <c r="B13913" s="120"/>
      <c r="C13913" s="120"/>
      <c r="D13913" s="120"/>
      <c r="E13913" s="344"/>
      <c r="F13913" s="344"/>
      <c r="G13913" s="262">
        <f t="shared" si="240"/>
        <v>58584.866528488899</v>
      </c>
    </row>
    <row r="13914" spans="1:7" x14ac:dyDescent="0.2">
      <c r="A13914" s="120"/>
      <c r="B13914" s="120"/>
      <c r="C13914" s="120"/>
      <c r="D13914" s="120"/>
      <c r="E13914" s="344"/>
      <c r="F13914" s="344"/>
      <c r="G13914" s="262">
        <f t="shared" si="240"/>
        <v>58584.866528488899</v>
      </c>
    </row>
    <row r="13915" spans="1:7" x14ac:dyDescent="0.2">
      <c r="A13915" s="120"/>
      <c r="B13915" s="120"/>
      <c r="C13915" s="120"/>
      <c r="D13915" s="120"/>
      <c r="E13915" s="344"/>
      <c r="F13915" s="344"/>
      <c r="G13915" s="262">
        <f t="shared" si="240"/>
        <v>58584.866528488899</v>
      </c>
    </row>
    <row r="13916" spans="1:7" x14ac:dyDescent="0.2">
      <c r="A13916" s="120"/>
      <c r="B13916" s="120"/>
      <c r="C13916" s="120"/>
      <c r="D13916" s="120"/>
      <c r="E13916" s="344"/>
      <c r="F13916" s="344"/>
      <c r="G13916" s="262">
        <f t="shared" si="240"/>
        <v>58584.866528488899</v>
      </c>
    </row>
    <row r="13917" spans="1:7" x14ac:dyDescent="0.2">
      <c r="A13917" s="120"/>
      <c r="B13917" s="120"/>
      <c r="C13917" s="120"/>
      <c r="D13917" s="120"/>
      <c r="E13917" s="344"/>
      <c r="F13917" s="344"/>
      <c r="G13917" s="262">
        <f t="shared" si="240"/>
        <v>58584.866528488899</v>
      </c>
    </row>
    <row r="13918" spans="1:7" x14ac:dyDescent="0.2">
      <c r="A13918" s="120"/>
      <c r="B13918" s="120"/>
      <c r="C13918" s="120"/>
      <c r="D13918" s="120"/>
      <c r="E13918" s="344"/>
      <c r="F13918" s="344"/>
      <c r="G13918" s="262">
        <f t="shared" si="240"/>
        <v>58584.866528488899</v>
      </c>
    </row>
    <row r="13919" spans="1:7" x14ac:dyDescent="0.2">
      <c r="A13919" s="120"/>
      <c r="B13919" s="120"/>
      <c r="C13919" s="120"/>
      <c r="D13919" s="120"/>
      <c r="E13919" s="344"/>
      <c r="F13919" s="344"/>
      <c r="G13919" s="262">
        <f t="shared" si="240"/>
        <v>58584.866528488899</v>
      </c>
    </row>
    <row r="13920" spans="1:7" x14ac:dyDescent="0.2">
      <c r="A13920" s="120"/>
      <c r="B13920" s="120"/>
      <c r="C13920" s="120"/>
      <c r="D13920" s="120"/>
      <c r="E13920" s="344"/>
      <c r="F13920" s="344"/>
      <c r="G13920" s="262">
        <f t="shared" si="240"/>
        <v>58584.866528488899</v>
      </c>
    </row>
    <row r="13921" spans="1:7" x14ac:dyDescent="0.2">
      <c r="A13921" s="120"/>
      <c r="B13921" s="120"/>
      <c r="C13921" s="120"/>
      <c r="D13921" s="120"/>
      <c r="E13921" s="344"/>
      <c r="F13921" s="344"/>
      <c r="G13921" s="262">
        <f t="shared" si="240"/>
        <v>58584.866528488899</v>
      </c>
    </row>
    <row r="13922" spans="1:7" x14ac:dyDescent="0.2">
      <c r="A13922" s="120"/>
      <c r="B13922" s="120"/>
      <c r="C13922" s="120"/>
      <c r="D13922" s="120"/>
      <c r="E13922" s="344"/>
      <c r="F13922" s="344"/>
      <c r="G13922" s="262">
        <f t="shared" si="240"/>
        <v>58584.866528488899</v>
      </c>
    </row>
    <row r="13923" spans="1:7" x14ac:dyDescent="0.2">
      <c r="A13923" s="120"/>
      <c r="B13923" s="120"/>
      <c r="C13923" s="120"/>
      <c r="D13923" s="120"/>
      <c r="E13923" s="344"/>
      <c r="F13923" s="344"/>
      <c r="G13923" s="262">
        <f t="shared" si="240"/>
        <v>58584.866528488899</v>
      </c>
    </row>
    <row r="13924" spans="1:7" x14ac:dyDescent="0.2">
      <c r="A13924" s="120"/>
      <c r="B13924" s="120"/>
      <c r="C13924" s="120"/>
      <c r="D13924" s="120"/>
      <c r="E13924" s="344"/>
      <c r="F13924" s="344"/>
      <c r="G13924" s="262">
        <f t="shared" si="240"/>
        <v>58584.866528488899</v>
      </c>
    </row>
    <row r="13925" spans="1:7" x14ac:dyDescent="0.2">
      <c r="A13925" s="120"/>
      <c r="B13925" s="120"/>
      <c r="C13925" s="120"/>
      <c r="D13925" s="120"/>
      <c r="E13925" s="344"/>
      <c r="F13925" s="344"/>
      <c r="G13925" s="262">
        <f t="shared" si="240"/>
        <v>58584.866528488899</v>
      </c>
    </row>
    <row r="13926" spans="1:7" x14ac:dyDescent="0.2">
      <c r="A13926" s="120"/>
      <c r="B13926" s="120"/>
      <c r="C13926" s="120"/>
      <c r="D13926" s="120"/>
      <c r="E13926" s="344"/>
      <c r="F13926" s="344"/>
      <c r="G13926" s="262">
        <f t="shared" si="240"/>
        <v>58584.866528488899</v>
      </c>
    </row>
    <row r="13927" spans="1:7" x14ac:dyDescent="0.2">
      <c r="A13927" s="120"/>
      <c r="B13927" s="120"/>
      <c r="C13927" s="120"/>
      <c r="D13927" s="120"/>
      <c r="E13927" s="344"/>
      <c r="F13927" s="344"/>
      <c r="G13927" s="262">
        <f t="shared" si="240"/>
        <v>58584.866528488899</v>
      </c>
    </row>
    <row r="13928" spans="1:7" x14ac:dyDescent="0.2">
      <c r="A13928" s="120"/>
      <c r="B13928" s="120"/>
      <c r="C13928" s="120"/>
      <c r="D13928" s="120"/>
      <c r="E13928" s="344"/>
      <c r="F13928" s="344"/>
      <c r="G13928" s="262">
        <f t="shared" si="240"/>
        <v>58584.866528488899</v>
      </c>
    </row>
    <row r="13929" spans="1:7" x14ac:dyDescent="0.2">
      <c r="A13929" s="120"/>
      <c r="B13929" s="120"/>
      <c r="C13929" s="120"/>
      <c r="D13929" s="120"/>
      <c r="E13929" s="344"/>
      <c r="F13929" s="344"/>
      <c r="G13929" s="262">
        <f t="shared" si="240"/>
        <v>58584.866528488899</v>
      </c>
    </row>
    <row r="13930" spans="1:7" x14ac:dyDescent="0.2">
      <c r="A13930" s="120"/>
      <c r="B13930" s="120"/>
      <c r="C13930" s="120"/>
      <c r="D13930" s="120"/>
      <c r="E13930" s="344"/>
      <c r="F13930" s="344"/>
      <c r="G13930" s="262">
        <f t="shared" si="240"/>
        <v>58584.866528488899</v>
      </c>
    </row>
    <row r="13931" spans="1:7" x14ac:dyDescent="0.2">
      <c r="A13931" s="120"/>
      <c r="B13931" s="120"/>
      <c r="C13931" s="120"/>
      <c r="D13931" s="120"/>
      <c r="E13931" s="344"/>
      <c r="F13931" s="344"/>
      <c r="G13931" s="262">
        <f t="shared" si="240"/>
        <v>58584.866528488899</v>
      </c>
    </row>
    <row r="13932" spans="1:7" x14ac:dyDescent="0.2">
      <c r="A13932" s="120"/>
      <c r="B13932" s="120"/>
      <c r="C13932" s="120"/>
      <c r="D13932" s="120"/>
      <c r="E13932" s="344"/>
      <c r="F13932" s="344"/>
      <c r="G13932" s="262">
        <f t="shared" si="240"/>
        <v>58584.866528488899</v>
      </c>
    </row>
    <row r="13933" spans="1:7" x14ac:dyDescent="0.2">
      <c r="A13933" s="120"/>
      <c r="B13933" s="120"/>
      <c r="C13933" s="120"/>
      <c r="D13933" s="120"/>
      <c r="E13933" s="344"/>
      <c r="F13933" s="344"/>
      <c r="G13933" s="262">
        <f t="shared" si="240"/>
        <v>58584.866528488899</v>
      </c>
    </row>
    <row r="13934" spans="1:7" x14ac:dyDescent="0.2">
      <c r="A13934" s="120"/>
      <c r="B13934" s="120"/>
      <c r="C13934" s="120"/>
      <c r="D13934" s="120"/>
      <c r="E13934" s="344"/>
      <c r="F13934" s="344"/>
      <c r="G13934" s="262">
        <f t="shared" si="240"/>
        <v>58584.866528488899</v>
      </c>
    </row>
    <row r="13935" spans="1:7" x14ac:dyDescent="0.2">
      <c r="A13935" s="120"/>
      <c r="B13935" s="120"/>
      <c r="C13935" s="120"/>
      <c r="D13935" s="120"/>
      <c r="E13935" s="344"/>
      <c r="F13935" s="344"/>
      <c r="G13935" s="262">
        <f t="shared" si="240"/>
        <v>58584.866528488899</v>
      </c>
    </row>
    <row r="13936" spans="1:7" x14ac:dyDescent="0.2">
      <c r="A13936" s="120"/>
      <c r="B13936" s="120"/>
      <c r="C13936" s="120"/>
      <c r="D13936" s="120"/>
      <c r="E13936" s="344"/>
      <c r="F13936" s="344"/>
      <c r="G13936" s="262">
        <f t="shared" si="240"/>
        <v>58584.866528488899</v>
      </c>
    </row>
    <row r="13937" spans="1:7" x14ac:dyDescent="0.2">
      <c r="A13937" s="120"/>
      <c r="B13937" s="120"/>
      <c r="C13937" s="120"/>
      <c r="D13937" s="120"/>
      <c r="E13937" s="344"/>
      <c r="F13937" s="344"/>
      <c r="G13937" s="262">
        <f t="shared" si="240"/>
        <v>58584.866528488899</v>
      </c>
    </row>
    <row r="13938" spans="1:7" x14ac:dyDescent="0.2">
      <c r="A13938" s="120"/>
      <c r="B13938" s="120"/>
      <c r="C13938" s="120"/>
      <c r="D13938" s="120"/>
      <c r="E13938" s="344"/>
      <c r="F13938" s="344"/>
      <c r="G13938" s="262">
        <f t="shared" si="240"/>
        <v>58584.866528488899</v>
      </c>
    </row>
    <row r="13939" spans="1:7" x14ac:dyDescent="0.2">
      <c r="A13939" s="120"/>
      <c r="B13939" s="120"/>
      <c r="C13939" s="120"/>
      <c r="D13939" s="120"/>
      <c r="E13939" s="344"/>
      <c r="F13939" s="344"/>
      <c r="G13939" s="262">
        <f t="shared" si="240"/>
        <v>58584.866528488899</v>
      </c>
    </row>
    <row r="13940" spans="1:7" x14ac:dyDescent="0.2">
      <c r="A13940" s="120"/>
      <c r="B13940" s="120"/>
      <c r="C13940" s="120"/>
      <c r="D13940" s="120"/>
      <c r="E13940" s="344"/>
      <c r="F13940" s="344"/>
      <c r="G13940" s="262">
        <f t="shared" si="240"/>
        <v>58584.866528488899</v>
      </c>
    </row>
    <row r="13941" spans="1:7" x14ac:dyDescent="0.2">
      <c r="A13941" s="120"/>
      <c r="B13941" s="120"/>
      <c r="C13941" s="120"/>
      <c r="D13941" s="120"/>
      <c r="E13941" s="344"/>
      <c r="F13941" s="344"/>
      <c r="G13941" s="262">
        <f t="shared" si="240"/>
        <v>58584.866528488899</v>
      </c>
    </row>
    <row r="13942" spans="1:7" x14ac:dyDescent="0.2">
      <c r="A13942" s="120"/>
      <c r="B13942" s="120"/>
      <c r="C13942" s="120"/>
      <c r="D13942" s="120"/>
      <c r="E13942" s="344"/>
      <c r="F13942" s="344"/>
      <c r="G13942" s="262">
        <f t="shared" si="240"/>
        <v>58584.866528488899</v>
      </c>
    </row>
    <row r="13943" spans="1:7" x14ac:dyDescent="0.2">
      <c r="A13943" s="120"/>
      <c r="B13943" s="120"/>
      <c r="C13943" s="120"/>
      <c r="D13943" s="120"/>
      <c r="E13943" s="344"/>
      <c r="F13943" s="344"/>
      <c r="G13943" s="262">
        <f t="shared" si="240"/>
        <v>58584.866528488899</v>
      </c>
    </row>
    <row r="13944" spans="1:7" x14ac:dyDescent="0.2">
      <c r="A13944" s="120"/>
      <c r="B13944" s="120"/>
      <c r="C13944" s="120"/>
      <c r="D13944" s="120"/>
      <c r="E13944" s="344"/>
      <c r="F13944" s="344"/>
      <c r="G13944" s="262">
        <f t="shared" si="240"/>
        <v>58584.866528488899</v>
      </c>
    </row>
    <row r="13945" spans="1:7" x14ac:dyDescent="0.2">
      <c r="A13945" s="120"/>
      <c r="B13945" s="120"/>
      <c r="C13945" s="120"/>
      <c r="D13945" s="120"/>
      <c r="E13945" s="344"/>
      <c r="F13945" s="344"/>
      <c r="G13945" s="262">
        <f t="shared" si="240"/>
        <v>58584.866528488899</v>
      </c>
    </row>
    <row r="13946" spans="1:7" x14ac:dyDescent="0.2">
      <c r="A13946" s="120"/>
      <c r="B13946" s="120"/>
      <c r="C13946" s="120"/>
      <c r="D13946" s="120"/>
      <c r="E13946" s="344"/>
      <c r="F13946" s="344"/>
      <c r="G13946" s="262">
        <f t="shared" si="240"/>
        <v>58584.866528488899</v>
      </c>
    </row>
    <row r="13947" spans="1:7" x14ac:dyDescent="0.2">
      <c r="A13947" s="120"/>
      <c r="B13947" s="120"/>
      <c r="C13947" s="120"/>
      <c r="D13947" s="120"/>
      <c r="E13947" s="344"/>
      <c r="F13947" s="344"/>
      <c r="G13947" s="262">
        <f t="shared" si="240"/>
        <v>58584.866528488899</v>
      </c>
    </row>
    <row r="13948" spans="1:7" x14ac:dyDescent="0.2">
      <c r="A13948" s="120"/>
      <c r="B13948" s="120"/>
      <c r="C13948" s="120"/>
      <c r="D13948" s="120"/>
      <c r="E13948" s="344"/>
      <c r="F13948" s="344"/>
      <c r="G13948" s="262">
        <f t="shared" si="240"/>
        <v>58584.866528488899</v>
      </c>
    </row>
    <row r="13949" spans="1:7" x14ac:dyDescent="0.2">
      <c r="A13949" s="120"/>
      <c r="B13949" s="120"/>
      <c r="C13949" s="120"/>
      <c r="D13949" s="120"/>
      <c r="E13949" s="344"/>
      <c r="F13949" s="344"/>
      <c r="G13949" s="262">
        <f t="shared" si="240"/>
        <v>58584.866528488899</v>
      </c>
    </row>
    <row r="13950" spans="1:7" x14ac:dyDescent="0.2">
      <c r="A13950" s="120"/>
      <c r="B13950" s="120"/>
      <c r="C13950" s="120"/>
      <c r="D13950" s="120"/>
      <c r="E13950" s="344"/>
      <c r="F13950" s="344"/>
      <c r="G13950" s="262">
        <f t="shared" si="240"/>
        <v>58584.866528488899</v>
      </c>
    </row>
    <row r="13951" spans="1:7" x14ac:dyDescent="0.2">
      <c r="A13951" s="120"/>
      <c r="B13951" s="120"/>
      <c r="C13951" s="120"/>
      <c r="D13951" s="120"/>
      <c r="E13951" s="344"/>
      <c r="F13951" s="344"/>
      <c r="G13951" s="262">
        <f t="shared" si="240"/>
        <v>58584.866528488899</v>
      </c>
    </row>
    <row r="13952" spans="1:7" x14ac:dyDescent="0.2">
      <c r="A13952" s="120"/>
      <c r="B13952" s="120"/>
      <c r="C13952" s="120"/>
      <c r="D13952" s="120"/>
      <c r="E13952" s="344"/>
      <c r="F13952" s="344"/>
      <c r="G13952" s="262">
        <f t="shared" si="240"/>
        <v>58584.866528488899</v>
      </c>
    </row>
    <row r="13953" spans="1:7" x14ac:dyDescent="0.2">
      <c r="A13953" s="120"/>
      <c r="B13953" s="120"/>
      <c r="C13953" s="120"/>
      <c r="D13953" s="120"/>
      <c r="E13953" s="344"/>
      <c r="F13953" s="344"/>
      <c r="G13953" s="262">
        <f t="shared" si="240"/>
        <v>58584.866528488899</v>
      </c>
    </row>
    <row r="13954" spans="1:7" x14ac:dyDescent="0.2">
      <c r="A13954" s="120"/>
      <c r="B13954" s="120"/>
      <c r="C13954" s="120"/>
      <c r="D13954" s="120"/>
      <c r="E13954" s="344"/>
      <c r="F13954" s="344"/>
      <c r="G13954" s="262">
        <f t="shared" si="240"/>
        <v>58584.866528488899</v>
      </c>
    </row>
    <row r="13955" spans="1:7" x14ac:dyDescent="0.2">
      <c r="A13955" s="120"/>
      <c r="B13955" s="120"/>
      <c r="C13955" s="120"/>
      <c r="D13955" s="120"/>
      <c r="E13955" s="344"/>
      <c r="F13955" s="344"/>
      <c r="G13955" s="262">
        <f t="shared" si="240"/>
        <v>58584.866528488899</v>
      </c>
    </row>
    <row r="13956" spans="1:7" x14ac:dyDescent="0.2">
      <c r="A13956" s="120"/>
      <c r="B13956" s="120"/>
      <c r="C13956" s="120"/>
      <c r="D13956" s="120"/>
      <c r="E13956" s="344"/>
      <c r="F13956" s="344"/>
      <c r="G13956" s="262">
        <f t="shared" si="240"/>
        <v>58584.866528488899</v>
      </c>
    </row>
    <row r="13957" spans="1:7" x14ac:dyDescent="0.2">
      <c r="A13957" s="120"/>
      <c r="B13957" s="120"/>
      <c r="C13957" s="120"/>
      <c r="D13957" s="120"/>
      <c r="E13957" s="344"/>
      <c r="F13957" s="344"/>
      <c r="G13957" s="262">
        <f t="shared" si="240"/>
        <v>58584.866528488899</v>
      </c>
    </row>
    <row r="13958" spans="1:7" x14ac:dyDescent="0.2">
      <c r="A13958" s="120"/>
      <c r="B13958" s="120"/>
      <c r="C13958" s="120"/>
      <c r="D13958" s="120"/>
      <c r="E13958" s="344"/>
      <c r="F13958" s="344"/>
      <c r="G13958" s="262">
        <f t="shared" ref="G13958:G14021" si="241">G13957+(D13958+D13957)/2*(E13958-E13957)</f>
        <v>58584.866528488899</v>
      </c>
    </row>
    <row r="13959" spans="1:7" x14ac:dyDescent="0.2">
      <c r="A13959" s="120"/>
      <c r="B13959" s="120"/>
      <c r="C13959" s="120"/>
      <c r="D13959" s="120"/>
      <c r="E13959" s="344"/>
      <c r="F13959" s="344"/>
      <c r="G13959" s="262">
        <f t="shared" si="241"/>
        <v>58584.866528488899</v>
      </c>
    </row>
    <row r="13960" spans="1:7" x14ac:dyDescent="0.2">
      <c r="A13960" s="120"/>
      <c r="B13960" s="120"/>
      <c r="C13960" s="120"/>
      <c r="D13960" s="120"/>
      <c r="E13960" s="344"/>
      <c r="F13960" s="344"/>
      <c r="G13960" s="262">
        <f t="shared" si="241"/>
        <v>58584.866528488899</v>
      </c>
    </row>
    <row r="13961" spans="1:7" x14ac:dyDescent="0.2">
      <c r="A13961" s="120"/>
      <c r="B13961" s="120"/>
      <c r="C13961" s="120"/>
      <c r="D13961" s="120"/>
      <c r="E13961" s="344"/>
      <c r="F13961" s="344"/>
      <c r="G13961" s="262">
        <f t="shared" si="241"/>
        <v>58584.866528488899</v>
      </c>
    </row>
    <row r="13962" spans="1:7" x14ac:dyDescent="0.2">
      <c r="A13962" s="120"/>
      <c r="B13962" s="120"/>
      <c r="C13962" s="120"/>
      <c r="D13962" s="120"/>
      <c r="E13962" s="344"/>
      <c r="F13962" s="344"/>
      <c r="G13962" s="262">
        <f t="shared" si="241"/>
        <v>58584.866528488899</v>
      </c>
    </row>
    <row r="13963" spans="1:7" x14ac:dyDescent="0.2">
      <c r="A13963" s="120"/>
      <c r="B13963" s="120"/>
      <c r="C13963" s="120"/>
      <c r="D13963" s="120"/>
      <c r="E13963" s="344"/>
      <c r="F13963" s="344"/>
      <c r="G13963" s="262">
        <f t="shared" si="241"/>
        <v>58584.866528488899</v>
      </c>
    </row>
    <row r="13964" spans="1:7" x14ac:dyDescent="0.2">
      <c r="A13964" s="120"/>
      <c r="B13964" s="120"/>
      <c r="C13964" s="120"/>
      <c r="D13964" s="120"/>
      <c r="E13964" s="344"/>
      <c r="F13964" s="344"/>
      <c r="G13964" s="262">
        <f t="shared" si="241"/>
        <v>58584.866528488899</v>
      </c>
    </row>
    <row r="13965" spans="1:7" x14ac:dyDescent="0.2">
      <c r="A13965" s="120"/>
      <c r="B13965" s="120"/>
      <c r="C13965" s="120"/>
      <c r="D13965" s="120"/>
      <c r="E13965" s="344"/>
      <c r="F13965" s="344"/>
      <c r="G13965" s="262">
        <f t="shared" si="241"/>
        <v>58584.866528488899</v>
      </c>
    </row>
    <row r="13966" spans="1:7" x14ac:dyDescent="0.2">
      <c r="A13966" s="120"/>
      <c r="B13966" s="120"/>
      <c r="C13966" s="120"/>
      <c r="D13966" s="120"/>
      <c r="E13966" s="344"/>
      <c r="F13966" s="344"/>
      <c r="G13966" s="262">
        <f t="shared" si="241"/>
        <v>58584.866528488899</v>
      </c>
    </row>
    <row r="13967" spans="1:7" x14ac:dyDescent="0.2">
      <c r="A13967" s="120"/>
      <c r="B13967" s="120"/>
      <c r="C13967" s="120"/>
      <c r="D13967" s="120"/>
      <c r="E13967" s="344"/>
      <c r="F13967" s="344"/>
      <c r="G13967" s="262">
        <f t="shared" si="241"/>
        <v>58584.866528488899</v>
      </c>
    </row>
    <row r="13968" spans="1:7" x14ac:dyDescent="0.2">
      <c r="A13968" s="120"/>
      <c r="B13968" s="120"/>
      <c r="C13968" s="120"/>
      <c r="D13968" s="120"/>
      <c r="E13968" s="344"/>
      <c r="F13968" s="344"/>
      <c r="G13968" s="262">
        <f t="shared" si="241"/>
        <v>58584.866528488899</v>
      </c>
    </row>
    <row r="13969" spans="1:7" x14ac:dyDescent="0.2">
      <c r="A13969" s="120"/>
      <c r="B13969" s="120"/>
      <c r="C13969" s="120"/>
      <c r="D13969" s="120"/>
      <c r="E13969" s="344"/>
      <c r="F13969" s="344"/>
      <c r="G13969" s="262">
        <f t="shared" si="241"/>
        <v>58584.866528488899</v>
      </c>
    </row>
    <row r="13970" spans="1:7" x14ac:dyDescent="0.2">
      <c r="A13970" s="120"/>
      <c r="B13970" s="120"/>
      <c r="C13970" s="120"/>
      <c r="D13970" s="120"/>
      <c r="E13970" s="344"/>
      <c r="F13970" s="344"/>
      <c r="G13970" s="262">
        <f t="shared" si="241"/>
        <v>58584.866528488899</v>
      </c>
    </row>
    <row r="13971" spans="1:7" x14ac:dyDescent="0.2">
      <c r="A13971" s="120"/>
      <c r="B13971" s="120"/>
      <c r="C13971" s="120"/>
      <c r="D13971" s="120"/>
      <c r="E13971" s="344"/>
      <c r="F13971" s="344"/>
      <c r="G13971" s="262">
        <f t="shared" si="241"/>
        <v>58584.866528488899</v>
      </c>
    </row>
    <row r="13972" spans="1:7" x14ac:dyDescent="0.2">
      <c r="A13972" s="120"/>
      <c r="B13972" s="120"/>
      <c r="C13972" s="120"/>
      <c r="D13972" s="120"/>
      <c r="E13972" s="344"/>
      <c r="F13972" s="344"/>
      <c r="G13972" s="262">
        <f t="shared" si="241"/>
        <v>58584.866528488899</v>
      </c>
    </row>
    <row r="13973" spans="1:7" x14ac:dyDescent="0.2">
      <c r="A13973" s="120"/>
      <c r="B13973" s="120"/>
      <c r="C13973" s="120"/>
      <c r="D13973" s="120"/>
      <c r="E13973" s="344"/>
      <c r="F13973" s="344"/>
      <c r="G13973" s="262">
        <f t="shared" si="241"/>
        <v>58584.866528488899</v>
      </c>
    </row>
    <row r="13974" spans="1:7" x14ac:dyDescent="0.2">
      <c r="A13974" s="120"/>
      <c r="B13974" s="120"/>
      <c r="C13974" s="120"/>
      <c r="D13974" s="120"/>
      <c r="E13974" s="344"/>
      <c r="F13974" s="344"/>
      <c r="G13974" s="262">
        <f t="shared" si="241"/>
        <v>58584.866528488899</v>
      </c>
    </row>
    <row r="13975" spans="1:7" x14ac:dyDescent="0.2">
      <c r="A13975" s="120"/>
      <c r="B13975" s="120"/>
      <c r="C13975" s="120"/>
      <c r="D13975" s="120"/>
      <c r="E13975" s="344"/>
      <c r="F13975" s="344"/>
      <c r="G13975" s="262">
        <f t="shared" si="241"/>
        <v>58584.866528488899</v>
      </c>
    </row>
    <row r="13976" spans="1:7" x14ac:dyDescent="0.2">
      <c r="A13976" s="120"/>
      <c r="B13976" s="120"/>
      <c r="C13976" s="120"/>
      <c r="D13976" s="120"/>
      <c r="E13976" s="344"/>
      <c r="F13976" s="344"/>
      <c r="G13976" s="262">
        <f t="shared" si="241"/>
        <v>58584.866528488899</v>
      </c>
    </row>
    <row r="13977" spans="1:7" x14ac:dyDescent="0.2">
      <c r="A13977" s="120"/>
      <c r="B13977" s="120"/>
      <c r="C13977" s="120"/>
      <c r="D13977" s="120"/>
      <c r="E13977" s="344"/>
      <c r="F13977" s="344"/>
      <c r="G13977" s="262">
        <f t="shared" si="241"/>
        <v>58584.866528488899</v>
      </c>
    </row>
    <row r="13978" spans="1:7" x14ac:dyDescent="0.2">
      <c r="A13978" s="120"/>
      <c r="B13978" s="120"/>
      <c r="C13978" s="120"/>
      <c r="D13978" s="120"/>
      <c r="E13978" s="344"/>
      <c r="F13978" s="344"/>
      <c r="G13978" s="262">
        <f t="shared" si="241"/>
        <v>58584.866528488899</v>
      </c>
    </row>
    <row r="13979" spans="1:7" x14ac:dyDescent="0.2">
      <c r="A13979" s="120"/>
      <c r="B13979" s="120"/>
      <c r="C13979" s="120"/>
      <c r="D13979" s="120"/>
      <c r="E13979" s="344"/>
      <c r="F13979" s="344"/>
      <c r="G13979" s="262">
        <f t="shared" si="241"/>
        <v>58584.866528488899</v>
      </c>
    </row>
    <row r="13980" spans="1:7" x14ac:dyDescent="0.2">
      <c r="A13980" s="120"/>
      <c r="B13980" s="120"/>
      <c r="C13980" s="120"/>
      <c r="D13980" s="120"/>
      <c r="E13980" s="344"/>
      <c r="F13980" s="344"/>
      <c r="G13980" s="262">
        <f t="shared" si="241"/>
        <v>58584.866528488899</v>
      </c>
    </row>
    <row r="13981" spans="1:7" x14ac:dyDescent="0.2">
      <c r="A13981" s="120"/>
      <c r="B13981" s="120"/>
      <c r="C13981" s="120"/>
      <c r="D13981" s="120"/>
      <c r="E13981" s="344"/>
      <c r="F13981" s="344"/>
      <c r="G13981" s="262">
        <f t="shared" si="241"/>
        <v>58584.866528488899</v>
      </c>
    </row>
    <row r="13982" spans="1:7" x14ac:dyDescent="0.2">
      <c r="A13982" s="120"/>
      <c r="B13982" s="120"/>
      <c r="C13982" s="120"/>
      <c r="D13982" s="120"/>
      <c r="E13982" s="344"/>
      <c r="F13982" s="344"/>
      <c r="G13982" s="262">
        <f t="shared" si="241"/>
        <v>58584.866528488899</v>
      </c>
    </row>
    <row r="13983" spans="1:7" x14ac:dyDescent="0.2">
      <c r="A13983" s="120"/>
      <c r="B13983" s="120"/>
      <c r="C13983" s="120"/>
      <c r="D13983" s="120"/>
      <c r="E13983" s="344"/>
      <c r="F13983" s="344"/>
      <c r="G13983" s="262">
        <f t="shared" si="241"/>
        <v>58584.866528488899</v>
      </c>
    </row>
    <row r="13984" spans="1:7" x14ac:dyDescent="0.2">
      <c r="A13984" s="120"/>
      <c r="B13984" s="120"/>
      <c r="C13984" s="120"/>
      <c r="D13984" s="120"/>
      <c r="E13984" s="344"/>
      <c r="F13984" s="344"/>
      <c r="G13984" s="262">
        <f t="shared" si="241"/>
        <v>58584.866528488899</v>
      </c>
    </row>
    <row r="13985" spans="1:7" x14ac:dyDescent="0.2">
      <c r="A13985" s="120"/>
      <c r="B13985" s="120"/>
      <c r="C13985" s="120"/>
      <c r="D13985" s="120"/>
      <c r="E13985" s="344"/>
      <c r="F13985" s="344"/>
      <c r="G13985" s="262">
        <f t="shared" si="241"/>
        <v>58584.866528488899</v>
      </c>
    </row>
    <row r="13986" spans="1:7" x14ac:dyDescent="0.2">
      <c r="A13986" s="120"/>
      <c r="B13986" s="120"/>
      <c r="C13986" s="120"/>
      <c r="D13986" s="120"/>
      <c r="E13986" s="344"/>
      <c r="F13986" s="344"/>
      <c r="G13986" s="262">
        <f t="shared" si="241"/>
        <v>58584.866528488899</v>
      </c>
    </row>
    <row r="13987" spans="1:7" x14ac:dyDescent="0.2">
      <c r="A13987" s="120"/>
      <c r="B13987" s="120"/>
      <c r="C13987" s="120"/>
      <c r="D13987" s="120"/>
      <c r="E13987" s="344"/>
      <c r="F13987" s="344"/>
      <c r="G13987" s="262">
        <f t="shared" si="241"/>
        <v>58584.866528488899</v>
      </c>
    </row>
    <row r="13988" spans="1:7" x14ac:dyDescent="0.2">
      <c r="A13988" s="120"/>
      <c r="B13988" s="120"/>
      <c r="C13988" s="120"/>
      <c r="D13988" s="120"/>
      <c r="E13988" s="344"/>
      <c r="F13988" s="344"/>
      <c r="G13988" s="262">
        <f t="shared" si="241"/>
        <v>58584.866528488899</v>
      </c>
    </row>
    <row r="13989" spans="1:7" x14ac:dyDescent="0.2">
      <c r="A13989" s="120"/>
      <c r="B13989" s="120"/>
      <c r="C13989" s="120"/>
      <c r="D13989" s="120"/>
      <c r="E13989" s="344"/>
      <c r="F13989" s="344"/>
      <c r="G13989" s="262">
        <f t="shared" si="241"/>
        <v>58584.866528488899</v>
      </c>
    </row>
    <row r="13990" spans="1:7" x14ac:dyDescent="0.2">
      <c r="A13990" s="120"/>
      <c r="B13990" s="120"/>
      <c r="C13990" s="120"/>
      <c r="D13990" s="120"/>
      <c r="E13990" s="344"/>
      <c r="F13990" s="344"/>
      <c r="G13990" s="262">
        <f t="shared" si="241"/>
        <v>58584.866528488899</v>
      </c>
    </row>
    <row r="13991" spans="1:7" x14ac:dyDescent="0.2">
      <c r="A13991" s="120"/>
      <c r="B13991" s="120"/>
      <c r="C13991" s="120"/>
      <c r="D13991" s="120"/>
      <c r="E13991" s="344"/>
      <c r="F13991" s="344"/>
      <c r="G13991" s="262">
        <f t="shared" si="241"/>
        <v>58584.866528488899</v>
      </c>
    </row>
    <row r="13992" spans="1:7" x14ac:dyDescent="0.2">
      <c r="A13992" s="120"/>
      <c r="B13992" s="120"/>
      <c r="C13992" s="120"/>
      <c r="D13992" s="120"/>
      <c r="E13992" s="344"/>
      <c r="F13992" s="344"/>
      <c r="G13992" s="262">
        <f t="shared" si="241"/>
        <v>58584.866528488899</v>
      </c>
    </row>
    <row r="13993" spans="1:7" x14ac:dyDescent="0.2">
      <c r="A13993" s="120"/>
      <c r="B13993" s="120"/>
      <c r="C13993" s="120"/>
      <c r="D13993" s="120"/>
      <c r="E13993" s="344"/>
      <c r="F13993" s="344"/>
      <c r="G13993" s="262">
        <f t="shared" si="241"/>
        <v>58584.866528488899</v>
      </c>
    </row>
    <row r="13994" spans="1:7" x14ac:dyDescent="0.2">
      <c r="A13994" s="120"/>
      <c r="B13994" s="120"/>
      <c r="C13994" s="120"/>
      <c r="D13994" s="120"/>
      <c r="E13994" s="344"/>
      <c r="F13994" s="344"/>
      <c r="G13994" s="262">
        <f t="shared" si="241"/>
        <v>58584.866528488899</v>
      </c>
    </row>
    <row r="13995" spans="1:7" x14ac:dyDescent="0.2">
      <c r="A13995" s="120"/>
      <c r="B13995" s="120"/>
      <c r="C13995" s="120"/>
      <c r="D13995" s="120"/>
      <c r="E13995" s="344"/>
      <c r="F13995" s="344"/>
      <c r="G13995" s="262">
        <f t="shared" si="241"/>
        <v>58584.866528488899</v>
      </c>
    </row>
    <row r="13996" spans="1:7" x14ac:dyDescent="0.2">
      <c r="A13996" s="120"/>
      <c r="B13996" s="120"/>
      <c r="C13996" s="120"/>
      <c r="D13996" s="120"/>
      <c r="E13996" s="344"/>
      <c r="F13996" s="344"/>
      <c r="G13996" s="262">
        <f t="shared" si="241"/>
        <v>58584.866528488899</v>
      </c>
    </row>
    <row r="13997" spans="1:7" x14ac:dyDescent="0.2">
      <c r="A13997" s="120"/>
      <c r="B13997" s="120"/>
      <c r="C13997" s="120"/>
      <c r="D13997" s="120"/>
      <c r="E13997" s="344"/>
      <c r="F13997" s="344"/>
      <c r="G13997" s="262">
        <f t="shared" si="241"/>
        <v>58584.866528488899</v>
      </c>
    </row>
    <row r="13998" spans="1:7" x14ac:dyDescent="0.2">
      <c r="A13998" s="120"/>
      <c r="B13998" s="120"/>
      <c r="C13998" s="120"/>
      <c r="D13998" s="120"/>
      <c r="E13998" s="344"/>
      <c r="F13998" s="344"/>
      <c r="G13998" s="262">
        <f t="shared" si="241"/>
        <v>58584.866528488899</v>
      </c>
    </row>
    <row r="13999" spans="1:7" x14ac:dyDescent="0.2">
      <c r="A13999" s="120"/>
      <c r="B13999" s="120"/>
      <c r="C13999" s="120"/>
      <c r="D13999" s="120"/>
      <c r="E13999" s="344"/>
      <c r="F13999" s="344"/>
      <c r="G13999" s="262">
        <f t="shared" si="241"/>
        <v>58584.866528488899</v>
      </c>
    </row>
    <row r="14000" spans="1:7" x14ac:dyDescent="0.2">
      <c r="A14000" s="120"/>
      <c r="B14000" s="120"/>
      <c r="C14000" s="120"/>
      <c r="D14000" s="120"/>
      <c r="E14000" s="344"/>
      <c r="F14000" s="344"/>
      <c r="G14000" s="262">
        <f t="shared" si="241"/>
        <v>58584.866528488899</v>
      </c>
    </row>
    <row r="14001" spans="1:7" x14ac:dyDescent="0.2">
      <c r="A14001" s="120"/>
      <c r="B14001" s="120"/>
      <c r="C14001" s="120"/>
      <c r="D14001" s="120"/>
      <c r="E14001" s="344"/>
      <c r="F14001" s="344"/>
      <c r="G14001" s="262">
        <f t="shared" si="241"/>
        <v>58584.866528488899</v>
      </c>
    </row>
    <row r="14002" spans="1:7" x14ac:dyDescent="0.2">
      <c r="A14002" s="120"/>
      <c r="B14002" s="120"/>
      <c r="C14002" s="120"/>
      <c r="D14002" s="120"/>
      <c r="E14002" s="344"/>
      <c r="F14002" s="344"/>
      <c r="G14002" s="262">
        <f t="shared" si="241"/>
        <v>58584.866528488899</v>
      </c>
    </row>
    <row r="14003" spans="1:7" x14ac:dyDescent="0.2">
      <c r="A14003" s="120"/>
      <c r="B14003" s="120"/>
      <c r="C14003" s="120"/>
      <c r="D14003" s="120"/>
      <c r="E14003" s="344"/>
      <c r="F14003" s="344"/>
      <c r="G14003" s="262">
        <f t="shared" si="241"/>
        <v>58584.866528488899</v>
      </c>
    </row>
    <row r="14004" spans="1:7" x14ac:dyDescent="0.2">
      <c r="A14004" s="120"/>
      <c r="B14004" s="120"/>
      <c r="C14004" s="120"/>
      <c r="D14004" s="120"/>
      <c r="E14004" s="344"/>
      <c r="F14004" s="344"/>
      <c r="G14004" s="262">
        <f t="shared" si="241"/>
        <v>58584.866528488899</v>
      </c>
    </row>
    <row r="14005" spans="1:7" x14ac:dyDescent="0.2">
      <c r="A14005" s="120"/>
      <c r="B14005" s="120"/>
      <c r="C14005" s="120"/>
      <c r="D14005" s="120"/>
      <c r="E14005" s="344"/>
      <c r="F14005" s="344"/>
      <c r="G14005" s="262">
        <f t="shared" si="241"/>
        <v>58584.866528488899</v>
      </c>
    </row>
    <row r="14006" spans="1:7" x14ac:dyDescent="0.2">
      <c r="A14006" s="120"/>
      <c r="B14006" s="120"/>
      <c r="C14006" s="120"/>
      <c r="D14006" s="120"/>
      <c r="E14006" s="344"/>
      <c r="F14006" s="344"/>
      <c r="G14006" s="262">
        <f t="shared" si="241"/>
        <v>58584.866528488899</v>
      </c>
    </row>
    <row r="14007" spans="1:7" x14ac:dyDescent="0.2">
      <c r="A14007" s="120"/>
      <c r="B14007" s="120"/>
      <c r="C14007" s="120"/>
      <c r="D14007" s="120"/>
      <c r="E14007" s="344"/>
      <c r="F14007" s="344"/>
      <c r="G14007" s="262">
        <f t="shared" si="241"/>
        <v>58584.866528488899</v>
      </c>
    </row>
    <row r="14008" spans="1:7" x14ac:dyDescent="0.2">
      <c r="A14008" s="120"/>
      <c r="B14008" s="120"/>
      <c r="C14008" s="120"/>
      <c r="D14008" s="120"/>
      <c r="E14008" s="344"/>
      <c r="F14008" s="344"/>
      <c r="G14008" s="262">
        <f t="shared" si="241"/>
        <v>58584.866528488899</v>
      </c>
    </row>
    <row r="14009" spans="1:7" x14ac:dyDescent="0.2">
      <c r="A14009" s="120"/>
      <c r="B14009" s="120"/>
      <c r="C14009" s="120"/>
      <c r="D14009" s="120"/>
      <c r="E14009" s="344"/>
      <c r="F14009" s="344"/>
      <c r="G14009" s="262">
        <f t="shared" si="241"/>
        <v>58584.866528488899</v>
      </c>
    </row>
    <row r="14010" spans="1:7" x14ac:dyDescent="0.2">
      <c r="A14010" s="120"/>
      <c r="B14010" s="120"/>
      <c r="C14010" s="120"/>
      <c r="D14010" s="120"/>
      <c r="E14010" s="344"/>
      <c r="F14010" s="344"/>
      <c r="G14010" s="262">
        <f t="shared" si="241"/>
        <v>58584.866528488899</v>
      </c>
    </row>
    <row r="14011" spans="1:7" x14ac:dyDescent="0.2">
      <c r="A14011" s="120"/>
      <c r="B14011" s="120"/>
      <c r="C14011" s="120"/>
      <c r="D14011" s="120"/>
      <c r="E14011" s="344"/>
      <c r="F14011" s="344"/>
      <c r="G14011" s="262">
        <f t="shared" si="241"/>
        <v>58584.866528488899</v>
      </c>
    </row>
    <row r="14012" spans="1:7" x14ac:dyDescent="0.2">
      <c r="A14012" s="120"/>
      <c r="B14012" s="120"/>
      <c r="C14012" s="120"/>
      <c r="D14012" s="120"/>
      <c r="E14012" s="344"/>
      <c r="F14012" s="344"/>
      <c r="G14012" s="262">
        <f t="shared" si="241"/>
        <v>58584.866528488899</v>
      </c>
    </row>
    <row r="14013" spans="1:7" x14ac:dyDescent="0.2">
      <c r="A14013" s="120"/>
      <c r="B14013" s="120"/>
      <c r="C14013" s="120"/>
      <c r="D14013" s="120"/>
      <c r="E14013" s="344"/>
      <c r="F14013" s="344"/>
      <c r="G14013" s="262">
        <f t="shared" si="241"/>
        <v>58584.866528488899</v>
      </c>
    </row>
    <row r="14014" spans="1:7" x14ac:dyDescent="0.2">
      <c r="A14014" s="120"/>
      <c r="B14014" s="120"/>
      <c r="C14014" s="120"/>
      <c r="D14014" s="120"/>
      <c r="E14014" s="344"/>
      <c r="F14014" s="344"/>
      <c r="G14014" s="262">
        <f t="shared" si="241"/>
        <v>58584.866528488899</v>
      </c>
    </row>
    <row r="14015" spans="1:7" x14ac:dyDescent="0.2">
      <c r="A14015" s="120"/>
      <c r="B14015" s="120"/>
      <c r="C14015" s="120"/>
      <c r="D14015" s="120"/>
      <c r="E14015" s="344"/>
      <c r="F14015" s="344"/>
      <c r="G14015" s="262">
        <f t="shared" si="241"/>
        <v>58584.866528488899</v>
      </c>
    </row>
    <row r="14016" spans="1:7" x14ac:dyDescent="0.2">
      <c r="A14016" s="120"/>
      <c r="B14016" s="120"/>
      <c r="C14016" s="120"/>
      <c r="D14016" s="120"/>
      <c r="E14016" s="344"/>
      <c r="F14016" s="344"/>
      <c r="G14016" s="262">
        <f t="shared" si="241"/>
        <v>58584.866528488899</v>
      </c>
    </row>
    <row r="14017" spans="1:7" x14ac:dyDescent="0.2">
      <c r="A14017" s="120"/>
      <c r="B14017" s="120"/>
      <c r="C14017" s="120"/>
      <c r="D14017" s="120"/>
      <c r="E14017" s="344"/>
      <c r="F14017" s="344"/>
      <c r="G14017" s="262">
        <f t="shared" si="241"/>
        <v>58584.866528488899</v>
      </c>
    </row>
    <row r="14018" spans="1:7" x14ac:dyDescent="0.2">
      <c r="A14018" s="120"/>
      <c r="B14018" s="120"/>
      <c r="C14018" s="120"/>
      <c r="D14018" s="120"/>
      <c r="E14018" s="344"/>
      <c r="F14018" s="344"/>
      <c r="G14018" s="262">
        <f t="shared" si="241"/>
        <v>58584.866528488899</v>
      </c>
    </row>
    <row r="14019" spans="1:7" x14ac:dyDescent="0.2">
      <c r="A14019" s="120"/>
      <c r="B14019" s="120"/>
      <c r="C14019" s="120"/>
      <c r="D14019" s="120"/>
      <c r="E14019" s="344"/>
      <c r="F14019" s="344"/>
      <c r="G14019" s="262">
        <f t="shared" si="241"/>
        <v>58584.866528488899</v>
      </c>
    </row>
    <row r="14020" spans="1:7" x14ac:dyDescent="0.2">
      <c r="A14020" s="120"/>
      <c r="B14020" s="120"/>
      <c r="C14020" s="120"/>
      <c r="D14020" s="120"/>
      <c r="E14020" s="344"/>
      <c r="F14020" s="344"/>
      <c r="G14020" s="262">
        <f t="shared" si="241"/>
        <v>58584.866528488899</v>
      </c>
    </row>
    <row r="14021" spans="1:7" x14ac:dyDescent="0.2">
      <c r="A14021" s="120"/>
      <c r="B14021" s="120"/>
      <c r="C14021" s="120"/>
      <c r="D14021" s="120"/>
      <c r="E14021" s="344"/>
      <c r="F14021" s="344"/>
      <c r="G14021" s="262">
        <f t="shared" si="241"/>
        <v>58584.866528488899</v>
      </c>
    </row>
    <row r="14022" spans="1:7" x14ac:dyDescent="0.2">
      <c r="A14022" s="120"/>
      <c r="B14022" s="120"/>
      <c r="C14022" s="120"/>
      <c r="D14022" s="120"/>
      <c r="E14022" s="344"/>
      <c r="F14022" s="344"/>
      <c r="G14022" s="262">
        <f t="shared" ref="G14022:G14085" si="242">G14021+(D14022+D14021)/2*(E14022-E14021)</f>
        <v>58584.866528488899</v>
      </c>
    </row>
    <row r="14023" spans="1:7" x14ac:dyDescent="0.2">
      <c r="A14023" s="120"/>
      <c r="B14023" s="120"/>
      <c r="C14023" s="120"/>
      <c r="D14023" s="120"/>
      <c r="E14023" s="344"/>
      <c r="F14023" s="344"/>
      <c r="G14023" s="262">
        <f t="shared" si="242"/>
        <v>58584.866528488899</v>
      </c>
    </row>
    <row r="14024" spans="1:7" x14ac:dyDescent="0.2">
      <c r="A14024" s="120"/>
      <c r="B14024" s="120"/>
      <c r="C14024" s="120"/>
      <c r="D14024" s="120"/>
      <c r="E14024" s="344"/>
      <c r="F14024" s="344"/>
      <c r="G14024" s="262">
        <f t="shared" si="242"/>
        <v>58584.866528488899</v>
      </c>
    </row>
    <row r="14025" spans="1:7" x14ac:dyDescent="0.2">
      <c r="A14025" s="120"/>
      <c r="B14025" s="120"/>
      <c r="C14025" s="120"/>
      <c r="D14025" s="120"/>
      <c r="E14025" s="344"/>
      <c r="F14025" s="344"/>
      <c r="G14025" s="262">
        <f t="shared" si="242"/>
        <v>58584.866528488899</v>
      </c>
    </row>
    <row r="14026" spans="1:7" x14ac:dyDescent="0.2">
      <c r="A14026" s="120"/>
      <c r="B14026" s="120"/>
      <c r="C14026" s="120"/>
      <c r="D14026" s="120"/>
      <c r="E14026" s="344"/>
      <c r="F14026" s="344"/>
      <c r="G14026" s="262">
        <f t="shared" si="242"/>
        <v>58584.866528488899</v>
      </c>
    </row>
    <row r="14027" spans="1:7" x14ac:dyDescent="0.2">
      <c r="A14027" s="120"/>
      <c r="B14027" s="120"/>
      <c r="C14027" s="120"/>
      <c r="D14027" s="120"/>
      <c r="E14027" s="344"/>
      <c r="F14027" s="344"/>
      <c r="G14027" s="262">
        <f t="shared" si="242"/>
        <v>58584.866528488899</v>
      </c>
    </row>
    <row r="14028" spans="1:7" x14ac:dyDescent="0.2">
      <c r="A14028" s="120"/>
      <c r="B14028" s="120"/>
      <c r="C14028" s="120"/>
      <c r="D14028" s="120"/>
      <c r="E14028" s="344"/>
      <c r="F14028" s="344"/>
      <c r="G14028" s="262">
        <f t="shared" si="242"/>
        <v>58584.866528488899</v>
      </c>
    </row>
    <row r="14029" spans="1:7" x14ac:dyDescent="0.2">
      <c r="A14029" s="120"/>
      <c r="B14029" s="120"/>
      <c r="C14029" s="120"/>
      <c r="D14029" s="120"/>
      <c r="E14029" s="344"/>
      <c r="F14029" s="344"/>
      <c r="G14029" s="262">
        <f t="shared" si="242"/>
        <v>58584.866528488899</v>
      </c>
    </row>
    <row r="14030" spans="1:7" x14ac:dyDescent="0.2">
      <c r="A14030" s="120"/>
      <c r="B14030" s="120"/>
      <c r="C14030" s="120"/>
      <c r="D14030" s="120"/>
      <c r="E14030" s="344"/>
      <c r="F14030" s="344"/>
      <c r="G14030" s="262">
        <f t="shared" si="242"/>
        <v>58584.866528488899</v>
      </c>
    </row>
    <row r="14031" spans="1:7" x14ac:dyDescent="0.2">
      <c r="A14031" s="120"/>
      <c r="B14031" s="120"/>
      <c r="C14031" s="120"/>
      <c r="D14031" s="120"/>
      <c r="E14031" s="344"/>
      <c r="F14031" s="344"/>
      <c r="G14031" s="262">
        <f t="shared" si="242"/>
        <v>58584.866528488899</v>
      </c>
    </row>
    <row r="14032" spans="1:7" x14ac:dyDescent="0.2">
      <c r="A14032" s="120"/>
      <c r="B14032" s="120"/>
      <c r="C14032" s="120"/>
      <c r="D14032" s="120"/>
      <c r="E14032" s="344"/>
      <c r="F14032" s="344"/>
      <c r="G14032" s="262">
        <f t="shared" si="242"/>
        <v>58584.866528488899</v>
      </c>
    </row>
    <row r="14033" spans="1:7" x14ac:dyDescent="0.2">
      <c r="A14033" s="120"/>
      <c r="B14033" s="120"/>
      <c r="C14033" s="120"/>
      <c r="D14033" s="120"/>
      <c r="E14033" s="344"/>
      <c r="F14033" s="344"/>
      <c r="G14033" s="262">
        <f t="shared" si="242"/>
        <v>58584.866528488899</v>
      </c>
    </row>
    <row r="14034" spans="1:7" x14ac:dyDescent="0.2">
      <c r="A14034" s="120"/>
      <c r="B14034" s="120"/>
      <c r="C14034" s="120"/>
      <c r="D14034" s="120"/>
      <c r="E14034" s="344"/>
      <c r="F14034" s="344"/>
      <c r="G14034" s="262">
        <f t="shared" si="242"/>
        <v>58584.866528488899</v>
      </c>
    </row>
    <row r="14035" spans="1:7" x14ac:dyDescent="0.2">
      <c r="A14035" s="120"/>
      <c r="B14035" s="120"/>
      <c r="C14035" s="120"/>
      <c r="D14035" s="120"/>
      <c r="E14035" s="344"/>
      <c r="F14035" s="344"/>
      <c r="G14035" s="262">
        <f t="shared" si="242"/>
        <v>58584.866528488899</v>
      </c>
    </row>
    <row r="14036" spans="1:7" x14ac:dyDescent="0.2">
      <c r="A14036" s="120"/>
      <c r="B14036" s="120"/>
      <c r="C14036" s="120"/>
      <c r="D14036" s="120"/>
      <c r="E14036" s="344"/>
      <c r="F14036" s="344"/>
      <c r="G14036" s="262">
        <f t="shared" si="242"/>
        <v>58584.866528488899</v>
      </c>
    </row>
    <row r="14037" spans="1:7" x14ac:dyDescent="0.2">
      <c r="A14037" s="120"/>
      <c r="B14037" s="120"/>
      <c r="C14037" s="120"/>
      <c r="D14037" s="120"/>
      <c r="E14037" s="344"/>
      <c r="F14037" s="344"/>
      <c r="G14037" s="262">
        <f t="shared" si="242"/>
        <v>58584.866528488899</v>
      </c>
    </row>
    <row r="14038" spans="1:7" x14ac:dyDescent="0.2">
      <c r="A14038" s="120"/>
      <c r="B14038" s="120"/>
      <c r="C14038" s="120"/>
      <c r="D14038" s="120"/>
      <c r="E14038" s="344"/>
      <c r="F14038" s="344"/>
      <c r="G14038" s="262">
        <f t="shared" si="242"/>
        <v>58584.866528488899</v>
      </c>
    </row>
    <row r="14039" spans="1:7" x14ac:dyDescent="0.2">
      <c r="A14039" s="120"/>
      <c r="B14039" s="120"/>
      <c r="C14039" s="120"/>
      <c r="D14039" s="120"/>
      <c r="E14039" s="344"/>
      <c r="F14039" s="344"/>
      <c r="G14039" s="262">
        <f t="shared" si="242"/>
        <v>58584.866528488899</v>
      </c>
    </row>
    <row r="14040" spans="1:7" x14ac:dyDescent="0.2">
      <c r="A14040" s="120"/>
      <c r="B14040" s="120"/>
      <c r="C14040" s="120"/>
      <c r="D14040" s="120"/>
      <c r="E14040" s="344"/>
      <c r="F14040" s="344"/>
      <c r="G14040" s="262">
        <f t="shared" si="242"/>
        <v>58584.866528488899</v>
      </c>
    </row>
    <row r="14041" spans="1:7" x14ac:dyDescent="0.2">
      <c r="A14041" s="120"/>
      <c r="B14041" s="120"/>
      <c r="C14041" s="120"/>
      <c r="D14041" s="120"/>
      <c r="E14041" s="344"/>
      <c r="F14041" s="344"/>
      <c r="G14041" s="262">
        <f t="shared" si="242"/>
        <v>58584.866528488899</v>
      </c>
    </row>
    <row r="14042" spans="1:7" x14ac:dyDescent="0.2">
      <c r="A14042" s="120"/>
      <c r="B14042" s="120"/>
      <c r="C14042" s="120"/>
      <c r="D14042" s="120"/>
      <c r="E14042" s="344"/>
      <c r="F14042" s="344"/>
      <c r="G14042" s="262">
        <f t="shared" si="242"/>
        <v>58584.866528488899</v>
      </c>
    </row>
    <row r="14043" spans="1:7" x14ac:dyDescent="0.2">
      <c r="A14043" s="120"/>
      <c r="B14043" s="120"/>
      <c r="C14043" s="120"/>
      <c r="D14043" s="120"/>
      <c r="E14043" s="344"/>
      <c r="F14043" s="344"/>
      <c r="G14043" s="262">
        <f t="shared" si="242"/>
        <v>58584.866528488899</v>
      </c>
    </row>
    <row r="14044" spans="1:7" x14ac:dyDescent="0.2">
      <c r="A14044" s="120"/>
      <c r="B14044" s="120"/>
      <c r="C14044" s="120"/>
      <c r="D14044" s="120"/>
      <c r="E14044" s="344"/>
      <c r="F14044" s="344"/>
      <c r="G14044" s="262">
        <f t="shared" si="242"/>
        <v>58584.866528488899</v>
      </c>
    </row>
    <row r="14045" spans="1:7" x14ac:dyDescent="0.2">
      <c r="A14045" s="120"/>
      <c r="B14045" s="120"/>
      <c r="C14045" s="120"/>
      <c r="D14045" s="120"/>
      <c r="E14045" s="344"/>
      <c r="F14045" s="344"/>
      <c r="G14045" s="262">
        <f t="shared" si="242"/>
        <v>58584.866528488899</v>
      </c>
    </row>
    <row r="14046" spans="1:7" x14ac:dyDescent="0.2">
      <c r="A14046" s="120"/>
      <c r="B14046" s="120"/>
      <c r="C14046" s="120"/>
      <c r="D14046" s="120"/>
      <c r="E14046" s="344"/>
      <c r="F14046" s="344"/>
      <c r="G14046" s="262">
        <f t="shared" si="242"/>
        <v>58584.866528488899</v>
      </c>
    </row>
    <row r="14047" spans="1:7" x14ac:dyDescent="0.2">
      <c r="A14047" s="120"/>
      <c r="B14047" s="120"/>
      <c r="C14047" s="120"/>
      <c r="D14047" s="120"/>
      <c r="E14047" s="344"/>
      <c r="F14047" s="344"/>
      <c r="G14047" s="262">
        <f t="shared" si="242"/>
        <v>58584.866528488899</v>
      </c>
    </row>
    <row r="14048" spans="1:7" x14ac:dyDescent="0.2">
      <c r="A14048" s="120"/>
      <c r="B14048" s="120"/>
      <c r="C14048" s="120"/>
      <c r="D14048" s="120"/>
      <c r="E14048" s="344"/>
      <c r="F14048" s="344"/>
      <c r="G14048" s="262">
        <f t="shared" si="242"/>
        <v>58584.866528488899</v>
      </c>
    </row>
    <row r="14049" spans="1:7" x14ac:dyDescent="0.2">
      <c r="A14049" s="120"/>
      <c r="B14049" s="120"/>
      <c r="C14049" s="120"/>
      <c r="D14049" s="120"/>
      <c r="E14049" s="344"/>
      <c r="F14049" s="344"/>
      <c r="G14049" s="262">
        <f t="shared" si="242"/>
        <v>58584.866528488899</v>
      </c>
    </row>
    <row r="14050" spans="1:7" x14ac:dyDescent="0.2">
      <c r="A14050" s="120"/>
      <c r="B14050" s="120"/>
      <c r="C14050" s="120"/>
      <c r="D14050" s="120"/>
      <c r="E14050" s="344"/>
      <c r="F14050" s="344"/>
      <c r="G14050" s="262">
        <f t="shared" si="242"/>
        <v>58584.866528488899</v>
      </c>
    </row>
    <row r="14051" spans="1:7" x14ac:dyDescent="0.2">
      <c r="A14051" s="120"/>
      <c r="B14051" s="120"/>
      <c r="C14051" s="120"/>
      <c r="D14051" s="120"/>
      <c r="E14051" s="344"/>
      <c r="F14051" s="344"/>
      <c r="G14051" s="262">
        <f t="shared" si="242"/>
        <v>58584.866528488899</v>
      </c>
    </row>
    <row r="14052" spans="1:7" x14ac:dyDescent="0.2">
      <c r="A14052" s="120"/>
      <c r="B14052" s="120"/>
      <c r="C14052" s="120"/>
      <c r="D14052" s="120"/>
      <c r="E14052" s="344"/>
      <c r="F14052" s="344"/>
      <c r="G14052" s="262">
        <f t="shared" si="242"/>
        <v>58584.866528488899</v>
      </c>
    </row>
    <row r="14053" spans="1:7" x14ac:dyDescent="0.2">
      <c r="A14053" s="120"/>
      <c r="B14053" s="120"/>
      <c r="C14053" s="120"/>
      <c r="D14053" s="120"/>
      <c r="E14053" s="344"/>
      <c r="F14053" s="344"/>
      <c r="G14053" s="262">
        <f t="shared" si="242"/>
        <v>58584.866528488899</v>
      </c>
    </row>
    <row r="14054" spans="1:7" x14ac:dyDescent="0.2">
      <c r="A14054" s="120"/>
      <c r="B14054" s="120"/>
      <c r="C14054" s="120"/>
      <c r="D14054" s="120"/>
      <c r="E14054" s="344"/>
      <c r="F14054" s="344"/>
      <c r="G14054" s="262">
        <f t="shared" si="242"/>
        <v>58584.866528488899</v>
      </c>
    </row>
    <row r="14055" spans="1:7" x14ac:dyDescent="0.2">
      <c r="A14055" s="120"/>
      <c r="B14055" s="120"/>
      <c r="C14055" s="120"/>
      <c r="D14055" s="120"/>
      <c r="E14055" s="344"/>
      <c r="F14055" s="344"/>
      <c r="G14055" s="262">
        <f t="shared" si="242"/>
        <v>58584.866528488899</v>
      </c>
    </row>
    <row r="14056" spans="1:7" x14ac:dyDescent="0.2">
      <c r="A14056" s="120"/>
      <c r="B14056" s="120"/>
      <c r="C14056" s="120"/>
      <c r="D14056" s="120"/>
      <c r="E14056" s="344"/>
      <c r="F14056" s="344"/>
      <c r="G14056" s="262">
        <f t="shared" si="242"/>
        <v>58584.866528488899</v>
      </c>
    </row>
    <row r="14057" spans="1:7" x14ac:dyDescent="0.2">
      <c r="A14057" s="120"/>
      <c r="B14057" s="120"/>
      <c r="C14057" s="120"/>
      <c r="D14057" s="120"/>
      <c r="E14057" s="344"/>
      <c r="F14057" s="344"/>
      <c r="G14057" s="262">
        <f t="shared" si="242"/>
        <v>58584.866528488899</v>
      </c>
    </row>
    <row r="14058" spans="1:7" x14ac:dyDescent="0.2">
      <c r="A14058" s="120"/>
      <c r="B14058" s="120"/>
      <c r="C14058" s="120"/>
      <c r="D14058" s="120"/>
      <c r="E14058" s="344"/>
      <c r="F14058" s="344"/>
      <c r="G14058" s="262">
        <f t="shared" si="242"/>
        <v>58584.866528488899</v>
      </c>
    </row>
    <row r="14059" spans="1:7" x14ac:dyDescent="0.2">
      <c r="A14059" s="120"/>
      <c r="B14059" s="120"/>
      <c r="C14059" s="120"/>
      <c r="D14059" s="120"/>
      <c r="E14059" s="344"/>
      <c r="F14059" s="344"/>
      <c r="G14059" s="262">
        <f t="shared" si="242"/>
        <v>58584.866528488899</v>
      </c>
    </row>
    <row r="14060" spans="1:7" x14ac:dyDescent="0.2">
      <c r="A14060" s="120"/>
      <c r="B14060" s="120"/>
      <c r="C14060" s="120"/>
      <c r="D14060" s="120"/>
      <c r="E14060" s="344"/>
      <c r="F14060" s="344"/>
      <c r="G14060" s="262">
        <f t="shared" si="242"/>
        <v>58584.866528488899</v>
      </c>
    </row>
    <row r="14061" spans="1:7" x14ac:dyDescent="0.2">
      <c r="A14061" s="120"/>
      <c r="B14061" s="120"/>
      <c r="C14061" s="120"/>
      <c r="D14061" s="120"/>
      <c r="E14061" s="344"/>
      <c r="F14061" s="344"/>
      <c r="G14061" s="262">
        <f t="shared" si="242"/>
        <v>58584.866528488899</v>
      </c>
    </row>
    <row r="14062" spans="1:7" x14ac:dyDescent="0.2">
      <c r="A14062" s="120"/>
      <c r="B14062" s="120"/>
      <c r="C14062" s="120"/>
      <c r="D14062" s="120"/>
      <c r="E14062" s="344"/>
      <c r="F14062" s="344"/>
      <c r="G14062" s="262">
        <f t="shared" si="242"/>
        <v>58584.866528488899</v>
      </c>
    </row>
    <row r="14063" spans="1:7" x14ac:dyDescent="0.2">
      <c r="A14063" s="120"/>
      <c r="B14063" s="120"/>
      <c r="C14063" s="120"/>
      <c r="D14063" s="120"/>
      <c r="E14063" s="344"/>
      <c r="F14063" s="344"/>
      <c r="G14063" s="262">
        <f t="shared" si="242"/>
        <v>58584.866528488899</v>
      </c>
    </row>
    <row r="14064" spans="1:7" x14ac:dyDescent="0.2">
      <c r="A14064" s="120"/>
      <c r="B14064" s="120"/>
      <c r="C14064" s="120"/>
      <c r="D14064" s="120"/>
      <c r="E14064" s="344"/>
      <c r="F14064" s="344"/>
      <c r="G14064" s="262">
        <f t="shared" si="242"/>
        <v>58584.866528488899</v>
      </c>
    </row>
    <row r="14065" spans="1:7" x14ac:dyDescent="0.2">
      <c r="A14065" s="120"/>
      <c r="B14065" s="120"/>
      <c r="C14065" s="120"/>
      <c r="D14065" s="120"/>
      <c r="E14065" s="344"/>
      <c r="F14065" s="344"/>
      <c r="G14065" s="262">
        <f t="shared" si="242"/>
        <v>58584.866528488899</v>
      </c>
    </row>
    <row r="14066" spans="1:7" x14ac:dyDescent="0.2">
      <c r="A14066" s="120"/>
      <c r="B14066" s="120"/>
      <c r="C14066" s="120"/>
      <c r="D14066" s="120"/>
      <c r="E14066" s="344"/>
      <c r="F14066" s="344"/>
      <c r="G14066" s="262">
        <f t="shared" si="242"/>
        <v>58584.866528488899</v>
      </c>
    </row>
    <row r="14067" spans="1:7" x14ac:dyDescent="0.2">
      <c r="A14067" s="120"/>
      <c r="B14067" s="120"/>
      <c r="C14067" s="120"/>
      <c r="D14067" s="120"/>
      <c r="E14067" s="344"/>
      <c r="F14067" s="344"/>
      <c r="G14067" s="262">
        <f t="shared" si="242"/>
        <v>58584.866528488899</v>
      </c>
    </row>
    <row r="14068" spans="1:7" x14ac:dyDescent="0.2">
      <c r="A14068" s="120"/>
      <c r="B14068" s="120"/>
      <c r="C14068" s="120"/>
      <c r="D14068" s="120"/>
      <c r="E14068" s="344"/>
      <c r="F14068" s="344"/>
      <c r="G14068" s="262">
        <f t="shared" si="242"/>
        <v>58584.866528488899</v>
      </c>
    </row>
    <row r="14069" spans="1:7" x14ac:dyDescent="0.2">
      <c r="A14069" s="120"/>
      <c r="B14069" s="120"/>
      <c r="C14069" s="120"/>
      <c r="D14069" s="120"/>
      <c r="E14069" s="344"/>
      <c r="F14069" s="344"/>
      <c r="G14069" s="262">
        <f t="shared" si="242"/>
        <v>58584.866528488899</v>
      </c>
    </row>
    <row r="14070" spans="1:7" x14ac:dyDescent="0.2">
      <c r="A14070" s="120"/>
      <c r="B14070" s="120"/>
      <c r="C14070" s="120"/>
      <c r="D14070" s="120"/>
      <c r="E14070" s="344"/>
      <c r="F14070" s="344"/>
      <c r="G14070" s="262">
        <f t="shared" si="242"/>
        <v>58584.866528488899</v>
      </c>
    </row>
    <row r="14071" spans="1:7" x14ac:dyDescent="0.2">
      <c r="A14071" s="120"/>
      <c r="B14071" s="120"/>
      <c r="C14071" s="120"/>
      <c r="D14071" s="120"/>
      <c r="E14071" s="344"/>
      <c r="F14071" s="344"/>
      <c r="G14071" s="262">
        <f t="shared" si="242"/>
        <v>58584.866528488899</v>
      </c>
    </row>
    <row r="14072" spans="1:7" x14ac:dyDescent="0.2">
      <c r="A14072" s="120"/>
      <c r="B14072" s="120"/>
      <c r="C14072" s="120"/>
      <c r="D14072" s="120"/>
      <c r="E14072" s="344"/>
      <c r="F14072" s="344"/>
      <c r="G14072" s="262">
        <f t="shared" si="242"/>
        <v>58584.866528488899</v>
      </c>
    </row>
    <row r="14073" spans="1:7" x14ac:dyDescent="0.2">
      <c r="A14073" s="120"/>
      <c r="B14073" s="120"/>
      <c r="C14073" s="120"/>
      <c r="D14073" s="120"/>
      <c r="E14073" s="344"/>
      <c r="F14073" s="344"/>
      <c r="G14073" s="262">
        <f t="shared" si="242"/>
        <v>58584.866528488899</v>
      </c>
    </row>
    <row r="14074" spans="1:7" x14ac:dyDescent="0.2">
      <c r="A14074" s="120"/>
      <c r="B14074" s="120"/>
      <c r="C14074" s="120"/>
      <c r="D14074" s="120"/>
      <c r="E14074" s="344"/>
      <c r="F14074" s="344"/>
      <c r="G14074" s="262">
        <f t="shared" si="242"/>
        <v>58584.866528488899</v>
      </c>
    </row>
    <row r="14075" spans="1:7" x14ac:dyDescent="0.2">
      <c r="A14075" s="120"/>
      <c r="B14075" s="120"/>
      <c r="C14075" s="120"/>
      <c r="D14075" s="120"/>
      <c r="E14075" s="344"/>
      <c r="F14075" s="344"/>
      <c r="G14075" s="262">
        <f t="shared" si="242"/>
        <v>58584.866528488899</v>
      </c>
    </row>
    <row r="14076" spans="1:7" x14ac:dyDescent="0.2">
      <c r="A14076" s="120"/>
      <c r="B14076" s="120"/>
      <c r="C14076" s="120"/>
      <c r="D14076" s="120"/>
      <c r="E14076" s="344"/>
      <c r="F14076" s="344"/>
      <c r="G14076" s="262">
        <f t="shared" si="242"/>
        <v>58584.866528488899</v>
      </c>
    </row>
    <row r="14077" spans="1:7" x14ac:dyDescent="0.2">
      <c r="A14077" s="120"/>
      <c r="B14077" s="120"/>
      <c r="C14077" s="120"/>
      <c r="D14077" s="120"/>
      <c r="E14077" s="344"/>
      <c r="F14077" s="344"/>
      <c r="G14077" s="262">
        <f t="shared" si="242"/>
        <v>58584.866528488899</v>
      </c>
    </row>
    <row r="14078" spans="1:7" x14ac:dyDescent="0.2">
      <c r="A14078" s="120"/>
      <c r="B14078" s="120"/>
      <c r="C14078" s="120"/>
      <c r="D14078" s="120"/>
      <c r="E14078" s="344"/>
      <c r="F14078" s="344"/>
      <c r="G14078" s="262">
        <f t="shared" si="242"/>
        <v>58584.866528488899</v>
      </c>
    </row>
    <row r="14079" spans="1:7" x14ac:dyDescent="0.2">
      <c r="A14079" s="120"/>
      <c r="B14079" s="120"/>
      <c r="C14079" s="120"/>
      <c r="D14079" s="120"/>
      <c r="E14079" s="344"/>
      <c r="F14079" s="344"/>
      <c r="G14079" s="262">
        <f t="shared" si="242"/>
        <v>58584.866528488899</v>
      </c>
    </row>
    <row r="14080" spans="1:7" x14ac:dyDescent="0.2">
      <c r="A14080" s="120"/>
      <c r="B14080" s="120"/>
      <c r="C14080" s="120"/>
      <c r="D14080" s="120"/>
      <c r="E14080" s="344"/>
      <c r="F14080" s="344"/>
      <c r="G14080" s="262">
        <f t="shared" si="242"/>
        <v>58584.866528488899</v>
      </c>
    </row>
    <row r="14081" spans="1:7" x14ac:dyDescent="0.2">
      <c r="A14081" s="120"/>
      <c r="B14081" s="120"/>
      <c r="C14081" s="120"/>
      <c r="D14081" s="120"/>
      <c r="E14081" s="344"/>
      <c r="F14081" s="344"/>
      <c r="G14081" s="262">
        <f t="shared" si="242"/>
        <v>58584.866528488899</v>
      </c>
    </row>
    <row r="14082" spans="1:7" x14ac:dyDescent="0.2">
      <c r="A14082" s="120"/>
      <c r="B14082" s="120"/>
      <c r="C14082" s="120"/>
      <c r="D14082" s="120"/>
      <c r="E14082" s="344"/>
      <c r="F14082" s="344"/>
      <c r="G14082" s="262">
        <f t="shared" si="242"/>
        <v>58584.866528488899</v>
      </c>
    </row>
    <row r="14083" spans="1:7" x14ac:dyDescent="0.2">
      <c r="A14083" s="120"/>
      <c r="B14083" s="120"/>
      <c r="C14083" s="120"/>
      <c r="D14083" s="120"/>
      <c r="E14083" s="344"/>
      <c r="F14083" s="344"/>
      <c r="G14083" s="262">
        <f t="shared" si="242"/>
        <v>58584.866528488899</v>
      </c>
    </row>
    <row r="14084" spans="1:7" x14ac:dyDescent="0.2">
      <c r="A14084" s="120"/>
      <c r="B14084" s="120"/>
      <c r="C14084" s="120"/>
      <c r="D14084" s="120"/>
      <c r="E14084" s="344"/>
      <c r="F14084" s="344"/>
      <c r="G14084" s="262">
        <f t="shared" si="242"/>
        <v>58584.866528488899</v>
      </c>
    </row>
    <row r="14085" spans="1:7" x14ac:dyDescent="0.2">
      <c r="A14085" s="120"/>
      <c r="B14085" s="120"/>
      <c r="C14085" s="120"/>
      <c r="D14085" s="120"/>
      <c r="E14085" s="344"/>
      <c r="F14085" s="344"/>
      <c r="G14085" s="262">
        <f t="shared" si="242"/>
        <v>58584.866528488899</v>
      </c>
    </row>
    <row r="14086" spans="1:7" x14ac:dyDescent="0.2">
      <c r="A14086" s="120"/>
      <c r="B14086" s="120"/>
      <c r="C14086" s="120"/>
      <c r="D14086" s="120"/>
      <c r="E14086" s="344"/>
      <c r="F14086" s="344"/>
      <c r="G14086" s="262">
        <f t="shared" ref="G14086:G14149" si="243">G14085+(D14086+D14085)/2*(E14086-E14085)</f>
        <v>58584.866528488899</v>
      </c>
    </row>
    <row r="14087" spans="1:7" x14ac:dyDescent="0.2">
      <c r="A14087" s="120"/>
      <c r="B14087" s="120"/>
      <c r="C14087" s="120"/>
      <c r="D14087" s="120"/>
      <c r="E14087" s="344"/>
      <c r="F14087" s="344"/>
      <c r="G14087" s="262">
        <f t="shared" si="243"/>
        <v>58584.866528488899</v>
      </c>
    </row>
    <row r="14088" spans="1:7" x14ac:dyDescent="0.2">
      <c r="A14088" s="120"/>
      <c r="B14088" s="120"/>
      <c r="C14088" s="120"/>
      <c r="D14088" s="120"/>
      <c r="E14088" s="344"/>
      <c r="F14088" s="344"/>
      <c r="G14088" s="262">
        <f t="shared" si="243"/>
        <v>58584.866528488899</v>
      </c>
    </row>
    <row r="14089" spans="1:7" x14ac:dyDescent="0.2">
      <c r="A14089" s="120"/>
      <c r="B14089" s="120"/>
      <c r="C14089" s="120"/>
      <c r="D14089" s="120"/>
      <c r="E14089" s="344"/>
      <c r="F14089" s="344"/>
      <c r="G14089" s="262">
        <f t="shared" si="243"/>
        <v>58584.866528488899</v>
      </c>
    </row>
    <row r="14090" spans="1:7" x14ac:dyDescent="0.2">
      <c r="A14090" s="120"/>
      <c r="B14090" s="120"/>
      <c r="C14090" s="120"/>
      <c r="D14090" s="120"/>
      <c r="E14090" s="344"/>
      <c r="F14090" s="344"/>
      <c r="G14090" s="262">
        <f t="shared" si="243"/>
        <v>58584.866528488899</v>
      </c>
    </row>
    <row r="14091" spans="1:7" x14ac:dyDescent="0.2">
      <c r="A14091" s="120"/>
      <c r="B14091" s="120"/>
      <c r="C14091" s="120"/>
      <c r="D14091" s="120"/>
      <c r="E14091" s="344"/>
      <c r="F14091" s="344"/>
      <c r="G14091" s="262">
        <f t="shared" si="243"/>
        <v>58584.866528488899</v>
      </c>
    </row>
    <row r="14092" spans="1:7" x14ac:dyDescent="0.2">
      <c r="A14092" s="120"/>
      <c r="B14092" s="120"/>
      <c r="C14092" s="120"/>
      <c r="D14092" s="120"/>
      <c r="E14092" s="344"/>
      <c r="F14092" s="344"/>
      <c r="G14092" s="262">
        <f t="shared" si="243"/>
        <v>58584.866528488899</v>
      </c>
    </row>
    <row r="14093" spans="1:7" x14ac:dyDescent="0.2">
      <c r="A14093" s="120"/>
      <c r="B14093" s="120"/>
      <c r="C14093" s="120"/>
      <c r="D14093" s="120"/>
      <c r="E14093" s="344"/>
      <c r="F14093" s="344"/>
      <c r="G14093" s="262">
        <f t="shared" si="243"/>
        <v>58584.866528488899</v>
      </c>
    </row>
    <row r="14094" spans="1:7" x14ac:dyDescent="0.2">
      <c r="A14094" s="120"/>
      <c r="B14094" s="120"/>
      <c r="C14094" s="120"/>
      <c r="D14094" s="120"/>
      <c r="E14094" s="344"/>
      <c r="F14094" s="344"/>
      <c r="G14094" s="262">
        <f t="shared" si="243"/>
        <v>58584.866528488899</v>
      </c>
    </row>
    <row r="14095" spans="1:7" x14ac:dyDescent="0.2">
      <c r="A14095" s="120"/>
      <c r="B14095" s="120"/>
      <c r="C14095" s="120"/>
      <c r="D14095" s="120"/>
      <c r="E14095" s="344"/>
      <c r="F14095" s="344"/>
      <c r="G14095" s="262">
        <f t="shared" si="243"/>
        <v>58584.866528488899</v>
      </c>
    </row>
    <row r="14096" spans="1:7" x14ac:dyDescent="0.2">
      <c r="A14096" s="120"/>
      <c r="B14096" s="120"/>
      <c r="C14096" s="120"/>
      <c r="D14096" s="120"/>
      <c r="E14096" s="344"/>
      <c r="F14096" s="344"/>
      <c r="G14096" s="262">
        <f t="shared" si="243"/>
        <v>58584.866528488899</v>
      </c>
    </row>
    <row r="14097" spans="1:7" x14ac:dyDescent="0.2">
      <c r="A14097" s="120"/>
      <c r="B14097" s="120"/>
      <c r="C14097" s="120"/>
      <c r="D14097" s="120"/>
      <c r="E14097" s="344"/>
      <c r="F14097" s="344"/>
      <c r="G14097" s="262">
        <f t="shared" si="243"/>
        <v>58584.866528488899</v>
      </c>
    </row>
    <row r="14098" spans="1:7" x14ac:dyDescent="0.2">
      <c r="A14098" s="120"/>
      <c r="B14098" s="120"/>
      <c r="C14098" s="120"/>
      <c r="D14098" s="120"/>
      <c r="E14098" s="344"/>
      <c r="F14098" s="344"/>
      <c r="G14098" s="262">
        <f t="shared" si="243"/>
        <v>58584.866528488899</v>
      </c>
    </row>
    <row r="14099" spans="1:7" x14ac:dyDescent="0.2">
      <c r="A14099" s="120"/>
      <c r="B14099" s="120"/>
      <c r="C14099" s="120"/>
      <c r="D14099" s="120"/>
      <c r="E14099" s="344"/>
      <c r="F14099" s="344"/>
      <c r="G14099" s="262">
        <f t="shared" si="243"/>
        <v>58584.866528488899</v>
      </c>
    </row>
    <row r="14100" spans="1:7" x14ac:dyDescent="0.2">
      <c r="A14100" s="120"/>
      <c r="B14100" s="120"/>
      <c r="C14100" s="120"/>
      <c r="D14100" s="120"/>
      <c r="E14100" s="344"/>
      <c r="F14100" s="344"/>
      <c r="G14100" s="262">
        <f t="shared" si="243"/>
        <v>58584.866528488899</v>
      </c>
    </row>
    <row r="14101" spans="1:7" x14ac:dyDescent="0.2">
      <c r="A14101" s="120"/>
      <c r="B14101" s="120"/>
      <c r="C14101" s="120"/>
      <c r="D14101" s="120"/>
      <c r="E14101" s="344"/>
      <c r="F14101" s="344"/>
      <c r="G14101" s="262">
        <f t="shared" si="243"/>
        <v>58584.866528488899</v>
      </c>
    </row>
    <row r="14102" spans="1:7" x14ac:dyDescent="0.2">
      <c r="A14102" s="120"/>
      <c r="B14102" s="120"/>
      <c r="C14102" s="120"/>
      <c r="D14102" s="120"/>
      <c r="E14102" s="344"/>
      <c r="F14102" s="344"/>
      <c r="G14102" s="262">
        <f t="shared" si="243"/>
        <v>58584.866528488899</v>
      </c>
    </row>
    <row r="14103" spans="1:7" x14ac:dyDescent="0.2">
      <c r="A14103" s="120"/>
      <c r="B14103" s="120"/>
      <c r="C14103" s="120"/>
      <c r="D14103" s="120"/>
      <c r="E14103" s="344"/>
      <c r="F14103" s="344"/>
      <c r="G14103" s="262">
        <f t="shared" si="243"/>
        <v>58584.866528488899</v>
      </c>
    </row>
    <row r="14104" spans="1:7" x14ac:dyDescent="0.2">
      <c r="A14104" s="120"/>
      <c r="B14104" s="120"/>
      <c r="C14104" s="120"/>
      <c r="D14104" s="120"/>
      <c r="E14104" s="344"/>
      <c r="F14104" s="344"/>
      <c r="G14104" s="262">
        <f t="shared" si="243"/>
        <v>58584.866528488899</v>
      </c>
    </row>
    <row r="14105" spans="1:7" x14ac:dyDescent="0.2">
      <c r="A14105" s="120"/>
      <c r="B14105" s="120"/>
      <c r="C14105" s="120"/>
      <c r="D14105" s="120"/>
      <c r="E14105" s="344"/>
      <c r="F14105" s="344"/>
      <c r="G14105" s="262">
        <f t="shared" si="243"/>
        <v>58584.866528488899</v>
      </c>
    </row>
    <row r="14106" spans="1:7" x14ac:dyDescent="0.2">
      <c r="A14106" s="120"/>
      <c r="B14106" s="120"/>
      <c r="C14106" s="120"/>
      <c r="D14106" s="120"/>
      <c r="E14106" s="344"/>
      <c r="F14106" s="344"/>
      <c r="G14106" s="262">
        <f t="shared" si="243"/>
        <v>58584.866528488899</v>
      </c>
    </row>
    <row r="14107" spans="1:7" x14ac:dyDescent="0.2">
      <c r="A14107" s="120"/>
      <c r="B14107" s="120"/>
      <c r="C14107" s="120"/>
      <c r="D14107" s="120"/>
      <c r="E14107" s="344"/>
      <c r="F14107" s="344"/>
      <c r="G14107" s="262">
        <f t="shared" si="243"/>
        <v>58584.866528488899</v>
      </c>
    </row>
    <row r="14108" spans="1:7" x14ac:dyDescent="0.2">
      <c r="A14108" s="120"/>
      <c r="B14108" s="120"/>
      <c r="C14108" s="120"/>
      <c r="D14108" s="120"/>
      <c r="E14108" s="344"/>
      <c r="F14108" s="344"/>
      <c r="G14108" s="262">
        <f t="shared" si="243"/>
        <v>58584.866528488899</v>
      </c>
    </row>
    <row r="14109" spans="1:7" x14ac:dyDescent="0.2">
      <c r="A14109" s="120"/>
      <c r="B14109" s="120"/>
      <c r="C14109" s="120"/>
      <c r="D14109" s="120"/>
      <c r="E14109" s="344"/>
      <c r="F14109" s="344"/>
      <c r="G14109" s="262">
        <f t="shared" si="243"/>
        <v>58584.866528488899</v>
      </c>
    </row>
    <row r="14110" spans="1:7" x14ac:dyDescent="0.2">
      <c r="A14110" s="120"/>
      <c r="B14110" s="120"/>
      <c r="C14110" s="120"/>
      <c r="D14110" s="120"/>
      <c r="E14110" s="344"/>
      <c r="F14110" s="344"/>
      <c r="G14110" s="262">
        <f t="shared" si="243"/>
        <v>58584.866528488899</v>
      </c>
    </row>
    <row r="14111" spans="1:7" x14ac:dyDescent="0.2">
      <c r="A14111" s="120"/>
      <c r="B14111" s="120"/>
      <c r="C14111" s="120"/>
      <c r="D14111" s="120"/>
      <c r="E14111" s="344"/>
      <c r="F14111" s="344"/>
      <c r="G14111" s="262">
        <f t="shared" si="243"/>
        <v>58584.866528488899</v>
      </c>
    </row>
    <row r="14112" spans="1:7" x14ac:dyDescent="0.2">
      <c r="A14112" s="120"/>
      <c r="B14112" s="120"/>
      <c r="C14112" s="120"/>
      <c r="D14112" s="120"/>
      <c r="E14112" s="344"/>
      <c r="F14112" s="344"/>
      <c r="G14112" s="262">
        <f t="shared" si="243"/>
        <v>58584.866528488899</v>
      </c>
    </row>
    <row r="14113" spans="1:7" x14ac:dyDescent="0.2">
      <c r="A14113" s="120"/>
      <c r="B14113" s="120"/>
      <c r="C14113" s="120"/>
      <c r="D14113" s="120"/>
      <c r="E14113" s="344"/>
      <c r="F14113" s="344"/>
      <c r="G14113" s="262">
        <f t="shared" si="243"/>
        <v>58584.866528488899</v>
      </c>
    </row>
    <row r="14114" spans="1:7" x14ac:dyDescent="0.2">
      <c r="A14114" s="120"/>
      <c r="B14114" s="120"/>
      <c r="C14114" s="120"/>
      <c r="D14114" s="120"/>
      <c r="E14114" s="344"/>
      <c r="F14114" s="344"/>
      <c r="G14114" s="262">
        <f t="shared" si="243"/>
        <v>58584.866528488899</v>
      </c>
    </row>
    <row r="14115" spans="1:7" x14ac:dyDescent="0.2">
      <c r="A14115" s="120"/>
      <c r="B14115" s="120"/>
      <c r="C14115" s="120"/>
      <c r="D14115" s="120"/>
      <c r="E14115" s="344"/>
      <c r="F14115" s="344"/>
      <c r="G14115" s="262">
        <f t="shared" si="243"/>
        <v>58584.866528488899</v>
      </c>
    </row>
    <row r="14116" spans="1:7" x14ac:dyDescent="0.2">
      <c r="A14116" s="120"/>
      <c r="B14116" s="120"/>
      <c r="C14116" s="120"/>
      <c r="D14116" s="120"/>
      <c r="E14116" s="344"/>
      <c r="F14116" s="344"/>
      <c r="G14116" s="262">
        <f t="shared" si="243"/>
        <v>58584.866528488899</v>
      </c>
    </row>
    <row r="14117" spans="1:7" x14ac:dyDescent="0.2">
      <c r="A14117" s="120"/>
      <c r="B14117" s="120"/>
      <c r="C14117" s="120"/>
      <c r="D14117" s="120"/>
      <c r="E14117" s="344"/>
      <c r="F14117" s="344"/>
      <c r="G14117" s="262">
        <f t="shared" si="243"/>
        <v>58584.866528488899</v>
      </c>
    </row>
    <row r="14118" spans="1:7" x14ac:dyDescent="0.2">
      <c r="A14118" s="120"/>
      <c r="B14118" s="120"/>
      <c r="C14118" s="120"/>
      <c r="D14118" s="120"/>
      <c r="E14118" s="344"/>
      <c r="F14118" s="344"/>
      <c r="G14118" s="262">
        <f t="shared" si="243"/>
        <v>58584.866528488899</v>
      </c>
    </row>
    <row r="14119" spans="1:7" x14ac:dyDescent="0.2">
      <c r="A14119" s="120"/>
      <c r="B14119" s="120"/>
      <c r="C14119" s="120"/>
      <c r="D14119" s="120"/>
      <c r="E14119" s="344"/>
      <c r="F14119" s="344"/>
      <c r="G14119" s="262">
        <f t="shared" si="243"/>
        <v>58584.866528488899</v>
      </c>
    </row>
    <row r="14120" spans="1:7" x14ac:dyDescent="0.2">
      <c r="A14120" s="120"/>
      <c r="B14120" s="120"/>
      <c r="C14120" s="120"/>
      <c r="D14120" s="120"/>
      <c r="E14120" s="344"/>
      <c r="F14120" s="344"/>
      <c r="G14120" s="262">
        <f t="shared" si="243"/>
        <v>58584.866528488899</v>
      </c>
    </row>
    <row r="14121" spans="1:7" x14ac:dyDescent="0.2">
      <c r="A14121" s="120"/>
      <c r="B14121" s="120"/>
      <c r="C14121" s="120"/>
      <c r="D14121" s="120"/>
      <c r="E14121" s="344"/>
      <c r="F14121" s="344"/>
      <c r="G14121" s="262">
        <f t="shared" si="243"/>
        <v>58584.866528488899</v>
      </c>
    </row>
    <row r="14122" spans="1:7" x14ac:dyDescent="0.2">
      <c r="A14122" s="120"/>
      <c r="B14122" s="120"/>
      <c r="C14122" s="120"/>
      <c r="D14122" s="120"/>
      <c r="E14122" s="344"/>
      <c r="F14122" s="344"/>
      <c r="G14122" s="262">
        <f t="shared" si="243"/>
        <v>58584.866528488899</v>
      </c>
    </row>
    <row r="14123" spans="1:7" x14ac:dyDescent="0.2">
      <c r="A14123" s="120"/>
      <c r="B14123" s="120"/>
      <c r="C14123" s="120"/>
      <c r="D14123" s="120"/>
      <c r="E14123" s="344"/>
      <c r="F14123" s="344"/>
      <c r="G14123" s="262">
        <f t="shared" si="243"/>
        <v>58584.866528488899</v>
      </c>
    </row>
    <row r="14124" spans="1:7" x14ac:dyDescent="0.2">
      <c r="A14124" s="120"/>
      <c r="B14124" s="120"/>
      <c r="C14124" s="120"/>
      <c r="D14124" s="120"/>
      <c r="E14124" s="344"/>
      <c r="F14124" s="344"/>
      <c r="G14124" s="262">
        <f t="shared" si="243"/>
        <v>58584.866528488899</v>
      </c>
    </row>
    <row r="14125" spans="1:7" x14ac:dyDescent="0.2">
      <c r="A14125" s="120"/>
      <c r="B14125" s="120"/>
      <c r="C14125" s="120"/>
      <c r="D14125" s="120"/>
      <c r="E14125" s="344"/>
      <c r="F14125" s="344"/>
      <c r="G14125" s="262">
        <f t="shared" si="243"/>
        <v>58584.866528488899</v>
      </c>
    </row>
    <row r="14126" spans="1:7" x14ac:dyDescent="0.2">
      <c r="A14126" s="120"/>
      <c r="B14126" s="120"/>
      <c r="C14126" s="120"/>
      <c r="D14126" s="120"/>
      <c r="E14126" s="344"/>
      <c r="F14126" s="344"/>
      <c r="G14126" s="262">
        <f t="shared" si="243"/>
        <v>58584.866528488899</v>
      </c>
    </row>
    <row r="14127" spans="1:7" x14ac:dyDescent="0.2">
      <c r="A14127" s="120"/>
      <c r="B14127" s="120"/>
      <c r="C14127" s="120"/>
      <c r="D14127" s="120"/>
      <c r="E14127" s="344"/>
      <c r="F14127" s="344"/>
      <c r="G14127" s="262">
        <f t="shared" si="243"/>
        <v>58584.866528488899</v>
      </c>
    </row>
    <row r="14128" spans="1:7" x14ac:dyDescent="0.2">
      <c r="A14128" s="120"/>
      <c r="B14128" s="120"/>
      <c r="C14128" s="120"/>
      <c r="D14128" s="120"/>
      <c r="E14128" s="344"/>
      <c r="F14128" s="344"/>
      <c r="G14128" s="262">
        <f t="shared" si="243"/>
        <v>58584.866528488899</v>
      </c>
    </row>
    <row r="14129" spans="1:7" x14ac:dyDescent="0.2">
      <c r="A14129" s="120"/>
      <c r="B14129" s="120"/>
      <c r="C14129" s="120"/>
      <c r="D14129" s="120"/>
      <c r="E14129" s="344"/>
      <c r="F14129" s="344"/>
      <c r="G14129" s="262">
        <f t="shared" si="243"/>
        <v>58584.866528488899</v>
      </c>
    </row>
    <row r="14130" spans="1:7" x14ac:dyDescent="0.2">
      <c r="A14130" s="120"/>
      <c r="B14130" s="120"/>
      <c r="C14130" s="120"/>
      <c r="D14130" s="120"/>
      <c r="E14130" s="344"/>
      <c r="F14130" s="344"/>
      <c r="G14130" s="262">
        <f t="shared" si="243"/>
        <v>58584.866528488899</v>
      </c>
    </row>
    <row r="14131" spans="1:7" x14ac:dyDescent="0.2">
      <c r="A14131" s="120"/>
      <c r="B14131" s="120"/>
      <c r="C14131" s="120"/>
      <c r="D14131" s="120"/>
      <c r="E14131" s="344"/>
      <c r="F14131" s="344"/>
      <c r="G14131" s="262">
        <f t="shared" si="243"/>
        <v>58584.866528488899</v>
      </c>
    </row>
    <row r="14132" spans="1:7" x14ac:dyDescent="0.2">
      <c r="A14132" s="120"/>
      <c r="B14132" s="120"/>
      <c r="C14132" s="120"/>
      <c r="D14132" s="120"/>
      <c r="E14132" s="344"/>
      <c r="F14132" s="344"/>
      <c r="G14132" s="262">
        <f t="shared" si="243"/>
        <v>58584.866528488899</v>
      </c>
    </row>
    <row r="14133" spans="1:7" x14ac:dyDescent="0.2">
      <c r="A14133" s="120"/>
      <c r="B14133" s="120"/>
      <c r="C14133" s="120"/>
      <c r="D14133" s="120"/>
      <c r="E14133" s="344"/>
      <c r="F14133" s="344"/>
      <c r="G14133" s="262">
        <f t="shared" si="243"/>
        <v>58584.866528488899</v>
      </c>
    </row>
    <row r="14134" spans="1:7" x14ac:dyDescent="0.2">
      <c r="A14134" s="120"/>
      <c r="B14134" s="120"/>
      <c r="C14134" s="120"/>
      <c r="D14134" s="120"/>
      <c r="E14134" s="344"/>
      <c r="F14134" s="344"/>
      <c r="G14134" s="262">
        <f t="shared" si="243"/>
        <v>58584.866528488899</v>
      </c>
    </row>
    <row r="14135" spans="1:7" x14ac:dyDescent="0.2">
      <c r="A14135" s="120"/>
      <c r="B14135" s="120"/>
      <c r="C14135" s="120"/>
      <c r="D14135" s="120"/>
      <c r="E14135" s="344"/>
      <c r="F14135" s="344"/>
      <c r="G14135" s="262">
        <f t="shared" si="243"/>
        <v>58584.866528488899</v>
      </c>
    </row>
    <row r="14136" spans="1:7" x14ac:dyDescent="0.2">
      <c r="A14136" s="120"/>
      <c r="B14136" s="120"/>
      <c r="C14136" s="120"/>
      <c r="D14136" s="120"/>
      <c r="E14136" s="344"/>
      <c r="F14136" s="344"/>
      <c r="G14136" s="262">
        <f t="shared" si="243"/>
        <v>58584.866528488899</v>
      </c>
    </row>
    <row r="14137" spans="1:7" x14ac:dyDescent="0.2">
      <c r="A14137" s="120"/>
      <c r="B14137" s="120"/>
      <c r="C14137" s="120"/>
      <c r="D14137" s="120"/>
      <c r="E14137" s="344"/>
      <c r="F14137" s="344"/>
      <c r="G14137" s="262">
        <f t="shared" si="243"/>
        <v>58584.866528488899</v>
      </c>
    </row>
    <row r="14138" spans="1:7" x14ac:dyDescent="0.2">
      <c r="A14138" s="120"/>
      <c r="B14138" s="120"/>
      <c r="C14138" s="120"/>
      <c r="D14138" s="120"/>
      <c r="E14138" s="344"/>
      <c r="F14138" s="344"/>
      <c r="G14138" s="262">
        <f t="shared" si="243"/>
        <v>58584.866528488899</v>
      </c>
    </row>
    <row r="14139" spans="1:7" x14ac:dyDescent="0.2">
      <c r="A14139" s="120"/>
      <c r="B14139" s="120"/>
      <c r="C14139" s="120"/>
      <c r="D14139" s="120"/>
      <c r="E14139" s="344"/>
      <c r="F14139" s="344"/>
      <c r="G14139" s="262">
        <f t="shared" si="243"/>
        <v>58584.866528488899</v>
      </c>
    </row>
    <row r="14140" spans="1:7" x14ac:dyDescent="0.2">
      <c r="A14140" s="120"/>
      <c r="B14140" s="120"/>
      <c r="C14140" s="120"/>
      <c r="D14140" s="120"/>
      <c r="E14140" s="344"/>
      <c r="F14140" s="344"/>
      <c r="G14140" s="262">
        <f t="shared" si="243"/>
        <v>58584.866528488899</v>
      </c>
    </row>
    <row r="14141" spans="1:7" x14ac:dyDescent="0.2">
      <c r="A14141" s="120"/>
      <c r="B14141" s="120"/>
      <c r="C14141" s="120"/>
      <c r="D14141" s="120"/>
      <c r="E14141" s="344"/>
      <c r="F14141" s="344"/>
      <c r="G14141" s="262">
        <f t="shared" si="243"/>
        <v>58584.866528488899</v>
      </c>
    </row>
    <row r="14142" spans="1:7" x14ac:dyDescent="0.2">
      <c r="A14142" s="120"/>
      <c r="B14142" s="120"/>
      <c r="C14142" s="120"/>
      <c r="D14142" s="120"/>
      <c r="E14142" s="344"/>
      <c r="F14142" s="344"/>
      <c r="G14142" s="262">
        <f t="shared" si="243"/>
        <v>58584.866528488899</v>
      </c>
    </row>
    <row r="14143" spans="1:7" x14ac:dyDescent="0.2">
      <c r="A14143" s="120"/>
      <c r="B14143" s="120"/>
      <c r="C14143" s="120"/>
      <c r="D14143" s="120"/>
      <c r="E14143" s="344"/>
      <c r="F14143" s="344"/>
      <c r="G14143" s="262">
        <f t="shared" si="243"/>
        <v>58584.866528488899</v>
      </c>
    </row>
    <row r="14144" spans="1:7" x14ac:dyDescent="0.2">
      <c r="A14144" s="120"/>
      <c r="B14144" s="120"/>
      <c r="C14144" s="120"/>
      <c r="D14144" s="120"/>
      <c r="E14144" s="344"/>
      <c r="F14144" s="344"/>
      <c r="G14144" s="262">
        <f t="shared" si="243"/>
        <v>58584.866528488899</v>
      </c>
    </row>
    <row r="14145" spans="1:7" x14ac:dyDescent="0.2">
      <c r="A14145" s="120"/>
      <c r="B14145" s="120"/>
      <c r="C14145" s="120"/>
      <c r="D14145" s="120"/>
      <c r="E14145" s="344"/>
      <c r="F14145" s="344"/>
      <c r="G14145" s="262">
        <f t="shared" si="243"/>
        <v>58584.866528488899</v>
      </c>
    </row>
    <row r="14146" spans="1:7" x14ac:dyDescent="0.2">
      <c r="A14146" s="120"/>
      <c r="B14146" s="120"/>
      <c r="C14146" s="120"/>
      <c r="D14146" s="120"/>
      <c r="E14146" s="344"/>
      <c r="F14146" s="344"/>
      <c r="G14146" s="262">
        <f t="shared" si="243"/>
        <v>58584.866528488899</v>
      </c>
    </row>
    <row r="14147" spans="1:7" x14ac:dyDescent="0.2">
      <c r="A14147" s="120"/>
      <c r="B14147" s="120"/>
      <c r="C14147" s="120"/>
      <c r="D14147" s="120"/>
      <c r="E14147" s="344"/>
      <c r="F14147" s="344"/>
      <c r="G14147" s="262">
        <f t="shared" si="243"/>
        <v>58584.866528488899</v>
      </c>
    </row>
    <row r="14148" spans="1:7" x14ac:dyDescent="0.2">
      <c r="A14148" s="120"/>
      <c r="B14148" s="120"/>
      <c r="C14148" s="120"/>
      <c r="D14148" s="120"/>
      <c r="E14148" s="344"/>
      <c r="F14148" s="344"/>
      <c r="G14148" s="262">
        <f t="shared" si="243"/>
        <v>58584.866528488899</v>
      </c>
    </row>
    <row r="14149" spans="1:7" x14ac:dyDescent="0.2">
      <c r="A14149" s="120"/>
      <c r="B14149" s="120"/>
      <c r="C14149" s="120"/>
      <c r="D14149" s="120"/>
      <c r="E14149" s="344"/>
      <c r="F14149" s="344"/>
      <c r="G14149" s="262">
        <f t="shared" si="243"/>
        <v>58584.866528488899</v>
      </c>
    </row>
    <row r="14150" spans="1:7" x14ac:dyDescent="0.2">
      <c r="A14150" s="120"/>
      <c r="B14150" s="120"/>
      <c r="C14150" s="120"/>
      <c r="D14150" s="120"/>
      <c r="E14150" s="344"/>
      <c r="F14150" s="344"/>
      <c r="G14150" s="262">
        <f t="shared" ref="G14150:G14213" si="244">G14149+(D14150+D14149)/2*(E14150-E14149)</f>
        <v>58584.866528488899</v>
      </c>
    </row>
    <row r="14151" spans="1:7" x14ac:dyDescent="0.2">
      <c r="A14151" s="120"/>
      <c r="B14151" s="120"/>
      <c r="C14151" s="120"/>
      <c r="D14151" s="120"/>
      <c r="E14151" s="344"/>
      <c r="F14151" s="344"/>
      <c r="G14151" s="262">
        <f t="shared" si="244"/>
        <v>58584.866528488899</v>
      </c>
    </row>
    <row r="14152" spans="1:7" x14ac:dyDescent="0.2">
      <c r="A14152" s="120"/>
      <c r="B14152" s="120"/>
      <c r="C14152" s="120"/>
      <c r="D14152" s="120"/>
      <c r="E14152" s="344"/>
      <c r="F14152" s="344"/>
      <c r="G14152" s="262">
        <f t="shared" si="244"/>
        <v>58584.866528488899</v>
      </c>
    </row>
    <row r="14153" spans="1:7" x14ac:dyDescent="0.2">
      <c r="A14153" s="120"/>
      <c r="B14153" s="120"/>
      <c r="C14153" s="120"/>
      <c r="D14153" s="120"/>
      <c r="E14153" s="344"/>
      <c r="F14153" s="344"/>
      <c r="G14153" s="262">
        <f t="shared" si="244"/>
        <v>58584.866528488899</v>
      </c>
    </row>
    <row r="14154" spans="1:7" x14ac:dyDescent="0.2">
      <c r="A14154" s="120"/>
      <c r="B14154" s="120"/>
      <c r="C14154" s="120"/>
      <c r="D14154" s="120"/>
      <c r="E14154" s="344"/>
      <c r="F14154" s="344"/>
      <c r="G14154" s="262">
        <f t="shared" si="244"/>
        <v>58584.866528488899</v>
      </c>
    </row>
    <row r="14155" spans="1:7" x14ac:dyDescent="0.2">
      <c r="A14155" s="120"/>
      <c r="B14155" s="120"/>
      <c r="C14155" s="120"/>
      <c r="D14155" s="120"/>
      <c r="E14155" s="344"/>
      <c r="F14155" s="344"/>
      <c r="G14155" s="262">
        <f t="shared" si="244"/>
        <v>58584.866528488899</v>
      </c>
    </row>
    <row r="14156" spans="1:7" x14ac:dyDescent="0.2">
      <c r="A14156" s="120"/>
      <c r="B14156" s="120"/>
      <c r="C14156" s="120"/>
      <c r="D14156" s="120"/>
      <c r="E14156" s="344"/>
      <c r="F14156" s="344"/>
      <c r="G14156" s="262">
        <f t="shared" si="244"/>
        <v>58584.866528488899</v>
      </c>
    </row>
    <row r="14157" spans="1:7" x14ac:dyDescent="0.2">
      <c r="A14157" s="120"/>
      <c r="B14157" s="120"/>
      <c r="C14157" s="120"/>
      <c r="D14157" s="120"/>
      <c r="E14157" s="344"/>
      <c r="F14157" s="344"/>
      <c r="G14157" s="262">
        <f t="shared" si="244"/>
        <v>58584.866528488899</v>
      </c>
    </row>
    <row r="14158" spans="1:7" x14ac:dyDescent="0.2">
      <c r="A14158" s="120"/>
      <c r="B14158" s="120"/>
      <c r="C14158" s="120"/>
      <c r="D14158" s="120"/>
      <c r="E14158" s="344"/>
      <c r="F14158" s="344"/>
      <c r="G14158" s="262">
        <f t="shared" si="244"/>
        <v>58584.866528488899</v>
      </c>
    </row>
    <row r="14159" spans="1:7" x14ac:dyDescent="0.2">
      <c r="A14159" s="120"/>
      <c r="B14159" s="120"/>
      <c r="C14159" s="120"/>
      <c r="D14159" s="120"/>
      <c r="E14159" s="344"/>
      <c r="F14159" s="344"/>
      <c r="G14159" s="262">
        <f t="shared" si="244"/>
        <v>58584.866528488899</v>
      </c>
    </row>
    <row r="14160" spans="1:7" x14ac:dyDescent="0.2">
      <c r="A14160" s="120"/>
      <c r="B14160" s="120"/>
      <c r="C14160" s="120"/>
      <c r="D14160" s="120"/>
      <c r="E14160" s="344"/>
      <c r="F14160" s="344"/>
      <c r="G14160" s="262">
        <f t="shared" si="244"/>
        <v>58584.866528488899</v>
      </c>
    </row>
    <row r="14161" spans="1:7" x14ac:dyDescent="0.2">
      <c r="A14161" s="120"/>
      <c r="B14161" s="120"/>
      <c r="C14161" s="120"/>
      <c r="D14161" s="120"/>
      <c r="E14161" s="344"/>
      <c r="F14161" s="344"/>
      <c r="G14161" s="262">
        <f t="shared" si="244"/>
        <v>58584.866528488899</v>
      </c>
    </row>
    <row r="14162" spans="1:7" x14ac:dyDescent="0.2">
      <c r="A14162" s="120"/>
      <c r="B14162" s="120"/>
      <c r="C14162" s="120"/>
      <c r="D14162" s="120"/>
      <c r="E14162" s="344"/>
      <c r="F14162" s="344"/>
      <c r="G14162" s="262">
        <f t="shared" si="244"/>
        <v>58584.866528488899</v>
      </c>
    </row>
    <row r="14163" spans="1:7" x14ac:dyDescent="0.2">
      <c r="A14163" s="120"/>
      <c r="B14163" s="120"/>
      <c r="C14163" s="120"/>
      <c r="D14163" s="120"/>
      <c r="E14163" s="344"/>
      <c r="F14163" s="344"/>
      <c r="G14163" s="262">
        <f t="shared" si="244"/>
        <v>58584.866528488899</v>
      </c>
    </row>
    <row r="14164" spans="1:7" x14ac:dyDescent="0.2">
      <c r="A14164" s="120"/>
      <c r="B14164" s="120"/>
      <c r="C14164" s="120"/>
      <c r="D14164" s="120"/>
      <c r="E14164" s="344"/>
      <c r="F14164" s="344"/>
      <c r="G14164" s="262">
        <f t="shared" si="244"/>
        <v>58584.866528488899</v>
      </c>
    </row>
    <row r="14165" spans="1:7" x14ac:dyDescent="0.2">
      <c r="A14165" s="120"/>
      <c r="B14165" s="120"/>
      <c r="C14165" s="120"/>
      <c r="D14165" s="120"/>
      <c r="E14165" s="344"/>
      <c r="F14165" s="344"/>
      <c r="G14165" s="262">
        <f t="shared" si="244"/>
        <v>58584.866528488899</v>
      </c>
    </row>
    <row r="14166" spans="1:7" x14ac:dyDescent="0.2">
      <c r="A14166" s="120"/>
      <c r="B14166" s="120"/>
      <c r="C14166" s="120"/>
      <c r="D14166" s="120"/>
      <c r="E14166" s="344"/>
      <c r="F14166" s="344"/>
      <c r="G14166" s="262">
        <f t="shared" si="244"/>
        <v>58584.866528488899</v>
      </c>
    </row>
    <row r="14167" spans="1:7" x14ac:dyDescent="0.2">
      <c r="A14167" s="120"/>
      <c r="B14167" s="120"/>
      <c r="C14167" s="120"/>
      <c r="D14167" s="120"/>
      <c r="E14167" s="344"/>
      <c r="F14167" s="344"/>
      <c r="G14167" s="262">
        <f t="shared" si="244"/>
        <v>58584.866528488899</v>
      </c>
    </row>
    <row r="14168" spans="1:7" x14ac:dyDescent="0.2">
      <c r="A14168" s="120"/>
      <c r="B14168" s="120"/>
      <c r="C14168" s="120"/>
      <c r="D14168" s="120"/>
      <c r="E14168" s="344"/>
      <c r="F14168" s="344"/>
      <c r="G14168" s="262">
        <f t="shared" si="244"/>
        <v>58584.866528488899</v>
      </c>
    </row>
    <row r="14169" spans="1:7" x14ac:dyDescent="0.2">
      <c r="A14169" s="120"/>
      <c r="B14169" s="120"/>
      <c r="C14169" s="120"/>
      <c r="D14169" s="120"/>
      <c r="E14169" s="344"/>
      <c r="F14169" s="344"/>
      <c r="G14169" s="262">
        <f t="shared" si="244"/>
        <v>58584.866528488899</v>
      </c>
    </row>
    <row r="14170" spans="1:7" x14ac:dyDescent="0.2">
      <c r="A14170" s="120"/>
      <c r="B14170" s="120"/>
      <c r="C14170" s="120"/>
      <c r="D14170" s="120"/>
      <c r="E14170" s="344"/>
      <c r="F14170" s="344"/>
      <c r="G14170" s="262">
        <f t="shared" si="244"/>
        <v>58584.866528488899</v>
      </c>
    </row>
    <row r="14171" spans="1:7" x14ac:dyDescent="0.2">
      <c r="A14171" s="120"/>
      <c r="B14171" s="120"/>
      <c r="C14171" s="120"/>
      <c r="D14171" s="120"/>
      <c r="E14171" s="344"/>
      <c r="F14171" s="344"/>
      <c r="G14171" s="262">
        <f t="shared" si="244"/>
        <v>58584.866528488899</v>
      </c>
    </row>
    <row r="14172" spans="1:7" x14ac:dyDescent="0.2">
      <c r="A14172" s="120"/>
      <c r="B14172" s="120"/>
      <c r="C14172" s="120"/>
      <c r="D14172" s="120"/>
      <c r="E14172" s="344"/>
      <c r="F14172" s="344"/>
      <c r="G14172" s="262">
        <f t="shared" si="244"/>
        <v>58584.866528488899</v>
      </c>
    </row>
    <row r="14173" spans="1:7" x14ac:dyDescent="0.2">
      <c r="A14173" s="120"/>
      <c r="B14173" s="120"/>
      <c r="C14173" s="120"/>
      <c r="D14173" s="120"/>
      <c r="E14173" s="344"/>
      <c r="F14173" s="344"/>
      <c r="G14173" s="262">
        <f t="shared" si="244"/>
        <v>58584.866528488899</v>
      </c>
    </row>
    <row r="14174" spans="1:7" x14ac:dyDescent="0.2">
      <c r="A14174" s="120"/>
      <c r="B14174" s="120"/>
      <c r="C14174" s="120"/>
      <c r="D14174" s="120"/>
      <c r="E14174" s="344"/>
      <c r="F14174" s="344"/>
      <c r="G14174" s="262">
        <f t="shared" si="244"/>
        <v>58584.866528488899</v>
      </c>
    </row>
    <row r="14175" spans="1:7" x14ac:dyDescent="0.2">
      <c r="A14175" s="120"/>
      <c r="B14175" s="120"/>
      <c r="C14175" s="120"/>
      <c r="D14175" s="120"/>
      <c r="E14175" s="344"/>
      <c r="F14175" s="344"/>
      <c r="G14175" s="262">
        <f t="shared" si="244"/>
        <v>58584.866528488899</v>
      </c>
    </row>
    <row r="14176" spans="1:7" x14ac:dyDescent="0.2">
      <c r="A14176" s="120"/>
      <c r="B14176" s="120"/>
      <c r="C14176" s="120"/>
      <c r="D14176" s="120"/>
      <c r="E14176" s="344"/>
      <c r="F14176" s="344"/>
      <c r="G14176" s="262">
        <f t="shared" si="244"/>
        <v>58584.866528488899</v>
      </c>
    </row>
    <row r="14177" spans="1:7" x14ac:dyDescent="0.2">
      <c r="A14177" s="120"/>
      <c r="B14177" s="120"/>
      <c r="C14177" s="120"/>
      <c r="D14177" s="120"/>
      <c r="E14177" s="344"/>
      <c r="F14177" s="344"/>
      <c r="G14177" s="262">
        <f t="shared" si="244"/>
        <v>58584.866528488899</v>
      </c>
    </row>
    <row r="14178" spans="1:7" x14ac:dyDescent="0.2">
      <c r="A14178" s="120"/>
      <c r="B14178" s="120"/>
      <c r="C14178" s="120"/>
      <c r="D14178" s="120"/>
      <c r="E14178" s="344"/>
      <c r="F14178" s="344"/>
      <c r="G14178" s="262">
        <f t="shared" si="244"/>
        <v>58584.866528488899</v>
      </c>
    </row>
    <row r="14179" spans="1:7" x14ac:dyDescent="0.2">
      <c r="A14179" s="120"/>
      <c r="B14179" s="120"/>
      <c r="C14179" s="120"/>
      <c r="D14179" s="120"/>
      <c r="E14179" s="344"/>
      <c r="F14179" s="344"/>
      <c r="G14179" s="262">
        <f t="shared" si="244"/>
        <v>58584.866528488899</v>
      </c>
    </row>
    <row r="14180" spans="1:7" x14ac:dyDescent="0.2">
      <c r="A14180" s="120"/>
      <c r="B14180" s="120"/>
      <c r="C14180" s="120"/>
      <c r="D14180" s="120"/>
      <c r="E14180" s="344"/>
      <c r="F14180" s="344"/>
      <c r="G14180" s="262">
        <f t="shared" si="244"/>
        <v>58584.866528488899</v>
      </c>
    </row>
    <row r="14181" spans="1:7" x14ac:dyDescent="0.2">
      <c r="A14181" s="120"/>
      <c r="B14181" s="120"/>
      <c r="C14181" s="120"/>
      <c r="D14181" s="120"/>
      <c r="E14181" s="344"/>
      <c r="F14181" s="344"/>
      <c r="G14181" s="262">
        <f t="shared" si="244"/>
        <v>58584.866528488899</v>
      </c>
    </row>
    <row r="14182" spans="1:7" x14ac:dyDescent="0.2">
      <c r="A14182" s="120"/>
      <c r="B14182" s="120"/>
      <c r="C14182" s="120"/>
      <c r="D14182" s="120"/>
      <c r="E14182" s="344"/>
      <c r="F14182" s="344"/>
      <c r="G14182" s="262">
        <f t="shared" si="244"/>
        <v>58584.866528488899</v>
      </c>
    </row>
    <row r="14183" spans="1:7" x14ac:dyDescent="0.2">
      <c r="A14183" s="120"/>
      <c r="B14183" s="120"/>
      <c r="C14183" s="120"/>
      <c r="D14183" s="120"/>
      <c r="E14183" s="344"/>
      <c r="F14183" s="344"/>
      <c r="G14183" s="262">
        <f t="shared" si="244"/>
        <v>58584.866528488899</v>
      </c>
    </row>
    <row r="14184" spans="1:7" x14ac:dyDescent="0.2">
      <c r="A14184" s="120"/>
      <c r="B14184" s="120"/>
      <c r="C14184" s="120"/>
      <c r="D14184" s="120"/>
      <c r="E14184" s="344"/>
      <c r="F14184" s="344"/>
      <c r="G14184" s="262">
        <f t="shared" si="244"/>
        <v>58584.866528488899</v>
      </c>
    </row>
    <row r="14185" spans="1:7" x14ac:dyDescent="0.2">
      <c r="A14185" s="120"/>
      <c r="B14185" s="120"/>
      <c r="C14185" s="120"/>
      <c r="D14185" s="120"/>
      <c r="E14185" s="344"/>
      <c r="F14185" s="344"/>
      <c r="G14185" s="262">
        <f t="shared" si="244"/>
        <v>58584.866528488899</v>
      </c>
    </row>
    <row r="14186" spans="1:7" x14ac:dyDescent="0.2">
      <c r="A14186" s="120"/>
      <c r="B14186" s="120"/>
      <c r="C14186" s="120"/>
      <c r="D14186" s="120"/>
      <c r="E14186" s="344"/>
      <c r="F14186" s="344"/>
      <c r="G14186" s="262">
        <f t="shared" si="244"/>
        <v>58584.866528488899</v>
      </c>
    </row>
    <row r="14187" spans="1:7" x14ac:dyDescent="0.2">
      <c r="A14187" s="120"/>
      <c r="B14187" s="120"/>
      <c r="C14187" s="120"/>
      <c r="D14187" s="120"/>
      <c r="E14187" s="344"/>
      <c r="F14187" s="344"/>
      <c r="G14187" s="262">
        <f t="shared" si="244"/>
        <v>58584.866528488899</v>
      </c>
    </row>
    <row r="14188" spans="1:7" x14ac:dyDescent="0.2">
      <c r="A14188" s="120"/>
      <c r="B14188" s="120"/>
      <c r="C14188" s="120"/>
      <c r="D14188" s="120"/>
      <c r="E14188" s="344"/>
      <c r="F14188" s="344"/>
      <c r="G14188" s="262">
        <f t="shared" si="244"/>
        <v>58584.866528488899</v>
      </c>
    </row>
    <row r="14189" spans="1:7" x14ac:dyDescent="0.2">
      <c r="A14189" s="120"/>
      <c r="B14189" s="120"/>
      <c r="C14189" s="120"/>
      <c r="D14189" s="120"/>
      <c r="E14189" s="344"/>
      <c r="F14189" s="344"/>
      <c r="G14189" s="262">
        <f t="shared" si="244"/>
        <v>58584.866528488899</v>
      </c>
    </row>
    <row r="14190" spans="1:7" x14ac:dyDescent="0.2">
      <c r="A14190" s="120"/>
      <c r="B14190" s="120"/>
      <c r="C14190" s="120"/>
      <c r="D14190" s="120"/>
      <c r="E14190" s="344"/>
      <c r="F14190" s="344"/>
      <c r="G14190" s="262">
        <f t="shared" si="244"/>
        <v>58584.866528488899</v>
      </c>
    </row>
    <row r="14191" spans="1:7" x14ac:dyDescent="0.2">
      <c r="A14191" s="120"/>
      <c r="B14191" s="120"/>
      <c r="C14191" s="120"/>
      <c r="D14191" s="120"/>
      <c r="E14191" s="344"/>
      <c r="F14191" s="344"/>
      <c r="G14191" s="262">
        <f t="shared" si="244"/>
        <v>58584.866528488899</v>
      </c>
    </row>
    <row r="14192" spans="1:7" x14ac:dyDescent="0.2">
      <c r="A14192" s="120"/>
      <c r="B14192" s="120"/>
      <c r="C14192" s="120"/>
      <c r="D14192" s="120"/>
      <c r="E14192" s="344"/>
      <c r="F14192" s="344"/>
      <c r="G14192" s="262">
        <f t="shared" si="244"/>
        <v>58584.866528488899</v>
      </c>
    </row>
    <row r="14193" spans="1:7" x14ac:dyDescent="0.2">
      <c r="A14193" s="120"/>
      <c r="B14193" s="120"/>
      <c r="C14193" s="120"/>
      <c r="D14193" s="120"/>
      <c r="E14193" s="344"/>
      <c r="F14193" s="344"/>
      <c r="G14193" s="262">
        <f t="shared" si="244"/>
        <v>58584.866528488899</v>
      </c>
    </row>
    <row r="14194" spans="1:7" x14ac:dyDescent="0.2">
      <c r="A14194" s="120"/>
      <c r="B14194" s="120"/>
      <c r="C14194" s="120"/>
      <c r="D14194" s="120"/>
      <c r="E14194" s="344"/>
      <c r="F14194" s="344"/>
      <c r="G14194" s="262">
        <f t="shared" si="244"/>
        <v>58584.866528488899</v>
      </c>
    </row>
    <row r="14195" spans="1:7" x14ac:dyDescent="0.2">
      <c r="A14195" s="120"/>
      <c r="B14195" s="120"/>
      <c r="C14195" s="120"/>
      <c r="D14195" s="120"/>
      <c r="E14195" s="344"/>
      <c r="F14195" s="344"/>
      <c r="G14195" s="262">
        <f t="shared" si="244"/>
        <v>58584.866528488899</v>
      </c>
    </row>
    <row r="14196" spans="1:7" x14ac:dyDescent="0.2">
      <c r="A14196" s="120"/>
      <c r="B14196" s="120"/>
      <c r="C14196" s="120"/>
      <c r="D14196" s="120"/>
      <c r="E14196" s="344"/>
      <c r="F14196" s="344"/>
      <c r="G14196" s="262">
        <f t="shared" si="244"/>
        <v>58584.866528488899</v>
      </c>
    </row>
    <row r="14197" spans="1:7" x14ac:dyDescent="0.2">
      <c r="A14197" s="120"/>
      <c r="B14197" s="120"/>
      <c r="C14197" s="120"/>
      <c r="D14197" s="120"/>
      <c r="E14197" s="344"/>
      <c r="F14197" s="344"/>
      <c r="G14197" s="262">
        <f t="shared" si="244"/>
        <v>58584.866528488899</v>
      </c>
    </row>
    <row r="14198" spans="1:7" x14ac:dyDescent="0.2">
      <c r="A14198" s="120"/>
      <c r="B14198" s="120"/>
      <c r="C14198" s="120"/>
      <c r="D14198" s="120"/>
      <c r="E14198" s="344"/>
      <c r="F14198" s="344"/>
      <c r="G14198" s="262">
        <f t="shared" si="244"/>
        <v>58584.866528488899</v>
      </c>
    </row>
    <row r="14199" spans="1:7" x14ac:dyDescent="0.2">
      <c r="A14199" s="120"/>
      <c r="B14199" s="120"/>
      <c r="C14199" s="120"/>
      <c r="D14199" s="120"/>
      <c r="E14199" s="344"/>
      <c r="F14199" s="344"/>
      <c r="G14199" s="262">
        <f t="shared" si="244"/>
        <v>58584.866528488899</v>
      </c>
    </row>
    <row r="14200" spans="1:7" x14ac:dyDescent="0.2">
      <c r="A14200" s="120"/>
      <c r="B14200" s="120"/>
      <c r="C14200" s="120"/>
      <c r="D14200" s="120"/>
      <c r="E14200" s="344"/>
      <c r="F14200" s="344"/>
      <c r="G14200" s="262">
        <f t="shared" si="244"/>
        <v>58584.866528488899</v>
      </c>
    </row>
    <row r="14201" spans="1:7" x14ac:dyDescent="0.2">
      <c r="A14201" s="120"/>
      <c r="B14201" s="120"/>
      <c r="C14201" s="120"/>
      <c r="D14201" s="120"/>
      <c r="E14201" s="344"/>
      <c r="F14201" s="344"/>
      <c r="G14201" s="262">
        <f t="shared" si="244"/>
        <v>58584.866528488899</v>
      </c>
    </row>
    <row r="14202" spans="1:7" x14ac:dyDescent="0.2">
      <c r="A14202" s="120"/>
      <c r="B14202" s="120"/>
      <c r="C14202" s="120"/>
      <c r="D14202" s="120"/>
      <c r="E14202" s="344"/>
      <c r="F14202" s="344"/>
      <c r="G14202" s="262">
        <f t="shared" si="244"/>
        <v>58584.866528488899</v>
      </c>
    </row>
    <row r="14203" spans="1:7" x14ac:dyDescent="0.2">
      <c r="A14203" s="120"/>
      <c r="B14203" s="120"/>
      <c r="C14203" s="120"/>
      <c r="D14203" s="120"/>
      <c r="E14203" s="344"/>
      <c r="F14203" s="344"/>
      <c r="G14203" s="262">
        <f t="shared" si="244"/>
        <v>58584.866528488899</v>
      </c>
    </row>
    <row r="14204" spans="1:7" x14ac:dyDescent="0.2">
      <c r="A14204" s="120"/>
      <c r="B14204" s="120"/>
      <c r="C14204" s="120"/>
      <c r="D14204" s="120"/>
      <c r="E14204" s="344"/>
      <c r="F14204" s="344"/>
      <c r="G14204" s="262">
        <f t="shared" si="244"/>
        <v>58584.866528488899</v>
      </c>
    </row>
    <row r="14205" spans="1:7" x14ac:dyDescent="0.2">
      <c r="A14205" s="120"/>
      <c r="B14205" s="120"/>
      <c r="C14205" s="120"/>
      <c r="D14205" s="120"/>
      <c r="E14205" s="344"/>
      <c r="F14205" s="344"/>
      <c r="G14205" s="262">
        <f t="shared" si="244"/>
        <v>58584.866528488899</v>
      </c>
    </row>
    <row r="14206" spans="1:7" x14ac:dyDescent="0.2">
      <c r="A14206" s="120"/>
      <c r="B14206" s="120"/>
      <c r="C14206" s="120"/>
      <c r="D14206" s="120"/>
      <c r="E14206" s="344"/>
      <c r="F14206" s="344"/>
      <c r="G14206" s="262">
        <f t="shared" si="244"/>
        <v>58584.866528488899</v>
      </c>
    </row>
    <row r="14207" spans="1:7" x14ac:dyDescent="0.2">
      <c r="A14207" s="120"/>
      <c r="B14207" s="120"/>
      <c r="C14207" s="120"/>
      <c r="D14207" s="120"/>
      <c r="E14207" s="344"/>
      <c r="F14207" s="344"/>
      <c r="G14207" s="262">
        <f t="shared" si="244"/>
        <v>58584.866528488899</v>
      </c>
    </row>
    <row r="14208" spans="1:7" x14ac:dyDescent="0.2">
      <c r="A14208" s="120"/>
      <c r="B14208" s="120"/>
      <c r="C14208" s="120"/>
      <c r="D14208" s="120"/>
      <c r="E14208" s="344"/>
      <c r="F14208" s="344"/>
      <c r="G14208" s="262">
        <f t="shared" si="244"/>
        <v>58584.866528488899</v>
      </c>
    </row>
    <row r="14209" spans="1:7" x14ac:dyDescent="0.2">
      <c r="A14209" s="120"/>
      <c r="B14209" s="120"/>
      <c r="C14209" s="120"/>
      <c r="D14209" s="120"/>
      <c r="E14209" s="344"/>
      <c r="F14209" s="344"/>
      <c r="G14209" s="262">
        <f t="shared" si="244"/>
        <v>58584.866528488899</v>
      </c>
    </row>
    <row r="14210" spans="1:7" x14ac:dyDescent="0.2">
      <c r="A14210" s="120"/>
      <c r="B14210" s="120"/>
      <c r="C14210" s="120"/>
      <c r="D14210" s="120"/>
      <c r="E14210" s="344"/>
      <c r="F14210" s="344"/>
      <c r="G14210" s="262">
        <f t="shared" si="244"/>
        <v>58584.866528488899</v>
      </c>
    </row>
    <row r="14211" spans="1:7" x14ac:dyDescent="0.2">
      <c r="A14211" s="120"/>
      <c r="B14211" s="120"/>
      <c r="C14211" s="120"/>
      <c r="D14211" s="120"/>
      <c r="E14211" s="344"/>
      <c r="F14211" s="344"/>
      <c r="G14211" s="262">
        <f t="shared" si="244"/>
        <v>58584.866528488899</v>
      </c>
    </row>
    <row r="14212" spans="1:7" x14ac:dyDescent="0.2">
      <c r="A14212" s="120"/>
      <c r="B14212" s="120"/>
      <c r="C14212" s="120"/>
      <c r="D14212" s="120"/>
      <c r="E14212" s="344"/>
      <c r="F14212" s="344"/>
      <c r="G14212" s="262">
        <f t="shared" si="244"/>
        <v>58584.866528488899</v>
      </c>
    </row>
    <row r="14213" spans="1:7" x14ac:dyDescent="0.2">
      <c r="A14213" s="120"/>
      <c r="B14213" s="120"/>
      <c r="C14213" s="120"/>
      <c r="D14213" s="120"/>
      <c r="E14213" s="344"/>
      <c r="F14213" s="344"/>
      <c r="G14213" s="262">
        <f t="shared" si="244"/>
        <v>58584.866528488899</v>
      </c>
    </row>
    <row r="14214" spans="1:7" x14ac:dyDescent="0.2">
      <c r="A14214" s="120"/>
      <c r="B14214" s="120"/>
      <c r="C14214" s="120"/>
      <c r="D14214" s="120"/>
      <c r="E14214" s="344"/>
      <c r="F14214" s="344"/>
      <c r="G14214" s="262">
        <f t="shared" ref="G14214:G14277" si="245">G14213+(D14214+D14213)/2*(E14214-E14213)</f>
        <v>58584.866528488899</v>
      </c>
    </row>
    <row r="14215" spans="1:7" x14ac:dyDescent="0.2">
      <c r="A14215" s="120"/>
      <c r="B14215" s="120"/>
      <c r="C14215" s="120"/>
      <c r="D14215" s="120"/>
      <c r="E14215" s="344"/>
      <c r="F14215" s="344"/>
      <c r="G14215" s="262">
        <f t="shared" si="245"/>
        <v>58584.866528488899</v>
      </c>
    </row>
    <row r="14216" spans="1:7" x14ac:dyDescent="0.2">
      <c r="A14216" s="120"/>
      <c r="B14216" s="120"/>
      <c r="C14216" s="120"/>
      <c r="D14216" s="120"/>
      <c r="E14216" s="344"/>
      <c r="F14216" s="344"/>
      <c r="G14216" s="262">
        <f t="shared" si="245"/>
        <v>58584.866528488899</v>
      </c>
    </row>
    <row r="14217" spans="1:7" x14ac:dyDescent="0.2">
      <c r="A14217" s="120"/>
      <c r="B14217" s="120"/>
      <c r="C14217" s="120"/>
      <c r="D14217" s="120"/>
      <c r="E14217" s="344"/>
      <c r="F14217" s="344"/>
      <c r="G14217" s="262">
        <f t="shared" si="245"/>
        <v>58584.866528488899</v>
      </c>
    </row>
    <row r="14218" spans="1:7" x14ac:dyDescent="0.2">
      <c r="A14218" s="120"/>
      <c r="B14218" s="120"/>
      <c r="C14218" s="120"/>
      <c r="D14218" s="120"/>
      <c r="E14218" s="344"/>
      <c r="F14218" s="344"/>
      <c r="G14218" s="262">
        <f t="shared" si="245"/>
        <v>58584.866528488899</v>
      </c>
    </row>
    <row r="14219" spans="1:7" x14ac:dyDescent="0.2">
      <c r="A14219" s="120"/>
      <c r="B14219" s="120"/>
      <c r="C14219" s="120"/>
      <c r="D14219" s="120"/>
      <c r="E14219" s="344"/>
      <c r="F14219" s="344"/>
      <c r="G14219" s="262">
        <f t="shared" si="245"/>
        <v>58584.866528488899</v>
      </c>
    </row>
    <row r="14220" spans="1:7" x14ac:dyDescent="0.2">
      <c r="A14220" s="120"/>
      <c r="B14220" s="120"/>
      <c r="C14220" s="120"/>
      <c r="D14220" s="120"/>
      <c r="E14220" s="344"/>
      <c r="F14220" s="344"/>
      <c r="G14220" s="262">
        <f t="shared" si="245"/>
        <v>58584.866528488899</v>
      </c>
    </row>
    <row r="14221" spans="1:7" x14ac:dyDescent="0.2">
      <c r="A14221" s="120"/>
      <c r="B14221" s="120"/>
      <c r="C14221" s="120"/>
      <c r="D14221" s="120"/>
      <c r="E14221" s="344"/>
      <c r="F14221" s="344"/>
      <c r="G14221" s="262">
        <f t="shared" si="245"/>
        <v>58584.866528488899</v>
      </c>
    </row>
    <row r="14222" spans="1:7" x14ac:dyDescent="0.2">
      <c r="A14222" s="120"/>
      <c r="B14222" s="120"/>
      <c r="C14222" s="120"/>
      <c r="D14222" s="120"/>
      <c r="E14222" s="344"/>
      <c r="F14222" s="344"/>
      <c r="G14222" s="262">
        <f t="shared" si="245"/>
        <v>58584.866528488899</v>
      </c>
    </row>
    <row r="14223" spans="1:7" x14ac:dyDescent="0.2">
      <c r="A14223" s="120"/>
      <c r="B14223" s="120"/>
      <c r="C14223" s="120"/>
      <c r="D14223" s="120"/>
      <c r="E14223" s="344"/>
      <c r="F14223" s="344"/>
      <c r="G14223" s="262">
        <f t="shared" si="245"/>
        <v>58584.866528488899</v>
      </c>
    </row>
    <row r="14224" spans="1:7" x14ac:dyDescent="0.2">
      <c r="A14224" s="120"/>
      <c r="B14224" s="120"/>
      <c r="C14224" s="120"/>
      <c r="D14224" s="120"/>
      <c r="E14224" s="344"/>
      <c r="F14224" s="344"/>
      <c r="G14224" s="262">
        <f t="shared" si="245"/>
        <v>58584.866528488899</v>
      </c>
    </row>
    <row r="14225" spans="1:7" x14ac:dyDescent="0.2">
      <c r="A14225" s="120"/>
      <c r="B14225" s="120"/>
      <c r="C14225" s="120"/>
      <c r="D14225" s="120"/>
      <c r="E14225" s="344"/>
      <c r="F14225" s="344"/>
      <c r="G14225" s="262">
        <f t="shared" si="245"/>
        <v>58584.866528488899</v>
      </c>
    </row>
    <row r="14226" spans="1:7" x14ac:dyDescent="0.2">
      <c r="A14226" s="120"/>
      <c r="B14226" s="120"/>
      <c r="C14226" s="120"/>
      <c r="D14226" s="120"/>
      <c r="E14226" s="344"/>
      <c r="F14226" s="344"/>
      <c r="G14226" s="262">
        <f t="shared" si="245"/>
        <v>58584.866528488899</v>
      </c>
    </row>
    <row r="14227" spans="1:7" x14ac:dyDescent="0.2">
      <c r="A14227" s="120"/>
      <c r="B14227" s="120"/>
      <c r="C14227" s="120"/>
      <c r="D14227" s="120"/>
      <c r="E14227" s="344"/>
      <c r="F14227" s="344"/>
      <c r="G14227" s="262">
        <f t="shared" si="245"/>
        <v>58584.866528488899</v>
      </c>
    </row>
    <row r="14228" spans="1:7" x14ac:dyDescent="0.2">
      <c r="A14228" s="120"/>
      <c r="B14228" s="120"/>
      <c r="C14228" s="120"/>
      <c r="D14228" s="120"/>
      <c r="E14228" s="344"/>
      <c r="F14228" s="344"/>
      <c r="G14228" s="262">
        <f t="shared" si="245"/>
        <v>58584.866528488899</v>
      </c>
    </row>
    <row r="14229" spans="1:7" x14ac:dyDescent="0.2">
      <c r="A14229" s="120"/>
      <c r="B14229" s="120"/>
      <c r="C14229" s="120"/>
      <c r="D14229" s="120"/>
      <c r="E14229" s="344"/>
      <c r="F14229" s="344"/>
      <c r="G14229" s="262">
        <f t="shared" si="245"/>
        <v>58584.866528488899</v>
      </c>
    </row>
    <row r="14230" spans="1:7" x14ac:dyDescent="0.2">
      <c r="A14230" s="120"/>
      <c r="B14230" s="120"/>
      <c r="C14230" s="120"/>
      <c r="D14230" s="120"/>
      <c r="E14230" s="344"/>
      <c r="F14230" s="344"/>
      <c r="G14230" s="262">
        <f t="shared" si="245"/>
        <v>58584.866528488899</v>
      </c>
    </row>
    <row r="14231" spans="1:7" x14ac:dyDescent="0.2">
      <c r="A14231" s="120"/>
      <c r="B14231" s="120"/>
      <c r="C14231" s="120"/>
      <c r="D14231" s="120"/>
      <c r="E14231" s="344"/>
      <c r="F14231" s="344"/>
      <c r="G14231" s="262">
        <f t="shared" si="245"/>
        <v>58584.866528488899</v>
      </c>
    </row>
    <row r="14232" spans="1:7" x14ac:dyDescent="0.2">
      <c r="A14232" s="120"/>
      <c r="B14232" s="120"/>
      <c r="C14232" s="120"/>
      <c r="D14232" s="120"/>
      <c r="E14232" s="344"/>
      <c r="F14232" s="344"/>
      <c r="G14232" s="262">
        <f t="shared" si="245"/>
        <v>58584.866528488899</v>
      </c>
    </row>
    <row r="14233" spans="1:7" x14ac:dyDescent="0.2">
      <c r="A14233" s="120"/>
      <c r="B14233" s="120"/>
      <c r="C14233" s="120"/>
      <c r="D14233" s="120"/>
      <c r="E14233" s="344"/>
      <c r="F14233" s="344"/>
      <c r="G14233" s="262">
        <f t="shared" si="245"/>
        <v>58584.866528488899</v>
      </c>
    </row>
    <row r="14234" spans="1:7" x14ac:dyDescent="0.2">
      <c r="A14234" s="120"/>
      <c r="B14234" s="120"/>
      <c r="C14234" s="120"/>
      <c r="D14234" s="120"/>
      <c r="E14234" s="344"/>
      <c r="F14234" s="344"/>
      <c r="G14234" s="262">
        <f t="shared" si="245"/>
        <v>58584.866528488899</v>
      </c>
    </row>
    <row r="14235" spans="1:7" x14ac:dyDescent="0.2">
      <c r="A14235" s="120"/>
      <c r="B14235" s="120"/>
      <c r="C14235" s="120"/>
      <c r="D14235" s="120"/>
      <c r="E14235" s="344"/>
      <c r="F14235" s="344"/>
      <c r="G14235" s="262">
        <f t="shared" si="245"/>
        <v>58584.866528488899</v>
      </c>
    </row>
    <row r="14236" spans="1:7" x14ac:dyDescent="0.2">
      <c r="A14236" s="120"/>
      <c r="B14236" s="120"/>
      <c r="C14236" s="120"/>
      <c r="D14236" s="120"/>
      <c r="E14236" s="344"/>
      <c r="F14236" s="344"/>
      <c r="G14236" s="262">
        <f t="shared" si="245"/>
        <v>58584.866528488899</v>
      </c>
    </row>
    <row r="14237" spans="1:7" x14ac:dyDescent="0.2">
      <c r="A14237" s="120"/>
      <c r="B14237" s="120"/>
      <c r="C14237" s="120"/>
      <c r="D14237" s="120"/>
      <c r="E14237" s="344"/>
      <c r="F14237" s="344"/>
      <c r="G14237" s="262">
        <f t="shared" si="245"/>
        <v>58584.866528488899</v>
      </c>
    </row>
    <row r="14238" spans="1:7" x14ac:dyDescent="0.2">
      <c r="A14238" s="120"/>
      <c r="B14238" s="120"/>
      <c r="C14238" s="120"/>
      <c r="D14238" s="120"/>
      <c r="E14238" s="344"/>
      <c r="F14238" s="344"/>
      <c r="G14238" s="262">
        <f t="shared" si="245"/>
        <v>58584.866528488899</v>
      </c>
    </row>
    <row r="14239" spans="1:7" x14ac:dyDescent="0.2">
      <c r="A14239" s="120"/>
      <c r="B14239" s="120"/>
      <c r="C14239" s="120"/>
      <c r="D14239" s="120"/>
      <c r="E14239" s="344"/>
      <c r="F14239" s="344"/>
      <c r="G14239" s="262">
        <f t="shared" si="245"/>
        <v>58584.866528488899</v>
      </c>
    </row>
    <row r="14240" spans="1:7" x14ac:dyDescent="0.2">
      <c r="A14240" s="120"/>
      <c r="B14240" s="120"/>
      <c r="C14240" s="120"/>
      <c r="D14240" s="120"/>
      <c r="E14240" s="344"/>
      <c r="F14240" s="344"/>
      <c r="G14240" s="262">
        <f t="shared" si="245"/>
        <v>58584.866528488899</v>
      </c>
    </row>
    <row r="14241" spans="1:7" x14ac:dyDescent="0.2">
      <c r="A14241" s="120"/>
      <c r="B14241" s="120"/>
      <c r="C14241" s="120"/>
      <c r="D14241" s="120"/>
      <c r="E14241" s="344"/>
      <c r="F14241" s="344"/>
      <c r="G14241" s="262">
        <f t="shared" si="245"/>
        <v>58584.866528488899</v>
      </c>
    </row>
    <row r="14242" spans="1:7" x14ac:dyDescent="0.2">
      <c r="A14242" s="120"/>
      <c r="B14242" s="120"/>
      <c r="C14242" s="120"/>
      <c r="D14242" s="120"/>
      <c r="E14242" s="344"/>
      <c r="F14242" s="344"/>
      <c r="G14242" s="262">
        <f t="shared" si="245"/>
        <v>58584.866528488899</v>
      </c>
    </row>
    <row r="14243" spans="1:7" x14ac:dyDescent="0.2">
      <c r="A14243" s="120"/>
      <c r="B14243" s="120"/>
      <c r="C14243" s="120"/>
      <c r="D14243" s="120"/>
      <c r="E14243" s="344"/>
      <c r="F14243" s="344"/>
      <c r="G14243" s="262">
        <f t="shared" si="245"/>
        <v>58584.866528488899</v>
      </c>
    </row>
    <row r="14244" spans="1:7" x14ac:dyDescent="0.2">
      <c r="A14244" s="120"/>
      <c r="B14244" s="120"/>
      <c r="C14244" s="120"/>
      <c r="D14244" s="120"/>
      <c r="E14244" s="344"/>
      <c r="F14244" s="344"/>
      <c r="G14244" s="262">
        <f t="shared" si="245"/>
        <v>58584.866528488899</v>
      </c>
    </row>
    <row r="14245" spans="1:7" x14ac:dyDescent="0.2">
      <c r="A14245" s="120"/>
      <c r="B14245" s="120"/>
      <c r="C14245" s="120"/>
      <c r="D14245" s="120"/>
      <c r="E14245" s="344"/>
      <c r="F14245" s="344"/>
      <c r="G14245" s="262">
        <f t="shared" si="245"/>
        <v>58584.866528488899</v>
      </c>
    </row>
    <row r="14246" spans="1:7" x14ac:dyDescent="0.2">
      <c r="A14246" s="120"/>
      <c r="B14246" s="120"/>
      <c r="C14246" s="120"/>
      <c r="D14246" s="120"/>
      <c r="E14246" s="344"/>
      <c r="F14246" s="344"/>
      <c r="G14246" s="262">
        <f t="shared" si="245"/>
        <v>58584.866528488899</v>
      </c>
    </row>
    <row r="14247" spans="1:7" x14ac:dyDescent="0.2">
      <c r="A14247" s="120"/>
      <c r="B14247" s="120"/>
      <c r="C14247" s="120"/>
      <c r="D14247" s="120"/>
      <c r="E14247" s="344"/>
      <c r="F14247" s="344"/>
      <c r="G14247" s="262">
        <f t="shared" si="245"/>
        <v>58584.866528488899</v>
      </c>
    </row>
    <row r="14248" spans="1:7" x14ac:dyDescent="0.2">
      <c r="A14248" s="120"/>
      <c r="B14248" s="120"/>
      <c r="C14248" s="120"/>
      <c r="D14248" s="120"/>
      <c r="E14248" s="344"/>
      <c r="F14248" s="344"/>
      <c r="G14248" s="262">
        <f t="shared" si="245"/>
        <v>58584.866528488899</v>
      </c>
    </row>
    <row r="14249" spans="1:7" x14ac:dyDescent="0.2">
      <c r="A14249" s="120"/>
      <c r="B14249" s="120"/>
      <c r="C14249" s="120"/>
      <c r="D14249" s="120"/>
      <c r="E14249" s="344"/>
      <c r="F14249" s="344"/>
      <c r="G14249" s="262">
        <f t="shared" si="245"/>
        <v>58584.866528488899</v>
      </c>
    </row>
    <row r="14250" spans="1:7" x14ac:dyDescent="0.2">
      <c r="A14250" s="120"/>
      <c r="B14250" s="120"/>
      <c r="C14250" s="120"/>
      <c r="D14250" s="120"/>
      <c r="E14250" s="344"/>
      <c r="F14250" s="344"/>
      <c r="G14250" s="262">
        <f t="shared" si="245"/>
        <v>58584.866528488899</v>
      </c>
    </row>
    <row r="14251" spans="1:7" x14ac:dyDescent="0.2">
      <c r="A14251" s="120"/>
      <c r="B14251" s="120"/>
      <c r="C14251" s="120"/>
      <c r="D14251" s="120"/>
      <c r="E14251" s="344"/>
      <c r="F14251" s="344"/>
      <c r="G14251" s="262">
        <f t="shared" si="245"/>
        <v>58584.866528488899</v>
      </c>
    </row>
    <row r="14252" spans="1:7" x14ac:dyDescent="0.2">
      <c r="A14252" s="120"/>
      <c r="B14252" s="120"/>
      <c r="C14252" s="120"/>
      <c r="D14252" s="120"/>
      <c r="E14252" s="344"/>
      <c r="F14252" s="344"/>
      <c r="G14252" s="262">
        <f t="shared" si="245"/>
        <v>58584.866528488899</v>
      </c>
    </row>
    <row r="14253" spans="1:7" x14ac:dyDescent="0.2">
      <c r="A14253" s="120"/>
      <c r="B14253" s="120"/>
      <c r="C14253" s="120"/>
      <c r="D14253" s="120"/>
      <c r="E14253" s="344"/>
      <c r="F14253" s="344"/>
      <c r="G14253" s="262">
        <f t="shared" si="245"/>
        <v>58584.866528488899</v>
      </c>
    </row>
    <row r="14254" spans="1:7" x14ac:dyDescent="0.2">
      <c r="A14254" s="120"/>
      <c r="B14254" s="120"/>
      <c r="C14254" s="120"/>
      <c r="D14254" s="120"/>
      <c r="E14254" s="344"/>
      <c r="F14254" s="344"/>
      <c r="G14254" s="262">
        <f t="shared" si="245"/>
        <v>58584.866528488899</v>
      </c>
    </row>
    <row r="14255" spans="1:7" x14ac:dyDescent="0.2">
      <c r="A14255" s="120"/>
      <c r="B14255" s="120"/>
      <c r="C14255" s="120"/>
      <c r="D14255" s="120"/>
      <c r="E14255" s="344"/>
      <c r="F14255" s="344"/>
      <c r="G14255" s="262">
        <f t="shared" si="245"/>
        <v>58584.866528488899</v>
      </c>
    </row>
    <row r="14256" spans="1:7" x14ac:dyDescent="0.2">
      <c r="A14256" s="120"/>
      <c r="B14256" s="120"/>
      <c r="C14256" s="120"/>
      <c r="D14256" s="120"/>
      <c r="E14256" s="344"/>
      <c r="F14256" s="344"/>
      <c r="G14256" s="262">
        <f t="shared" si="245"/>
        <v>58584.866528488899</v>
      </c>
    </row>
    <row r="14257" spans="1:7" x14ac:dyDescent="0.2">
      <c r="A14257" s="120"/>
      <c r="B14257" s="120"/>
      <c r="C14257" s="120"/>
      <c r="D14257" s="120"/>
      <c r="E14257" s="344"/>
      <c r="F14257" s="344"/>
      <c r="G14257" s="262">
        <f t="shared" si="245"/>
        <v>58584.866528488899</v>
      </c>
    </row>
    <row r="14258" spans="1:7" x14ac:dyDescent="0.2">
      <c r="A14258" s="120"/>
      <c r="B14258" s="120"/>
      <c r="C14258" s="120"/>
      <c r="D14258" s="120"/>
      <c r="E14258" s="344"/>
      <c r="F14258" s="344"/>
      <c r="G14258" s="262">
        <f t="shared" si="245"/>
        <v>58584.866528488899</v>
      </c>
    </row>
    <row r="14259" spans="1:7" x14ac:dyDescent="0.2">
      <c r="A14259" s="120"/>
      <c r="B14259" s="120"/>
      <c r="C14259" s="120"/>
      <c r="D14259" s="120"/>
      <c r="E14259" s="344"/>
      <c r="F14259" s="344"/>
      <c r="G14259" s="262">
        <f t="shared" si="245"/>
        <v>58584.866528488899</v>
      </c>
    </row>
    <row r="14260" spans="1:7" x14ac:dyDescent="0.2">
      <c r="A14260" s="120"/>
      <c r="B14260" s="120"/>
      <c r="C14260" s="120"/>
      <c r="D14260" s="120"/>
      <c r="E14260" s="344"/>
      <c r="F14260" s="344"/>
      <c r="G14260" s="262">
        <f t="shared" si="245"/>
        <v>58584.866528488899</v>
      </c>
    </row>
    <row r="14261" spans="1:7" x14ac:dyDescent="0.2">
      <c r="A14261" s="120"/>
      <c r="B14261" s="120"/>
      <c r="C14261" s="120"/>
      <c r="D14261" s="120"/>
      <c r="E14261" s="344"/>
      <c r="F14261" s="344"/>
      <c r="G14261" s="262">
        <f t="shared" si="245"/>
        <v>58584.866528488899</v>
      </c>
    </row>
    <row r="14262" spans="1:7" x14ac:dyDescent="0.2">
      <c r="A14262" s="120"/>
      <c r="B14262" s="120"/>
      <c r="C14262" s="120"/>
      <c r="D14262" s="120"/>
      <c r="E14262" s="344"/>
      <c r="F14262" s="344"/>
      <c r="G14262" s="262">
        <f t="shared" si="245"/>
        <v>58584.866528488899</v>
      </c>
    </row>
    <row r="14263" spans="1:7" x14ac:dyDescent="0.2">
      <c r="A14263" s="120"/>
      <c r="B14263" s="120"/>
      <c r="C14263" s="120"/>
      <c r="D14263" s="120"/>
      <c r="E14263" s="344"/>
      <c r="F14263" s="344"/>
      <c r="G14263" s="262">
        <f t="shared" si="245"/>
        <v>58584.866528488899</v>
      </c>
    </row>
    <row r="14264" spans="1:7" x14ac:dyDescent="0.2">
      <c r="A14264" s="120"/>
      <c r="B14264" s="120"/>
      <c r="C14264" s="120"/>
      <c r="D14264" s="120"/>
      <c r="E14264" s="344"/>
      <c r="F14264" s="344"/>
      <c r="G14264" s="262">
        <f t="shared" si="245"/>
        <v>58584.866528488899</v>
      </c>
    </row>
    <row r="14265" spans="1:7" x14ac:dyDescent="0.2">
      <c r="A14265" s="120"/>
      <c r="B14265" s="120"/>
      <c r="C14265" s="120"/>
      <c r="D14265" s="120"/>
      <c r="E14265" s="344"/>
      <c r="F14265" s="344"/>
      <c r="G14265" s="262">
        <f t="shared" si="245"/>
        <v>58584.866528488899</v>
      </c>
    </row>
    <row r="14266" spans="1:7" x14ac:dyDescent="0.2">
      <c r="A14266" s="120"/>
      <c r="B14266" s="120"/>
      <c r="C14266" s="120"/>
      <c r="D14266" s="120"/>
      <c r="E14266" s="344"/>
      <c r="F14266" s="344"/>
      <c r="G14266" s="262">
        <f t="shared" si="245"/>
        <v>58584.866528488899</v>
      </c>
    </row>
    <row r="14267" spans="1:7" x14ac:dyDescent="0.2">
      <c r="A14267" s="120"/>
      <c r="B14267" s="120"/>
      <c r="C14267" s="120"/>
      <c r="D14267" s="120"/>
      <c r="E14267" s="344"/>
      <c r="F14267" s="344"/>
      <c r="G14267" s="262">
        <f t="shared" si="245"/>
        <v>58584.866528488899</v>
      </c>
    </row>
    <row r="14268" spans="1:7" x14ac:dyDescent="0.2">
      <c r="A14268" s="120"/>
      <c r="B14268" s="120"/>
      <c r="C14268" s="120"/>
      <c r="D14268" s="120"/>
      <c r="E14268" s="344"/>
      <c r="F14268" s="344"/>
      <c r="G14268" s="262">
        <f t="shared" si="245"/>
        <v>58584.866528488899</v>
      </c>
    </row>
    <row r="14269" spans="1:7" x14ac:dyDescent="0.2">
      <c r="A14269" s="120"/>
      <c r="B14269" s="120"/>
      <c r="C14269" s="120"/>
      <c r="D14269" s="120"/>
      <c r="E14269" s="344"/>
      <c r="F14269" s="344"/>
      <c r="G14269" s="262">
        <f t="shared" si="245"/>
        <v>58584.866528488899</v>
      </c>
    </row>
    <row r="14270" spans="1:7" x14ac:dyDescent="0.2">
      <c r="A14270" s="120"/>
      <c r="B14270" s="120"/>
      <c r="C14270" s="120"/>
      <c r="D14270" s="120"/>
      <c r="E14270" s="344"/>
      <c r="F14270" s="344"/>
      <c r="G14270" s="262">
        <f t="shared" si="245"/>
        <v>58584.866528488899</v>
      </c>
    </row>
    <row r="14271" spans="1:7" x14ac:dyDescent="0.2">
      <c r="A14271" s="120"/>
      <c r="B14271" s="120"/>
      <c r="C14271" s="120"/>
      <c r="D14271" s="120"/>
      <c r="E14271" s="344"/>
      <c r="F14271" s="344"/>
      <c r="G14271" s="262">
        <f t="shared" si="245"/>
        <v>58584.866528488899</v>
      </c>
    </row>
    <row r="14272" spans="1:7" x14ac:dyDescent="0.2">
      <c r="A14272" s="120"/>
      <c r="B14272" s="120"/>
      <c r="C14272" s="120"/>
      <c r="D14272" s="120"/>
      <c r="E14272" s="344"/>
      <c r="F14272" s="344"/>
      <c r="G14272" s="262">
        <f t="shared" si="245"/>
        <v>58584.866528488899</v>
      </c>
    </row>
    <row r="14273" spans="1:7" x14ac:dyDescent="0.2">
      <c r="A14273" s="120"/>
      <c r="B14273" s="120"/>
      <c r="C14273" s="120"/>
      <c r="D14273" s="120"/>
      <c r="E14273" s="344"/>
      <c r="F14273" s="344"/>
      <c r="G14273" s="262">
        <f t="shared" si="245"/>
        <v>58584.866528488899</v>
      </c>
    </row>
    <row r="14274" spans="1:7" x14ac:dyDescent="0.2">
      <c r="A14274" s="120"/>
      <c r="B14274" s="120"/>
      <c r="C14274" s="120"/>
      <c r="D14274" s="120"/>
      <c r="E14274" s="344"/>
      <c r="F14274" s="344"/>
      <c r="G14274" s="262">
        <f t="shared" si="245"/>
        <v>58584.866528488899</v>
      </c>
    </row>
    <row r="14275" spans="1:7" x14ac:dyDescent="0.2">
      <c r="A14275" s="120"/>
      <c r="B14275" s="120"/>
      <c r="C14275" s="120"/>
      <c r="D14275" s="120"/>
      <c r="E14275" s="344"/>
      <c r="F14275" s="344"/>
      <c r="G14275" s="262">
        <f t="shared" si="245"/>
        <v>58584.866528488899</v>
      </c>
    </row>
    <row r="14276" spans="1:7" x14ac:dyDescent="0.2">
      <c r="A14276" s="120"/>
      <c r="B14276" s="120"/>
      <c r="C14276" s="120"/>
      <c r="D14276" s="120"/>
      <c r="E14276" s="344"/>
      <c r="F14276" s="344"/>
      <c r="G14276" s="262">
        <f t="shared" si="245"/>
        <v>58584.866528488899</v>
      </c>
    </row>
    <row r="14277" spans="1:7" x14ac:dyDescent="0.2">
      <c r="A14277" s="120"/>
      <c r="B14277" s="120"/>
      <c r="C14277" s="120"/>
      <c r="D14277" s="120"/>
      <c r="E14277" s="344"/>
      <c r="F14277" s="344"/>
      <c r="G14277" s="262">
        <f t="shared" si="245"/>
        <v>58584.866528488899</v>
      </c>
    </row>
    <row r="14278" spans="1:7" x14ac:dyDescent="0.2">
      <c r="A14278" s="120"/>
      <c r="B14278" s="120"/>
      <c r="C14278" s="120"/>
      <c r="D14278" s="120"/>
      <c r="E14278" s="344"/>
      <c r="F14278" s="344"/>
      <c r="G14278" s="262">
        <f t="shared" ref="G14278:G14341" si="246">G14277+(D14278+D14277)/2*(E14278-E14277)</f>
        <v>58584.866528488899</v>
      </c>
    </row>
    <row r="14279" spans="1:7" x14ac:dyDescent="0.2">
      <c r="A14279" s="120"/>
      <c r="B14279" s="120"/>
      <c r="C14279" s="120"/>
      <c r="D14279" s="120"/>
      <c r="E14279" s="344"/>
      <c r="F14279" s="344"/>
      <c r="G14279" s="262">
        <f t="shared" si="246"/>
        <v>58584.866528488899</v>
      </c>
    </row>
    <row r="14280" spans="1:7" x14ac:dyDescent="0.2">
      <c r="A14280" s="120"/>
      <c r="B14280" s="120"/>
      <c r="C14280" s="120"/>
      <c r="D14280" s="120"/>
      <c r="E14280" s="344"/>
      <c r="F14280" s="344"/>
      <c r="G14280" s="262">
        <f t="shared" si="246"/>
        <v>58584.866528488899</v>
      </c>
    </row>
    <row r="14281" spans="1:7" x14ac:dyDescent="0.2">
      <c r="A14281" s="120"/>
      <c r="B14281" s="120"/>
      <c r="C14281" s="120"/>
      <c r="D14281" s="120"/>
      <c r="E14281" s="344"/>
      <c r="F14281" s="344"/>
      <c r="G14281" s="262">
        <f t="shared" si="246"/>
        <v>58584.866528488899</v>
      </c>
    </row>
    <row r="14282" spans="1:7" x14ac:dyDescent="0.2">
      <c r="A14282" s="120"/>
      <c r="B14282" s="120"/>
      <c r="C14282" s="120"/>
      <c r="D14282" s="120"/>
      <c r="E14282" s="344"/>
      <c r="F14282" s="344"/>
      <c r="G14282" s="262">
        <f t="shared" si="246"/>
        <v>58584.866528488899</v>
      </c>
    </row>
    <row r="14283" spans="1:7" x14ac:dyDescent="0.2">
      <c r="A14283" s="120"/>
      <c r="B14283" s="120"/>
      <c r="C14283" s="120"/>
      <c r="D14283" s="120"/>
      <c r="E14283" s="344"/>
      <c r="F14283" s="344"/>
      <c r="G14283" s="262">
        <f t="shared" si="246"/>
        <v>58584.866528488899</v>
      </c>
    </row>
    <row r="14284" spans="1:7" x14ac:dyDescent="0.2">
      <c r="A14284" s="120"/>
      <c r="B14284" s="120"/>
      <c r="C14284" s="120"/>
      <c r="D14284" s="120"/>
      <c r="E14284" s="344"/>
      <c r="F14284" s="344"/>
      <c r="G14284" s="262">
        <f t="shared" si="246"/>
        <v>58584.866528488899</v>
      </c>
    </row>
    <row r="14285" spans="1:7" x14ac:dyDescent="0.2">
      <c r="A14285" s="120"/>
      <c r="B14285" s="120"/>
      <c r="C14285" s="120"/>
      <c r="D14285" s="120"/>
      <c r="E14285" s="344"/>
      <c r="F14285" s="344"/>
      <c r="G14285" s="262">
        <f t="shared" si="246"/>
        <v>58584.866528488899</v>
      </c>
    </row>
    <row r="14286" spans="1:7" x14ac:dyDescent="0.2">
      <c r="A14286" s="120"/>
      <c r="B14286" s="120"/>
      <c r="C14286" s="120"/>
      <c r="D14286" s="120"/>
      <c r="E14286" s="344"/>
      <c r="F14286" s="344"/>
      <c r="G14286" s="262">
        <f t="shared" si="246"/>
        <v>58584.866528488899</v>
      </c>
    </row>
    <row r="14287" spans="1:7" x14ac:dyDescent="0.2">
      <c r="A14287" s="120"/>
      <c r="B14287" s="120"/>
      <c r="C14287" s="120"/>
      <c r="D14287" s="120"/>
      <c r="E14287" s="344"/>
      <c r="F14287" s="344"/>
      <c r="G14287" s="262">
        <f t="shared" si="246"/>
        <v>58584.866528488899</v>
      </c>
    </row>
    <row r="14288" spans="1:7" x14ac:dyDescent="0.2">
      <c r="A14288" s="120"/>
      <c r="B14288" s="120"/>
      <c r="C14288" s="120"/>
      <c r="D14288" s="120"/>
      <c r="E14288" s="344"/>
      <c r="F14288" s="344"/>
      <c r="G14288" s="262">
        <f t="shared" si="246"/>
        <v>58584.866528488899</v>
      </c>
    </row>
    <row r="14289" spans="1:7" x14ac:dyDescent="0.2">
      <c r="A14289" s="120"/>
      <c r="B14289" s="120"/>
      <c r="C14289" s="120"/>
      <c r="D14289" s="120"/>
      <c r="E14289" s="344"/>
      <c r="F14289" s="344"/>
      <c r="G14289" s="262">
        <f t="shared" si="246"/>
        <v>58584.866528488899</v>
      </c>
    </row>
    <row r="14290" spans="1:7" x14ac:dyDescent="0.2">
      <c r="A14290" s="120"/>
      <c r="B14290" s="120"/>
      <c r="C14290" s="120"/>
      <c r="D14290" s="120"/>
      <c r="E14290" s="344"/>
      <c r="F14290" s="344"/>
      <c r="G14290" s="262">
        <f t="shared" si="246"/>
        <v>58584.866528488899</v>
      </c>
    </row>
    <row r="14291" spans="1:7" x14ac:dyDescent="0.2">
      <c r="A14291" s="120"/>
      <c r="B14291" s="120"/>
      <c r="C14291" s="120"/>
      <c r="D14291" s="120"/>
      <c r="E14291" s="344"/>
      <c r="F14291" s="344"/>
      <c r="G14291" s="262">
        <f t="shared" si="246"/>
        <v>58584.866528488899</v>
      </c>
    </row>
    <row r="14292" spans="1:7" x14ac:dyDescent="0.2">
      <c r="A14292" s="120"/>
      <c r="B14292" s="120"/>
      <c r="C14292" s="120"/>
      <c r="D14292" s="120"/>
      <c r="E14292" s="344"/>
      <c r="F14292" s="344"/>
      <c r="G14292" s="262">
        <f t="shared" si="246"/>
        <v>58584.866528488899</v>
      </c>
    </row>
    <row r="14293" spans="1:7" x14ac:dyDescent="0.2">
      <c r="A14293" s="120"/>
      <c r="B14293" s="120"/>
      <c r="C14293" s="120"/>
      <c r="D14293" s="120"/>
      <c r="E14293" s="344"/>
      <c r="F14293" s="344"/>
      <c r="G14293" s="262">
        <f t="shared" si="246"/>
        <v>58584.866528488899</v>
      </c>
    </row>
    <row r="14294" spans="1:7" x14ac:dyDescent="0.2">
      <c r="A14294" s="120"/>
      <c r="B14294" s="120"/>
      <c r="C14294" s="120"/>
      <c r="D14294" s="120"/>
      <c r="E14294" s="344"/>
      <c r="F14294" s="344"/>
      <c r="G14294" s="262">
        <f t="shared" si="246"/>
        <v>58584.866528488899</v>
      </c>
    </row>
    <row r="14295" spans="1:7" x14ac:dyDescent="0.2">
      <c r="A14295" s="120"/>
      <c r="B14295" s="120"/>
      <c r="C14295" s="120"/>
      <c r="D14295" s="120"/>
      <c r="E14295" s="344"/>
      <c r="F14295" s="344"/>
      <c r="G14295" s="262">
        <f t="shared" si="246"/>
        <v>58584.866528488899</v>
      </c>
    </row>
    <row r="14296" spans="1:7" x14ac:dyDescent="0.2">
      <c r="A14296" s="120"/>
      <c r="B14296" s="120"/>
      <c r="C14296" s="120"/>
      <c r="D14296" s="120"/>
      <c r="E14296" s="344"/>
      <c r="F14296" s="344"/>
      <c r="G14296" s="262">
        <f t="shared" si="246"/>
        <v>58584.866528488899</v>
      </c>
    </row>
    <row r="14297" spans="1:7" x14ac:dyDescent="0.2">
      <c r="A14297" s="120"/>
      <c r="B14297" s="120"/>
      <c r="C14297" s="120"/>
      <c r="D14297" s="120"/>
      <c r="E14297" s="344"/>
      <c r="F14297" s="344"/>
      <c r="G14297" s="262">
        <f t="shared" si="246"/>
        <v>58584.866528488899</v>
      </c>
    </row>
    <row r="14298" spans="1:7" x14ac:dyDescent="0.2">
      <c r="A14298" s="120"/>
      <c r="B14298" s="120"/>
      <c r="C14298" s="120"/>
      <c r="D14298" s="120"/>
      <c r="E14298" s="344"/>
      <c r="F14298" s="344"/>
      <c r="G14298" s="262">
        <f t="shared" si="246"/>
        <v>58584.866528488899</v>
      </c>
    </row>
    <row r="14299" spans="1:7" x14ac:dyDescent="0.2">
      <c r="A14299" s="120"/>
      <c r="B14299" s="120"/>
      <c r="C14299" s="120"/>
      <c r="D14299" s="120"/>
      <c r="E14299" s="344"/>
      <c r="F14299" s="344"/>
      <c r="G14299" s="262">
        <f t="shared" si="246"/>
        <v>58584.866528488899</v>
      </c>
    </row>
    <row r="14300" spans="1:7" x14ac:dyDescent="0.2">
      <c r="A14300" s="120"/>
      <c r="B14300" s="120"/>
      <c r="C14300" s="120"/>
      <c r="D14300" s="120"/>
      <c r="E14300" s="344"/>
      <c r="F14300" s="344"/>
      <c r="G14300" s="262">
        <f t="shared" si="246"/>
        <v>58584.866528488899</v>
      </c>
    </row>
    <row r="14301" spans="1:7" x14ac:dyDescent="0.2">
      <c r="A14301" s="120"/>
      <c r="B14301" s="120"/>
      <c r="C14301" s="120"/>
      <c r="D14301" s="120"/>
      <c r="E14301" s="344"/>
      <c r="F14301" s="344"/>
      <c r="G14301" s="262">
        <f t="shared" si="246"/>
        <v>58584.866528488899</v>
      </c>
    </row>
    <row r="14302" spans="1:7" x14ac:dyDescent="0.2">
      <c r="A14302" s="120"/>
      <c r="B14302" s="120"/>
      <c r="C14302" s="120"/>
      <c r="D14302" s="120"/>
      <c r="E14302" s="344"/>
      <c r="F14302" s="344"/>
      <c r="G14302" s="262">
        <f t="shared" si="246"/>
        <v>58584.866528488899</v>
      </c>
    </row>
    <row r="14303" spans="1:7" x14ac:dyDescent="0.2">
      <c r="A14303" s="120"/>
      <c r="B14303" s="120"/>
      <c r="C14303" s="120"/>
      <c r="D14303" s="120"/>
      <c r="E14303" s="344"/>
      <c r="F14303" s="344"/>
      <c r="G14303" s="262">
        <f t="shared" si="246"/>
        <v>58584.866528488899</v>
      </c>
    </row>
    <row r="14304" spans="1:7" x14ac:dyDescent="0.2">
      <c r="A14304" s="120"/>
      <c r="B14304" s="120"/>
      <c r="C14304" s="120"/>
      <c r="D14304" s="120"/>
      <c r="E14304" s="344"/>
      <c r="F14304" s="344"/>
      <c r="G14304" s="262">
        <f t="shared" si="246"/>
        <v>58584.866528488899</v>
      </c>
    </row>
    <row r="14305" spans="1:7" x14ac:dyDescent="0.2">
      <c r="A14305" s="120"/>
      <c r="B14305" s="120"/>
      <c r="C14305" s="120"/>
      <c r="D14305" s="120"/>
      <c r="E14305" s="344"/>
      <c r="F14305" s="344"/>
      <c r="G14305" s="262">
        <f t="shared" si="246"/>
        <v>58584.866528488899</v>
      </c>
    </row>
    <row r="14306" spans="1:7" x14ac:dyDescent="0.2">
      <c r="A14306" s="120"/>
      <c r="B14306" s="120"/>
      <c r="C14306" s="120"/>
      <c r="D14306" s="120"/>
      <c r="E14306" s="344"/>
      <c r="F14306" s="344"/>
      <c r="G14306" s="262">
        <f t="shared" si="246"/>
        <v>58584.866528488899</v>
      </c>
    </row>
    <row r="14307" spans="1:7" x14ac:dyDescent="0.2">
      <c r="A14307" s="120"/>
      <c r="B14307" s="120"/>
      <c r="C14307" s="120"/>
      <c r="D14307" s="120"/>
      <c r="E14307" s="344"/>
      <c r="F14307" s="344"/>
      <c r="G14307" s="262">
        <f t="shared" si="246"/>
        <v>58584.866528488899</v>
      </c>
    </row>
    <row r="14308" spans="1:7" x14ac:dyDescent="0.2">
      <c r="A14308" s="120"/>
      <c r="B14308" s="120"/>
      <c r="C14308" s="120"/>
      <c r="D14308" s="120"/>
      <c r="E14308" s="344"/>
      <c r="F14308" s="344"/>
      <c r="G14308" s="262">
        <f t="shared" si="246"/>
        <v>58584.866528488899</v>
      </c>
    </row>
    <row r="14309" spans="1:7" x14ac:dyDescent="0.2">
      <c r="A14309" s="120"/>
      <c r="B14309" s="120"/>
      <c r="C14309" s="120"/>
      <c r="D14309" s="120"/>
      <c r="E14309" s="344"/>
      <c r="F14309" s="344"/>
      <c r="G14309" s="262">
        <f t="shared" si="246"/>
        <v>58584.866528488899</v>
      </c>
    </row>
    <row r="14310" spans="1:7" x14ac:dyDescent="0.2">
      <c r="A14310" s="120"/>
      <c r="B14310" s="120"/>
      <c r="C14310" s="120"/>
      <c r="D14310" s="120"/>
      <c r="E14310" s="344"/>
      <c r="F14310" s="344"/>
      <c r="G14310" s="262">
        <f t="shared" si="246"/>
        <v>58584.866528488899</v>
      </c>
    </row>
    <row r="14311" spans="1:7" x14ac:dyDescent="0.2">
      <c r="A14311" s="120"/>
      <c r="B14311" s="120"/>
      <c r="C14311" s="120"/>
      <c r="D14311" s="120"/>
      <c r="E14311" s="344"/>
      <c r="F14311" s="344"/>
      <c r="G14311" s="262">
        <f t="shared" si="246"/>
        <v>58584.866528488899</v>
      </c>
    </row>
    <row r="14312" spans="1:7" x14ac:dyDescent="0.2">
      <c r="A14312" s="120"/>
      <c r="B14312" s="120"/>
      <c r="C14312" s="120"/>
      <c r="D14312" s="120"/>
      <c r="E14312" s="344"/>
      <c r="F14312" s="344"/>
      <c r="G14312" s="262">
        <f t="shared" si="246"/>
        <v>58584.866528488899</v>
      </c>
    </row>
    <row r="14313" spans="1:7" x14ac:dyDescent="0.2">
      <c r="A14313" s="120"/>
      <c r="B14313" s="120"/>
      <c r="C14313" s="120"/>
      <c r="D14313" s="120"/>
      <c r="E14313" s="344"/>
      <c r="F14313" s="344"/>
      <c r="G14313" s="262">
        <f t="shared" si="246"/>
        <v>58584.866528488899</v>
      </c>
    </row>
    <row r="14314" spans="1:7" x14ac:dyDescent="0.2">
      <c r="A14314" s="120"/>
      <c r="B14314" s="120"/>
      <c r="C14314" s="120"/>
      <c r="D14314" s="120"/>
      <c r="E14314" s="344"/>
      <c r="F14314" s="344"/>
      <c r="G14314" s="262">
        <f t="shared" si="246"/>
        <v>58584.866528488899</v>
      </c>
    </row>
    <row r="14315" spans="1:7" x14ac:dyDescent="0.2">
      <c r="A14315" s="120"/>
      <c r="B14315" s="120"/>
      <c r="C14315" s="120"/>
      <c r="D14315" s="120"/>
      <c r="E14315" s="344"/>
      <c r="F14315" s="344"/>
      <c r="G14315" s="262">
        <f t="shared" si="246"/>
        <v>58584.866528488899</v>
      </c>
    </row>
    <row r="14316" spans="1:7" x14ac:dyDescent="0.2">
      <c r="A14316" s="120"/>
      <c r="B14316" s="120"/>
      <c r="C14316" s="120"/>
      <c r="D14316" s="120"/>
      <c r="E14316" s="344"/>
      <c r="F14316" s="344"/>
      <c r="G14316" s="262">
        <f t="shared" si="246"/>
        <v>58584.866528488899</v>
      </c>
    </row>
    <row r="14317" spans="1:7" x14ac:dyDescent="0.2">
      <c r="A14317" s="120"/>
      <c r="B14317" s="120"/>
      <c r="C14317" s="120"/>
      <c r="D14317" s="120"/>
      <c r="E14317" s="344"/>
      <c r="F14317" s="344"/>
      <c r="G14317" s="262">
        <f t="shared" si="246"/>
        <v>58584.866528488899</v>
      </c>
    </row>
    <row r="14318" spans="1:7" x14ac:dyDescent="0.2">
      <c r="A14318" s="120"/>
      <c r="B14318" s="120"/>
      <c r="C14318" s="120"/>
      <c r="D14318" s="120"/>
      <c r="E14318" s="344"/>
      <c r="F14318" s="344"/>
      <c r="G14318" s="262">
        <f t="shared" si="246"/>
        <v>58584.866528488899</v>
      </c>
    </row>
    <row r="14319" spans="1:7" x14ac:dyDescent="0.2">
      <c r="A14319" s="120"/>
      <c r="B14319" s="120"/>
      <c r="C14319" s="120"/>
      <c r="D14319" s="120"/>
      <c r="E14319" s="344"/>
      <c r="F14319" s="344"/>
      <c r="G14319" s="262">
        <f t="shared" si="246"/>
        <v>58584.866528488899</v>
      </c>
    </row>
    <row r="14320" spans="1:7" x14ac:dyDescent="0.2">
      <c r="A14320" s="120"/>
      <c r="B14320" s="120"/>
      <c r="C14320" s="120"/>
      <c r="D14320" s="120"/>
      <c r="E14320" s="344"/>
      <c r="F14320" s="344"/>
      <c r="G14320" s="262">
        <f t="shared" si="246"/>
        <v>58584.866528488899</v>
      </c>
    </row>
    <row r="14321" spans="1:7" x14ac:dyDescent="0.2">
      <c r="A14321" s="120"/>
      <c r="B14321" s="120"/>
      <c r="C14321" s="120"/>
      <c r="D14321" s="120"/>
      <c r="E14321" s="344"/>
      <c r="F14321" s="344"/>
      <c r="G14321" s="262">
        <f t="shared" si="246"/>
        <v>58584.866528488899</v>
      </c>
    </row>
    <row r="14322" spans="1:7" x14ac:dyDescent="0.2">
      <c r="A14322" s="120"/>
      <c r="B14322" s="120"/>
      <c r="C14322" s="120"/>
      <c r="D14322" s="120"/>
      <c r="E14322" s="344"/>
      <c r="F14322" s="344"/>
      <c r="G14322" s="262">
        <f t="shared" si="246"/>
        <v>58584.866528488899</v>
      </c>
    </row>
    <row r="14323" spans="1:7" x14ac:dyDescent="0.2">
      <c r="A14323" s="120"/>
      <c r="B14323" s="120"/>
      <c r="C14323" s="120"/>
      <c r="D14323" s="120"/>
      <c r="E14323" s="344"/>
      <c r="F14323" s="344"/>
      <c r="G14323" s="262">
        <f t="shared" si="246"/>
        <v>58584.866528488899</v>
      </c>
    </row>
    <row r="14324" spans="1:7" x14ac:dyDescent="0.2">
      <c r="A14324" s="120"/>
      <c r="B14324" s="120"/>
      <c r="C14324" s="120"/>
      <c r="D14324" s="120"/>
      <c r="E14324" s="344"/>
      <c r="F14324" s="344"/>
      <c r="G14324" s="262">
        <f t="shared" si="246"/>
        <v>58584.866528488899</v>
      </c>
    </row>
    <row r="14325" spans="1:7" x14ac:dyDescent="0.2">
      <c r="A14325" s="120"/>
      <c r="B14325" s="120"/>
      <c r="C14325" s="120"/>
      <c r="D14325" s="120"/>
      <c r="E14325" s="344"/>
      <c r="F14325" s="344"/>
      <c r="G14325" s="262">
        <f t="shared" si="246"/>
        <v>58584.866528488899</v>
      </c>
    </row>
    <row r="14326" spans="1:7" x14ac:dyDescent="0.2">
      <c r="A14326" s="120"/>
      <c r="B14326" s="120"/>
      <c r="C14326" s="120"/>
      <c r="D14326" s="120"/>
      <c r="E14326" s="344"/>
      <c r="F14326" s="344"/>
      <c r="G14326" s="262">
        <f t="shared" si="246"/>
        <v>58584.866528488899</v>
      </c>
    </row>
    <row r="14327" spans="1:7" x14ac:dyDescent="0.2">
      <c r="A14327" s="120"/>
      <c r="B14327" s="120"/>
      <c r="C14327" s="120"/>
      <c r="D14327" s="120"/>
      <c r="E14327" s="344"/>
      <c r="F14327" s="344"/>
      <c r="G14327" s="262">
        <f t="shared" si="246"/>
        <v>58584.866528488899</v>
      </c>
    </row>
    <row r="14328" spans="1:7" x14ac:dyDescent="0.2">
      <c r="A14328" s="120"/>
      <c r="B14328" s="120"/>
      <c r="C14328" s="120"/>
      <c r="D14328" s="120"/>
      <c r="E14328" s="344"/>
      <c r="F14328" s="344"/>
      <c r="G14328" s="262">
        <f t="shared" si="246"/>
        <v>58584.866528488899</v>
      </c>
    </row>
    <row r="14329" spans="1:7" x14ac:dyDescent="0.2">
      <c r="A14329" s="120"/>
      <c r="B14329" s="120"/>
      <c r="C14329" s="120"/>
      <c r="D14329" s="120"/>
      <c r="E14329" s="344"/>
      <c r="F14329" s="344"/>
      <c r="G14329" s="262">
        <f t="shared" si="246"/>
        <v>58584.866528488899</v>
      </c>
    </row>
    <row r="14330" spans="1:7" x14ac:dyDescent="0.2">
      <c r="A14330" s="120"/>
      <c r="B14330" s="120"/>
      <c r="C14330" s="120"/>
      <c r="D14330" s="120"/>
      <c r="E14330" s="344"/>
      <c r="F14330" s="344"/>
      <c r="G14330" s="262">
        <f t="shared" si="246"/>
        <v>58584.866528488899</v>
      </c>
    </row>
    <row r="14331" spans="1:7" x14ac:dyDescent="0.2">
      <c r="A14331" s="120"/>
      <c r="B14331" s="120"/>
      <c r="C14331" s="120"/>
      <c r="D14331" s="120"/>
      <c r="E14331" s="344"/>
      <c r="F14331" s="344"/>
      <c r="G14331" s="262">
        <f t="shared" si="246"/>
        <v>58584.866528488899</v>
      </c>
    </row>
    <row r="14332" spans="1:7" x14ac:dyDescent="0.2">
      <c r="A14332" s="120"/>
      <c r="B14332" s="120"/>
      <c r="C14332" s="120"/>
      <c r="D14332" s="120"/>
      <c r="E14332" s="344"/>
      <c r="F14332" s="344"/>
      <c r="G14332" s="262">
        <f t="shared" si="246"/>
        <v>58584.866528488899</v>
      </c>
    </row>
    <row r="14333" spans="1:7" x14ac:dyDescent="0.2">
      <c r="A14333" s="120"/>
      <c r="B14333" s="120"/>
      <c r="C14333" s="120"/>
      <c r="D14333" s="120"/>
      <c r="E14333" s="344"/>
      <c r="F14333" s="344"/>
      <c r="G14333" s="262">
        <f t="shared" si="246"/>
        <v>58584.866528488899</v>
      </c>
    </row>
    <row r="14334" spans="1:7" x14ac:dyDescent="0.2">
      <c r="A14334" s="120"/>
      <c r="B14334" s="120"/>
      <c r="C14334" s="120"/>
      <c r="D14334" s="120"/>
      <c r="E14334" s="344"/>
      <c r="F14334" s="344"/>
      <c r="G14334" s="262">
        <f t="shared" si="246"/>
        <v>58584.866528488899</v>
      </c>
    </row>
    <row r="14335" spans="1:7" x14ac:dyDescent="0.2">
      <c r="A14335" s="120"/>
      <c r="B14335" s="120"/>
      <c r="C14335" s="120"/>
      <c r="D14335" s="120"/>
      <c r="E14335" s="344"/>
      <c r="F14335" s="344"/>
      <c r="G14335" s="262">
        <f t="shared" si="246"/>
        <v>58584.866528488899</v>
      </c>
    </row>
    <row r="14336" spans="1:7" x14ac:dyDescent="0.2">
      <c r="A14336" s="120"/>
      <c r="B14336" s="120"/>
      <c r="C14336" s="120"/>
      <c r="D14336" s="120"/>
      <c r="E14336" s="344"/>
      <c r="F14336" s="344"/>
      <c r="G14336" s="262">
        <f t="shared" si="246"/>
        <v>58584.866528488899</v>
      </c>
    </row>
    <row r="14337" spans="1:7" x14ac:dyDescent="0.2">
      <c r="A14337" s="120"/>
      <c r="B14337" s="120"/>
      <c r="C14337" s="120"/>
      <c r="D14337" s="120"/>
      <c r="E14337" s="344"/>
      <c r="F14337" s="344"/>
      <c r="G14337" s="262">
        <f t="shared" si="246"/>
        <v>58584.866528488899</v>
      </c>
    </row>
    <row r="14338" spans="1:7" x14ac:dyDescent="0.2">
      <c r="A14338" s="120"/>
      <c r="B14338" s="120"/>
      <c r="C14338" s="120"/>
      <c r="D14338" s="120"/>
      <c r="E14338" s="344"/>
      <c r="F14338" s="344"/>
      <c r="G14338" s="262">
        <f t="shared" si="246"/>
        <v>58584.866528488899</v>
      </c>
    </row>
    <row r="14339" spans="1:7" x14ac:dyDescent="0.2">
      <c r="A14339" s="120"/>
      <c r="B14339" s="120"/>
      <c r="C14339" s="120"/>
      <c r="D14339" s="120"/>
      <c r="E14339" s="344"/>
      <c r="F14339" s="344"/>
      <c r="G14339" s="262">
        <f t="shared" si="246"/>
        <v>58584.866528488899</v>
      </c>
    </row>
    <row r="14340" spans="1:7" x14ac:dyDescent="0.2">
      <c r="A14340" s="120"/>
      <c r="B14340" s="120"/>
      <c r="C14340" s="120"/>
      <c r="D14340" s="120"/>
      <c r="E14340" s="344"/>
      <c r="F14340" s="344"/>
      <c r="G14340" s="262">
        <f t="shared" si="246"/>
        <v>58584.866528488899</v>
      </c>
    </row>
    <row r="14341" spans="1:7" x14ac:dyDescent="0.2">
      <c r="A14341" s="120"/>
      <c r="B14341" s="120"/>
      <c r="C14341" s="120"/>
      <c r="D14341" s="120"/>
      <c r="E14341" s="344"/>
      <c r="F14341" s="344"/>
      <c r="G14341" s="262">
        <f t="shared" si="246"/>
        <v>58584.866528488899</v>
      </c>
    </row>
    <row r="14342" spans="1:7" x14ac:dyDescent="0.2">
      <c r="A14342" s="120"/>
      <c r="B14342" s="120"/>
      <c r="C14342" s="120"/>
      <c r="D14342" s="120"/>
      <c r="E14342" s="344"/>
      <c r="F14342" s="344"/>
      <c r="G14342" s="262">
        <f t="shared" ref="G14342:G14405" si="247">G14341+(D14342+D14341)/2*(E14342-E14341)</f>
        <v>58584.866528488899</v>
      </c>
    </row>
    <row r="14343" spans="1:7" x14ac:dyDescent="0.2">
      <c r="A14343" s="120"/>
      <c r="B14343" s="120"/>
      <c r="C14343" s="120"/>
      <c r="D14343" s="120"/>
      <c r="E14343" s="344"/>
      <c r="F14343" s="344"/>
      <c r="G14343" s="262">
        <f t="shared" si="247"/>
        <v>58584.866528488899</v>
      </c>
    </row>
    <row r="14344" spans="1:7" x14ac:dyDescent="0.2">
      <c r="A14344" s="120"/>
      <c r="B14344" s="120"/>
      <c r="C14344" s="120"/>
      <c r="D14344" s="120"/>
      <c r="E14344" s="344"/>
      <c r="F14344" s="344"/>
      <c r="G14344" s="262">
        <f t="shared" si="247"/>
        <v>58584.866528488899</v>
      </c>
    </row>
    <row r="14345" spans="1:7" x14ac:dyDescent="0.2">
      <c r="A14345" s="120"/>
      <c r="B14345" s="120"/>
      <c r="C14345" s="120"/>
      <c r="D14345" s="120"/>
      <c r="E14345" s="344"/>
      <c r="F14345" s="344"/>
      <c r="G14345" s="262">
        <f t="shared" si="247"/>
        <v>58584.866528488899</v>
      </c>
    </row>
    <row r="14346" spans="1:7" x14ac:dyDescent="0.2">
      <c r="A14346" s="120"/>
      <c r="B14346" s="120"/>
      <c r="C14346" s="120"/>
      <c r="D14346" s="120"/>
      <c r="E14346" s="344"/>
      <c r="F14346" s="344"/>
      <c r="G14346" s="262">
        <f t="shared" si="247"/>
        <v>58584.866528488899</v>
      </c>
    </row>
    <row r="14347" spans="1:7" x14ac:dyDescent="0.2">
      <c r="A14347" s="120"/>
      <c r="B14347" s="120"/>
      <c r="C14347" s="120"/>
      <c r="D14347" s="120"/>
      <c r="E14347" s="344"/>
      <c r="F14347" s="344"/>
      <c r="G14347" s="262">
        <f t="shared" si="247"/>
        <v>58584.866528488899</v>
      </c>
    </row>
    <row r="14348" spans="1:7" x14ac:dyDescent="0.2">
      <c r="A14348" s="120"/>
      <c r="B14348" s="120"/>
      <c r="C14348" s="120"/>
      <c r="D14348" s="120"/>
      <c r="E14348" s="344"/>
      <c r="F14348" s="344"/>
      <c r="G14348" s="262">
        <f t="shared" si="247"/>
        <v>58584.866528488899</v>
      </c>
    </row>
    <row r="14349" spans="1:7" x14ac:dyDescent="0.2">
      <c r="A14349" s="120"/>
      <c r="B14349" s="120"/>
      <c r="C14349" s="120"/>
      <c r="D14349" s="120"/>
      <c r="E14349" s="344"/>
      <c r="F14349" s="344"/>
      <c r="G14349" s="262">
        <f t="shared" si="247"/>
        <v>58584.866528488899</v>
      </c>
    </row>
    <row r="14350" spans="1:7" x14ac:dyDescent="0.2">
      <c r="A14350" s="120"/>
      <c r="B14350" s="120"/>
      <c r="C14350" s="120"/>
      <c r="D14350" s="120"/>
      <c r="E14350" s="344"/>
      <c r="F14350" s="344"/>
      <c r="G14350" s="262">
        <f t="shared" si="247"/>
        <v>58584.866528488899</v>
      </c>
    </row>
    <row r="14351" spans="1:7" x14ac:dyDescent="0.2">
      <c r="A14351" s="120"/>
      <c r="B14351" s="120"/>
      <c r="C14351" s="120"/>
      <c r="D14351" s="120"/>
      <c r="E14351" s="344"/>
      <c r="F14351" s="344"/>
      <c r="G14351" s="262">
        <f t="shared" si="247"/>
        <v>58584.866528488899</v>
      </c>
    </row>
    <row r="14352" spans="1:7" x14ac:dyDescent="0.2">
      <c r="A14352" s="120"/>
      <c r="B14352" s="120"/>
      <c r="C14352" s="120"/>
      <c r="D14352" s="120"/>
      <c r="E14352" s="344"/>
      <c r="F14352" s="344"/>
      <c r="G14352" s="262">
        <f t="shared" si="247"/>
        <v>58584.866528488899</v>
      </c>
    </row>
    <row r="14353" spans="1:7" x14ac:dyDescent="0.2">
      <c r="A14353" s="120"/>
      <c r="B14353" s="120"/>
      <c r="C14353" s="120"/>
      <c r="D14353" s="120"/>
      <c r="E14353" s="344"/>
      <c r="F14353" s="344"/>
      <c r="G14353" s="262">
        <f t="shared" si="247"/>
        <v>58584.866528488899</v>
      </c>
    </row>
    <row r="14354" spans="1:7" x14ac:dyDescent="0.2">
      <c r="A14354" s="120"/>
      <c r="B14354" s="120"/>
      <c r="C14354" s="120"/>
      <c r="D14354" s="120"/>
      <c r="E14354" s="344"/>
      <c r="F14354" s="344"/>
      <c r="G14354" s="262">
        <f t="shared" si="247"/>
        <v>58584.866528488899</v>
      </c>
    </row>
    <row r="14355" spans="1:7" x14ac:dyDescent="0.2">
      <c r="A14355" s="120"/>
      <c r="B14355" s="120"/>
      <c r="C14355" s="120"/>
      <c r="D14355" s="120"/>
      <c r="E14355" s="344"/>
      <c r="F14355" s="344"/>
      <c r="G14355" s="262">
        <f t="shared" si="247"/>
        <v>58584.866528488899</v>
      </c>
    </row>
    <row r="14356" spans="1:7" x14ac:dyDescent="0.2">
      <c r="A14356" s="120"/>
      <c r="B14356" s="120"/>
      <c r="C14356" s="120"/>
      <c r="D14356" s="120"/>
      <c r="E14356" s="344"/>
      <c r="F14356" s="344"/>
      <c r="G14356" s="262">
        <f t="shared" si="247"/>
        <v>58584.866528488899</v>
      </c>
    </row>
    <row r="14357" spans="1:7" x14ac:dyDescent="0.2">
      <c r="A14357" s="120"/>
      <c r="B14357" s="120"/>
      <c r="C14357" s="120"/>
      <c r="D14357" s="120"/>
      <c r="E14357" s="344"/>
      <c r="F14357" s="344"/>
      <c r="G14357" s="262">
        <f t="shared" si="247"/>
        <v>58584.866528488899</v>
      </c>
    </row>
    <row r="14358" spans="1:7" x14ac:dyDescent="0.2">
      <c r="A14358" s="120"/>
      <c r="B14358" s="120"/>
      <c r="C14358" s="120"/>
      <c r="D14358" s="120"/>
      <c r="E14358" s="344"/>
      <c r="F14358" s="344"/>
      <c r="G14358" s="262">
        <f t="shared" si="247"/>
        <v>58584.866528488899</v>
      </c>
    </row>
    <row r="14359" spans="1:7" x14ac:dyDescent="0.2">
      <c r="A14359" s="120"/>
      <c r="B14359" s="120"/>
      <c r="C14359" s="120"/>
      <c r="D14359" s="120"/>
      <c r="E14359" s="344"/>
      <c r="F14359" s="344"/>
      <c r="G14359" s="262">
        <f t="shared" si="247"/>
        <v>58584.866528488899</v>
      </c>
    </row>
    <row r="14360" spans="1:7" x14ac:dyDescent="0.2">
      <c r="A14360" s="120"/>
      <c r="B14360" s="120"/>
      <c r="C14360" s="120"/>
      <c r="D14360" s="120"/>
      <c r="E14360" s="344"/>
      <c r="F14360" s="344"/>
      <c r="G14360" s="262">
        <f t="shared" si="247"/>
        <v>58584.866528488899</v>
      </c>
    </row>
    <row r="14361" spans="1:7" x14ac:dyDescent="0.2">
      <c r="A14361" s="120"/>
      <c r="B14361" s="120"/>
      <c r="C14361" s="120"/>
      <c r="D14361" s="120"/>
      <c r="E14361" s="344"/>
      <c r="F14361" s="344"/>
      <c r="G14361" s="262">
        <f t="shared" si="247"/>
        <v>58584.866528488899</v>
      </c>
    </row>
    <row r="14362" spans="1:7" x14ac:dyDescent="0.2">
      <c r="A14362" s="120"/>
      <c r="B14362" s="120"/>
      <c r="C14362" s="120"/>
      <c r="D14362" s="120"/>
      <c r="E14362" s="344"/>
      <c r="F14362" s="344"/>
      <c r="G14362" s="262">
        <f t="shared" si="247"/>
        <v>58584.866528488899</v>
      </c>
    </row>
    <row r="14363" spans="1:7" x14ac:dyDescent="0.2">
      <c r="A14363" s="120"/>
      <c r="B14363" s="120"/>
      <c r="C14363" s="120"/>
      <c r="D14363" s="120"/>
      <c r="E14363" s="344"/>
      <c r="F14363" s="344"/>
      <c r="G14363" s="262">
        <f t="shared" si="247"/>
        <v>58584.866528488899</v>
      </c>
    </row>
    <row r="14364" spans="1:7" x14ac:dyDescent="0.2">
      <c r="A14364" s="120"/>
      <c r="B14364" s="120"/>
      <c r="C14364" s="120"/>
      <c r="D14364" s="120"/>
      <c r="E14364" s="344"/>
      <c r="F14364" s="344"/>
      <c r="G14364" s="262">
        <f t="shared" si="247"/>
        <v>58584.866528488899</v>
      </c>
    </row>
    <row r="14365" spans="1:7" x14ac:dyDescent="0.2">
      <c r="A14365" s="120"/>
      <c r="B14365" s="120"/>
      <c r="C14365" s="120"/>
      <c r="D14365" s="120"/>
      <c r="E14365" s="344"/>
      <c r="F14365" s="344"/>
      <c r="G14365" s="262">
        <f t="shared" si="247"/>
        <v>58584.866528488899</v>
      </c>
    </row>
    <row r="14366" spans="1:7" x14ac:dyDescent="0.2">
      <c r="A14366" s="120"/>
      <c r="B14366" s="120"/>
      <c r="C14366" s="120"/>
      <c r="D14366" s="120"/>
      <c r="E14366" s="344"/>
      <c r="F14366" s="344"/>
      <c r="G14366" s="262">
        <f t="shared" si="247"/>
        <v>58584.866528488899</v>
      </c>
    </row>
    <row r="14367" spans="1:7" x14ac:dyDescent="0.2">
      <c r="A14367" s="120"/>
      <c r="B14367" s="120"/>
      <c r="C14367" s="120"/>
      <c r="D14367" s="120"/>
      <c r="E14367" s="344"/>
      <c r="F14367" s="344"/>
      <c r="G14367" s="262">
        <f t="shared" si="247"/>
        <v>58584.866528488899</v>
      </c>
    </row>
    <row r="14368" spans="1:7" x14ac:dyDescent="0.2">
      <c r="A14368" s="120"/>
      <c r="B14368" s="120"/>
      <c r="C14368" s="120"/>
      <c r="D14368" s="120"/>
      <c r="E14368" s="344"/>
      <c r="F14368" s="344"/>
      <c r="G14368" s="262">
        <f t="shared" si="247"/>
        <v>58584.866528488899</v>
      </c>
    </row>
    <row r="14369" spans="1:7" x14ac:dyDescent="0.2">
      <c r="A14369" s="120"/>
      <c r="B14369" s="120"/>
      <c r="C14369" s="120"/>
      <c r="D14369" s="120"/>
      <c r="E14369" s="344"/>
      <c r="F14369" s="344"/>
      <c r="G14369" s="262">
        <f t="shared" si="247"/>
        <v>58584.866528488899</v>
      </c>
    </row>
    <row r="14370" spans="1:7" x14ac:dyDescent="0.2">
      <c r="A14370" s="120"/>
      <c r="B14370" s="120"/>
      <c r="C14370" s="120"/>
      <c r="D14370" s="120"/>
      <c r="E14370" s="344"/>
      <c r="F14370" s="344"/>
      <c r="G14370" s="262">
        <f t="shared" si="247"/>
        <v>58584.866528488899</v>
      </c>
    </row>
    <row r="14371" spans="1:7" x14ac:dyDescent="0.2">
      <c r="A14371" s="120"/>
      <c r="B14371" s="120"/>
      <c r="C14371" s="120"/>
      <c r="D14371" s="120"/>
      <c r="E14371" s="344"/>
      <c r="F14371" s="344"/>
      <c r="G14371" s="262">
        <f t="shared" si="247"/>
        <v>58584.866528488899</v>
      </c>
    </row>
    <row r="14372" spans="1:7" x14ac:dyDescent="0.2">
      <c r="A14372" s="120"/>
      <c r="B14372" s="120"/>
      <c r="C14372" s="120"/>
      <c r="D14372" s="120"/>
      <c r="E14372" s="344"/>
      <c r="F14372" s="344"/>
      <c r="G14372" s="262">
        <f t="shared" si="247"/>
        <v>58584.866528488899</v>
      </c>
    </row>
    <row r="14373" spans="1:7" x14ac:dyDescent="0.2">
      <c r="A14373" s="120"/>
      <c r="B14373" s="120"/>
      <c r="C14373" s="120"/>
      <c r="D14373" s="120"/>
      <c r="E14373" s="344"/>
      <c r="F14373" s="344"/>
      <c r="G14373" s="262">
        <f t="shared" si="247"/>
        <v>58584.866528488899</v>
      </c>
    </row>
    <row r="14374" spans="1:7" x14ac:dyDescent="0.2">
      <c r="A14374" s="120"/>
      <c r="B14374" s="120"/>
      <c r="C14374" s="120"/>
      <c r="D14374" s="120"/>
      <c r="E14374" s="344"/>
      <c r="F14374" s="344"/>
      <c r="G14374" s="262">
        <f t="shared" si="247"/>
        <v>58584.866528488899</v>
      </c>
    </row>
    <row r="14375" spans="1:7" x14ac:dyDescent="0.2">
      <c r="A14375" s="120"/>
      <c r="B14375" s="120"/>
      <c r="C14375" s="120"/>
      <c r="D14375" s="120"/>
      <c r="E14375" s="344"/>
      <c r="F14375" s="344"/>
      <c r="G14375" s="262">
        <f t="shared" si="247"/>
        <v>58584.866528488899</v>
      </c>
    </row>
    <row r="14376" spans="1:7" x14ac:dyDescent="0.2">
      <c r="A14376" s="120"/>
      <c r="B14376" s="120"/>
      <c r="C14376" s="120"/>
      <c r="D14376" s="120"/>
      <c r="E14376" s="344"/>
      <c r="F14376" s="344"/>
      <c r="G14376" s="262">
        <f t="shared" si="247"/>
        <v>58584.866528488899</v>
      </c>
    </row>
    <row r="14377" spans="1:7" x14ac:dyDescent="0.2">
      <c r="A14377" s="120"/>
      <c r="B14377" s="120"/>
      <c r="C14377" s="120"/>
      <c r="D14377" s="120"/>
      <c r="E14377" s="344"/>
      <c r="F14377" s="344"/>
      <c r="G14377" s="262">
        <f t="shared" si="247"/>
        <v>58584.866528488899</v>
      </c>
    </row>
    <row r="14378" spans="1:7" x14ac:dyDescent="0.2">
      <c r="A14378" s="120"/>
      <c r="B14378" s="120"/>
      <c r="C14378" s="120"/>
      <c r="D14378" s="120"/>
      <c r="E14378" s="344"/>
      <c r="F14378" s="344"/>
      <c r="G14378" s="262">
        <f t="shared" si="247"/>
        <v>58584.866528488899</v>
      </c>
    </row>
    <row r="14379" spans="1:7" x14ac:dyDescent="0.2">
      <c r="A14379" s="120"/>
      <c r="B14379" s="120"/>
      <c r="C14379" s="120"/>
      <c r="D14379" s="120"/>
      <c r="E14379" s="344"/>
      <c r="F14379" s="344"/>
      <c r="G14379" s="262">
        <f t="shared" si="247"/>
        <v>58584.866528488899</v>
      </c>
    </row>
    <row r="14380" spans="1:7" x14ac:dyDescent="0.2">
      <c r="A14380" s="120"/>
      <c r="B14380" s="120"/>
      <c r="C14380" s="120"/>
      <c r="D14380" s="120"/>
      <c r="E14380" s="344"/>
      <c r="F14380" s="344"/>
      <c r="G14380" s="262">
        <f t="shared" si="247"/>
        <v>58584.866528488899</v>
      </c>
    </row>
    <row r="14381" spans="1:7" x14ac:dyDescent="0.2">
      <c r="A14381" s="120"/>
      <c r="B14381" s="120"/>
      <c r="C14381" s="120"/>
      <c r="D14381" s="120"/>
      <c r="E14381" s="344"/>
      <c r="F14381" s="344"/>
      <c r="G14381" s="262">
        <f t="shared" si="247"/>
        <v>58584.866528488899</v>
      </c>
    </row>
    <row r="14382" spans="1:7" x14ac:dyDescent="0.2">
      <c r="A14382" s="120"/>
      <c r="B14382" s="120"/>
      <c r="C14382" s="120"/>
      <c r="D14382" s="120"/>
      <c r="E14382" s="344"/>
      <c r="F14382" s="344"/>
      <c r="G14382" s="262">
        <f t="shared" si="247"/>
        <v>58584.866528488899</v>
      </c>
    </row>
    <row r="14383" spans="1:7" x14ac:dyDescent="0.2">
      <c r="A14383" s="120"/>
      <c r="B14383" s="120"/>
      <c r="C14383" s="120"/>
      <c r="D14383" s="120"/>
      <c r="E14383" s="344"/>
      <c r="F14383" s="344"/>
      <c r="G14383" s="262">
        <f t="shared" si="247"/>
        <v>58584.866528488899</v>
      </c>
    </row>
    <row r="14384" spans="1:7" x14ac:dyDescent="0.2">
      <c r="A14384" s="120"/>
      <c r="B14384" s="120"/>
      <c r="C14384" s="120"/>
      <c r="D14384" s="120"/>
      <c r="E14384" s="344"/>
      <c r="F14384" s="344"/>
      <c r="G14384" s="262">
        <f t="shared" si="247"/>
        <v>58584.866528488899</v>
      </c>
    </row>
    <row r="14385" spans="1:7" x14ac:dyDescent="0.2">
      <c r="A14385" s="120"/>
      <c r="B14385" s="120"/>
      <c r="C14385" s="120"/>
      <c r="D14385" s="120"/>
      <c r="E14385" s="344"/>
      <c r="F14385" s="344"/>
      <c r="G14385" s="262">
        <f t="shared" si="247"/>
        <v>58584.866528488899</v>
      </c>
    </row>
    <row r="14386" spans="1:7" x14ac:dyDescent="0.2">
      <c r="A14386" s="120"/>
      <c r="B14386" s="120"/>
      <c r="C14386" s="120"/>
      <c r="D14386" s="120"/>
      <c r="E14386" s="344"/>
      <c r="F14386" s="344"/>
      <c r="G14386" s="262">
        <f t="shared" si="247"/>
        <v>58584.866528488899</v>
      </c>
    </row>
    <row r="14387" spans="1:7" x14ac:dyDescent="0.2">
      <c r="A14387" s="120"/>
      <c r="B14387" s="120"/>
      <c r="C14387" s="120"/>
      <c r="D14387" s="120"/>
      <c r="E14387" s="344"/>
      <c r="F14387" s="344"/>
      <c r="G14387" s="262">
        <f t="shared" si="247"/>
        <v>58584.866528488899</v>
      </c>
    </row>
    <row r="14388" spans="1:7" x14ac:dyDescent="0.2">
      <c r="A14388" s="120"/>
      <c r="B14388" s="120"/>
      <c r="C14388" s="120"/>
      <c r="D14388" s="120"/>
      <c r="E14388" s="344"/>
      <c r="F14388" s="344"/>
      <c r="G14388" s="262">
        <f t="shared" si="247"/>
        <v>58584.866528488899</v>
      </c>
    </row>
    <row r="14389" spans="1:7" x14ac:dyDescent="0.2">
      <c r="A14389" s="120"/>
      <c r="B14389" s="120"/>
      <c r="C14389" s="120"/>
      <c r="D14389" s="120"/>
      <c r="E14389" s="344"/>
      <c r="F14389" s="344"/>
      <c r="G14389" s="262">
        <f t="shared" si="247"/>
        <v>58584.866528488899</v>
      </c>
    </row>
    <row r="14390" spans="1:7" x14ac:dyDescent="0.2">
      <c r="A14390" s="120"/>
      <c r="B14390" s="120"/>
      <c r="C14390" s="120"/>
      <c r="D14390" s="120"/>
      <c r="E14390" s="344"/>
      <c r="F14390" s="344"/>
      <c r="G14390" s="262">
        <f t="shared" si="247"/>
        <v>58584.866528488899</v>
      </c>
    </row>
    <row r="14391" spans="1:7" x14ac:dyDescent="0.2">
      <c r="A14391" s="120"/>
      <c r="B14391" s="120"/>
      <c r="C14391" s="120"/>
      <c r="D14391" s="120"/>
      <c r="E14391" s="344"/>
      <c r="F14391" s="344"/>
      <c r="G14391" s="262">
        <f t="shared" si="247"/>
        <v>58584.866528488899</v>
      </c>
    </row>
    <row r="14392" spans="1:7" x14ac:dyDescent="0.2">
      <c r="A14392" s="120"/>
      <c r="B14392" s="120"/>
      <c r="C14392" s="120"/>
      <c r="D14392" s="120"/>
      <c r="E14392" s="344"/>
      <c r="F14392" s="344"/>
      <c r="G14392" s="262">
        <f t="shared" si="247"/>
        <v>58584.866528488899</v>
      </c>
    </row>
    <row r="14393" spans="1:7" x14ac:dyDescent="0.2">
      <c r="A14393" s="120"/>
      <c r="B14393" s="120"/>
      <c r="C14393" s="120"/>
      <c r="D14393" s="120"/>
      <c r="E14393" s="344"/>
      <c r="F14393" s="344"/>
      <c r="G14393" s="262">
        <f t="shared" si="247"/>
        <v>58584.866528488899</v>
      </c>
    </row>
    <row r="14394" spans="1:7" x14ac:dyDescent="0.2">
      <c r="A14394" s="120"/>
      <c r="B14394" s="120"/>
      <c r="C14394" s="120"/>
      <c r="D14394" s="120"/>
      <c r="E14394" s="344"/>
      <c r="F14394" s="344"/>
      <c r="G14394" s="262">
        <f t="shared" si="247"/>
        <v>58584.866528488899</v>
      </c>
    </row>
    <row r="14395" spans="1:7" x14ac:dyDescent="0.2">
      <c r="A14395" s="120"/>
      <c r="B14395" s="120"/>
      <c r="C14395" s="120"/>
      <c r="D14395" s="120"/>
      <c r="E14395" s="344"/>
      <c r="F14395" s="344"/>
      <c r="G14395" s="262">
        <f t="shared" si="247"/>
        <v>58584.866528488899</v>
      </c>
    </row>
    <row r="14396" spans="1:7" x14ac:dyDescent="0.2">
      <c r="A14396" s="120"/>
      <c r="B14396" s="120"/>
      <c r="C14396" s="120"/>
      <c r="D14396" s="120"/>
      <c r="E14396" s="344"/>
      <c r="F14396" s="344"/>
      <c r="G14396" s="262">
        <f t="shared" si="247"/>
        <v>58584.866528488899</v>
      </c>
    </row>
    <row r="14397" spans="1:7" x14ac:dyDescent="0.2">
      <c r="A14397" s="120"/>
      <c r="B14397" s="120"/>
      <c r="C14397" s="120"/>
      <c r="D14397" s="120"/>
      <c r="E14397" s="344"/>
      <c r="F14397" s="344"/>
      <c r="G14397" s="262">
        <f t="shared" si="247"/>
        <v>58584.866528488899</v>
      </c>
    </row>
    <row r="14398" spans="1:7" x14ac:dyDescent="0.2">
      <c r="A14398" s="120"/>
      <c r="B14398" s="120"/>
      <c r="C14398" s="120"/>
      <c r="D14398" s="120"/>
      <c r="E14398" s="344"/>
      <c r="F14398" s="344"/>
      <c r="G14398" s="262">
        <f t="shared" si="247"/>
        <v>58584.866528488899</v>
      </c>
    </row>
    <row r="14399" spans="1:7" x14ac:dyDescent="0.2">
      <c r="A14399" s="120"/>
      <c r="B14399" s="120"/>
      <c r="C14399" s="120"/>
      <c r="D14399" s="120"/>
      <c r="E14399" s="344"/>
      <c r="F14399" s="344"/>
      <c r="G14399" s="262">
        <f t="shared" si="247"/>
        <v>58584.866528488899</v>
      </c>
    </row>
    <row r="14400" spans="1:7" x14ac:dyDescent="0.2">
      <c r="A14400" s="120"/>
      <c r="B14400" s="120"/>
      <c r="C14400" s="120"/>
      <c r="D14400" s="120"/>
      <c r="E14400" s="344"/>
      <c r="F14400" s="344"/>
      <c r="G14400" s="262">
        <f t="shared" si="247"/>
        <v>58584.866528488899</v>
      </c>
    </row>
    <row r="14401" spans="1:7" x14ac:dyDescent="0.2">
      <c r="A14401" s="120"/>
      <c r="B14401" s="120"/>
      <c r="C14401" s="120"/>
      <c r="D14401" s="120"/>
      <c r="E14401" s="344"/>
      <c r="F14401" s="344"/>
      <c r="G14401" s="262">
        <f t="shared" si="247"/>
        <v>58584.866528488899</v>
      </c>
    </row>
    <row r="14402" spans="1:7" x14ac:dyDescent="0.2">
      <c r="A14402" s="120"/>
      <c r="B14402" s="120"/>
      <c r="C14402" s="120"/>
      <c r="D14402" s="120"/>
      <c r="E14402" s="344"/>
      <c r="F14402" s="344"/>
      <c r="G14402" s="262">
        <f t="shared" si="247"/>
        <v>58584.866528488899</v>
      </c>
    </row>
    <row r="14403" spans="1:7" x14ac:dyDescent="0.2">
      <c r="A14403" s="120"/>
      <c r="B14403" s="120"/>
      <c r="C14403" s="120"/>
      <c r="D14403" s="120"/>
      <c r="E14403" s="344"/>
      <c r="F14403" s="344"/>
      <c r="G14403" s="262">
        <f t="shared" si="247"/>
        <v>58584.866528488899</v>
      </c>
    </row>
    <row r="14404" spans="1:7" x14ac:dyDescent="0.2">
      <c r="A14404" s="120"/>
      <c r="B14404" s="120"/>
      <c r="C14404" s="120"/>
      <c r="D14404" s="120"/>
      <c r="E14404" s="344"/>
      <c r="F14404" s="344"/>
      <c r="G14404" s="262">
        <f t="shared" si="247"/>
        <v>58584.866528488899</v>
      </c>
    </row>
    <row r="14405" spans="1:7" x14ac:dyDescent="0.2">
      <c r="A14405" s="120"/>
      <c r="B14405" s="120"/>
      <c r="C14405" s="120"/>
      <c r="D14405" s="120"/>
      <c r="E14405" s="344"/>
      <c r="F14405" s="344"/>
      <c r="G14405" s="262">
        <f t="shared" si="247"/>
        <v>58584.866528488899</v>
      </c>
    </row>
    <row r="14406" spans="1:7" x14ac:dyDescent="0.2">
      <c r="A14406" s="120"/>
      <c r="B14406" s="120"/>
      <c r="C14406" s="120"/>
      <c r="D14406" s="120"/>
      <c r="E14406" s="344"/>
      <c r="F14406" s="344"/>
      <c r="G14406" s="262">
        <f t="shared" ref="G14406:G14469" si="248">G14405+(D14406+D14405)/2*(E14406-E14405)</f>
        <v>58584.866528488899</v>
      </c>
    </row>
    <row r="14407" spans="1:7" x14ac:dyDescent="0.2">
      <c r="A14407" s="120"/>
      <c r="B14407" s="120"/>
      <c r="C14407" s="120"/>
      <c r="D14407" s="120"/>
      <c r="E14407" s="344"/>
      <c r="F14407" s="344"/>
      <c r="G14407" s="262">
        <f t="shared" si="248"/>
        <v>58584.866528488899</v>
      </c>
    </row>
    <row r="14408" spans="1:7" x14ac:dyDescent="0.2">
      <c r="A14408" s="120"/>
      <c r="B14408" s="120"/>
      <c r="C14408" s="120"/>
      <c r="D14408" s="120"/>
      <c r="E14408" s="344"/>
      <c r="F14408" s="344"/>
      <c r="G14408" s="262">
        <f t="shared" si="248"/>
        <v>58584.866528488899</v>
      </c>
    </row>
    <row r="14409" spans="1:7" x14ac:dyDescent="0.2">
      <c r="A14409" s="120"/>
      <c r="B14409" s="120"/>
      <c r="C14409" s="120"/>
      <c r="D14409" s="120"/>
      <c r="E14409" s="344"/>
      <c r="F14409" s="344"/>
      <c r="G14409" s="262">
        <f t="shared" si="248"/>
        <v>58584.866528488899</v>
      </c>
    </row>
    <row r="14410" spans="1:7" x14ac:dyDescent="0.2">
      <c r="A14410" s="120"/>
      <c r="B14410" s="120"/>
      <c r="C14410" s="120"/>
      <c r="D14410" s="120"/>
      <c r="E14410" s="344"/>
      <c r="F14410" s="344"/>
      <c r="G14410" s="262">
        <f t="shared" si="248"/>
        <v>58584.866528488899</v>
      </c>
    </row>
    <row r="14411" spans="1:7" x14ac:dyDescent="0.2">
      <c r="A14411" s="120"/>
      <c r="B14411" s="120"/>
      <c r="C14411" s="120"/>
      <c r="D14411" s="120"/>
      <c r="E14411" s="344"/>
      <c r="F14411" s="344"/>
      <c r="G14411" s="262">
        <f t="shared" si="248"/>
        <v>58584.866528488899</v>
      </c>
    </row>
    <row r="14412" spans="1:7" x14ac:dyDescent="0.2">
      <c r="A14412" s="120"/>
      <c r="B14412" s="120"/>
      <c r="C14412" s="120"/>
      <c r="D14412" s="120"/>
      <c r="E14412" s="344"/>
      <c r="F14412" s="344"/>
      <c r="G14412" s="262">
        <f t="shared" si="248"/>
        <v>58584.866528488899</v>
      </c>
    </row>
    <row r="14413" spans="1:7" x14ac:dyDescent="0.2">
      <c r="A14413" s="120"/>
      <c r="B14413" s="120"/>
      <c r="C14413" s="120"/>
      <c r="D14413" s="120"/>
      <c r="E14413" s="344"/>
      <c r="F14413" s="344"/>
      <c r="G14413" s="262">
        <f t="shared" si="248"/>
        <v>58584.866528488899</v>
      </c>
    </row>
    <row r="14414" spans="1:7" x14ac:dyDescent="0.2">
      <c r="A14414" s="120"/>
      <c r="B14414" s="120"/>
      <c r="C14414" s="120"/>
      <c r="D14414" s="120"/>
      <c r="E14414" s="344"/>
      <c r="F14414" s="344"/>
      <c r="G14414" s="262">
        <f t="shared" si="248"/>
        <v>58584.866528488899</v>
      </c>
    </row>
    <row r="14415" spans="1:7" x14ac:dyDescent="0.2">
      <c r="A14415" s="120"/>
      <c r="B14415" s="120"/>
      <c r="C14415" s="120"/>
      <c r="D14415" s="120"/>
      <c r="E14415" s="344"/>
      <c r="F14415" s="344"/>
      <c r="G14415" s="262">
        <f t="shared" si="248"/>
        <v>58584.866528488899</v>
      </c>
    </row>
    <row r="14416" spans="1:7" x14ac:dyDescent="0.2">
      <c r="A14416" s="120"/>
      <c r="B14416" s="120"/>
      <c r="C14416" s="120"/>
      <c r="D14416" s="120"/>
      <c r="E14416" s="344"/>
      <c r="F14416" s="344"/>
      <c r="G14416" s="262">
        <f t="shared" si="248"/>
        <v>58584.866528488899</v>
      </c>
    </row>
    <row r="14417" spans="1:7" x14ac:dyDescent="0.2">
      <c r="A14417" s="120"/>
      <c r="B14417" s="120"/>
      <c r="C14417" s="120"/>
      <c r="D14417" s="120"/>
      <c r="E14417" s="344"/>
      <c r="F14417" s="344"/>
      <c r="G14417" s="262">
        <f t="shared" si="248"/>
        <v>58584.866528488899</v>
      </c>
    </row>
    <row r="14418" spans="1:7" x14ac:dyDescent="0.2">
      <c r="A14418" s="120"/>
      <c r="B14418" s="120"/>
      <c r="C14418" s="120"/>
      <c r="D14418" s="120"/>
      <c r="E14418" s="344"/>
      <c r="F14418" s="344"/>
      <c r="G14418" s="262">
        <f t="shared" si="248"/>
        <v>58584.866528488899</v>
      </c>
    </row>
    <row r="14419" spans="1:7" x14ac:dyDescent="0.2">
      <c r="A14419" s="120"/>
      <c r="B14419" s="120"/>
      <c r="C14419" s="120"/>
      <c r="D14419" s="120"/>
      <c r="E14419" s="344"/>
      <c r="F14419" s="344"/>
      <c r="G14419" s="262">
        <f t="shared" si="248"/>
        <v>58584.866528488899</v>
      </c>
    </row>
    <row r="14420" spans="1:7" x14ac:dyDescent="0.2">
      <c r="A14420" s="120"/>
      <c r="B14420" s="120"/>
      <c r="C14420" s="120"/>
      <c r="D14420" s="120"/>
      <c r="E14420" s="344"/>
      <c r="F14420" s="344"/>
      <c r="G14420" s="262">
        <f t="shared" si="248"/>
        <v>58584.866528488899</v>
      </c>
    </row>
    <row r="14421" spans="1:7" x14ac:dyDescent="0.2">
      <c r="A14421" s="120"/>
      <c r="B14421" s="120"/>
      <c r="C14421" s="120"/>
      <c r="D14421" s="120"/>
      <c r="E14421" s="344"/>
      <c r="F14421" s="344"/>
      <c r="G14421" s="262">
        <f t="shared" si="248"/>
        <v>58584.866528488899</v>
      </c>
    </row>
    <row r="14422" spans="1:7" x14ac:dyDescent="0.2">
      <c r="A14422" s="120"/>
      <c r="B14422" s="120"/>
      <c r="C14422" s="120"/>
      <c r="D14422" s="120"/>
      <c r="E14422" s="344"/>
      <c r="F14422" s="344"/>
      <c r="G14422" s="262">
        <f t="shared" si="248"/>
        <v>58584.866528488899</v>
      </c>
    </row>
    <row r="14423" spans="1:7" x14ac:dyDescent="0.2">
      <c r="A14423" s="120"/>
      <c r="B14423" s="120"/>
      <c r="C14423" s="120"/>
      <c r="D14423" s="120"/>
      <c r="E14423" s="344"/>
      <c r="F14423" s="344"/>
      <c r="G14423" s="262">
        <f t="shared" si="248"/>
        <v>58584.866528488899</v>
      </c>
    </row>
    <row r="14424" spans="1:7" x14ac:dyDescent="0.2">
      <c r="A14424" s="120"/>
      <c r="B14424" s="120"/>
      <c r="C14424" s="120"/>
      <c r="D14424" s="120"/>
      <c r="E14424" s="344"/>
      <c r="F14424" s="344"/>
      <c r="G14424" s="262">
        <f t="shared" si="248"/>
        <v>58584.866528488899</v>
      </c>
    </row>
    <row r="14425" spans="1:7" x14ac:dyDescent="0.2">
      <c r="A14425" s="120"/>
      <c r="B14425" s="120"/>
      <c r="C14425" s="120"/>
      <c r="D14425" s="120"/>
      <c r="E14425" s="344"/>
      <c r="F14425" s="344"/>
      <c r="G14425" s="262">
        <f t="shared" si="248"/>
        <v>58584.866528488899</v>
      </c>
    </row>
    <row r="14426" spans="1:7" x14ac:dyDescent="0.2">
      <c r="A14426" s="120"/>
      <c r="B14426" s="120"/>
      <c r="C14426" s="120"/>
      <c r="D14426" s="120"/>
      <c r="E14426" s="344"/>
      <c r="F14426" s="344"/>
      <c r="G14426" s="262">
        <f t="shared" si="248"/>
        <v>58584.866528488899</v>
      </c>
    </row>
    <row r="14427" spans="1:7" x14ac:dyDescent="0.2">
      <c r="A14427" s="120"/>
      <c r="B14427" s="120"/>
      <c r="C14427" s="120"/>
      <c r="D14427" s="120"/>
      <c r="E14427" s="344"/>
      <c r="F14427" s="344"/>
      <c r="G14427" s="262">
        <f t="shared" si="248"/>
        <v>58584.866528488899</v>
      </c>
    </row>
    <row r="14428" spans="1:7" x14ac:dyDescent="0.2">
      <c r="A14428" s="120"/>
      <c r="B14428" s="120"/>
      <c r="C14428" s="120"/>
      <c r="D14428" s="120"/>
      <c r="E14428" s="344"/>
      <c r="F14428" s="344"/>
      <c r="G14428" s="262">
        <f t="shared" si="248"/>
        <v>58584.866528488899</v>
      </c>
    </row>
    <row r="14429" spans="1:7" x14ac:dyDescent="0.2">
      <c r="A14429" s="120"/>
      <c r="B14429" s="120"/>
      <c r="C14429" s="120"/>
      <c r="D14429" s="120"/>
      <c r="E14429" s="344"/>
      <c r="F14429" s="344"/>
      <c r="G14429" s="262">
        <f t="shared" si="248"/>
        <v>58584.866528488899</v>
      </c>
    </row>
    <row r="14430" spans="1:7" x14ac:dyDescent="0.2">
      <c r="A14430" s="120"/>
      <c r="B14430" s="120"/>
      <c r="C14430" s="120"/>
      <c r="D14430" s="120"/>
      <c r="E14430" s="344"/>
      <c r="F14430" s="344"/>
      <c r="G14430" s="262">
        <f t="shared" si="248"/>
        <v>58584.866528488899</v>
      </c>
    </row>
    <row r="14431" spans="1:7" x14ac:dyDescent="0.2">
      <c r="A14431" s="120"/>
      <c r="B14431" s="120"/>
      <c r="C14431" s="120"/>
      <c r="D14431" s="120"/>
      <c r="E14431" s="344"/>
      <c r="F14431" s="344"/>
      <c r="G14431" s="262">
        <f t="shared" si="248"/>
        <v>58584.866528488899</v>
      </c>
    </row>
    <row r="14432" spans="1:7" x14ac:dyDescent="0.2">
      <c r="A14432" s="120"/>
      <c r="B14432" s="120"/>
      <c r="C14432" s="120"/>
      <c r="D14432" s="120"/>
      <c r="E14432" s="344"/>
      <c r="F14432" s="344"/>
      <c r="G14432" s="262">
        <f t="shared" si="248"/>
        <v>58584.866528488899</v>
      </c>
    </row>
    <row r="14433" spans="1:7" x14ac:dyDescent="0.2">
      <c r="A14433" s="120"/>
      <c r="B14433" s="120"/>
      <c r="C14433" s="120"/>
      <c r="D14433" s="120"/>
      <c r="E14433" s="344"/>
      <c r="F14433" s="344"/>
      <c r="G14433" s="262">
        <f t="shared" si="248"/>
        <v>58584.866528488899</v>
      </c>
    </row>
    <row r="14434" spans="1:7" x14ac:dyDescent="0.2">
      <c r="A14434" s="120"/>
      <c r="B14434" s="120"/>
      <c r="C14434" s="120"/>
      <c r="D14434" s="120"/>
      <c r="E14434" s="344"/>
      <c r="F14434" s="344"/>
      <c r="G14434" s="262">
        <f t="shared" si="248"/>
        <v>58584.866528488899</v>
      </c>
    </row>
    <row r="14435" spans="1:7" x14ac:dyDescent="0.2">
      <c r="A14435" s="120"/>
      <c r="B14435" s="120"/>
      <c r="C14435" s="120"/>
      <c r="D14435" s="120"/>
      <c r="E14435" s="344"/>
      <c r="F14435" s="344"/>
      <c r="G14435" s="262">
        <f t="shared" si="248"/>
        <v>58584.866528488899</v>
      </c>
    </row>
    <row r="14436" spans="1:7" x14ac:dyDescent="0.2">
      <c r="A14436" s="120"/>
      <c r="B14436" s="120"/>
      <c r="C14436" s="120"/>
      <c r="D14436" s="120"/>
      <c r="E14436" s="344"/>
      <c r="F14436" s="344"/>
      <c r="G14436" s="262">
        <f t="shared" si="248"/>
        <v>58584.866528488899</v>
      </c>
    </row>
    <row r="14437" spans="1:7" x14ac:dyDescent="0.2">
      <c r="A14437" s="120"/>
      <c r="B14437" s="120"/>
      <c r="C14437" s="120"/>
      <c r="D14437" s="120"/>
      <c r="E14437" s="344"/>
      <c r="F14437" s="344"/>
      <c r="G14437" s="262">
        <f t="shared" si="248"/>
        <v>58584.866528488899</v>
      </c>
    </row>
    <row r="14438" spans="1:7" x14ac:dyDescent="0.2">
      <c r="A14438" s="120"/>
      <c r="B14438" s="120"/>
      <c r="C14438" s="120"/>
      <c r="D14438" s="120"/>
      <c r="E14438" s="344"/>
      <c r="F14438" s="344"/>
      <c r="G14438" s="262">
        <f t="shared" si="248"/>
        <v>58584.866528488899</v>
      </c>
    </row>
    <row r="14439" spans="1:7" x14ac:dyDescent="0.2">
      <c r="A14439" s="120"/>
      <c r="B14439" s="120"/>
      <c r="C14439" s="120"/>
      <c r="D14439" s="120"/>
      <c r="E14439" s="344"/>
      <c r="F14439" s="344"/>
      <c r="G14439" s="262">
        <f t="shared" si="248"/>
        <v>58584.866528488899</v>
      </c>
    </row>
    <row r="14440" spans="1:7" x14ac:dyDescent="0.2">
      <c r="A14440" s="120"/>
      <c r="B14440" s="120"/>
      <c r="C14440" s="120"/>
      <c r="D14440" s="120"/>
      <c r="E14440" s="344"/>
      <c r="F14440" s="344"/>
      <c r="G14440" s="262">
        <f t="shared" si="248"/>
        <v>58584.866528488899</v>
      </c>
    </row>
    <row r="14441" spans="1:7" x14ac:dyDescent="0.2">
      <c r="A14441" s="120"/>
      <c r="B14441" s="120"/>
      <c r="C14441" s="120"/>
      <c r="D14441" s="120"/>
      <c r="E14441" s="344"/>
      <c r="F14441" s="344"/>
      <c r="G14441" s="262">
        <f t="shared" si="248"/>
        <v>58584.866528488899</v>
      </c>
    </row>
    <row r="14442" spans="1:7" x14ac:dyDescent="0.2">
      <c r="A14442" s="120"/>
      <c r="B14442" s="120"/>
      <c r="C14442" s="120"/>
      <c r="D14442" s="120"/>
      <c r="E14442" s="344"/>
      <c r="F14442" s="344"/>
      <c r="G14442" s="262">
        <f t="shared" si="248"/>
        <v>58584.866528488899</v>
      </c>
    </row>
    <row r="14443" spans="1:7" x14ac:dyDescent="0.2">
      <c r="A14443" s="120"/>
      <c r="B14443" s="120"/>
      <c r="C14443" s="120"/>
      <c r="D14443" s="120"/>
      <c r="E14443" s="344"/>
      <c r="F14443" s="344"/>
      <c r="G14443" s="262">
        <f t="shared" si="248"/>
        <v>58584.866528488899</v>
      </c>
    </row>
    <row r="14444" spans="1:7" x14ac:dyDescent="0.2">
      <c r="A14444" s="120"/>
      <c r="B14444" s="120"/>
      <c r="C14444" s="120"/>
      <c r="D14444" s="120"/>
      <c r="E14444" s="344"/>
      <c r="F14444" s="344"/>
      <c r="G14444" s="262">
        <f t="shared" si="248"/>
        <v>58584.866528488899</v>
      </c>
    </row>
    <row r="14445" spans="1:7" x14ac:dyDescent="0.2">
      <c r="A14445" s="120"/>
      <c r="B14445" s="120"/>
      <c r="C14445" s="120"/>
      <c r="D14445" s="120"/>
      <c r="E14445" s="344"/>
      <c r="F14445" s="344"/>
      <c r="G14445" s="262">
        <f t="shared" si="248"/>
        <v>58584.866528488899</v>
      </c>
    </row>
    <row r="14446" spans="1:7" x14ac:dyDescent="0.2">
      <c r="A14446" s="120"/>
      <c r="B14446" s="120"/>
      <c r="C14446" s="120"/>
      <c r="D14446" s="120"/>
      <c r="E14446" s="344"/>
      <c r="F14446" s="344"/>
      <c r="G14446" s="262">
        <f t="shared" si="248"/>
        <v>58584.866528488899</v>
      </c>
    </row>
    <row r="14447" spans="1:7" x14ac:dyDescent="0.2">
      <c r="A14447" s="120"/>
      <c r="B14447" s="120"/>
      <c r="C14447" s="120"/>
      <c r="D14447" s="120"/>
      <c r="E14447" s="344"/>
      <c r="F14447" s="344"/>
      <c r="G14447" s="262">
        <f t="shared" si="248"/>
        <v>58584.866528488899</v>
      </c>
    </row>
    <row r="14448" spans="1:7" x14ac:dyDescent="0.2">
      <c r="A14448" s="120"/>
      <c r="B14448" s="120"/>
      <c r="C14448" s="120"/>
      <c r="D14448" s="120"/>
      <c r="E14448" s="344"/>
      <c r="F14448" s="344"/>
      <c r="G14448" s="262">
        <f t="shared" si="248"/>
        <v>58584.866528488899</v>
      </c>
    </row>
    <row r="14449" spans="1:7" x14ac:dyDescent="0.2">
      <c r="A14449" s="120"/>
      <c r="B14449" s="120"/>
      <c r="C14449" s="120"/>
      <c r="D14449" s="120"/>
      <c r="E14449" s="344"/>
      <c r="F14449" s="344"/>
      <c r="G14449" s="262">
        <f t="shared" si="248"/>
        <v>58584.866528488899</v>
      </c>
    </row>
    <row r="14450" spans="1:7" x14ac:dyDescent="0.2">
      <c r="A14450" s="120"/>
      <c r="B14450" s="120"/>
      <c r="C14450" s="120"/>
      <c r="D14450" s="120"/>
      <c r="E14450" s="344"/>
      <c r="F14450" s="344"/>
      <c r="G14450" s="262">
        <f t="shared" si="248"/>
        <v>58584.866528488899</v>
      </c>
    </row>
    <row r="14451" spans="1:7" x14ac:dyDescent="0.2">
      <c r="A14451" s="120"/>
      <c r="B14451" s="120"/>
      <c r="C14451" s="120"/>
      <c r="D14451" s="120"/>
      <c r="E14451" s="344"/>
      <c r="F14451" s="344"/>
      <c r="G14451" s="262">
        <f t="shared" si="248"/>
        <v>58584.866528488899</v>
      </c>
    </row>
    <row r="14452" spans="1:7" x14ac:dyDescent="0.2">
      <c r="A14452" s="120"/>
      <c r="B14452" s="120"/>
      <c r="C14452" s="120"/>
      <c r="D14452" s="120"/>
      <c r="E14452" s="344"/>
      <c r="F14452" s="344"/>
      <c r="G14452" s="262">
        <f t="shared" si="248"/>
        <v>58584.866528488899</v>
      </c>
    </row>
    <row r="14453" spans="1:7" x14ac:dyDescent="0.2">
      <c r="A14453" s="120"/>
      <c r="B14453" s="120"/>
      <c r="C14453" s="120"/>
      <c r="D14453" s="120"/>
      <c r="E14453" s="344"/>
      <c r="F14453" s="344"/>
      <c r="G14453" s="262">
        <f t="shared" si="248"/>
        <v>58584.866528488899</v>
      </c>
    </row>
    <row r="14454" spans="1:7" x14ac:dyDescent="0.2">
      <c r="A14454" s="120"/>
      <c r="B14454" s="120"/>
      <c r="C14454" s="120"/>
      <c r="D14454" s="120"/>
      <c r="E14454" s="344"/>
      <c r="F14454" s="344"/>
      <c r="G14454" s="262">
        <f t="shared" si="248"/>
        <v>58584.866528488899</v>
      </c>
    </row>
    <row r="14455" spans="1:7" x14ac:dyDescent="0.2">
      <c r="A14455" s="120"/>
      <c r="B14455" s="120"/>
      <c r="C14455" s="120"/>
      <c r="D14455" s="120"/>
      <c r="E14455" s="344"/>
      <c r="F14455" s="344"/>
      <c r="G14455" s="262">
        <f t="shared" si="248"/>
        <v>58584.866528488899</v>
      </c>
    </row>
    <row r="14456" spans="1:7" x14ac:dyDescent="0.2">
      <c r="A14456" s="120"/>
      <c r="B14456" s="120"/>
      <c r="C14456" s="120"/>
      <c r="D14456" s="120"/>
      <c r="E14456" s="344"/>
      <c r="F14456" s="344"/>
      <c r="G14456" s="262">
        <f t="shared" si="248"/>
        <v>58584.866528488899</v>
      </c>
    </row>
    <row r="14457" spans="1:7" x14ac:dyDescent="0.2">
      <c r="A14457" s="120"/>
      <c r="B14457" s="120"/>
      <c r="C14457" s="120"/>
      <c r="D14457" s="120"/>
      <c r="E14457" s="344"/>
      <c r="F14457" s="344"/>
      <c r="G14457" s="262">
        <f t="shared" si="248"/>
        <v>58584.866528488899</v>
      </c>
    </row>
    <row r="14458" spans="1:7" x14ac:dyDescent="0.2">
      <c r="A14458" s="120"/>
      <c r="B14458" s="120"/>
      <c r="C14458" s="120"/>
      <c r="D14458" s="120"/>
      <c r="E14458" s="344"/>
      <c r="F14458" s="344"/>
      <c r="G14458" s="262">
        <f t="shared" si="248"/>
        <v>58584.866528488899</v>
      </c>
    </row>
    <row r="14459" spans="1:7" x14ac:dyDescent="0.2">
      <c r="A14459" s="120"/>
      <c r="B14459" s="120"/>
      <c r="C14459" s="120"/>
      <c r="D14459" s="120"/>
      <c r="E14459" s="344"/>
      <c r="F14459" s="344"/>
      <c r="G14459" s="262">
        <f t="shared" si="248"/>
        <v>58584.866528488899</v>
      </c>
    </row>
    <row r="14460" spans="1:7" x14ac:dyDescent="0.2">
      <c r="A14460" s="120"/>
      <c r="B14460" s="120"/>
      <c r="C14460" s="120"/>
      <c r="D14460" s="120"/>
      <c r="E14460" s="344"/>
      <c r="F14460" s="344"/>
      <c r="G14460" s="262">
        <f t="shared" si="248"/>
        <v>58584.866528488899</v>
      </c>
    </row>
    <row r="14461" spans="1:7" x14ac:dyDescent="0.2">
      <c r="A14461" s="120"/>
      <c r="B14461" s="120"/>
      <c r="C14461" s="120"/>
      <c r="D14461" s="120"/>
      <c r="E14461" s="344"/>
      <c r="F14461" s="344"/>
      <c r="G14461" s="262">
        <f t="shared" si="248"/>
        <v>58584.866528488899</v>
      </c>
    </row>
    <row r="14462" spans="1:7" x14ac:dyDescent="0.2">
      <c r="A14462" s="120"/>
      <c r="B14462" s="120"/>
      <c r="C14462" s="120"/>
      <c r="D14462" s="120"/>
      <c r="E14462" s="344"/>
      <c r="F14462" s="344"/>
      <c r="G14462" s="262">
        <f t="shared" si="248"/>
        <v>58584.866528488899</v>
      </c>
    </row>
    <row r="14463" spans="1:7" x14ac:dyDescent="0.2">
      <c r="A14463" s="120"/>
      <c r="B14463" s="120"/>
      <c r="C14463" s="120"/>
      <c r="D14463" s="120"/>
      <c r="E14463" s="344"/>
      <c r="F14463" s="344"/>
      <c r="G14463" s="262">
        <f t="shared" si="248"/>
        <v>58584.866528488899</v>
      </c>
    </row>
    <row r="14464" spans="1:7" x14ac:dyDescent="0.2">
      <c r="A14464" s="120"/>
      <c r="B14464" s="120"/>
      <c r="C14464" s="120"/>
      <c r="D14464" s="120"/>
      <c r="E14464" s="344"/>
      <c r="F14464" s="344"/>
      <c r="G14464" s="262">
        <f t="shared" si="248"/>
        <v>58584.866528488899</v>
      </c>
    </row>
    <row r="14465" spans="1:7" x14ac:dyDescent="0.2">
      <c r="A14465" s="120"/>
      <c r="B14465" s="120"/>
      <c r="C14465" s="120"/>
      <c r="D14465" s="120"/>
      <c r="E14465" s="344"/>
      <c r="F14465" s="344"/>
      <c r="G14465" s="262">
        <f t="shared" si="248"/>
        <v>58584.866528488899</v>
      </c>
    </row>
    <row r="14466" spans="1:7" x14ac:dyDescent="0.2">
      <c r="A14466" s="120"/>
      <c r="B14466" s="120"/>
      <c r="C14466" s="120"/>
      <c r="D14466" s="120"/>
      <c r="E14466" s="344"/>
      <c r="F14466" s="344"/>
      <c r="G14466" s="262">
        <f t="shared" si="248"/>
        <v>58584.866528488899</v>
      </c>
    </row>
    <row r="14467" spans="1:7" x14ac:dyDescent="0.2">
      <c r="A14467" s="120"/>
      <c r="B14467" s="120"/>
      <c r="C14467" s="120"/>
      <c r="D14467" s="120"/>
      <c r="E14467" s="344"/>
      <c r="F14467" s="344"/>
      <c r="G14467" s="262">
        <f t="shared" si="248"/>
        <v>58584.866528488899</v>
      </c>
    </row>
    <row r="14468" spans="1:7" x14ac:dyDescent="0.2">
      <c r="A14468" s="120"/>
      <c r="B14468" s="120"/>
      <c r="C14468" s="120"/>
      <c r="D14468" s="120"/>
      <c r="E14468" s="344"/>
      <c r="F14468" s="344"/>
      <c r="G14468" s="262">
        <f t="shared" si="248"/>
        <v>58584.866528488899</v>
      </c>
    </row>
    <row r="14469" spans="1:7" x14ac:dyDescent="0.2">
      <c r="A14469" s="120"/>
      <c r="B14469" s="120"/>
      <c r="C14469" s="120"/>
      <c r="D14469" s="120"/>
      <c r="E14469" s="344"/>
      <c r="F14469" s="344"/>
      <c r="G14469" s="262">
        <f t="shared" si="248"/>
        <v>58584.866528488899</v>
      </c>
    </row>
    <row r="14470" spans="1:7" x14ac:dyDescent="0.2">
      <c r="A14470" s="120"/>
      <c r="B14470" s="120"/>
      <c r="C14470" s="120"/>
      <c r="D14470" s="120"/>
      <c r="E14470" s="344"/>
      <c r="F14470" s="344"/>
      <c r="G14470" s="262">
        <f t="shared" ref="G14470:G14533" si="249">G14469+(D14470+D14469)/2*(E14470-E14469)</f>
        <v>58584.866528488899</v>
      </c>
    </row>
    <row r="14471" spans="1:7" x14ac:dyDescent="0.2">
      <c r="A14471" s="120"/>
      <c r="B14471" s="120"/>
      <c r="C14471" s="120"/>
      <c r="D14471" s="120"/>
      <c r="E14471" s="344"/>
      <c r="F14471" s="344"/>
      <c r="G14471" s="262">
        <f t="shared" si="249"/>
        <v>58584.866528488899</v>
      </c>
    </row>
    <row r="14472" spans="1:7" x14ac:dyDescent="0.2">
      <c r="A14472" s="120"/>
      <c r="B14472" s="120"/>
      <c r="C14472" s="120"/>
      <c r="D14472" s="120"/>
      <c r="E14472" s="344"/>
      <c r="F14472" s="344"/>
      <c r="G14472" s="262">
        <f t="shared" si="249"/>
        <v>58584.866528488899</v>
      </c>
    </row>
    <row r="14473" spans="1:7" x14ac:dyDescent="0.2">
      <c r="A14473" s="120"/>
      <c r="B14473" s="120"/>
      <c r="C14473" s="120"/>
      <c r="D14473" s="120"/>
      <c r="E14473" s="344"/>
      <c r="F14473" s="344"/>
      <c r="G14473" s="262">
        <f t="shared" si="249"/>
        <v>58584.866528488899</v>
      </c>
    </row>
    <row r="14474" spans="1:7" x14ac:dyDescent="0.2">
      <c r="A14474" s="120"/>
      <c r="B14474" s="120"/>
      <c r="C14474" s="120"/>
      <c r="D14474" s="120"/>
      <c r="E14474" s="344"/>
      <c r="F14474" s="344"/>
      <c r="G14474" s="262">
        <f t="shared" si="249"/>
        <v>58584.866528488899</v>
      </c>
    </row>
    <row r="14475" spans="1:7" x14ac:dyDescent="0.2">
      <c r="A14475" s="120"/>
      <c r="B14475" s="120"/>
      <c r="C14475" s="120"/>
      <c r="D14475" s="120"/>
      <c r="E14475" s="344"/>
      <c r="F14475" s="344"/>
      <c r="G14475" s="262">
        <f t="shared" si="249"/>
        <v>58584.866528488899</v>
      </c>
    </row>
    <row r="14476" spans="1:7" x14ac:dyDescent="0.2">
      <c r="A14476" s="120"/>
      <c r="B14476" s="120"/>
      <c r="C14476" s="120"/>
      <c r="D14476" s="120"/>
      <c r="E14476" s="344"/>
      <c r="F14476" s="344"/>
      <c r="G14476" s="262">
        <f t="shared" si="249"/>
        <v>58584.866528488899</v>
      </c>
    </row>
    <row r="14477" spans="1:7" x14ac:dyDescent="0.2">
      <c r="A14477" s="120"/>
      <c r="B14477" s="120"/>
      <c r="C14477" s="120"/>
      <c r="D14477" s="120"/>
      <c r="E14477" s="344"/>
      <c r="F14477" s="344"/>
      <c r="G14477" s="262">
        <f t="shared" si="249"/>
        <v>58584.866528488899</v>
      </c>
    </row>
    <row r="14478" spans="1:7" x14ac:dyDescent="0.2">
      <c r="A14478" s="120"/>
      <c r="B14478" s="120"/>
      <c r="C14478" s="120"/>
      <c r="D14478" s="120"/>
      <c r="E14478" s="344"/>
      <c r="F14478" s="344"/>
      <c r="G14478" s="262">
        <f t="shared" si="249"/>
        <v>58584.866528488899</v>
      </c>
    </row>
    <row r="14479" spans="1:7" x14ac:dyDescent="0.2">
      <c r="A14479" s="120"/>
      <c r="B14479" s="120"/>
      <c r="C14479" s="120"/>
      <c r="D14479" s="120"/>
      <c r="E14479" s="344"/>
      <c r="F14479" s="344"/>
      <c r="G14479" s="262">
        <f t="shared" si="249"/>
        <v>58584.866528488899</v>
      </c>
    </row>
    <row r="14480" spans="1:7" x14ac:dyDescent="0.2">
      <c r="A14480" s="120"/>
      <c r="B14480" s="120"/>
      <c r="C14480" s="120"/>
      <c r="D14480" s="120"/>
      <c r="E14480" s="344"/>
      <c r="F14480" s="344"/>
      <c r="G14480" s="262">
        <f t="shared" si="249"/>
        <v>58584.866528488899</v>
      </c>
    </row>
    <row r="14481" spans="1:7" x14ac:dyDescent="0.2">
      <c r="A14481" s="120"/>
      <c r="B14481" s="120"/>
      <c r="C14481" s="120"/>
      <c r="D14481" s="120"/>
      <c r="E14481" s="344"/>
      <c r="F14481" s="344"/>
      <c r="G14481" s="262">
        <f t="shared" si="249"/>
        <v>58584.866528488899</v>
      </c>
    </row>
    <row r="14482" spans="1:7" x14ac:dyDescent="0.2">
      <c r="A14482" s="120"/>
      <c r="B14482" s="120"/>
      <c r="C14482" s="120"/>
      <c r="D14482" s="120"/>
      <c r="E14482" s="344"/>
      <c r="F14482" s="344"/>
      <c r="G14482" s="262">
        <f t="shared" si="249"/>
        <v>58584.866528488899</v>
      </c>
    </row>
    <row r="14483" spans="1:7" x14ac:dyDescent="0.2">
      <c r="A14483" s="120"/>
      <c r="B14483" s="120"/>
      <c r="C14483" s="120"/>
      <c r="D14483" s="120"/>
      <c r="E14483" s="344"/>
      <c r="F14483" s="344"/>
      <c r="G14483" s="262">
        <f t="shared" si="249"/>
        <v>58584.866528488899</v>
      </c>
    </row>
    <row r="14484" spans="1:7" x14ac:dyDescent="0.2">
      <c r="A14484" s="120"/>
      <c r="B14484" s="120"/>
      <c r="C14484" s="120"/>
      <c r="D14484" s="120"/>
      <c r="E14484" s="344"/>
      <c r="F14484" s="344"/>
      <c r="G14484" s="262">
        <f t="shared" si="249"/>
        <v>58584.866528488899</v>
      </c>
    </row>
    <row r="14485" spans="1:7" x14ac:dyDescent="0.2">
      <c r="A14485" s="120"/>
      <c r="B14485" s="120"/>
      <c r="C14485" s="120"/>
      <c r="D14485" s="120"/>
      <c r="E14485" s="344"/>
      <c r="F14485" s="344"/>
      <c r="G14485" s="262">
        <f t="shared" si="249"/>
        <v>58584.866528488899</v>
      </c>
    </row>
    <row r="14486" spans="1:7" x14ac:dyDescent="0.2">
      <c r="A14486" s="120"/>
      <c r="B14486" s="120"/>
      <c r="C14486" s="120"/>
      <c r="D14486" s="120"/>
      <c r="E14486" s="344"/>
      <c r="F14486" s="344"/>
      <c r="G14486" s="262">
        <f t="shared" si="249"/>
        <v>58584.866528488899</v>
      </c>
    </row>
    <row r="14487" spans="1:7" x14ac:dyDescent="0.2">
      <c r="A14487" s="120"/>
      <c r="B14487" s="120"/>
      <c r="C14487" s="120"/>
      <c r="D14487" s="120"/>
      <c r="E14487" s="344"/>
      <c r="F14487" s="344"/>
      <c r="G14487" s="262">
        <f t="shared" si="249"/>
        <v>58584.866528488899</v>
      </c>
    </row>
    <row r="14488" spans="1:7" x14ac:dyDescent="0.2">
      <c r="A14488" s="120"/>
      <c r="B14488" s="120"/>
      <c r="C14488" s="120"/>
      <c r="D14488" s="120"/>
      <c r="E14488" s="344"/>
      <c r="F14488" s="344"/>
      <c r="G14488" s="262">
        <f t="shared" si="249"/>
        <v>58584.866528488899</v>
      </c>
    </row>
    <row r="14489" spans="1:7" x14ac:dyDescent="0.2">
      <c r="A14489" s="120"/>
      <c r="B14489" s="120"/>
      <c r="C14489" s="120"/>
      <c r="D14489" s="120"/>
      <c r="E14489" s="344"/>
      <c r="F14489" s="344"/>
      <c r="G14489" s="262">
        <f t="shared" si="249"/>
        <v>58584.866528488899</v>
      </c>
    </row>
    <row r="14490" spans="1:7" x14ac:dyDescent="0.2">
      <c r="A14490" s="120"/>
      <c r="B14490" s="120"/>
      <c r="C14490" s="120"/>
      <c r="D14490" s="120"/>
      <c r="E14490" s="344"/>
      <c r="F14490" s="344"/>
      <c r="G14490" s="262">
        <f t="shared" si="249"/>
        <v>58584.866528488899</v>
      </c>
    </row>
    <row r="14491" spans="1:7" x14ac:dyDescent="0.2">
      <c r="A14491" s="120"/>
      <c r="B14491" s="120"/>
      <c r="C14491" s="120"/>
      <c r="D14491" s="120"/>
      <c r="E14491" s="344"/>
      <c r="F14491" s="344"/>
      <c r="G14491" s="262">
        <f t="shared" si="249"/>
        <v>58584.866528488899</v>
      </c>
    </row>
    <row r="14492" spans="1:7" x14ac:dyDescent="0.2">
      <c r="A14492" s="120"/>
      <c r="B14492" s="120"/>
      <c r="C14492" s="120"/>
      <c r="D14492" s="120"/>
      <c r="E14492" s="344"/>
      <c r="F14492" s="344"/>
      <c r="G14492" s="262">
        <f t="shared" si="249"/>
        <v>58584.866528488899</v>
      </c>
    </row>
    <row r="14493" spans="1:7" x14ac:dyDescent="0.2">
      <c r="A14493" s="120"/>
      <c r="B14493" s="120"/>
      <c r="C14493" s="120"/>
      <c r="D14493" s="120"/>
      <c r="E14493" s="344"/>
      <c r="F14493" s="344"/>
      <c r="G14493" s="262">
        <f t="shared" si="249"/>
        <v>58584.866528488899</v>
      </c>
    </row>
    <row r="14494" spans="1:7" x14ac:dyDescent="0.2">
      <c r="A14494" s="120"/>
      <c r="B14494" s="120"/>
      <c r="C14494" s="120"/>
      <c r="D14494" s="120"/>
      <c r="E14494" s="344"/>
      <c r="F14494" s="344"/>
      <c r="G14494" s="262">
        <f t="shared" si="249"/>
        <v>58584.866528488899</v>
      </c>
    </row>
    <row r="14495" spans="1:7" x14ac:dyDescent="0.2">
      <c r="A14495" s="120"/>
      <c r="B14495" s="120"/>
      <c r="C14495" s="120"/>
      <c r="D14495" s="120"/>
      <c r="E14495" s="344"/>
      <c r="F14495" s="344"/>
      <c r="G14495" s="262">
        <f t="shared" si="249"/>
        <v>58584.866528488899</v>
      </c>
    </row>
    <row r="14496" spans="1:7" x14ac:dyDescent="0.2">
      <c r="A14496" s="120"/>
      <c r="B14496" s="120"/>
      <c r="C14496" s="120"/>
      <c r="D14496" s="120"/>
      <c r="E14496" s="344"/>
      <c r="F14496" s="344"/>
      <c r="G14496" s="262">
        <f t="shared" si="249"/>
        <v>58584.866528488899</v>
      </c>
    </row>
    <row r="14497" spans="1:7" x14ac:dyDescent="0.2">
      <c r="A14497" s="120"/>
      <c r="B14497" s="120"/>
      <c r="C14497" s="120"/>
      <c r="D14497" s="120"/>
      <c r="E14497" s="344"/>
      <c r="F14497" s="344"/>
      <c r="G14497" s="262">
        <f t="shared" si="249"/>
        <v>58584.866528488899</v>
      </c>
    </row>
    <row r="14498" spans="1:7" x14ac:dyDescent="0.2">
      <c r="A14498" s="120"/>
      <c r="B14498" s="120"/>
      <c r="C14498" s="120"/>
      <c r="D14498" s="120"/>
      <c r="E14498" s="344"/>
      <c r="F14498" s="344"/>
      <c r="G14498" s="262">
        <f t="shared" si="249"/>
        <v>58584.866528488899</v>
      </c>
    </row>
    <row r="14499" spans="1:7" x14ac:dyDescent="0.2">
      <c r="A14499" s="120"/>
      <c r="B14499" s="120"/>
      <c r="C14499" s="120"/>
      <c r="D14499" s="120"/>
      <c r="E14499" s="344"/>
      <c r="F14499" s="344"/>
      <c r="G14499" s="262">
        <f t="shared" si="249"/>
        <v>58584.866528488899</v>
      </c>
    </row>
    <row r="14500" spans="1:7" x14ac:dyDescent="0.2">
      <c r="A14500" s="120"/>
      <c r="B14500" s="120"/>
      <c r="C14500" s="120"/>
      <c r="D14500" s="120"/>
      <c r="E14500" s="344"/>
      <c r="F14500" s="344"/>
      <c r="G14500" s="262">
        <f t="shared" si="249"/>
        <v>58584.866528488899</v>
      </c>
    </row>
    <row r="14501" spans="1:7" x14ac:dyDescent="0.2">
      <c r="A14501" s="120"/>
      <c r="B14501" s="120"/>
      <c r="C14501" s="120"/>
      <c r="D14501" s="120"/>
      <c r="E14501" s="344"/>
      <c r="F14501" s="344"/>
      <c r="G14501" s="262">
        <f t="shared" si="249"/>
        <v>58584.866528488899</v>
      </c>
    </row>
    <row r="14502" spans="1:7" x14ac:dyDescent="0.2">
      <c r="A14502" s="120"/>
      <c r="B14502" s="120"/>
      <c r="C14502" s="120"/>
      <c r="D14502" s="120"/>
      <c r="E14502" s="344"/>
      <c r="F14502" s="344"/>
      <c r="G14502" s="262">
        <f t="shared" si="249"/>
        <v>58584.866528488899</v>
      </c>
    </row>
    <row r="14503" spans="1:7" x14ac:dyDescent="0.2">
      <c r="A14503" s="120"/>
      <c r="B14503" s="120"/>
      <c r="C14503" s="120"/>
      <c r="D14503" s="120"/>
      <c r="E14503" s="344"/>
      <c r="F14503" s="344"/>
      <c r="G14503" s="262">
        <f t="shared" si="249"/>
        <v>58584.866528488899</v>
      </c>
    </row>
    <row r="14504" spans="1:7" x14ac:dyDescent="0.2">
      <c r="A14504" s="120"/>
      <c r="B14504" s="120"/>
      <c r="C14504" s="120"/>
      <c r="D14504" s="120"/>
      <c r="E14504" s="344"/>
      <c r="F14504" s="344"/>
      <c r="G14504" s="262">
        <f t="shared" si="249"/>
        <v>58584.866528488899</v>
      </c>
    </row>
    <row r="14505" spans="1:7" x14ac:dyDescent="0.2">
      <c r="A14505" s="120"/>
      <c r="B14505" s="120"/>
      <c r="C14505" s="120"/>
      <c r="D14505" s="120"/>
      <c r="E14505" s="344"/>
      <c r="F14505" s="344"/>
      <c r="G14505" s="262">
        <f t="shared" si="249"/>
        <v>58584.866528488899</v>
      </c>
    </row>
    <row r="14506" spans="1:7" x14ac:dyDescent="0.2">
      <c r="A14506" s="120"/>
      <c r="B14506" s="120"/>
      <c r="C14506" s="120"/>
      <c r="D14506" s="120"/>
      <c r="E14506" s="344"/>
      <c r="F14506" s="344"/>
      <c r="G14506" s="262">
        <f t="shared" si="249"/>
        <v>58584.866528488899</v>
      </c>
    </row>
    <row r="14507" spans="1:7" x14ac:dyDescent="0.2">
      <c r="A14507" s="120"/>
      <c r="B14507" s="120"/>
      <c r="C14507" s="120"/>
      <c r="D14507" s="120"/>
      <c r="E14507" s="344"/>
      <c r="F14507" s="344"/>
      <c r="G14507" s="262">
        <f t="shared" si="249"/>
        <v>58584.866528488899</v>
      </c>
    </row>
    <row r="14508" spans="1:7" x14ac:dyDescent="0.2">
      <c r="A14508" s="120"/>
      <c r="B14508" s="120"/>
      <c r="C14508" s="120"/>
      <c r="D14508" s="120"/>
      <c r="E14508" s="344"/>
      <c r="F14508" s="344"/>
      <c r="G14508" s="262">
        <f t="shared" si="249"/>
        <v>58584.866528488899</v>
      </c>
    </row>
    <row r="14509" spans="1:7" x14ac:dyDescent="0.2">
      <c r="A14509" s="120"/>
      <c r="B14509" s="120"/>
      <c r="C14509" s="120"/>
      <c r="D14509" s="120"/>
      <c r="E14509" s="344"/>
      <c r="F14509" s="344"/>
      <c r="G14509" s="262">
        <f t="shared" si="249"/>
        <v>58584.866528488899</v>
      </c>
    </row>
    <row r="14510" spans="1:7" x14ac:dyDescent="0.2">
      <c r="A14510" s="120"/>
      <c r="B14510" s="120"/>
      <c r="C14510" s="120"/>
      <c r="D14510" s="120"/>
      <c r="E14510" s="344"/>
      <c r="F14510" s="344"/>
      <c r="G14510" s="262">
        <f t="shared" si="249"/>
        <v>58584.866528488899</v>
      </c>
    </row>
    <row r="14511" spans="1:7" x14ac:dyDescent="0.2">
      <c r="A14511" s="120"/>
      <c r="B14511" s="120"/>
      <c r="C14511" s="120"/>
      <c r="D14511" s="120"/>
      <c r="E14511" s="344"/>
      <c r="F14511" s="344"/>
      <c r="G14511" s="262">
        <f t="shared" si="249"/>
        <v>58584.866528488899</v>
      </c>
    </row>
    <row r="14512" spans="1:7" x14ac:dyDescent="0.2">
      <c r="A14512" s="120"/>
      <c r="B14512" s="120"/>
      <c r="C14512" s="120"/>
      <c r="D14512" s="120"/>
      <c r="E14512" s="344"/>
      <c r="F14512" s="344"/>
      <c r="G14512" s="262">
        <f t="shared" si="249"/>
        <v>58584.866528488899</v>
      </c>
    </row>
    <row r="14513" spans="1:7" x14ac:dyDescent="0.2">
      <c r="A14513" s="120"/>
      <c r="B14513" s="120"/>
      <c r="C14513" s="120"/>
      <c r="D14513" s="120"/>
      <c r="E14513" s="344"/>
      <c r="F14513" s="344"/>
      <c r="G14513" s="262">
        <f t="shared" si="249"/>
        <v>58584.866528488899</v>
      </c>
    </row>
    <row r="14514" spans="1:7" x14ac:dyDescent="0.2">
      <c r="A14514" s="120"/>
      <c r="B14514" s="120"/>
      <c r="C14514" s="120"/>
      <c r="D14514" s="120"/>
      <c r="E14514" s="344"/>
      <c r="F14514" s="344"/>
      <c r="G14514" s="262">
        <f t="shared" si="249"/>
        <v>58584.866528488899</v>
      </c>
    </row>
    <row r="14515" spans="1:7" x14ac:dyDescent="0.2">
      <c r="A14515" s="120"/>
      <c r="B14515" s="120"/>
      <c r="C14515" s="120"/>
      <c r="D14515" s="120"/>
      <c r="E14515" s="344"/>
      <c r="F14515" s="344"/>
      <c r="G14515" s="262">
        <f t="shared" si="249"/>
        <v>58584.866528488899</v>
      </c>
    </row>
    <row r="14516" spans="1:7" x14ac:dyDescent="0.2">
      <c r="A14516" s="120"/>
      <c r="B14516" s="120"/>
      <c r="C14516" s="120"/>
      <c r="D14516" s="120"/>
      <c r="E14516" s="344"/>
      <c r="F14516" s="344"/>
      <c r="G14516" s="262">
        <f t="shared" si="249"/>
        <v>58584.866528488899</v>
      </c>
    </row>
    <row r="14517" spans="1:7" x14ac:dyDescent="0.2">
      <c r="A14517" s="120"/>
      <c r="B14517" s="120"/>
      <c r="C14517" s="120"/>
      <c r="D14517" s="120"/>
      <c r="E14517" s="344"/>
      <c r="F14517" s="344"/>
      <c r="G14517" s="262">
        <f t="shared" si="249"/>
        <v>58584.866528488899</v>
      </c>
    </row>
    <row r="14518" spans="1:7" x14ac:dyDescent="0.2">
      <c r="A14518" s="120"/>
      <c r="B14518" s="120"/>
      <c r="C14518" s="120"/>
      <c r="D14518" s="120"/>
      <c r="E14518" s="344"/>
      <c r="F14518" s="344"/>
      <c r="G14518" s="262">
        <f t="shared" si="249"/>
        <v>58584.866528488899</v>
      </c>
    </row>
    <row r="14519" spans="1:7" x14ac:dyDescent="0.2">
      <c r="A14519" s="120"/>
      <c r="B14519" s="120"/>
      <c r="C14519" s="120"/>
      <c r="D14519" s="120"/>
      <c r="E14519" s="344"/>
      <c r="F14519" s="344"/>
      <c r="G14519" s="262">
        <f t="shared" si="249"/>
        <v>58584.866528488899</v>
      </c>
    </row>
    <row r="14520" spans="1:7" x14ac:dyDescent="0.2">
      <c r="A14520" s="120"/>
      <c r="B14520" s="120"/>
      <c r="C14520" s="120"/>
      <c r="D14520" s="120"/>
      <c r="E14520" s="344"/>
      <c r="F14520" s="344"/>
      <c r="G14520" s="262">
        <f t="shared" si="249"/>
        <v>58584.866528488899</v>
      </c>
    </row>
    <row r="14521" spans="1:7" x14ac:dyDescent="0.2">
      <c r="A14521" s="120"/>
      <c r="B14521" s="120"/>
      <c r="C14521" s="120"/>
      <c r="D14521" s="120"/>
      <c r="E14521" s="344"/>
      <c r="F14521" s="344"/>
      <c r="G14521" s="262">
        <f t="shared" si="249"/>
        <v>58584.866528488899</v>
      </c>
    </row>
    <row r="14522" spans="1:7" x14ac:dyDescent="0.2">
      <c r="A14522" s="120"/>
      <c r="B14522" s="120"/>
      <c r="C14522" s="120"/>
      <c r="D14522" s="120"/>
      <c r="E14522" s="344"/>
      <c r="F14522" s="344"/>
      <c r="G14522" s="262">
        <f t="shared" si="249"/>
        <v>58584.866528488899</v>
      </c>
    </row>
    <row r="14523" spans="1:7" x14ac:dyDescent="0.2">
      <c r="A14523" s="120"/>
      <c r="B14523" s="120"/>
      <c r="C14523" s="120"/>
      <c r="D14523" s="120"/>
      <c r="E14523" s="344"/>
      <c r="F14523" s="344"/>
      <c r="G14523" s="262">
        <f t="shared" si="249"/>
        <v>58584.866528488899</v>
      </c>
    </row>
    <row r="14524" spans="1:7" x14ac:dyDescent="0.2">
      <c r="A14524" s="120"/>
      <c r="B14524" s="120"/>
      <c r="C14524" s="120"/>
      <c r="D14524" s="120"/>
      <c r="E14524" s="344"/>
      <c r="F14524" s="344"/>
      <c r="G14524" s="262">
        <f t="shared" si="249"/>
        <v>58584.866528488899</v>
      </c>
    </row>
    <row r="14525" spans="1:7" x14ac:dyDescent="0.2">
      <c r="A14525" s="120"/>
      <c r="B14525" s="120"/>
      <c r="C14525" s="120"/>
      <c r="D14525" s="120"/>
      <c r="E14525" s="344"/>
      <c r="F14525" s="344"/>
      <c r="G14525" s="262">
        <f t="shared" si="249"/>
        <v>58584.866528488899</v>
      </c>
    </row>
    <row r="14526" spans="1:7" x14ac:dyDescent="0.2">
      <c r="A14526" s="120"/>
      <c r="B14526" s="120"/>
      <c r="C14526" s="120"/>
      <c r="D14526" s="120"/>
      <c r="E14526" s="344"/>
      <c r="F14526" s="344"/>
      <c r="G14526" s="262">
        <f t="shared" si="249"/>
        <v>58584.866528488899</v>
      </c>
    </row>
    <row r="14527" spans="1:7" x14ac:dyDescent="0.2">
      <c r="A14527" s="120"/>
      <c r="B14527" s="120"/>
      <c r="C14527" s="120"/>
      <c r="D14527" s="120"/>
      <c r="E14527" s="344"/>
      <c r="F14527" s="344"/>
      <c r="G14527" s="262">
        <f t="shared" si="249"/>
        <v>58584.866528488899</v>
      </c>
    </row>
    <row r="14528" spans="1:7" x14ac:dyDescent="0.2">
      <c r="A14528" s="120"/>
      <c r="B14528" s="120"/>
      <c r="C14528" s="120"/>
      <c r="D14528" s="120"/>
      <c r="E14528" s="344"/>
      <c r="F14528" s="344"/>
      <c r="G14528" s="262">
        <f t="shared" si="249"/>
        <v>58584.866528488899</v>
      </c>
    </row>
    <row r="14529" spans="1:7" x14ac:dyDescent="0.2">
      <c r="A14529" s="120"/>
      <c r="B14529" s="120"/>
      <c r="C14529" s="120"/>
      <c r="D14529" s="120"/>
      <c r="E14529" s="344"/>
      <c r="F14529" s="344"/>
      <c r="G14529" s="262">
        <f t="shared" si="249"/>
        <v>58584.866528488899</v>
      </c>
    </row>
    <row r="14530" spans="1:7" x14ac:dyDescent="0.2">
      <c r="A14530" s="120"/>
      <c r="B14530" s="120"/>
      <c r="C14530" s="120"/>
      <c r="D14530" s="120"/>
      <c r="E14530" s="344"/>
      <c r="F14530" s="344"/>
      <c r="G14530" s="262">
        <f t="shared" si="249"/>
        <v>58584.866528488899</v>
      </c>
    </row>
    <row r="14531" spans="1:7" x14ac:dyDescent="0.2">
      <c r="A14531" s="120"/>
      <c r="B14531" s="120"/>
      <c r="C14531" s="120"/>
      <c r="D14531" s="120"/>
      <c r="E14531" s="344"/>
      <c r="F14531" s="344"/>
      <c r="G14531" s="262">
        <f t="shared" si="249"/>
        <v>58584.866528488899</v>
      </c>
    </row>
    <row r="14532" spans="1:7" x14ac:dyDescent="0.2">
      <c r="A14532" s="120"/>
      <c r="B14532" s="120"/>
      <c r="C14532" s="120"/>
      <c r="D14532" s="120"/>
      <c r="E14532" s="344"/>
      <c r="F14532" s="344"/>
      <c r="G14532" s="262">
        <f t="shared" si="249"/>
        <v>58584.866528488899</v>
      </c>
    </row>
    <row r="14533" spans="1:7" x14ac:dyDescent="0.2">
      <c r="A14533" s="120"/>
      <c r="B14533" s="120"/>
      <c r="C14533" s="120"/>
      <c r="D14533" s="120"/>
      <c r="E14533" s="344"/>
      <c r="F14533" s="344"/>
      <c r="G14533" s="262">
        <f t="shared" si="249"/>
        <v>58584.866528488899</v>
      </c>
    </row>
    <row r="14534" spans="1:7" x14ac:dyDescent="0.2">
      <c r="A14534" s="120"/>
      <c r="B14534" s="120"/>
      <c r="C14534" s="120"/>
      <c r="D14534" s="120"/>
      <c r="E14534" s="344"/>
      <c r="F14534" s="344"/>
      <c r="G14534" s="262">
        <f t="shared" ref="G14534:G14597" si="250">G14533+(D14534+D14533)/2*(E14534-E14533)</f>
        <v>58584.866528488899</v>
      </c>
    </row>
    <row r="14535" spans="1:7" x14ac:dyDescent="0.2">
      <c r="A14535" s="120"/>
      <c r="B14535" s="120"/>
      <c r="C14535" s="120"/>
      <c r="D14535" s="120"/>
      <c r="E14535" s="344"/>
      <c r="F14535" s="344"/>
      <c r="G14535" s="262">
        <f t="shared" si="250"/>
        <v>58584.866528488899</v>
      </c>
    </row>
    <row r="14536" spans="1:7" x14ac:dyDescent="0.2">
      <c r="A14536" s="120"/>
      <c r="B14536" s="120"/>
      <c r="C14536" s="120"/>
      <c r="D14536" s="120"/>
      <c r="E14536" s="344"/>
      <c r="F14536" s="344"/>
      <c r="G14536" s="262">
        <f t="shared" si="250"/>
        <v>58584.866528488899</v>
      </c>
    </row>
    <row r="14537" spans="1:7" x14ac:dyDescent="0.2">
      <c r="A14537" s="120"/>
      <c r="B14537" s="120"/>
      <c r="C14537" s="120"/>
      <c r="D14537" s="120"/>
      <c r="E14537" s="344"/>
      <c r="F14537" s="344"/>
      <c r="G14537" s="262">
        <f t="shared" si="250"/>
        <v>58584.866528488899</v>
      </c>
    </row>
    <row r="14538" spans="1:7" x14ac:dyDescent="0.2">
      <c r="A14538" s="120"/>
      <c r="B14538" s="120"/>
      <c r="C14538" s="120"/>
      <c r="D14538" s="120"/>
      <c r="E14538" s="344"/>
      <c r="F14538" s="344"/>
      <c r="G14538" s="262">
        <f t="shared" si="250"/>
        <v>58584.866528488899</v>
      </c>
    </row>
    <row r="14539" spans="1:7" x14ac:dyDescent="0.2">
      <c r="A14539" s="120"/>
      <c r="B14539" s="120"/>
      <c r="C14539" s="120"/>
      <c r="D14539" s="120"/>
      <c r="E14539" s="344"/>
      <c r="F14539" s="344"/>
      <c r="G14539" s="262">
        <f t="shared" si="250"/>
        <v>58584.866528488899</v>
      </c>
    </row>
    <row r="14540" spans="1:7" x14ac:dyDescent="0.2">
      <c r="A14540" s="120"/>
      <c r="B14540" s="120"/>
      <c r="C14540" s="120"/>
      <c r="D14540" s="120"/>
      <c r="E14540" s="344"/>
      <c r="F14540" s="344"/>
      <c r="G14540" s="262">
        <f t="shared" si="250"/>
        <v>58584.866528488899</v>
      </c>
    </row>
    <row r="14541" spans="1:7" x14ac:dyDescent="0.2">
      <c r="A14541" s="120"/>
      <c r="B14541" s="120"/>
      <c r="C14541" s="120"/>
      <c r="D14541" s="120"/>
      <c r="E14541" s="344"/>
      <c r="F14541" s="344"/>
      <c r="G14541" s="262">
        <f t="shared" si="250"/>
        <v>58584.866528488899</v>
      </c>
    </row>
    <row r="14542" spans="1:7" x14ac:dyDescent="0.2">
      <c r="A14542" s="120"/>
      <c r="B14542" s="120"/>
      <c r="C14542" s="120"/>
      <c r="D14542" s="120"/>
      <c r="E14542" s="344"/>
      <c r="F14542" s="344"/>
      <c r="G14542" s="262">
        <f t="shared" si="250"/>
        <v>58584.866528488899</v>
      </c>
    </row>
    <row r="14543" spans="1:7" x14ac:dyDescent="0.2">
      <c r="A14543" s="120"/>
      <c r="B14543" s="120"/>
      <c r="C14543" s="120"/>
      <c r="D14543" s="120"/>
      <c r="E14543" s="344"/>
      <c r="F14543" s="344"/>
      <c r="G14543" s="262">
        <f t="shared" si="250"/>
        <v>58584.866528488899</v>
      </c>
    </row>
    <row r="14544" spans="1:7" x14ac:dyDescent="0.2">
      <c r="A14544" s="120"/>
      <c r="B14544" s="120"/>
      <c r="C14544" s="120"/>
      <c r="D14544" s="120"/>
      <c r="E14544" s="344"/>
      <c r="F14544" s="344"/>
      <c r="G14544" s="262">
        <f t="shared" si="250"/>
        <v>58584.866528488899</v>
      </c>
    </row>
    <row r="14545" spans="1:7" x14ac:dyDescent="0.2">
      <c r="A14545" s="120"/>
      <c r="B14545" s="120"/>
      <c r="C14545" s="120"/>
      <c r="D14545" s="120"/>
      <c r="E14545" s="344"/>
      <c r="F14545" s="344"/>
      <c r="G14545" s="262">
        <f t="shared" si="250"/>
        <v>58584.866528488899</v>
      </c>
    </row>
    <row r="14546" spans="1:7" x14ac:dyDescent="0.2">
      <c r="A14546" s="120"/>
      <c r="B14546" s="120"/>
      <c r="C14546" s="120"/>
      <c r="D14546" s="120"/>
      <c r="E14546" s="344"/>
      <c r="F14546" s="344"/>
      <c r="G14546" s="262">
        <f t="shared" si="250"/>
        <v>58584.866528488899</v>
      </c>
    </row>
    <row r="14547" spans="1:7" x14ac:dyDescent="0.2">
      <c r="A14547" s="120"/>
      <c r="B14547" s="120"/>
      <c r="C14547" s="120"/>
      <c r="D14547" s="120"/>
      <c r="E14547" s="344"/>
      <c r="F14547" s="344"/>
      <c r="G14547" s="262">
        <f t="shared" si="250"/>
        <v>58584.866528488899</v>
      </c>
    </row>
    <row r="14548" spans="1:7" x14ac:dyDescent="0.2">
      <c r="A14548" s="120"/>
      <c r="B14548" s="120"/>
      <c r="C14548" s="120"/>
      <c r="D14548" s="120"/>
      <c r="E14548" s="344"/>
      <c r="F14548" s="344"/>
      <c r="G14548" s="262">
        <f t="shared" si="250"/>
        <v>58584.866528488899</v>
      </c>
    </row>
    <row r="14549" spans="1:7" x14ac:dyDescent="0.2">
      <c r="A14549" s="120"/>
      <c r="B14549" s="120"/>
      <c r="C14549" s="120"/>
      <c r="D14549" s="120"/>
      <c r="E14549" s="344"/>
      <c r="F14549" s="344"/>
      <c r="G14549" s="262">
        <f t="shared" si="250"/>
        <v>58584.866528488899</v>
      </c>
    </row>
    <row r="14550" spans="1:7" x14ac:dyDescent="0.2">
      <c r="A14550" s="120"/>
      <c r="B14550" s="120"/>
      <c r="C14550" s="120"/>
      <c r="D14550" s="120"/>
      <c r="E14550" s="344"/>
      <c r="F14550" s="344"/>
      <c r="G14550" s="262">
        <f t="shared" si="250"/>
        <v>58584.866528488899</v>
      </c>
    </row>
    <row r="14551" spans="1:7" x14ac:dyDescent="0.2">
      <c r="A14551" s="120"/>
      <c r="B14551" s="120"/>
      <c r="C14551" s="120"/>
      <c r="D14551" s="120"/>
      <c r="E14551" s="344"/>
      <c r="F14551" s="344"/>
      <c r="G14551" s="262">
        <f t="shared" si="250"/>
        <v>58584.866528488899</v>
      </c>
    </row>
    <row r="14552" spans="1:7" x14ac:dyDescent="0.2">
      <c r="A14552" s="120"/>
      <c r="B14552" s="120"/>
      <c r="C14552" s="120"/>
      <c r="D14552" s="120"/>
      <c r="E14552" s="344"/>
      <c r="F14552" s="344"/>
      <c r="G14552" s="262">
        <f t="shared" si="250"/>
        <v>58584.866528488899</v>
      </c>
    </row>
    <row r="14553" spans="1:7" x14ac:dyDescent="0.2">
      <c r="A14553" s="120"/>
      <c r="B14553" s="120"/>
      <c r="C14553" s="120"/>
      <c r="D14553" s="120"/>
      <c r="E14553" s="344"/>
      <c r="F14553" s="344"/>
      <c r="G14553" s="262">
        <f t="shared" si="250"/>
        <v>58584.866528488899</v>
      </c>
    </row>
    <row r="14554" spans="1:7" x14ac:dyDescent="0.2">
      <c r="A14554" s="120"/>
      <c r="B14554" s="120"/>
      <c r="C14554" s="120"/>
      <c r="D14554" s="120"/>
      <c r="E14554" s="344"/>
      <c r="F14554" s="344"/>
      <c r="G14554" s="262">
        <f t="shared" si="250"/>
        <v>58584.866528488899</v>
      </c>
    </row>
    <row r="14555" spans="1:7" x14ac:dyDescent="0.2">
      <c r="A14555" s="120"/>
      <c r="B14555" s="120"/>
      <c r="C14555" s="120"/>
      <c r="D14555" s="120"/>
      <c r="E14555" s="344"/>
      <c r="F14555" s="344"/>
      <c r="G14555" s="262">
        <f t="shared" si="250"/>
        <v>58584.866528488899</v>
      </c>
    </row>
    <row r="14556" spans="1:7" x14ac:dyDescent="0.2">
      <c r="A14556" s="120"/>
      <c r="B14556" s="120"/>
      <c r="C14556" s="120"/>
      <c r="D14556" s="120"/>
      <c r="E14556" s="344"/>
      <c r="F14556" s="344"/>
      <c r="G14556" s="262">
        <f t="shared" si="250"/>
        <v>58584.866528488899</v>
      </c>
    </row>
    <row r="14557" spans="1:7" x14ac:dyDescent="0.2">
      <c r="A14557" s="120"/>
      <c r="B14557" s="120"/>
      <c r="C14557" s="120"/>
      <c r="D14557" s="120"/>
      <c r="E14557" s="344"/>
      <c r="F14557" s="344"/>
      <c r="G14557" s="262">
        <f t="shared" si="250"/>
        <v>58584.866528488899</v>
      </c>
    </row>
    <row r="14558" spans="1:7" x14ac:dyDescent="0.2">
      <c r="A14558" s="120"/>
      <c r="B14558" s="120"/>
      <c r="C14558" s="120"/>
      <c r="D14558" s="120"/>
      <c r="E14558" s="344"/>
      <c r="F14558" s="344"/>
      <c r="G14558" s="262">
        <f t="shared" si="250"/>
        <v>58584.866528488899</v>
      </c>
    </row>
    <row r="14559" spans="1:7" x14ac:dyDescent="0.2">
      <c r="A14559" s="120"/>
      <c r="B14559" s="120"/>
      <c r="C14559" s="120"/>
      <c r="D14559" s="120"/>
      <c r="E14559" s="344"/>
      <c r="F14559" s="344"/>
      <c r="G14559" s="262">
        <f t="shared" si="250"/>
        <v>58584.866528488899</v>
      </c>
    </row>
    <row r="14560" spans="1:7" x14ac:dyDescent="0.2">
      <c r="A14560" s="120"/>
      <c r="B14560" s="120"/>
      <c r="C14560" s="120"/>
      <c r="D14560" s="120"/>
      <c r="E14560" s="344"/>
      <c r="F14560" s="344"/>
      <c r="G14560" s="262">
        <f t="shared" si="250"/>
        <v>58584.866528488899</v>
      </c>
    </row>
    <row r="14561" spans="1:7" x14ac:dyDescent="0.2">
      <c r="A14561" s="120"/>
      <c r="B14561" s="120"/>
      <c r="C14561" s="120"/>
      <c r="D14561" s="120"/>
      <c r="E14561" s="344"/>
      <c r="F14561" s="344"/>
      <c r="G14561" s="262">
        <f t="shared" si="250"/>
        <v>58584.866528488899</v>
      </c>
    </row>
    <row r="14562" spans="1:7" x14ac:dyDescent="0.2">
      <c r="A14562" s="120"/>
      <c r="B14562" s="120"/>
      <c r="C14562" s="120"/>
      <c r="D14562" s="120"/>
      <c r="E14562" s="344"/>
      <c r="F14562" s="344"/>
      <c r="G14562" s="262">
        <f t="shared" si="250"/>
        <v>58584.866528488899</v>
      </c>
    </row>
    <row r="14563" spans="1:7" x14ac:dyDescent="0.2">
      <c r="A14563" s="120"/>
      <c r="B14563" s="120"/>
      <c r="C14563" s="120"/>
      <c r="D14563" s="120"/>
      <c r="E14563" s="344"/>
      <c r="F14563" s="344"/>
      <c r="G14563" s="262">
        <f t="shared" si="250"/>
        <v>58584.866528488899</v>
      </c>
    </row>
    <row r="14564" spans="1:7" x14ac:dyDescent="0.2">
      <c r="A14564" s="120"/>
      <c r="B14564" s="120"/>
      <c r="C14564" s="120"/>
      <c r="D14564" s="120"/>
      <c r="E14564" s="344"/>
      <c r="F14564" s="344"/>
      <c r="G14564" s="262">
        <f t="shared" si="250"/>
        <v>58584.866528488899</v>
      </c>
    </row>
    <row r="14565" spans="1:7" x14ac:dyDescent="0.2">
      <c r="A14565" s="120"/>
      <c r="B14565" s="120"/>
      <c r="C14565" s="120"/>
      <c r="D14565" s="120"/>
      <c r="E14565" s="344"/>
      <c r="F14565" s="344"/>
      <c r="G14565" s="262">
        <f t="shared" si="250"/>
        <v>58584.866528488899</v>
      </c>
    </row>
    <row r="14566" spans="1:7" x14ac:dyDescent="0.2">
      <c r="A14566" s="120"/>
      <c r="B14566" s="120"/>
      <c r="C14566" s="120"/>
      <c r="D14566" s="120"/>
      <c r="E14566" s="344"/>
      <c r="F14566" s="344"/>
      <c r="G14566" s="262">
        <f t="shared" si="250"/>
        <v>58584.866528488899</v>
      </c>
    </row>
    <row r="14567" spans="1:7" x14ac:dyDescent="0.2">
      <c r="A14567" s="120"/>
      <c r="B14567" s="120"/>
      <c r="C14567" s="120"/>
      <c r="D14567" s="120"/>
      <c r="E14567" s="344"/>
      <c r="F14567" s="344"/>
      <c r="G14567" s="262">
        <f t="shared" si="250"/>
        <v>58584.866528488899</v>
      </c>
    </row>
    <row r="14568" spans="1:7" x14ac:dyDescent="0.2">
      <c r="A14568" s="120"/>
      <c r="B14568" s="120"/>
      <c r="C14568" s="120"/>
      <c r="D14568" s="120"/>
      <c r="E14568" s="344"/>
      <c r="F14568" s="344"/>
      <c r="G14568" s="262">
        <f t="shared" si="250"/>
        <v>58584.866528488899</v>
      </c>
    </row>
    <row r="14569" spans="1:7" x14ac:dyDescent="0.2">
      <c r="A14569" s="120"/>
      <c r="B14569" s="120"/>
      <c r="C14569" s="120"/>
      <c r="D14569" s="120"/>
      <c r="E14569" s="344"/>
      <c r="F14569" s="344"/>
      <c r="G14569" s="262">
        <f t="shared" si="250"/>
        <v>58584.866528488899</v>
      </c>
    </row>
    <row r="14570" spans="1:7" x14ac:dyDescent="0.2">
      <c r="A14570" s="120"/>
      <c r="B14570" s="120"/>
      <c r="C14570" s="120"/>
      <c r="D14570" s="120"/>
      <c r="E14570" s="344"/>
      <c r="F14570" s="344"/>
      <c r="G14570" s="262">
        <f t="shared" si="250"/>
        <v>58584.866528488899</v>
      </c>
    </row>
    <row r="14571" spans="1:7" x14ac:dyDescent="0.2">
      <c r="A14571" s="120"/>
      <c r="B14571" s="120"/>
      <c r="C14571" s="120"/>
      <c r="D14571" s="120"/>
      <c r="E14571" s="344"/>
      <c r="F14571" s="344"/>
      <c r="G14571" s="262">
        <f t="shared" si="250"/>
        <v>58584.866528488899</v>
      </c>
    </row>
    <row r="14572" spans="1:7" x14ac:dyDescent="0.2">
      <c r="A14572" s="120"/>
      <c r="B14572" s="120"/>
      <c r="C14572" s="120"/>
      <c r="D14572" s="120"/>
      <c r="E14572" s="344"/>
      <c r="F14572" s="344"/>
      <c r="G14572" s="262">
        <f t="shared" si="250"/>
        <v>58584.866528488899</v>
      </c>
    </row>
    <row r="14573" spans="1:7" x14ac:dyDescent="0.2">
      <c r="A14573" s="120"/>
      <c r="B14573" s="120"/>
      <c r="C14573" s="120"/>
      <c r="D14573" s="120"/>
      <c r="E14573" s="344"/>
      <c r="F14573" s="344"/>
      <c r="G14573" s="262">
        <f t="shared" si="250"/>
        <v>58584.866528488899</v>
      </c>
    </row>
    <row r="14574" spans="1:7" x14ac:dyDescent="0.2">
      <c r="A14574" s="120"/>
      <c r="B14574" s="120"/>
      <c r="C14574" s="120"/>
      <c r="D14574" s="120"/>
      <c r="E14574" s="344"/>
      <c r="F14574" s="344"/>
      <c r="G14574" s="262">
        <f t="shared" si="250"/>
        <v>58584.866528488899</v>
      </c>
    </row>
    <row r="14575" spans="1:7" x14ac:dyDescent="0.2">
      <c r="A14575" s="120"/>
      <c r="B14575" s="120"/>
      <c r="C14575" s="120"/>
      <c r="D14575" s="120"/>
      <c r="E14575" s="344"/>
      <c r="F14575" s="344"/>
      <c r="G14575" s="262">
        <f t="shared" si="250"/>
        <v>58584.866528488899</v>
      </c>
    </row>
    <row r="14576" spans="1:7" x14ac:dyDescent="0.2">
      <c r="A14576" s="120"/>
      <c r="B14576" s="120"/>
      <c r="C14576" s="120"/>
      <c r="D14576" s="120"/>
      <c r="E14576" s="344"/>
      <c r="F14576" s="344"/>
      <c r="G14576" s="262">
        <f t="shared" si="250"/>
        <v>58584.866528488899</v>
      </c>
    </row>
    <row r="14577" spans="1:7" x14ac:dyDescent="0.2">
      <c r="A14577" s="120"/>
      <c r="B14577" s="120"/>
      <c r="C14577" s="120"/>
      <c r="D14577" s="120"/>
      <c r="E14577" s="344"/>
      <c r="F14577" s="344"/>
      <c r="G14577" s="262">
        <f t="shared" si="250"/>
        <v>58584.866528488899</v>
      </c>
    </row>
    <row r="14578" spans="1:7" x14ac:dyDescent="0.2">
      <c r="A14578" s="120"/>
      <c r="B14578" s="120"/>
      <c r="C14578" s="120"/>
      <c r="D14578" s="120"/>
      <c r="E14578" s="344"/>
      <c r="F14578" s="344"/>
      <c r="G14578" s="262">
        <f t="shared" si="250"/>
        <v>58584.866528488899</v>
      </c>
    </row>
    <row r="14579" spans="1:7" x14ac:dyDescent="0.2">
      <c r="A14579" s="120"/>
      <c r="B14579" s="120"/>
      <c r="C14579" s="120"/>
      <c r="D14579" s="120"/>
      <c r="E14579" s="344"/>
      <c r="F14579" s="344"/>
      <c r="G14579" s="262">
        <f t="shared" si="250"/>
        <v>58584.866528488899</v>
      </c>
    </row>
    <row r="14580" spans="1:7" x14ac:dyDescent="0.2">
      <c r="A14580" s="120"/>
      <c r="B14580" s="120"/>
      <c r="C14580" s="120"/>
      <c r="D14580" s="120"/>
      <c r="E14580" s="344"/>
      <c r="F14580" s="344"/>
      <c r="G14580" s="262">
        <f t="shared" si="250"/>
        <v>58584.866528488899</v>
      </c>
    </row>
    <row r="14581" spans="1:7" x14ac:dyDescent="0.2">
      <c r="A14581" s="120"/>
      <c r="B14581" s="120"/>
      <c r="C14581" s="120"/>
      <c r="D14581" s="120"/>
      <c r="E14581" s="344"/>
      <c r="F14581" s="344"/>
      <c r="G14581" s="262">
        <f t="shared" si="250"/>
        <v>58584.866528488899</v>
      </c>
    </row>
    <row r="14582" spans="1:7" x14ac:dyDescent="0.2">
      <c r="A14582" s="120"/>
      <c r="B14582" s="120"/>
      <c r="C14582" s="120"/>
      <c r="D14582" s="120"/>
      <c r="E14582" s="344"/>
      <c r="F14582" s="344"/>
      <c r="G14582" s="262">
        <f t="shared" si="250"/>
        <v>58584.866528488899</v>
      </c>
    </row>
    <row r="14583" spans="1:7" x14ac:dyDescent="0.2">
      <c r="A14583" s="120"/>
      <c r="B14583" s="120"/>
      <c r="C14583" s="120"/>
      <c r="D14583" s="120"/>
      <c r="E14583" s="344"/>
      <c r="F14583" s="344"/>
      <c r="G14583" s="262">
        <f t="shared" si="250"/>
        <v>58584.866528488899</v>
      </c>
    </row>
    <row r="14584" spans="1:7" x14ac:dyDescent="0.2">
      <c r="A14584" s="120"/>
      <c r="B14584" s="120"/>
      <c r="C14584" s="120"/>
      <c r="D14584" s="120"/>
      <c r="E14584" s="344"/>
      <c r="F14584" s="344"/>
      <c r="G14584" s="262">
        <f t="shared" si="250"/>
        <v>58584.866528488899</v>
      </c>
    </row>
    <row r="14585" spans="1:7" x14ac:dyDescent="0.2">
      <c r="A14585" s="120"/>
      <c r="B14585" s="120"/>
      <c r="C14585" s="120"/>
      <c r="D14585" s="120"/>
      <c r="E14585" s="344"/>
      <c r="F14585" s="344"/>
      <c r="G14585" s="262">
        <f t="shared" si="250"/>
        <v>58584.866528488899</v>
      </c>
    </row>
    <row r="14586" spans="1:7" x14ac:dyDescent="0.2">
      <c r="A14586" s="120"/>
      <c r="B14586" s="120"/>
      <c r="C14586" s="120"/>
      <c r="D14586" s="120"/>
      <c r="E14586" s="344"/>
      <c r="F14586" s="344"/>
      <c r="G14586" s="262">
        <f t="shared" si="250"/>
        <v>58584.866528488899</v>
      </c>
    </row>
    <row r="14587" spans="1:7" x14ac:dyDescent="0.2">
      <c r="A14587" s="120"/>
      <c r="B14587" s="120"/>
      <c r="C14587" s="120"/>
      <c r="D14587" s="120"/>
      <c r="E14587" s="344"/>
      <c r="F14587" s="344"/>
      <c r="G14587" s="262">
        <f t="shared" si="250"/>
        <v>58584.866528488899</v>
      </c>
    </row>
    <row r="14588" spans="1:7" x14ac:dyDescent="0.2">
      <c r="A14588" s="120"/>
      <c r="B14588" s="120"/>
      <c r="C14588" s="120"/>
      <c r="D14588" s="120"/>
      <c r="E14588" s="344"/>
      <c r="F14588" s="344"/>
      <c r="G14588" s="262">
        <f t="shared" si="250"/>
        <v>58584.866528488899</v>
      </c>
    </row>
    <row r="14589" spans="1:7" x14ac:dyDescent="0.2">
      <c r="A14589" s="120"/>
      <c r="B14589" s="120"/>
      <c r="C14589" s="120"/>
      <c r="D14589" s="120"/>
      <c r="E14589" s="344"/>
      <c r="F14589" s="344"/>
      <c r="G14589" s="262">
        <f t="shared" si="250"/>
        <v>58584.866528488899</v>
      </c>
    </row>
    <row r="14590" spans="1:7" x14ac:dyDescent="0.2">
      <c r="A14590" s="120"/>
      <c r="B14590" s="120"/>
      <c r="C14590" s="120"/>
      <c r="D14590" s="120"/>
      <c r="E14590" s="344"/>
      <c r="F14590" s="344"/>
      <c r="G14590" s="262">
        <f t="shared" si="250"/>
        <v>58584.866528488899</v>
      </c>
    </row>
    <row r="14591" spans="1:7" x14ac:dyDescent="0.2">
      <c r="A14591" s="120"/>
      <c r="B14591" s="120"/>
      <c r="C14591" s="120"/>
      <c r="D14591" s="120"/>
      <c r="E14591" s="344"/>
      <c r="F14591" s="344"/>
      <c r="G14591" s="262">
        <f t="shared" si="250"/>
        <v>58584.866528488899</v>
      </c>
    </row>
    <row r="14592" spans="1:7" x14ac:dyDescent="0.2">
      <c r="A14592" s="120"/>
      <c r="B14592" s="120"/>
      <c r="C14592" s="120"/>
      <c r="D14592" s="120"/>
      <c r="E14592" s="344"/>
      <c r="F14592" s="344"/>
      <c r="G14592" s="262">
        <f t="shared" si="250"/>
        <v>58584.866528488899</v>
      </c>
    </row>
    <row r="14593" spans="1:7" x14ac:dyDescent="0.2">
      <c r="A14593" s="120"/>
      <c r="B14593" s="120"/>
      <c r="C14593" s="120"/>
      <c r="D14593" s="120"/>
      <c r="E14593" s="344"/>
      <c r="F14593" s="344"/>
      <c r="G14593" s="262">
        <f t="shared" si="250"/>
        <v>58584.866528488899</v>
      </c>
    </row>
    <row r="14594" spans="1:7" x14ac:dyDescent="0.2">
      <c r="A14594" s="120"/>
      <c r="B14594" s="120"/>
      <c r="C14594" s="120"/>
      <c r="D14594" s="120"/>
      <c r="E14594" s="344"/>
      <c r="F14594" s="344"/>
      <c r="G14594" s="262">
        <f t="shared" si="250"/>
        <v>58584.866528488899</v>
      </c>
    </row>
    <row r="14595" spans="1:7" x14ac:dyDescent="0.2">
      <c r="A14595" s="120"/>
      <c r="B14595" s="120"/>
      <c r="C14595" s="120"/>
      <c r="D14595" s="120"/>
      <c r="E14595" s="344"/>
      <c r="F14595" s="344"/>
      <c r="G14595" s="262">
        <f t="shared" si="250"/>
        <v>58584.866528488899</v>
      </c>
    </row>
    <row r="14596" spans="1:7" x14ac:dyDescent="0.2">
      <c r="A14596" s="120"/>
      <c r="B14596" s="120"/>
      <c r="C14596" s="120"/>
      <c r="D14596" s="120"/>
      <c r="E14596" s="344"/>
      <c r="F14596" s="344"/>
      <c r="G14596" s="262">
        <f t="shared" si="250"/>
        <v>58584.866528488899</v>
      </c>
    </row>
    <row r="14597" spans="1:7" x14ac:dyDescent="0.2">
      <c r="A14597" s="120"/>
      <c r="B14597" s="120"/>
      <c r="C14597" s="120"/>
      <c r="D14597" s="120"/>
      <c r="E14597" s="344"/>
      <c r="F14597" s="344"/>
      <c r="G14597" s="262">
        <f t="shared" si="250"/>
        <v>58584.866528488899</v>
      </c>
    </row>
    <row r="14598" spans="1:7" x14ac:dyDescent="0.2">
      <c r="A14598" s="120"/>
      <c r="B14598" s="120"/>
      <c r="C14598" s="120"/>
      <c r="D14598" s="120"/>
      <c r="E14598" s="344"/>
      <c r="F14598" s="344"/>
      <c r="G14598" s="262">
        <f t="shared" ref="G14598:G14661" si="251">G14597+(D14598+D14597)/2*(E14598-E14597)</f>
        <v>58584.866528488899</v>
      </c>
    </row>
    <row r="14599" spans="1:7" x14ac:dyDescent="0.2">
      <c r="A14599" s="120"/>
      <c r="B14599" s="120"/>
      <c r="C14599" s="120"/>
      <c r="D14599" s="120"/>
      <c r="E14599" s="344"/>
      <c r="F14599" s="344"/>
      <c r="G14599" s="262">
        <f t="shared" si="251"/>
        <v>58584.866528488899</v>
      </c>
    </row>
    <row r="14600" spans="1:7" x14ac:dyDescent="0.2">
      <c r="A14600" s="120"/>
      <c r="B14600" s="120"/>
      <c r="C14600" s="120"/>
      <c r="D14600" s="120"/>
      <c r="E14600" s="344"/>
      <c r="F14600" s="344"/>
      <c r="G14600" s="262">
        <f t="shared" si="251"/>
        <v>58584.866528488899</v>
      </c>
    </row>
    <row r="14601" spans="1:7" x14ac:dyDescent="0.2">
      <c r="A14601" s="120"/>
      <c r="B14601" s="120"/>
      <c r="C14601" s="120"/>
      <c r="D14601" s="120"/>
      <c r="E14601" s="344"/>
      <c r="F14601" s="344"/>
      <c r="G14601" s="262">
        <f t="shared" si="251"/>
        <v>58584.866528488899</v>
      </c>
    </row>
    <row r="14602" spans="1:7" x14ac:dyDescent="0.2">
      <c r="A14602" s="120"/>
      <c r="B14602" s="120"/>
      <c r="C14602" s="120"/>
      <c r="D14602" s="120"/>
      <c r="E14602" s="344"/>
      <c r="F14602" s="344"/>
      <c r="G14602" s="262">
        <f t="shared" si="251"/>
        <v>58584.866528488899</v>
      </c>
    </row>
    <row r="14603" spans="1:7" x14ac:dyDescent="0.2">
      <c r="A14603" s="120"/>
      <c r="B14603" s="120"/>
      <c r="C14603" s="120"/>
      <c r="D14603" s="120"/>
      <c r="E14603" s="344"/>
      <c r="F14603" s="344"/>
      <c r="G14603" s="262">
        <f t="shared" si="251"/>
        <v>58584.866528488899</v>
      </c>
    </row>
    <row r="14604" spans="1:7" x14ac:dyDescent="0.2">
      <c r="A14604" s="120"/>
      <c r="B14604" s="120"/>
      <c r="C14604" s="120"/>
      <c r="D14604" s="120"/>
      <c r="E14604" s="344"/>
      <c r="F14604" s="344"/>
      <c r="G14604" s="262">
        <f t="shared" si="251"/>
        <v>58584.866528488899</v>
      </c>
    </row>
    <row r="14605" spans="1:7" x14ac:dyDescent="0.2">
      <c r="A14605" s="120"/>
      <c r="B14605" s="120"/>
      <c r="C14605" s="120"/>
      <c r="D14605" s="120"/>
      <c r="E14605" s="344"/>
      <c r="F14605" s="344"/>
      <c r="G14605" s="262">
        <f t="shared" si="251"/>
        <v>58584.866528488899</v>
      </c>
    </row>
    <row r="14606" spans="1:7" x14ac:dyDescent="0.2">
      <c r="A14606" s="120"/>
      <c r="B14606" s="120"/>
      <c r="C14606" s="120"/>
      <c r="D14606" s="120"/>
      <c r="E14606" s="344"/>
      <c r="F14606" s="344"/>
      <c r="G14606" s="262">
        <f t="shared" si="251"/>
        <v>58584.866528488899</v>
      </c>
    </row>
    <row r="14607" spans="1:7" x14ac:dyDescent="0.2">
      <c r="A14607" s="120"/>
      <c r="B14607" s="120"/>
      <c r="C14607" s="120"/>
      <c r="D14607" s="120"/>
      <c r="E14607" s="344"/>
      <c r="F14607" s="344"/>
      <c r="G14607" s="262">
        <f t="shared" si="251"/>
        <v>58584.866528488899</v>
      </c>
    </row>
    <row r="14608" spans="1:7" x14ac:dyDescent="0.2">
      <c r="A14608" s="120"/>
      <c r="B14608" s="120"/>
      <c r="C14608" s="120"/>
      <c r="D14608" s="120"/>
      <c r="E14608" s="344"/>
      <c r="F14608" s="344"/>
      <c r="G14608" s="262">
        <f t="shared" si="251"/>
        <v>58584.866528488899</v>
      </c>
    </row>
    <row r="14609" spans="1:7" x14ac:dyDescent="0.2">
      <c r="A14609" s="120"/>
      <c r="B14609" s="120"/>
      <c r="C14609" s="120"/>
      <c r="D14609" s="120"/>
      <c r="E14609" s="344"/>
      <c r="F14609" s="344"/>
      <c r="G14609" s="262">
        <f t="shared" si="251"/>
        <v>58584.866528488899</v>
      </c>
    </row>
    <row r="14610" spans="1:7" x14ac:dyDescent="0.2">
      <c r="A14610" s="120"/>
      <c r="B14610" s="120"/>
      <c r="C14610" s="120"/>
      <c r="D14610" s="120"/>
      <c r="E14610" s="344"/>
      <c r="F14610" s="344"/>
      <c r="G14610" s="262">
        <f t="shared" si="251"/>
        <v>58584.866528488899</v>
      </c>
    </row>
    <row r="14611" spans="1:7" x14ac:dyDescent="0.2">
      <c r="A14611" s="120"/>
      <c r="B14611" s="120"/>
      <c r="C14611" s="120"/>
      <c r="D14611" s="120"/>
      <c r="E14611" s="344"/>
      <c r="F14611" s="344"/>
      <c r="G14611" s="262">
        <f t="shared" si="251"/>
        <v>58584.866528488899</v>
      </c>
    </row>
    <row r="14612" spans="1:7" x14ac:dyDescent="0.2">
      <c r="A14612" s="120"/>
      <c r="B14612" s="120"/>
      <c r="C14612" s="120"/>
      <c r="D14612" s="120"/>
      <c r="E14612" s="344"/>
      <c r="F14612" s="344"/>
      <c r="G14612" s="262">
        <f t="shared" si="251"/>
        <v>58584.866528488899</v>
      </c>
    </row>
    <row r="14613" spans="1:7" x14ac:dyDescent="0.2">
      <c r="A14613" s="120"/>
      <c r="B14613" s="120"/>
      <c r="C14613" s="120"/>
      <c r="D14613" s="120"/>
      <c r="E14613" s="344"/>
      <c r="F14613" s="344"/>
      <c r="G14613" s="262">
        <f t="shared" si="251"/>
        <v>58584.866528488899</v>
      </c>
    </row>
    <row r="14614" spans="1:7" x14ac:dyDescent="0.2">
      <c r="A14614" s="120"/>
      <c r="B14614" s="120"/>
      <c r="C14614" s="120"/>
      <c r="D14614" s="120"/>
      <c r="E14614" s="344"/>
      <c r="F14614" s="344"/>
      <c r="G14614" s="262">
        <f t="shared" si="251"/>
        <v>58584.866528488899</v>
      </c>
    </row>
    <row r="14615" spans="1:7" x14ac:dyDescent="0.2">
      <c r="A14615" s="120"/>
      <c r="B14615" s="120"/>
      <c r="C14615" s="120"/>
      <c r="D14615" s="120"/>
      <c r="E14615" s="344"/>
      <c r="F14615" s="344"/>
      <c r="G14615" s="262">
        <f t="shared" si="251"/>
        <v>58584.866528488899</v>
      </c>
    </row>
    <row r="14616" spans="1:7" x14ac:dyDescent="0.2">
      <c r="A14616" s="120"/>
      <c r="B14616" s="120"/>
      <c r="C14616" s="120"/>
      <c r="D14616" s="120"/>
      <c r="E14616" s="344"/>
      <c r="F14616" s="344"/>
      <c r="G14616" s="262">
        <f t="shared" si="251"/>
        <v>58584.866528488899</v>
      </c>
    </row>
    <row r="14617" spans="1:7" x14ac:dyDescent="0.2">
      <c r="A14617" s="120"/>
      <c r="B14617" s="120"/>
      <c r="C14617" s="120"/>
      <c r="D14617" s="120"/>
      <c r="E14617" s="344"/>
      <c r="F14617" s="344"/>
      <c r="G14617" s="262">
        <f t="shared" si="251"/>
        <v>58584.866528488899</v>
      </c>
    </row>
    <row r="14618" spans="1:7" x14ac:dyDescent="0.2">
      <c r="A14618" s="120"/>
      <c r="B14618" s="120"/>
      <c r="C14618" s="120"/>
      <c r="D14618" s="120"/>
      <c r="E14618" s="344"/>
      <c r="F14618" s="344"/>
      <c r="G14618" s="262">
        <f t="shared" si="251"/>
        <v>58584.866528488899</v>
      </c>
    </row>
    <row r="14619" spans="1:7" x14ac:dyDescent="0.2">
      <c r="A14619" s="120"/>
      <c r="B14619" s="120"/>
      <c r="C14619" s="120"/>
      <c r="D14619" s="120"/>
      <c r="E14619" s="344"/>
      <c r="F14619" s="344"/>
      <c r="G14619" s="262">
        <f t="shared" si="251"/>
        <v>58584.866528488899</v>
      </c>
    </row>
    <row r="14620" spans="1:7" x14ac:dyDescent="0.2">
      <c r="A14620" s="120"/>
      <c r="B14620" s="120"/>
      <c r="C14620" s="120"/>
      <c r="D14620" s="120"/>
      <c r="E14620" s="344"/>
      <c r="F14620" s="344"/>
      <c r="G14620" s="262">
        <f t="shared" si="251"/>
        <v>58584.866528488899</v>
      </c>
    </row>
    <row r="14621" spans="1:7" x14ac:dyDescent="0.2">
      <c r="A14621" s="120"/>
      <c r="B14621" s="120"/>
      <c r="C14621" s="120"/>
      <c r="D14621" s="120"/>
      <c r="E14621" s="344"/>
      <c r="F14621" s="344"/>
      <c r="G14621" s="262">
        <f t="shared" si="251"/>
        <v>58584.866528488899</v>
      </c>
    </row>
    <row r="14622" spans="1:7" x14ac:dyDescent="0.2">
      <c r="A14622" s="120"/>
      <c r="B14622" s="120"/>
      <c r="C14622" s="120"/>
      <c r="D14622" s="120"/>
      <c r="E14622" s="344"/>
      <c r="F14622" s="344"/>
      <c r="G14622" s="262">
        <f t="shared" si="251"/>
        <v>58584.866528488899</v>
      </c>
    </row>
    <row r="14623" spans="1:7" x14ac:dyDescent="0.2">
      <c r="A14623" s="120"/>
      <c r="B14623" s="120"/>
      <c r="C14623" s="120"/>
      <c r="D14623" s="120"/>
      <c r="E14623" s="344"/>
      <c r="F14623" s="344"/>
      <c r="G14623" s="262">
        <f t="shared" si="251"/>
        <v>58584.866528488899</v>
      </c>
    </row>
    <row r="14624" spans="1:7" x14ac:dyDescent="0.2">
      <c r="A14624" s="120"/>
      <c r="B14624" s="120"/>
      <c r="C14624" s="120"/>
      <c r="D14624" s="120"/>
      <c r="E14624" s="344"/>
      <c r="F14624" s="344"/>
      <c r="G14624" s="262">
        <f t="shared" si="251"/>
        <v>58584.866528488899</v>
      </c>
    </row>
    <row r="14625" spans="1:7" x14ac:dyDescent="0.2">
      <c r="A14625" s="120"/>
      <c r="B14625" s="120"/>
      <c r="C14625" s="120"/>
      <c r="D14625" s="120"/>
      <c r="E14625" s="344"/>
      <c r="F14625" s="344"/>
      <c r="G14625" s="262">
        <f t="shared" si="251"/>
        <v>58584.866528488899</v>
      </c>
    </row>
    <row r="14626" spans="1:7" x14ac:dyDescent="0.2">
      <c r="A14626" s="120"/>
      <c r="B14626" s="120"/>
      <c r="C14626" s="120"/>
      <c r="D14626" s="120"/>
      <c r="E14626" s="344"/>
      <c r="F14626" s="344"/>
      <c r="G14626" s="262">
        <f t="shared" si="251"/>
        <v>58584.866528488899</v>
      </c>
    </row>
    <row r="14627" spans="1:7" x14ac:dyDescent="0.2">
      <c r="A14627" s="120"/>
      <c r="B14627" s="120"/>
      <c r="C14627" s="120"/>
      <c r="D14627" s="120"/>
      <c r="E14627" s="344"/>
      <c r="F14627" s="344"/>
      <c r="G14627" s="262">
        <f t="shared" si="251"/>
        <v>58584.866528488899</v>
      </c>
    </row>
    <row r="14628" spans="1:7" x14ac:dyDescent="0.2">
      <c r="A14628" s="120"/>
      <c r="B14628" s="120"/>
      <c r="C14628" s="120"/>
      <c r="D14628" s="120"/>
      <c r="E14628" s="344"/>
      <c r="F14628" s="344"/>
      <c r="G14628" s="262">
        <f t="shared" si="251"/>
        <v>58584.866528488899</v>
      </c>
    </row>
    <row r="14629" spans="1:7" x14ac:dyDescent="0.2">
      <c r="A14629" s="120"/>
      <c r="B14629" s="120"/>
      <c r="C14629" s="120"/>
      <c r="D14629" s="120"/>
      <c r="E14629" s="344"/>
      <c r="F14629" s="344"/>
      <c r="G14629" s="262">
        <f t="shared" si="251"/>
        <v>58584.866528488899</v>
      </c>
    </row>
    <row r="14630" spans="1:7" x14ac:dyDescent="0.2">
      <c r="A14630" s="120"/>
      <c r="B14630" s="120"/>
      <c r="C14630" s="120"/>
      <c r="D14630" s="120"/>
      <c r="E14630" s="344"/>
      <c r="F14630" s="344"/>
      <c r="G14630" s="262">
        <f t="shared" si="251"/>
        <v>58584.866528488899</v>
      </c>
    </row>
    <row r="14631" spans="1:7" x14ac:dyDescent="0.2">
      <c r="A14631" s="120"/>
      <c r="B14631" s="120"/>
      <c r="C14631" s="120"/>
      <c r="D14631" s="120"/>
      <c r="E14631" s="344"/>
      <c r="F14631" s="344"/>
      <c r="G14631" s="262">
        <f t="shared" si="251"/>
        <v>58584.866528488899</v>
      </c>
    </row>
    <row r="14632" spans="1:7" x14ac:dyDescent="0.2">
      <c r="A14632" s="120"/>
      <c r="B14632" s="120"/>
      <c r="C14632" s="120"/>
      <c r="D14632" s="120"/>
      <c r="E14632" s="344"/>
      <c r="F14632" s="344"/>
      <c r="G14632" s="262">
        <f t="shared" si="251"/>
        <v>58584.866528488899</v>
      </c>
    </row>
    <row r="14633" spans="1:7" x14ac:dyDescent="0.2">
      <c r="A14633" s="120"/>
      <c r="B14633" s="120"/>
      <c r="C14633" s="120"/>
      <c r="D14633" s="120"/>
      <c r="E14633" s="344"/>
      <c r="F14633" s="344"/>
      <c r="G14633" s="262">
        <f t="shared" si="251"/>
        <v>58584.866528488899</v>
      </c>
    </row>
    <row r="14634" spans="1:7" x14ac:dyDescent="0.2">
      <c r="A14634" s="120"/>
      <c r="B14634" s="120"/>
      <c r="C14634" s="120"/>
      <c r="D14634" s="120"/>
      <c r="E14634" s="344"/>
      <c r="F14634" s="344"/>
      <c r="G14634" s="262">
        <f t="shared" si="251"/>
        <v>58584.866528488899</v>
      </c>
    </row>
    <row r="14635" spans="1:7" x14ac:dyDescent="0.2">
      <c r="A14635" s="120"/>
      <c r="B14635" s="120"/>
      <c r="C14635" s="120"/>
      <c r="D14635" s="120"/>
      <c r="E14635" s="344"/>
      <c r="F14635" s="344"/>
      <c r="G14635" s="262">
        <f t="shared" si="251"/>
        <v>58584.866528488899</v>
      </c>
    </row>
    <row r="14636" spans="1:7" x14ac:dyDescent="0.2">
      <c r="A14636" s="120"/>
      <c r="B14636" s="120"/>
      <c r="C14636" s="120"/>
      <c r="D14636" s="120"/>
      <c r="E14636" s="344"/>
      <c r="F14636" s="344"/>
      <c r="G14636" s="262">
        <f t="shared" si="251"/>
        <v>58584.866528488899</v>
      </c>
    </row>
    <row r="14637" spans="1:7" x14ac:dyDescent="0.2">
      <c r="A14637" s="120"/>
      <c r="B14637" s="120"/>
      <c r="C14637" s="120"/>
      <c r="D14637" s="120"/>
      <c r="E14637" s="344"/>
      <c r="F14637" s="344"/>
      <c r="G14637" s="262">
        <f t="shared" si="251"/>
        <v>58584.866528488899</v>
      </c>
    </row>
    <row r="14638" spans="1:7" x14ac:dyDescent="0.2">
      <c r="A14638" s="120"/>
      <c r="B14638" s="120"/>
      <c r="C14638" s="120"/>
      <c r="D14638" s="120"/>
      <c r="E14638" s="344"/>
      <c r="F14638" s="344"/>
      <c r="G14638" s="262">
        <f t="shared" si="251"/>
        <v>58584.866528488899</v>
      </c>
    </row>
    <row r="14639" spans="1:7" x14ac:dyDescent="0.2">
      <c r="A14639" s="120"/>
      <c r="B14639" s="120"/>
      <c r="C14639" s="120"/>
      <c r="D14639" s="120"/>
      <c r="E14639" s="344"/>
      <c r="F14639" s="344"/>
      <c r="G14639" s="262">
        <f t="shared" si="251"/>
        <v>58584.866528488899</v>
      </c>
    </row>
    <row r="14640" spans="1:7" x14ac:dyDescent="0.2">
      <c r="A14640" s="120"/>
      <c r="B14640" s="120"/>
      <c r="C14640" s="120"/>
      <c r="D14640" s="120"/>
      <c r="E14640" s="344"/>
      <c r="F14640" s="344"/>
      <c r="G14640" s="262">
        <f t="shared" si="251"/>
        <v>58584.866528488899</v>
      </c>
    </row>
    <row r="14641" spans="1:7" x14ac:dyDescent="0.2">
      <c r="A14641" s="120"/>
      <c r="B14641" s="120"/>
      <c r="C14641" s="120"/>
      <c r="D14641" s="120"/>
      <c r="E14641" s="344"/>
      <c r="F14641" s="344"/>
      <c r="G14641" s="262">
        <f t="shared" si="251"/>
        <v>58584.866528488899</v>
      </c>
    </row>
    <row r="14642" spans="1:7" x14ac:dyDescent="0.2">
      <c r="A14642" s="120"/>
      <c r="B14642" s="120"/>
      <c r="C14642" s="120"/>
      <c r="D14642" s="120"/>
      <c r="E14642" s="344"/>
      <c r="F14642" s="344"/>
      <c r="G14642" s="262">
        <f t="shared" si="251"/>
        <v>58584.866528488899</v>
      </c>
    </row>
    <row r="14643" spans="1:7" x14ac:dyDescent="0.2">
      <c r="A14643" s="120"/>
      <c r="B14643" s="120"/>
      <c r="C14643" s="120"/>
      <c r="D14643" s="120"/>
      <c r="E14643" s="344"/>
      <c r="F14643" s="344"/>
      <c r="G14643" s="262">
        <f t="shared" si="251"/>
        <v>58584.866528488899</v>
      </c>
    </row>
    <row r="14644" spans="1:7" x14ac:dyDescent="0.2">
      <c r="A14644" s="120"/>
      <c r="B14644" s="120"/>
      <c r="C14644" s="120"/>
      <c r="D14644" s="120"/>
      <c r="E14644" s="344"/>
      <c r="F14644" s="344"/>
      <c r="G14644" s="262">
        <f t="shared" si="251"/>
        <v>58584.866528488899</v>
      </c>
    </row>
    <row r="14645" spans="1:7" x14ac:dyDescent="0.2">
      <c r="A14645" s="120"/>
      <c r="B14645" s="120"/>
      <c r="C14645" s="120"/>
      <c r="D14645" s="120"/>
      <c r="E14645" s="344"/>
      <c r="F14645" s="344"/>
      <c r="G14645" s="262">
        <f t="shared" si="251"/>
        <v>58584.866528488899</v>
      </c>
    </row>
    <row r="14646" spans="1:7" x14ac:dyDescent="0.2">
      <c r="A14646" s="120"/>
      <c r="B14646" s="120"/>
      <c r="C14646" s="120"/>
      <c r="D14646" s="120"/>
      <c r="E14646" s="344"/>
      <c r="F14646" s="344"/>
      <c r="G14646" s="262">
        <f t="shared" si="251"/>
        <v>58584.866528488899</v>
      </c>
    </row>
    <row r="14647" spans="1:7" x14ac:dyDescent="0.2">
      <c r="A14647" s="120"/>
      <c r="B14647" s="120"/>
      <c r="C14647" s="120"/>
      <c r="D14647" s="120"/>
      <c r="E14647" s="344"/>
      <c r="F14647" s="344"/>
      <c r="G14647" s="262">
        <f t="shared" si="251"/>
        <v>58584.866528488899</v>
      </c>
    </row>
    <row r="14648" spans="1:7" x14ac:dyDescent="0.2">
      <c r="A14648" s="120"/>
      <c r="B14648" s="120"/>
      <c r="C14648" s="120"/>
      <c r="D14648" s="120"/>
      <c r="E14648" s="344"/>
      <c r="F14648" s="344"/>
      <c r="G14648" s="262">
        <f t="shared" si="251"/>
        <v>58584.866528488899</v>
      </c>
    </row>
    <row r="14649" spans="1:7" x14ac:dyDescent="0.2">
      <c r="A14649" s="120"/>
      <c r="B14649" s="120"/>
      <c r="C14649" s="120"/>
      <c r="D14649" s="120"/>
      <c r="E14649" s="344"/>
      <c r="F14649" s="344"/>
      <c r="G14649" s="262">
        <f t="shared" si="251"/>
        <v>58584.866528488899</v>
      </c>
    </row>
    <row r="14650" spans="1:7" x14ac:dyDescent="0.2">
      <c r="A14650" s="120"/>
      <c r="B14650" s="120"/>
      <c r="C14650" s="120"/>
      <c r="D14650" s="120"/>
      <c r="E14650" s="344"/>
      <c r="F14650" s="344"/>
      <c r="G14650" s="262">
        <f t="shared" si="251"/>
        <v>58584.866528488899</v>
      </c>
    </row>
    <row r="14651" spans="1:7" x14ac:dyDescent="0.2">
      <c r="A14651" s="120"/>
      <c r="B14651" s="120"/>
      <c r="C14651" s="120"/>
      <c r="D14651" s="120"/>
      <c r="E14651" s="344"/>
      <c r="F14651" s="344"/>
      <c r="G14651" s="262">
        <f t="shared" si="251"/>
        <v>58584.866528488899</v>
      </c>
    </row>
    <row r="14652" spans="1:7" x14ac:dyDescent="0.2">
      <c r="A14652" s="120"/>
      <c r="B14652" s="120"/>
      <c r="C14652" s="120"/>
      <c r="D14652" s="120"/>
      <c r="E14652" s="344"/>
      <c r="F14652" s="344"/>
      <c r="G14652" s="262">
        <f t="shared" si="251"/>
        <v>58584.866528488899</v>
      </c>
    </row>
    <row r="14653" spans="1:7" x14ac:dyDescent="0.2">
      <c r="A14653" s="120"/>
      <c r="B14653" s="120"/>
      <c r="C14653" s="120"/>
      <c r="D14653" s="120"/>
      <c r="E14653" s="344"/>
      <c r="F14653" s="344"/>
      <c r="G14653" s="262">
        <f t="shared" si="251"/>
        <v>58584.866528488899</v>
      </c>
    </row>
    <row r="14654" spans="1:7" x14ac:dyDescent="0.2">
      <c r="A14654" s="120"/>
      <c r="B14654" s="120"/>
      <c r="C14654" s="120"/>
      <c r="D14654" s="120"/>
      <c r="E14654" s="344"/>
      <c r="F14654" s="344"/>
      <c r="G14654" s="262">
        <f t="shared" si="251"/>
        <v>58584.866528488899</v>
      </c>
    </row>
    <row r="14655" spans="1:7" x14ac:dyDescent="0.2">
      <c r="A14655" s="120"/>
      <c r="B14655" s="120"/>
      <c r="C14655" s="120"/>
      <c r="D14655" s="120"/>
      <c r="E14655" s="344"/>
      <c r="F14655" s="344"/>
      <c r="G14655" s="262">
        <f t="shared" si="251"/>
        <v>58584.866528488899</v>
      </c>
    </row>
    <row r="14656" spans="1:7" x14ac:dyDescent="0.2">
      <c r="A14656" s="120"/>
      <c r="B14656" s="120"/>
      <c r="C14656" s="120"/>
      <c r="D14656" s="120"/>
      <c r="E14656" s="344"/>
      <c r="F14656" s="344"/>
      <c r="G14656" s="262">
        <f t="shared" si="251"/>
        <v>58584.866528488899</v>
      </c>
    </row>
    <row r="14657" spans="1:7" x14ac:dyDescent="0.2">
      <c r="A14657" s="120"/>
      <c r="B14657" s="120"/>
      <c r="C14657" s="120"/>
      <c r="D14657" s="120"/>
      <c r="E14657" s="344"/>
      <c r="F14657" s="344"/>
      <c r="G14657" s="262">
        <f t="shared" si="251"/>
        <v>58584.866528488899</v>
      </c>
    </row>
    <row r="14658" spans="1:7" x14ac:dyDescent="0.2">
      <c r="A14658" s="120"/>
      <c r="B14658" s="120"/>
      <c r="C14658" s="120"/>
      <c r="D14658" s="120"/>
      <c r="E14658" s="344"/>
      <c r="F14658" s="344"/>
      <c r="G14658" s="262">
        <f t="shared" si="251"/>
        <v>58584.866528488899</v>
      </c>
    </row>
    <row r="14659" spans="1:7" x14ac:dyDescent="0.2">
      <c r="A14659" s="120"/>
      <c r="B14659" s="120"/>
      <c r="C14659" s="120"/>
      <c r="D14659" s="120"/>
      <c r="E14659" s="344"/>
      <c r="F14659" s="344"/>
      <c r="G14659" s="262">
        <f t="shared" si="251"/>
        <v>58584.866528488899</v>
      </c>
    </row>
    <row r="14660" spans="1:7" x14ac:dyDescent="0.2">
      <c r="A14660" s="120"/>
      <c r="B14660" s="120"/>
      <c r="C14660" s="120"/>
      <c r="D14660" s="120"/>
      <c r="E14660" s="344"/>
      <c r="F14660" s="344"/>
      <c r="G14660" s="262">
        <f t="shared" si="251"/>
        <v>58584.866528488899</v>
      </c>
    </row>
    <row r="14661" spans="1:7" x14ac:dyDescent="0.2">
      <c r="A14661" s="120"/>
      <c r="B14661" s="120"/>
      <c r="C14661" s="120"/>
      <c r="D14661" s="120"/>
      <c r="E14661" s="344"/>
      <c r="F14661" s="344"/>
      <c r="G14661" s="262">
        <f t="shared" si="251"/>
        <v>58584.866528488899</v>
      </c>
    </row>
    <row r="14662" spans="1:7" x14ac:dyDescent="0.2">
      <c r="A14662" s="120"/>
      <c r="B14662" s="120"/>
      <c r="C14662" s="120"/>
      <c r="D14662" s="120"/>
      <c r="E14662" s="344"/>
      <c r="F14662" s="344"/>
      <c r="G14662" s="262">
        <f t="shared" ref="G14662:G14725" si="252">G14661+(D14662+D14661)/2*(E14662-E14661)</f>
        <v>58584.866528488899</v>
      </c>
    </row>
    <row r="14663" spans="1:7" x14ac:dyDescent="0.2">
      <c r="A14663" s="120"/>
      <c r="B14663" s="120"/>
      <c r="C14663" s="120"/>
      <c r="D14663" s="120"/>
      <c r="E14663" s="344"/>
      <c r="F14663" s="344"/>
      <c r="G14663" s="262">
        <f t="shared" si="252"/>
        <v>58584.866528488899</v>
      </c>
    </row>
    <row r="14664" spans="1:7" x14ac:dyDescent="0.2">
      <c r="A14664" s="120"/>
      <c r="B14664" s="120"/>
      <c r="C14664" s="120"/>
      <c r="D14664" s="120"/>
      <c r="E14664" s="344"/>
      <c r="F14664" s="344"/>
      <c r="G14664" s="262">
        <f t="shared" si="252"/>
        <v>58584.866528488899</v>
      </c>
    </row>
    <row r="14665" spans="1:7" x14ac:dyDescent="0.2">
      <c r="A14665" s="120"/>
      <c r="B14665" s="120"/>
      <c r="C14665" s="120"/>
      <c r="D14665" s="120"/>
      <c r="E14665" s="344"/>
      <c r="F14665" s="344"/>
      <c r="G14665" s="262">
        <f t="shared" si="252"/>
        <v>58584.866528488899</v>
      </c>
    </row>
    <row r="14666" spans="1:7" x14ac:dyDescent="0.2">
      <c r="A14666" s="120"/>
      <c r="B14666" s="120"/>
      <c r="C14666" s="120"/>
      <c r="D14666" s="120"/>
      <c r="E14666" s="344"/>
      <c r="F14666" s="344"/>
      <c r="G14666" s="262">
        <f t="shared" si="252"/>
        <v>58584.866528488899</v>
      </c>
    </row>
    <row r="14667" spans="1:7" x14ac:dyDescent="0.2">
      <c r="A14667" s="120"/>
      <c r="B14667" s="120"/>
      <c r="C14667" s="120"/>
      <c r="D14667" s="120"/>
      <c r="E14667" s="344"/>
      <c r="F14667" s="344"/>
      <c r="G14667" s="262">
        <f t="shared" si="252"/>
        <v>58584.866528488899</v>
      </c>
    </row>
    <row r="14668" spans="1:7" x14ac:dyDescent="0.2">
      <c r="A14668" s="120"/>
      <c r="B14668" s="120"/>
      <c r="C14668" s="120"/>
      <c r="D14668" s="120"/>
      <c r="E14668" s="344"/>
      <c r="F14668" s="344"/>
      <c r="G14668" s="262">
        <f t="shared" si="252"/>
        <v>58584.866528488899</v>
      </c>
    </row>
    <row r="14669" spans="1:7" x14ac:dyDescent="0.2">
      <c r="A14669" s="120"/>
      <c r="B14669" s="120"/>
      <c r="C14669" s="120"/>
      <c r="D14669" s="120"/>
      <c r="E14669" s="344"/>
      <c r="F14669" s="344"/>
      <c r="G14669" s="262">
        <f t="shared" si="252"/>
        <v>58584.866528488899</v>
      </c>
    </row>
    <row r="14670" spans="1:7" x14ac:dyDescent="0.2">
      <c r="A14670" s="120"/>
      <c r="B14670" s="120"/>
      <c r="C14670" s="120"/>
      <c r="D14670" s="120"/>
      <c r="E14670" s="344"/>
      <c r="F14670" s="344"/>
      <c r="G14670" s="262">
        <f t="shared" si="252"/>
        <v>58584.866528488899</v>
      </c>
    </row>
    <row r="14671" spans="1:7" x14ac:dyDescent="0.2">
      <c r="A14671" s="120"/>
      <c r="B14671" s="120"/>
      <c r="C14671" s="120"/>
      <c r="D14671" s="120"/>
      <c r="E14671" s="344"/>
      <c r="F14671" s="344"/>
      <c r="G14671" s="262">
        <f t="shared" si="252"/>
        <v>58584.866528488899</v>
      </c>
    </row>
    <row r="14672" spans="1:7" x14ac:dyDescent="0.2">
      <c r="A14672" s="120"/>
      <c r="B14672" s="120"/>
      <c r="C14672" s="120"/>
      <c r="D14672" s="120"/>
      <c r="E14672" s="344"/>
      <c r="F14672" s="344"/>
      <c r="G14672" s="262">
        <f t="shared" si="252"/>
        <v>58584.866528488899</v>
      </c>
    </row>
    <row r="14673" spans="1:7" x14ac:dyDescent="0.2">
      <c r="A14673" s="120"/>
      <c r="B14673" s="120"/>
      <c r="C14673" s="120"/>
      <c r="D14673" s="120"/>
      <c r="E14673" s="344"/>
      <c r="F14673" s="344"/>
      <c r="G14673" s="262">
        <f t="shared" si="252"/>
        <v>58584.866528488899</v>
      </c>
    </row>
    <row r="14674" spans="1:7" x14ac:dyDescent="0.2">
      <c r="A14674" s="120"/>
      <c r="B14674" s="120"/>
      <c r="C14674" s="120"/>
      <c r="D14674" s="120"/>
      <c r="E14674" s="344"/>
      <c r="F14674" s="344"/>
      <c r="G14674" s="262">
        <f t="shared" si="252"/>
        <v>58584.866528488899</v>
      </c>
    </row>
    <row r="14675" spans="1:7" x14ac:dyDescent="0.2">
      <c r="A14675" s="120"/>
      <c r="B14675" s="120"/>
      <c r="C14675" s="120"/>
      <c r="D14675" s="120"/>
      <c r="E14675" s="344"/>
      <c r="F14675" s="344"/>
      <c r="G14675" s="262">
        <f t="shared" si="252"/>
        <v>58584.866528488899</v>
      </c>
    </row>
    <row r="14676" spans="1:7" x14ac:dyDescent="0.2">
      <c r="A14676" s="120"/>
      <c r="B14676" s="120"/>
      <c r="C14676" s="120"/>
      <c r="D14676" s="120"/>
      <c r="E14676" s="344"/>
      <c r="F14676" s="344"/>
      <c r="G14676" s="262">
        <f t="shared" si="252"/>
        <v>58584.866528488899</v>
      </c>
    </row>
    <row r="14677" spans="1:7" x14ac:dyDescent="0.2">
      <c r="A14677" s="120"/>
      <c r="B14677" s="120"/>
      <c r="C14677" s="120"/>
      <c r="D14677" s="120"/>
      <c r="E14677" s="344"/>
      <c r="F14677" s="344"/>
      <c r="G14677" s="262">
        <f t="shared" si="252"/>
        <v>58584.866528488899</v>
      </c>
    </row>
    <row r="14678" spans="1:7" x14ac:dyDescent="0.2">
      <c r="A14678" s="120"/>
      <c r="B14678" s="120"/>
      <c r="C14678" s="120"/>
      <c r="D14678" s="120"/>
      <c r="E14678" s="344"/>
      <c r="F14678" s="344"/>
      <c r="G14678" s="262">
        <f t="shared" si="252"/>
        <v>58584.866528488899</v>
      </c>
    </row>
    <row r="14679" spans="1:7" x14ac:dyDescent="0.2">
      <c r="A14679" s="120"/>
      <c r="B14679" s="120"/>
      <c r="C14679" s="120"/>
      <c r="D14679" s="120"/>
      <c r="E14679" s="344"/>
      <c r="F14679" s="344"/>
      <c r="G14679" s="262">
        <f t="shared" si="252"/>
        <v>58584.866528488899</v>
      </c>
    </row>
    <row r="14680" spans="1:7" x14ac:dyDescent="0.2">
      <c r="A14680" s="120"/>
      <c r="B14680" s="120"/>
      <c r="C14680" s="120"/>
      <c r="D14680" s="120"/>
      <c r="E14680" s="344"/>
      <c r="F14680" s="344"/>
      <c r="G14680" s="262">
        <f t="shared" si="252"/>
        <v>58584.866528488899</v>
      </c>
    </row>
    <row r="14681" spans="1:7" x14ac:dyDescent="0.2">
      <c r="A14681" s="120"/>
      <c r="B14681" s="120"/>
      <c r="C14681" s="120"/>
      <c r="D14681" s="120"/>
      <c r="E14681" s="344"/>
      <c r="F14681" s="344"/>
      <c r="G14681" s="262">
        <f t="shared" si="252"/>
        <v>58584.866528488899</v>
      </c>
    </row>
    <row r="14682" spans="1:7" x14ac:dyDescent="0.2">
      <c r="A14682" s="120"/>
      <c r="B14682" s="120"/>
      <c r="C14682" s="120"/>
      <c r="D14682" s="120"/>
      <c r="E14682" s="344"/>
      <c r="F14682" s="344"/>
      <c r="G14682" s="262">
        <f t="shared" si="252"/>
        <v>58584.866528488899</v>
      </c>
    </row>
    <row r="14683" spans="1:7" x14ac:dyDescent="0.2">
      <c r="A14683" s="120"/>
      <c r="B14683" s="120"/>
      <c r="C14683" s="120"/>
      <c r="D14683" s="120"/>
      <c r="E14683" s="344"/>
      <c r="F14683" s="344"/>
      <c r="G14683" s="262">
        <f t="shared" si="252"/>
        <v>58584.866528488899</v>
      </c>
    </row>
    <row r="14684" spans="1:7" x14ac:dyDescent="0.2">
      <c r="A14684" s="120"/>
      <c r="B14684" s="120"/>
      <c r="C14684" s="120"/>
      <c r="D14684" s="120"/>
      <c r="E14684" s="344"/>
      <c r="F14684" s="344"/>
      <c r="G14684" s="262">
        <f t="shared" si="252"/>
        <v>58584.866528488899</v>
      </c>
    </row>
    <row r="14685" spans="1:7" x14ac:dyDescent="0.2">
      <c r="A14685" s="120"/>
      <c r="B14685" s="120"/>
      <c r="C14685" s="120"/>
      <c r="D14685" s="120"/>
      <c r="E14685" s="344"/>
      <c r="F14685" s="344"/>
      <c r="G14685" s="262">
        <f t="shared" si="252"/>
        <v>58584.866528488899</v>
      </c>
    </row>
    <row r="14686" spans="1:7" x14ac:dyDescent="0.2">
      <c r="A14686" s="120"/>
      <c r="B14686" s="120"/>
      <c r="C14686" s="120"/>
      <c r="D14686" s="120"/>
      <c r="E14686" s="344"/>
      <c r="F14686" s="344"/>
      <c r="G14686" s="262">
        <f t="shared" si="252"/>
        <v>58584.866528488899</v>
      </c>
    </row>
    <row r="14687" spans="1:7" x14ac:dyDescent="0.2">
      <c r="A14687" s="120"/>
      <c r="B14687" s="120"/>
      <c r="C14687" s="120"/>
      <c r="D14687" s="120"/>
      <c r="E14687" s="344"/>
      <c r="F14687" s="344"/>
      <c r="G14687" s="262">
        <f t="shared" si="252"/>
        <v>58584.866528488899</v>
      </c>
    </row>
    <row r="14688" spans="1:7" x14ac:dyDescent="0.2">
      <c r="A14688" s="120"/>
      <c r="B14688" s="120"/>
      <c r="C14688" s="120"/>
      <c r="D14688" s="120"/>
      <c r="E14688" s="344"/>
      <c r="F14688" s="344"/>
      <c r="G14688" s="262">
        <f t="shared" si="252"/>
        <v>58584.866528488899</v>
      </c>
    </row>
    <row r="14689" spans="1:7" x14ac:dyDescent="0.2">
      <c r="A14689" s="120"/>
      <c r="B14689" s="120"/>
      <c r="C14689" s="120"/>
      <c r="D14689" s="120"/>
      <c r="E14689" s="344"/>
      <c r="F14689" s="344"/>
      <c r="G14689" s="262">
        <f t="shared" si="252"/>
        <v>58584.866528488899</v>
      </c>
    </row>
    <row r="14690" spans="1:7" x14ac:dyDescent="0.2">
      <c r="A14690" s="120"/>
      <c r="B14690" s="120"/>
      <c r="C14690" s="120"/>
      <c r="D14690" s="120"/>
      <c r="E14690" s="344"/>
      <c r="F14690" s="344"/>
      <c r="G14690" s="262">
        <f t="shared" si="252"/>
        <v>58584.866528488899</v>
      </c>
    </row>
    <row r="14691" spans="1:7" x14ac:dyDescent="0.2">
      <c r="A14691" s="120"/>
      <c r="B14691" s="120"/>
      <c r="C14691" s="120"/>
      <c r="D14691" s="120"/>
      <c r="E14691" s="344"/>
      <c r="F14691" s="344"/>
      <c r="G14691" s="262">
        <f t="shared" si="252"/>
        <v>58584.866528488899</v>
      </c>
    </row>
    <row r="14692" spans="1:7" x14ac:dyDescent="0.2">
      <c r="A14692" s="120"/>
      <c r="B14692" s="120"/>
      <c r="C14692" s="120"/>
      <c r="D14692" s="120"/>
      <c r="E14692" s="344"/>
      <c r="F14692" s="344"/>
      <c r="G14692" s="262">
        <f t="shared" si="252"/>
        <v>58584.866528488899</v>
      </c>
    </row>
    <row r="14693" spans="1:7" x14ac:dyDescent="0.2">
      <c r="A14693" s="120"/>
      <c r="B14693" s="120"/>
      <c r="C14693" s="120"/>
      <c r="D14693" s="120"/>
      <c r="E14693" s="344"/>
      <c r="F14693" s="344"/>
      <c r="G14693" s="262">
        <f t="shared" si="252"/>
        <v>58584.866528488899</v>
      </c>
    </row>
    <row r="14694" spans="1:7" x14ac:dyDescent="0.2">
      <c r="A14694" s="120"/>
      <c r="B14694" s="120"/>
      <c r="C14694" s="120"/>
      <c r="D14694" s="120"/>
      <c r="E14694" s="344"/>
      <c r="F14694" s="344"/>
      <c r="G14694" s="262">
        <f t="shared" si="252"/>
        <v>58584.866528488899</v>
      </c>
    </row>
    <row r="14695" spans="1:7" x14ac:dyDescent="0.2">
      <c r="A14695" s="120"/>
      <c r="B14695" s="120"/>
      <c r="C14695" s="120"/>
      <c r="D14695" s="120"/>
      <c r="E14695" s="344"/>
      <c r="F14695" s="344"/>
      <c r="G14695" s="262">
        <f t="shared" si="252"/>
        <v>58584.866528488899</v>
      </c>
    </row>
    <row r="14696" spans="1:7" x14ac:dyDescent="0.2">
      <c r="A14696" s="120"/>
      <c r="B14696" s="120"/>
      <c r="C14696" s="120"/>
      <c r="D14696" s="120"/>
      <c r="E14696" s="344"/>
      <c r="F14696" s="344"/>
      <c r="G14696" s="262">
        <f t="shared" si="252"/>
        <v>58584.866528488899</v>
      </c>
    </row>
    <row r="14697" spans="1:7" x14ac:dyDescent="0.2">
      <c r="A14697" s="120"/>
      <c r="B14697" s="120"/>
      <c r="C14697" s="120"/>
      <c r="D14697" s="120"/>
      <c r="E14697" s="344"/>
      <c r="F14697" s="344"/>
      <c r="G14697" s="262">
        <f t="shared" si="252"/>
        <v>58584.866528488899</v>
      </c>
    </row>
    <row r="14698" spans="1:7" x14ac:dyDescent="0.2">
      <c r="A14698" s="120"/>
      <c r="B14698" s="120"/>
      <c r="C14698" s="120"/>
      <c r="D14698" s="120"/>
      <c r="E14698" s="344"/>
      <c r="F14698" s="344"/>
      <c r="G14698" s="262">
        <f t="shared" si="252"/>
        <v>58584.866528488899</v>
      </c>
    </row>
    <row r="14699" spans="1:7" x14ac:dyDescent="0.2">
      <c r="A14699" s="120"/>
      <c r="B14699" s="120"/>
      <c r="C14699" s="120"/>
      <c r="D14699" s="120"/>
      <c r="E14699" s="344"/>
      <c r="F14699" s="344"/>
      <c r="G14699" s="262">
        <f t="shared" si="252"/>
        <v>58584.866528488899</v>
      </c>
    </row>
    <row r="14700" spans="1:7" x14ac:dyDescent="0.2">
      <c r="A14700" s="120"/>
      <c r="B14700" s="120"/>
      <c r="C14700" s="120"/>
      <c r="D14700" s="120"/>
      <c r="E14700" s="344"/>
      <c r="F14700" s="344"/>
      <c r="G14700" s="262">
        <f t="shared" si="252"/>
        <v>58584.866528488899</v>
      </c>
    </row>
    <row r="14701" spans="1:7" x14ac:dyDescent="0.2">
      <c r="A14701" s="120"/>
      <c r="B14701" s="120"/>
      <c r="C14701" s="120"/>
      <c r="D14701" s="120"/>
      <c r="E14701" s="344"/>
      <c r="F14701" s="344"/>
      <c r="G14701" s="262">
        <f t="shared" si="252"/>
        <v>58584.866528488899</v>
      </c>
    </row>
    <row r="14702" spans="1:7" x14ac:dyDescent="0.2">
      <c r="A14702" s="120"/>
      <c r="B14702" s="120"/>
      <c r="C14702" s="120"/>
      <c r="D14702" s="120"/>
      <c r="E14702" s="344"/>
      <c r="F14702" s="344"/>
      <c r="G14702" s="262">
        <f t="shared" si="252"/>
        <v>58584.866528488899</v>
      </c>
    </row>
    <row r="14703" spans="1:7" x14ac:dyDescent="0.2">
      <c r="A14703" s="120"/>
      <c r="B14703" s="120"/>
      <c r="C14703" s="120"/>
      <c r="D14703" s="120"/>
      <c r="E14703" s="344"/>
      <c r="F14703" s="344"/>
      <c r="G14703" s="262">
        <f t="shared" si="252"/>
        <v>58584.866528488899</v>
      </c>
    </row>
    <row r="14704" spans="1:7" x14ac:dyDescent="0.2">
      <c r="A14704" s="120"/>
      <c r="B14704" s="120"/>
      <c r="C14704" s="120"/>
      <c r="D14704" s="120"/>
      <c r="E14704" s="344"/>
      <c r="F14704" s="344"/>
      <c r="G14704" s="262">
        <f t="shared" si="252"/>
        <v>58584.866528488899</v>
      </c>
    </row>
    <row r="14705" spans="1:7" x14ac:dyDescent="0.2">
      <c r="A14705" s="120"/>
      <c r="B14705" s="120"/>
      <c r="C14705" s="120"/>
      <c r="D14705" s="120"/>
      <c r="E14705" s="344"/>
      <c r="F14705" s="344"/>
      <c r="G14705" s="262">
        <f t="shared" si="252"/>
        <v>58584.866528488899</v>
      </c>
    </row>
    <row r="14706" spans="1:7" x14ac:dyDescent="0.2">
      <c r="A14706" s="120"/>
      <c r="B14706" s="120"/>
      <c r="C14706" s="120"/>
      <c r="D14706" s="120"/>
      <c r="E14706" s="344"/>
      <c r="F14706" s="344"/>
      <c r="G14706" s="262">
        <f t="shared" si="252"/>
        <v>58584.866528488899</v>
      </c>
    </row>
    <row r="14707" spans="1:7" x14ac:dyDescent="0.2">
      <c r="A14707" s="120"/>
      <c r="B14707" s="120"/>
      <c r="C14707" s="120"/>
      <c r="D14707" s="120"/>
      <c r="E14707" s="344"/>
      <c r="F14707" s="344"/>
      <c r="G14707" s="262">
        <f t="shared" si="252"/>
        <v>58584.866528488899</v>
      </c>
    </row>
    <row r="14708" spans="1:7" x14ac:dyDescent="0.2">
      <c r="A14708" s="120"/>
      <c r="B14708" s="120"/>
      <c r="C14708" s="120"/>
      <c r="D14708" s="120"/>
      <c r="E14708" s="344"/>
      <c r="F14708" s="344"/>
      <c r="G14708" s="262">
        <f t="shared" si="252"/>
        <v>58584.866528488899</v>
      </c>
    </row>
    <row r="14709" spans="1:7" x14ac:dyDescent="0.2">
      <c r="A14709" s="120"/>
      <c r="B14709" s="120"/>
      <c r="C14709" s="120"/>
      <c r="D14709" s="120"/>
      <c r="E14709" s="344"/>
      <c r="F14709" s="344"/>
      <c r="G14709" s="262">
        <f t="shared" si="252"/>
        <v>58584.866528488899</v>
      </c>
    </row>
    <row r="14710" spans="1:7" x14ac:dyDescent="0.2">
      <c r="A14710" s="120"/>
      <c r="B14710" s="120"/>
      <c r="C14710" s="120"/>
      <c r="D14710" s="120"/>
      <c r="E14710" s="344"/>
      <c r="F14710" s="344"/>
      <c r="G14710" s="262">
        <f t="shared" si="252"/>
        <v>58584.866528488899</v>
      </c>
    </row>
    <row r="14711" spans="1:7" x14ac:dyDescent="0.2">
      <c r="A14711" s="120"/>
      <c r="B14711" s="120"/>
      <c r="C14711" s="120"/>
      <c r="D14711" s="120"/>
      <c r="E14711" s="344"/>
      <c r="F14711" s="344"/>
      <c r="G14711" s="262">
        <f t="shared" si="252"/>
        <v>58584.866528488899</v>
      </c>
    </row>
    <row r="14712" spans="1:7" x14ac:dyDescent="0.2">
      <c r="A14712" s="120"/>
      <c r="B14712" s="120"/>
      <c r="C14712" s="120"/>
      <c r="D14712" s="120"/>
      <c r="E14712" s="344"/>
      <c r="F14712" s="344"/>
      <c r="G14712" s="262">
        <f t="shared" si="252"/>
        <v>58584.866528488899</v>
      </c>
    </row>
    <row r="14713" spans="1:7" x14ac:dyDescent="0.2">
      <c r="A14713" s="120"/>
      <c r="B14713" s="120"/>
      <c r="C14713" s="120"/>
      <c r="D14713" s="120"/>
      <c r="E14713" s="344"/>
      <c r="F14713" s="344"/>
      <c r="G14713" s="262">
        <f t="shared" si="252"/>
        <v>58584.866528488899</v>
      </c>
    </row>
    <row r="14714" spans="1:7" x14ac:dyDescent="0.2">
      <c r="A14714" s="120"/>
      <c r="B14714" s="120"/>
      <c r="C14714" s="120"/>
      <c r="D14714" s="120"/>
      <c r="E14714" s="344"/>
      <c r="F14714" s="344"/>
      <c r="G14714" s="262">
        <f t="shared" si="252"/>
        <v>58584.866528488899</v>
      </c>
    </row>
    <row r="14715" spans="1:7" x14ac:dyDescent="0.2">
      <c r="A14715" s="120"/>
      <c r="B14715" s="120"/>
      <c r="C14715" s="120"/>
      <c r="D14715" s="120"/>
      <c r="E14715" s="344"/>
      <c r="F14715" s="344"/>
      <c r="G14715" s="262">
        <f t="shared" si="252"/>
        <v>58584.866528488899</v>
      </c>
    </row>
    <row r="14716" spans="1:7" x14ac:dyDescent="0.2">
      <c r="A14716" s="120"/>
      <c r="B14716" s="120"/>
      <c r="C14716" s="120"/>
      <c r="D14716" s="120"/>
      <c r="E14716" s="344"/>
      <c r="F14716" s="344"/>
      <c r="G14716" s="262">
        <f t="shared" si="252"/>
        <v>58584.866528488899</v>
      </c>
    </row>
    <row r="14717" spans="1:7" x14ac:dyDescent="0.2">
      <c r="A14717" s="120"/>
      <c r="B14717" s="120"/>
      <c r="C14717" s="120"/>
      <c r="D14717" s="120"/>
      <c r="E14717" s="344"/>
      <c r="F14717" s="344"/>
      <c r="G14717" s="262">
        <f t="shared" si="252"/>
        <v>58584.866528488899</v>
      </c>
    </row>
    <row r="14718" spans="1:7" x14ac:dyDescent="0.2">
      <c r="A14718" s="120"/>
      <c r="B14718" s="120"/>
      <c r="C14718" s="120"/>
      <c r="D14718" s="120"/>
      <c r="E14718" s="344"/>
      <c r="F14718" s="344"/>
      <c r="G14718" s="262">
        <f t="shared" si="252"/>
        <v>58584.866528488899</v>
      </c>
    </row>
    <row r="14719" spans="1:7" x14ac:dyDescent="0.2">
      <c r="A14719" s="120"/>
      <c r="B14719" s="120"/>
      <c r="C14719" s="120"/>
      <c r="D14719" s="120"/>
      <c r="E14719" s="344"/>
      <c r="F14719" s="344"/>
      <c r="G14719" s="262">
        <f t="shared" si="252"/>
        <v>58584.866528488899</v>
      </c>
    </row>
    <row r="14720" spans="1:7" x14ac:dyDescent="0.2">
      <c r="A14720" s="120"/>
      <c r="B14720" s="120"/>
      <c r="C14720" s="120"/>
      <c r="D14720" s="120"/>
      <c r="E14720" s="344"/>
      <c r="F14720" s="344"/>
      <c r="G14720" s="262">
        <f t="shared" si="252"/>
        <v>58584.866528488899</v>
      </c>
    </row>
    <row r="14721" spans="1:7" x14ac:dyDescent="0.2">
      <c r="A14721" s="120"/>
      <c r="B14721" s="120"/>
      <c r="C14721" s="120"/>
      <c r="D14721" s="120"/>
      <c r="E14721" s="344"/>
      <c r="F14721" s="344"/>
      <c r="G14721" s="262">
        <f t="shared" si="252"/>
        <v>58584.866528488899</v>
      </c>
    </row>
    <row r="14722" spans="1:7" x14ac:dyDescent="0.2">
      <c r="A14722" s="120"/>
      <c r="B14722" s="120"/>
      <c r="C14722" s="120"/>
      <c r="D14722" s="120"/>
      <c r="E14722" s="344"/>
      <c r="F14722" s="344"/>
      <c r="G14722" s="262">
        <f t="shared" si="252"/>
        <v>58584.866528488899</v>
      </c>
    </row>
    <row r="14723" spans="1:7" x14ac:dyDescent="0.2">
      <c r="A14723" s="120"/>
      <c r="B14723" s="120"/>
      <c r="C14723" s="120"/>
      <c r="D14723" s="120"/>
      <c r="E14723" s="344"/>
      <c r="F14723" s="344"/>
      <c r="G14723" s="262">
        <f t="shared" si="252"/>
        <v>58584.866528488899</v>
      </c>
    </row>
    <row r="14724" spans="1:7" x14ac:dyDescent="0.2">
      <c r="A14724" s="120"/>
      <c r="B14724" s="120"/>
      <c r="C14724" s="120"/>
      <c r="D14724" s="120"/>
      <c r="E14724" s="344"/>
      <c r="F14724" s="344"/>
      <c r="G14724" s="262">
        <f t="shared" si="252"/>
        <v>58584.866528488899</v>
      </c>
    </row>
    <row r="14725" spans="1:7" x14ac:dyDescent="0.2">
      <c r="A14725" s="120"/>
      <c r="B14725" s="120"/>
      <c r="C14725" s="120"/>
      <c r="D14725" s="120"/>
      <c r="E14725" s="344"/>
      <c r="F14725" s="344"/>
      <c r="G14725" s="262">
        <f t="shared" si="252"/>
        <v>58584.866528488899</v>
      </c>
    </row>
    <row r="14726" spans="1:7" x14ac:dyDescent="0.2">
      <c r="A14726" s="120"/>
      <c r="B14726" s="120"/>
      <c r="C14726" s="120"/>
      <c r="D14726" s="120"/>
      <c r="E14726" s="344"/>
      <c r="F14726" s="344"/>
      <c r="G14726" s="262">
        <f t="shared" ref="G14726:G14789" si="253">G14725+(D14726+D14725)/2*(E14726-E14725)</f>
        <v>58584.866528488899</v>
      </c>
    </row>
    <row r="14727" spans="1:7" x14ac:dyDescent="0.2">
      <c r="A14727" s="120"/>
      <c r="B14727" s="120"/>
      <c r="C14727" s="120"/>
      <c r="D14727" s="120"/>
      <c r="E14727" s="344"/>
      <c r="F14727" s="344"/>
      <c r="G14727" s="262">
        <f t="shared" si="253"/>
        <v>58584.866528488899</v>
      </c>
    </row>
    <row r="14728" spans="1:7" x14ac:dyDescent="0.2">
      <c r="A14728" s="120"/>
      <c r="B14728" s="120"/>
      <c r="C14728" s="120"/>
      <c r="D14728" s="120"/>
      <c r="E14728" s="344"/>
      <c r="F14728" s="344"/>
      <c r="G14728" s="262">
        <f t="shared" si="253"/>
        <v>58584.866528488899</v>
      </c>
    </row>
    <row r="14729" spans="1:7" x14ac:dyDescent="0.2">
      <c r="A14729" s="120"/>
      <c r="B14729" s="120"/>
      <c r="C14729" s="120"/>
      <c r="D14729" s="120"/>
      <c r="E14729" s="344"/>
      <c r="F14729" s="344"/>
      <c r="G14729" s="262">
        <f t="shared" si="253"/>
        <v>58584.866528488899</v>
      </c>
    </row>
    <row r="14730" spans="1:7" x14ac:dyDescent="0.2">
      <c r="A14730" s="120"/>
      <c r="B14730" s="120"/>
      <c r="C14730" s="120"/>
      <c r="D14730" s="120"/>
      <c r="E14730" s="344"/>
      <c r="F14730" s="344"/>
      <c r="G14730" s="262">
        <f t="shared" si="253"/>
        <v>58584.866528488899</v>
      </c>
    </row>
    <row r="14731" spans="1:7" x14ac:dyDescent="0.2">
      <c r="A14731" s="120"/>
      <c r="B14731" s="120"/>
      <c r="C14731" s="120"/>
      <c r="D14731" s="120"/>
      <c r="E14731" s="344"/>
      <c r="F14731" s="344"/>
      <c r="G14731" s="262">
        <f t="shared" si="253"/>
        <v>58584.866528488899</v>
      </c>
    </row>
    <row r="14732" spans="1:7" x14ac:dyDescent="0.2">
      <c r="A14732" s="120"/>
      <c r="B14732" s="120"/>
      <c r="C14732" s="120"/>
      <c r="D14732" s="120"/>
      <c r="E14732" s="344"/>
      <c r="F14732" s="344"/>
      <c r="G14732" s="262">
        <f t="shared" si="253"/>
        <v>58584.866528488899</v>
      </c>
    </row>
    <row r="14733" spans="1:7" x14ac:dyDescent="0.2">
      <c r="A14733" s="120"/>
      <c r="B14733" s="120"/>
      <c r="C14733" s="120"/>
      <c r="D14733" s="120"/>
      <c r="E14733" s="344"/>
      <c r="F14733" s="344"/>
      <c r="G14733" s="262">
        <f t="shared" si="253"/>
        <v>58584.866528488899</v>
      </c>
    </row>
    <row r="14734" spans="1:7" x14ac:dyDescent="0.2">
      <c r="A14734" s="120"/>
      <c r="B14734" s="120"/>
      <c r="C14734" s="120"/>
      <c r="D14734" s="120"/>
      <c r="E14734" s="344"/>
      <c r="F14734" s="344"/>
      <c r="G14734" s="262">
        <f t="shared" si="253"/>
        <v>58584.866528488899</v>
      </c>
    </row>
    <row r="14735" spans="1:7" x14ac:dyDescent="0.2">
      <c r="A14735" s="120"/>
      <c r="B14735" s="120"/>
      <c r="C14735" s="120"/>
      <c r="D14735" s="120"/>
      <c r="E14735" s="344"/>
      <c r="F14735" s="344"/>
      <c r="G14735" s="262">
        <f t="shared" si="253"/>
        <v>58584.866528488899</v>
      </c>
    </row>
    <row r="14736" spans="1:7" x14ac:dyDescent="0.2">
      <c r="A14736" s="120"/>
      <c r="B14736" s="120"/>
      <c r="C14736" s="120"/>
      <c r="D14736" s="120"/>
      <c r="E14736" s="344"/>
      <c r="F14736" s="344"/>
      <c r="G14736" s="262">
        <f t="shared" si="253"/>
        <v>58584.866528488899</v>
      </c>
    </row>
    <row r="14737" spans="1:7" x14ac:dyDescent="0.2">
      <c r="A14737" s="120"/>
      <c r="B14737" s="120"/>
      <c r="C14737" s="120"/>
      <c r="D14737" s="120"/>
      <c r="E14737" s="344"/>
      <c r="F14737" s="344"/>
      <c r="G14737" s="262">
        <f t="shared" si="253"/>
        <v>58584.866528488899</v>
      </c>
    </row>
    <row r="14738" spans="1:7" x14ac:dyDescent="0.2">
      <c r="A14738" s="120"/>
      <c r="B14738" s="120"/>
      <c r="C14738" s="120"/>
      <c r="D14738" s="120"/>
      <c r="E14738" s="344"/>
      <c r="F14738" s="344"/>
      <c r="G14738" s="262">
        <f t="shared" si="253"/>
        <v>58584.866528488899</v>
      </c>
    </row>
    <row r="14739" spans="1:7" x14ac:dyDescent="0.2">
      <c r="A14739" s="120"/>
      <c r="B14739" s="120"/>
      <c r="C14739" s="120"/>
      <c r="D14739" s="120"/>
      <c r="E14739" s="344"/>
      <c r="F14739" s="344"/>
      <c r="G14739" s="262">
        <f t="shared" si="253"/>
        <v>58584.866528488899</v>
      </c>
    </row>
    <row r="14740" spans="1:7" x14ac:dyDescent="0.2">
      <c r="A14740" s="120"/>
      <c r="B14740" s="120"/>
      <c r="C14740" s="120"/>
      <c r="D14740" s="120"/>
      <c r="E14740" s="344"/>
      <c r="F14740" s="344"/>
      <c r="G14740" s="262">
        <f t="shared" si="253"/>
        <v>58584.866528488899</v>
      </c>
    </row>
    <row r="14741" spans="1:7" x14ac:dyDescent="0.2">
      <c r="A14741" s="120"/>
      <c r="B14741" s="120"/>
      <c r="C14741" s="120"/>
      <c r="D14741" s="120"/>
      <c r="E14741" s="344"/>
      <c r="F14741" s="344"/>
      <c r="G14741" s="262">
        <f t="shared" si="253"/>
        <v>58584.866528488899</v>
      </c>
    </row>
    <row r="14742" spans="1:7" x14ac:dyDescent="0.2">
      <c r="A14742" s="120"/>
      <c r="B14742" s="120"/>
      <c r="C14742" s="120"/>
      <c r="D14742" s="120"/>
      <c r="E14742" s="344"/>
      <c r="F14742" s="344"/>
      <c r="G14742" s="262">
        <f t="shared" si="253"/>
        <v>58584.866528488899</v>
      </c>
    </row>
    <row r="14743" spans="1:7" x14ac:dyDescent="0.2">
      <c r="A14743" s="120"/>
      <c r="B14743" s="120"/>
      <c r="C14743" s="120"/>
      <c r="D14743" s="120"/>
      <c r="E14743" s="344"/>
      <c r="F14743" s="344"/>
      <c r="G14743" s="262">
        <f t="shared" si="253"/>
        <v>58584.866528488899</v>
      </c>
    </row>
    <row r="14744" spans="1:7" x14ac:dyDescent="0.2">
      <c r="A14744" s="120"/>
      <c r="B14744" s="120"/>
      <c r="C14744" s="120"/>
      <c r="D14744" s="120"/>
      <c r="E14744" s="344"/>
      <c r="F14744" s="344"/>
      <c r="G14744" s="262">
        <f t="shared" si="253"/>
        <v>58584.866528488899</v>
      </c>
    </row>
    <row r="14745" spans="1:7" x14ac:dyDescent="0.2">
      <c r="A14745" s="120"/>
      <c r="B14745" s="120"/>
      <c r="C14745" s="120"/>
      <c r="D14745" s="120"/>
      <c r="E14745" s="344"/>
      <c r="F14745" s="344"/>
      <c r="G14745" s="262">
        <f t="shared" si="253"/>
        <v>58584.866528488899</v>
      </c>
    </row>
    <row r="14746" spans="1:7" x14ac:dyDescent="0.2">
      <c r="A14746" s="120"/>
      <c r="B14746" s="120"/>
      <c r="C14746" s="120"/>
      <c r="D14746" s="120"/>
      <c r="E14746" s="344"/>
      <c r="F14746" s="344"/>
      <c r="G14746" s="262">
        <f t="shared" si="253"/>
        <v>58584.866528488899</v>
      </c>
    </row>
    <row r="14747" spans="1:7" x14ac:dyDescent="0.2">
      <c r="A14747" s="120"/>
      <c r="B14747" s="120"/>
      <c r="C14747" s="120"/>
      <c r="D14747" s="120"/>
      <c r="E14747" s="344"/>
      <c r="F14747" s="344"/>
      <c r="G14747" s="262">
        <f t="shared" si="253"/>
        <v>58584.866528488899</v>
      </c>
    </row>
    <row r="14748" spans="1:7" x14ac:dyDescent="0.2">
      <c r="A14748" s="120"/>
      <c r="B14748" s="120"/>
      <c r="C14748" s="120"/>
      <c r="D14748" s="120"/>
      <c r="E14748" s="344"/>
      <c r="F14748" s="344"/>
      <c r="G14748" s="262">
        <f t="shared" si="253"/>
        <v>58584.866528488899</v>
      </c>
    </row>
    <row r="14749" spans="1:7" x14ac:dyDescent="0.2">
      <c r="A14749" s="120"/>
      <c r="B14749" s="120"/>
      <c r="C14749" s="120"/>
      <c r="D14749" s="120"/>
      <c r="E14749" s="344"/>
      <c r="F14749" s="344"/>
      <c r="G14749" s="262">
        <f t="shared" si="253"/>
        <v>58584.866528488899</v>
      </c>
    </row>
    <row r="14750" spans="1:7" x14ac:dyDescent="0.2">
      <c r="A14750" s="120"/>
      <c r="B14750" s="120"/>
      <c r="C14750" s="120"/>
      <c r="D14750" s="120"/>
      <c r="E14750" s="344"/>
      <c r="F14750" s="344"/>
      <c r="G14750" s="262">
        <f t="shared" si="253"/>
        <v>58584.866528488899</v>
      </c>
    </row>
    <row r="14751" spans="1:7" x14ac:dyDescent="0.2">
      <c r="A14751" s="120"/>
      <c r="B14751" s="120"/>
      <c r="C14751" s="120"/>
      <c r="D14751" s="120"/>
      <c r="E14751" s="344"/>
      <c r="F14751" s="344"/>
      <c r="G14751" s="262">
        <f t="shared" si="253"/>
        <v>58584.866528488899</v>
      </c>
    </row>
    <row r="14752" spans="1:7" x14ac:dyDescent="0.2">
      <c r="A14752" s="120"/>
      <c r="B14752" s="120"/>
      <c r="C14752" s="120"/>
      <c r="D14752" s="120"/>
      <c r="E14752" s="344"/>
      <c r="F14752" s="344"/>
      <c r="G14752" s="262">
        <f t="shared" si="253"/>
        <v>58584.866528488899</v>
      </c>
    </row>
    <row r="14753" spans="1:7" x14ac:dyDescent="0.2">
      <c r="A14753" s="120"/>
      <c r="B14753" s="120"/>
      <c r="C14753" s="120"/>
      <c r="D14753" s="120"/>
      <c r="E14753" s="344"/>
      <c r="F14753" s="344"/>
      <c r="G14753" s="262">
        <f t="shared" si="253"/>
        <v>58584.866528488899</v>
      </c>
    </row>
    <row r="14754" spans="1:7" x14ac:dyDescent="0.2">
      <c r="A14754" s="120"/>
      <c r="B14754" s="120"/>
      <c r="C14754" s="120"/>
      <c r="D14754" s="120"/>
      <c r="E14754" s="344"/>
      <c r="F14754" s="344"/>
      <c r="G14754" s="262">
        <f t="shared" si="253"/>
        <v>58584.866528488899</v>
      </c>
    </row>
    <row r="14755" spans="1:7" x14ac:dyDescent="0.2">
      <c r="A14755" s="120"/>
      <c r="B14755" s="120"/>
      <c r="C14755" s="120"/>
      <c r="D14755" s="120"/>
      <c r="E14755" s="344"/>
      <c r="F14755" s="344"/>
      <c r="G14755" s="262">
        <f t="shared" si="253"/>
        <v>58584.866528488899</v>
      </c>
    </row>
    <row r="14756" spans="1:7" x14ac:dyDescent="0.2">
      <c r="A14756" s="120"/>
      <c r="B14756" s="120"/>
      <c r="C14756" s="120"/>
      <c r="D14756" s="120"/>
      <c r="E14756" s="344"/>
      <c r="F14756" s="344"/>
      <c r="G14756" s="262">
        <f t="shared" si="253"/>
        <v>58584.866528488899</v>
      </c>
    </row>
    <row r="14757" spans="1:7" x14ac:dyDescent="0.2">
      <c r="A14757" s="120"/>
      <c r="B14757" s="120"/>
      <c r="C14757" s="120"/>
      <c r="D14757" s="120"/>
      <c r="E14757" s="344"/>
      <c r="F14757" s="344"/>
      <c r="G14757" s="262">
        <f t="shared" si="253"/>
        <v>58584.866528488899</v>
      </c>
    </row>
    <row r="14758" spans="1:7" x14ac:dyDescent="0.2">
      <c r="A14758" s="120"/>
      <c r="B14758" s="120"/>
      <c r="C14758" s="120"/>
      <c r="D14758" s="120"/>
      <c r="E14758" s="344"/>
      <c r="F14758" s="344"/>
      <c r="G14758" s="262">
        <f t="shared" si="253"/>
        <v>58584.866528488899</v>
      </c>
    </row>
    <row r="14759" spans="1:7" x14ac:dyDescent="0.2">
      <c r="A14759" s="120"/>
      <c r="B14759" s="120"/>
      <c r="C14759" s="120"/>
      <c r="D14759" s="120"/>
      <c r="E14759" s="344"/>
      <c r="F14759" s="344"/>
      <c r="G14759" s="262">
        <f t="shared" si="253"/>
        <v>58584.866528488899</v>
      </c>
    </row>
    <row r="14760" spans="1:7" x14ac:dyDescent="0.2">
      <c r="A14760" s="120"/>
      <c r="B14760" s="120"/>
      <c r="C14760" s="120"/>
      <c r="D14760" s="120"/>
      <c r="E14760" s="344"/>
      <c r="F14760" s="344"/>
      <c r="G14760" s="262">
        <f t="shared" si="253"/>
        <v>58584.866528488899</v>
      </c>
    </row>
    <row r="14761" spans="1:7" x14ac:dyDescent="0.2">
      <c r="A14761" s="120"/>
      <c r="B14761" s="120"/>
      <c r="C14761" s="120"/>
      <c r="D14761" s="120"/>
      <c r="E14761" s="344"/>
      <c r="F14761" s="344"/>
      <c r="G14761" s="262">
        <f t="shared" si="253"/>
        <v>58584.866528488899</v>
      </c>
    </row>
    <row r="14762" spans="1:7" x14ac:dyDescent="0.2">
      <c r="A14762" s="120"/>
      <c r="B14762" s="120"/>
      <c r="C14762" s="120"/>
      <c r="D14762" s="120"/>
      <c r="E14762" s="344"/>
      <c r="F14762" s="344"/>
      <c r="G14762" s="262">
        <f t="shared" si="253"/>
        <v>58584.866528488899</v>
      </c>
    </row>
    <row r="14763" spans="1:7" x14ac:dyDescent="0.2">
      <c r="A14763" s="120"/>
      <c r="B14763" s="120"/>
      <c r="C14763" s="120"/>
      <c r="D14763" s="120"/>
      <c r="E14763" s="344"/>
      <c r="F14763" s="344"/>
      <c r="G14763" s="262">
        <f t="shared" si="253"/>
        <v>58584.866528488899</v>
      </c>
    </row>
    <row r="14764" spans="1:7" x14ac:dyDescent="0.2">
      <c r="A14764" s="120"/>
      <c r="B14764" s="120"/>
      <c r="C14764" s="120"/>
      <c r="D14764" s="120"/>
      <c r="E14764" s="344"/>
      <c r="F14764" s="344"/>
      <c r="G14764" s="262">
        <f t="shared" si="253"/>
        <v>58584.866528488899</v>
      </c>
    </row>
    <row r="14765" spans="1:7" x14ac:dyDescent="0.2">
      <c r="A14765" s="120"/>
      <c r="B14765" s="120"/>
      <c r="C14765" s="120"/>
      <c r="D14765" s="120"/>
      <c r="E14765" s="344"/>
      <c r="F14765" s="344"/>
      <c r="G14765" s="262">
        <f t="shared" si="253"/>
        <v>58584.866528488899</v>
      </c>
    </row>
    <row r="14766" spans="1:7" x14ac:dyDescent="0.2">
      <c r="A14766" s="120"/>
      <c r="B14766" s="120"/>
      <c r="C14766" s="120"/>
      <c r="D14766" s="120"/>
      <c r="E14766" s="344"/>
      <c r="F14766" s="344"/>
      <c r="G14766" s="262">
        <f t="shared" si="253"/>
        <v>58584.866528488899</v>
      </c>
    </row>
    <row r="14767" spans="1:7" x14ac:dyDescent="0.2">
      <c r="A14767" s="120"/>
      <c r="B14767" s="120"/>
      <c r="C14767" s="120"/>
      <c r="D14767" s="120"/>
      <c r="E14767" s="344"/>
      <c r="F14767" s="344"/>
      <c r="G14767" s="262">
        <f t="shared" si="253"/>
        <v>58584.866528488899</v>
      </c>
    </row>
    <row r="14768" spans="1:7" x14ac:dyDescent="0.2">
      <c r="A14768" s="120"/>
      <c r="B14768" s="120"/>
      <c r="C14768" s="120"/>
      <c r="D14768" s="120"/>
      <c r="E14768" s="344"/>
      <c r="F14768" s="344"/>
      <c r="G14768" s="262">
        <f t="shared" si="253"/>
        <v>58584.866528488899</v>
      </c>
    </row>
    <row r="14769" spans="1:7" x14ac:dyDescent="0.2">
      <c r="A14769" s="120"/>
      <c r="B14769" s="120"/>
      <c r="C14769" s="120"/>
      <c r="D14769" s="120"/>
      <c r="E14769" s="344"/>
      <c r="F14769" s="344"/>
      <c r="G14769" s="262">
        <f t="shared" si="253"/>
        <v>58584.866528488899</v>
      </c>
    </row>
    <row r="14770" spans="1:7" x14ac:dyDescent="0.2">
      <c r="A14770" s="120"/>
      <c r="B14770" s="120"/>
      <c r="C14770" s="120"/>
      <c r="D14770" s="120"/>
      <c r="E14770" s="344"/>
      <c r="F14770" s="344"/>
      <c r="G14770" s="262">
        <f t="shared" si="253"/>
        <v>58584.866528488899</v>
      </c>
    </row>
    <row r="14771" spans="1:7" x14ac:dyDescent="0.2">
      <c r="A14771" s="120"/>
      <c r="B14771" s="120"/>
      <c r="C14771" s="120"/>
      <c r="D14771" s="120"/>
      <c r="E14771" s="344"/>
      <c r="F14771" s="344"/>
      <c r="G14771" s="262">
        <f t="shared" si="253"/>
        <v>58584.866528488899</v>
      </c>
    </row>
    <row r="14772" spans="1:7" x14ac:dyDescent="0.2">
      <c r="A14772" s="120"/>
      <c r="B14772" s="120"/>
      <c r="C14772" s="120"/>
      <c r="D14772" s="120"/>
      <c r="E14772" s="344"/>
      <c r="F14772" s="344"/>
      <c r="G14772" s="262">
        <f t="shared" si="253"/>
        <v>58584.866528488899</v>
      </c>
    </row>
    <row r="14773" spans="1:7" x14ac:dyDescent="0.2">
      <c r="A14773" s="120"/>
      <c r="B14773" s="120"/>
      <c r="C14773" s="120"/>
      <c r="D14773" s="120"/>
      <c r="E14773" s="344"/>
      <c r="F14773" s="344"/>
      <c r="G14773" s="262">
        <f t="shared" si="253"/>
        <v>58584.866528488899</v>
      </c>
    </row>
    <row r="14774" spans="1:7" x14ac:dyDescent="0.2">
      <c r="A14774" s="120"/>
      <c r="B14774" s="120"/>
      <c r="C14774" s="120"/>
      <c r="D14774" s="120"/>
      <c r="E14774" s="344"/>
      <c r="F14774" s="344"/>
      <c r="G14774" s="262">
        <f t="shared" si="253"/>
        <v>58584.866528488899</v>
      </c>
    </row>
    <row r="14775" spans="1:7" x14ac:dyDescent="0.2">
      <c r="A14775" s="120"/>
      <c r="B14775" s="120"/>
      <c r="C14775" s="120"/>
      <c r="D14775" s="120"/>
      <c r="E14775" s="344"/>
      <c r="F14775" s="344"/>
      <c r="G14775" s="262">
        <f t="shared" si="253"/>
        <v>58584.866528488899</v>
      </c>
    </row>
    <row r="14776" spans="1:7" x14ac:dyDescent="0.2">
      <c r="A14776" s="120"/>
      <c r="B14776" s="120"/>
      <c r="C14776" s="120"/>
      <c r="D14776" s="120"/>
      <c r="E14776" s="344"/>
      <c r="F14776" s="344"/>
      <c r="G14776" s="262">
        <f t="shared" si="253"/>
        <v>58584.866528488899</v>
      </c>
    </row>
    <row r="14777" spans="1:7" x14ac:dyDescent="0.2">
      <c r="A14777" s="120"/>
      <c r="B14777" s="120"/>
      <c r="C14777" s="120"/>
      <c r="D14777" s="120"/>
      <c r="E14777" s="344"/>
      <c r="F14777" s="344"/>
      <c r="G14777" s="262">
        <f t="shared" si="253"/>
        <v>58584.866528488899</v>
      </c>
    </row>
    <row r="14778" spans="1:7" x14ac:dyDescent="0.2">
      <c r="A14778" s="120"/>
      <c r="B14778" s="120"/>
      <c r="C14778" s="120"/>
      <c r="D14778" s="120"/>
      <c r="E14778" s="344"/>
      <c r="F14778" s="344"/>
      <c r="G14778" s="262">
        <f t="shared" si="253"/>
        <v>58584.866528488899</v>
      </c>
    </row>
    <row r="14779" spans="1:7" x14ac:dyDescent="0.2">
      <c r="A14779" s="120"/>
      <c r="B14779" s="120"/>
      <c r="C14779" s="120"/>
      <c r="D14779" s="120"/>
      <c r="E14779" s="344"/>
      <c r="F14779" s="344"/>
      <c r="G14779" s="262">
        <f t="shared" si="253"/>
        <v>58584.866528488899</v>
      </c>
    </row>
    <row r="14780" spans="1:7" x14ac:dyDescent="0.2">
      <c r="A14780" s="120"/>
      <c r="B14780" s="120"/>
      <c r="C14780" s="120"/>
      <c r="D14780" s="120"/>
      <c r="E14780" s="344"/>
      <c r="F14780" s="344"/>
      <c r="G14780" s="262">
        <f t="shared" si="253"/>
        <v>58584.866528488899</v>
      </c>
    </row>
    <row r="14781" spans="1:7" x14ac:dyDescent="0.2">
      <c r="A14781" s="120"/>
      <c r="B14781" s="120"/>
      <c r="C14781" s="120"/>
      <c r="D14781" s="120"/>
      <c r="E14781" s="344"/>
      <c r="F14781" s="344"/>
      <c r="G14781" s="262">
        <f t="shared" si="253"/>
        <v>58584.866528488899</v>
      </c>
    </row>
    <row r="14782" spans="1:7" x14ac:dyDescent="0.2">
      <c r="A14782" s="120"/>
      <c r="B14782" s="120"/>
      <c r="C14782" s="120"/>
      <c r="D14782" s="120"/>
      <c r="E14782" s="344"/>
      <c r="F14782" s="344"/>
      <c r="G14782" s="262">
        <f t="shared" si="253"/>
        <v>58584.866528488899</v>
      </c>
    </row>
    <row r="14783" spans="1:7" x14ac:dyDescent="0.2">
      <c r="A14783" s="120"/>
      <c r="B14783" s="120"/>
      <c r="C14783" s="120"/>
      <c r="D14783" s="120"/>
      <c r="E14783" s="344"/>
      <c r="F14783" s="344"/>
      <c r="G14783" s="262">
        <f t="shared" si="253"/>
        <v>58584.866528488899</v>
      </c>
    </row>
    <row r="14784" spans="1:7" x14ac:dyDescent="0.2">
      <c r="A14784" s="120"/>
      <c r="B14784" s="120"/>
      <c r="C14784" s="120"/>
      <c r="D14784" s="120"/>
      <c r="E14784" s="344"/>
      <c r="F14784" s="344"/>
      <c r="G14784" s="262">
        <f t="shared" si="253"/>
        <v>58584.866528488899</v>
      </c>
    </row>
    <row r="14785" spans="1:7" x14ac:dyDescent="0.2">
      <c r="A14785" s="120"/>
      <c r="B14785" s="120"/>
      <c r="C14785" s="120"/>
      <c r="D14785" s="120"/>
      <c r="E14785" s="344"/>
      <c r="F14785" s="344"/>
      <c r="G14785" s="262">
        <f t="shared" si="253"/>
        <v>58584.866528488899</v>
      </c>
    </row>
    <row r="14786" spans="1:7" x14ac:dyDescent="0.2">
      <c r="A14786" s="120"/>
      <c r="B14786" s="120"/>
      <c r="C14786" s="120"/>
      <c r="D14786" s="120"/>
      <c r="E14786" s="344"/>
      <c r="F14786" s="344"/>
      <c r="G14786" s="262">
        <f t="shared" si="253"/>
        <v>58584.866528488899</v>
      </c>
    </row>
    <row r="14787" spans="1:7" x14ac:dyDescent="0.2">
      <c r="A14787" s="120"/>
      <c r="B14787" s="120"/>
      <c r="C14787" s="120"/>
      <c r="D14787" s="120"/>
      <c r="E14787" s="344"/>
      <c r="F14787" s="344"/>
      <c r="G14787" s="262">
        <f t="shared" si="253"/>
        <v>58584.866528488899</v>
      </c>
    </row>
    <row r="14788" spans="1:7" x14ac:dyDescent="0.2">
      <c r="A14788" s="120"/>
      <c r="B14788" s="120"/>
      <c r="C14788" s="120"/>
      <c r="D14788" s="120"/>
      <c r="E14788" s="344"/>
      <c r="F14788" s="344"/>
      <c r="G14788" s="262">
        <f t="shared" si="253"/>
        <v>58584.866528488899</v>
      </c>
    </row>
    <row r="14789" spans="1:7" x14ac:dyDescent="0.2">
      <c r="A14789" s="120"/>
      <c r="B14789" s="120"/>
      <c r="C14789" s="120"/>
      <c r="D14789" s="120"/>
      <c r="E14789" s="344"/>
      <c r="F14789" s="344"/>
      <c r="G14789" s="262">
        <f t="shared" si="253"/>
        <v>58584.866528488899</v>
      </c>
    </row>
    <row r="14790" spans="1:7" x14ac:dyDescent="0.2">
      <c r="A14790" s="120"/>
      <c r="B14790" s="120"/>
      <c r="C14790" s="120"/>
      <c r="D14790" s="120"/>
      <c r="E14790" s="344"/>
      <c r="F14790" s="344"/>
      <c r="G14790" s="262">
        <f t="shared" ref="G14790:G14853" si="254">G14789+(D14790+D14789)/2*(E14790-E14789)</f>
        <v>58584.866528488899</v>
      </c>
    </row>
    <row r="14791" spans="1:7" x14ac:dyDescent="0.2">
      <c r="A14791" s="120"/>
      <c r="B14791" s="120"/>
      <c r="C14791" s="120"/>
      <c r="D14791" s="120"/>
      <c r="E14791" s="344"/>
      <c r="F14791" s="344"/>
      <c r="G14791" s="262">
        <f t="shared" si="254"/>
        <v>58584.866528488899</v>
      </c>
    </row>
    <row r="14792" spans="1:7" x14ac:dyDescent="0.2">
      <c r="A14792" s="120"/>
      <c r="B14792" s="120"/>
      <c r="C14792" s="120"/>
      <c r="D14792" s="120"/>
      <c r="E14792" s="344"/>
      <c r="F14792" s="344"/>
      <c r="G14792" s="262">
        <f t="shared" si="254"/>
        <v>58584.866528488899</v>
      </c>
    </row>
    <row r="14793" spans="1:7" x14ac:dyDescent="0.2">
      <c r="A14793" s="120"/>
      <c r="B14793" s="120"/>
      <c r="C14793" s="120"/>
      <c r="D14793" s="120"/>
      <c r="E14793" s="344"/>
      <c r="F14793" s="344"/>
      <c r="G14793" s="262">
        <f t="shared" si="254"/>
        <v>58584.866528488899</v>
      </c>
    </row>
    <row r="14794" spans="1:7" x14ac:dyDescent="0.2">
      <c r="A14794" s="120"/>
      <c r="B14794" s="120"/>
      <c r="C14794" s="120"/>
      <c r="D14794" s="120"/>
      <c r="E14794" s="344"/>
      <c r="F14794" s="344"/>
      <c r="G14794" s="262">
        <f t="shared" si="254"/>
        <v>58584.866528488899</v>
      </c>
    </row>
    <row r="14795" spans="1:7" x14ac:dyDescent="0.2">
      <c r="A14795" s="120"/>
      <c r="B14795" s="120"/>
      <c r="C14795" s="120"/>
      <c r="D14795" s="120"/>
      <c r="E14795" s="344"/>
      <c r="F14795" s="344"/>
      <c r="G14795" s="262">
        <f t="shared" si="254"/>
        <v>58584.866528488899</v>
      </c>
    </row>
    <row r="14796" spans="1:7" x14ac:dyDescent="0.2">
      <c r="A14796" s="120"/>
      <c r="B14796" s="120"/>
      <c r="C14796" s="120"/>
      <c r="D14796" s="120"/>
      <c r="E14796" s="344"/>
      <c r="F14796" s="344"/>
      <c r="G14796" s="262">
        <f t="shared" si="254"/>
        <v>58584.866528488899</v>
      </c>
    </row>
    <row r="14797" spans="1:7" x14ac:dyDescent="0.2">
      <c r="A14797" s="120"/>
      <c r="B14797" s="120"/>
      <c r="C14797" s="120"/>
      <c r="D14797" s="120"/>
      <c r="E14797" s="344"/>
      <c r="F14797" s="344"/>
      <c r="G14797" s="262">
        <f t="shared" si="254"/>
        <v>58584.866528488899</v>
      </c>
    </row>
    <row r="14798" spans="1:7" x14ac:dyDescent="0.2">
      <c r="A14798" s="120"/>
      <c r="B14798" s="120"/>
      <c r="C14798" s="120"/>
      <c r="D14798" s="120"/>
      <c r="E14798" s="344"/>
      <c r="F14798" s="344"/>
      <c r="G14798" s="262">
        <f t="shared" si="254"/>
        <v>58584.866528488899</v>
      </c>
    </row>
    <row r="14799" spans="1:7" x14ac:dyDescent="0.2">
      <c r="A14799" s="120"/>
      <c r="B14799" s="120"/>
      <c r="C14799" s="120"/>
      <c r="D14799" s="120"/>
      <c r="E14799" s="344"/>
      <c r="F14799" s="344"/>
      <c r="G14799" s="262">
        <f t="shared" si="254"/>
        <v>58584.866528488899</v>
      </c>
    </row>
    <row r="14800" spans="1:7" x14ac:dyDescent="0.2">
      <c r="A14800" s="120"/>
      <c r="B14800" s="120"/>
      <c r="C14800" s="120"/>
      <c r="D14800" s="120"/>
      <c r="E14800" s="344"/>
      <c r="F14800" s="344"/>
      <c r="G14800" s="262">
        <f t="shared" si="254"/>
        <v>58584.866528488899</v>
      </c>
    </row>
    <row r="14801" spans="1:7" x14ac:dyDescent="0.2">
      <c r="A14801" s="120"/>
      <c r="B14801" s="120"/>
      <c r="C14801" s="120"/>
      <c r="D14801" s="120"/>
      <c r="E14801" s="344"/>
      <c r="F14801" s="344"/>
      <c r="G14801" s="262">
        <f t="shared" si="254"/>
        <v>58584.866528488899</v>
      </c>
    </row>
    <row r="14802" spans="1:7" x14ac:dyDescent="0.2">
      <c r="A14802" s="120"/>
      <c r="B14802" s="120"/>
      <c r="C14802" s="120"/>
      <c r="D14802" s="120"/>
      <c r="E14802" s="344"/>
      <c r="F14802" s="344"/>
      <c r="G14802" s="262">
        <f t="shared" si="254"/>
        <v>58584.866528488899</v>
      </c>
    </row>
    <row r="14803" spans="1:7" x14ac:dyDescent="0.2">
      <c r="A14803" s="120"/>
      <c r="B14803" s="120"/>
      <c r="C14803" s="120"/>
      <c r="D14803" s="120"/>
      <c r="E14803" s="344"/>
      <c r="F14803" s="344"/>
      <c r="G14803" s="262">
        <f t="shared" si="254"/>
        <v>58584.866528488899</v>
      </c>
    </row>
    <row r="14804" spans="1:7" x14ac:dyDescent="0.2">
      <c r="A14804" s="120"/>
      <c r="B14804" s="120"/>
      <c r="C14804" s="120"/>
      <c r="D14804" s="120"/>
      <c r="E14804" s="344"/>
      <c r="F14804" s="344"/>
      <c r="G14804" s="262">
        <f t="shared" si="254"/>
        <v>58584.866528488899</v>
      </c>
    </row>
    <row r="14805" spans="1:7" x14ac:dyDescent="0.2">
      <c r="A14805" s="120"/>
      <c r="B14805" s="120"/>
      <c r="C14805" s="120"/>
      <c r="D14805" s="120"/>
      <c r="E14805" s="344"/>
      <c r="F14805" s="344"/>
      <c r="G14805" s="262">
        <f t="shared" si="254"/>
        <v>58584.866528488899</v>
      </c>
    </row>
    <row r="14806" spans="1:7" x14ac:dyDescent="0.2">
      <c r="A14806" s="120"/>
      <c r="B14806" s="120"/>
      <c r="C14806" s="120"/>
      <c r="D14806" s="120"/>
      <c r="E14806" s="344"/>
      <c r="F14806" s="344"/>
      <c r="G14806" s="262">
        <f t="shared" si="254"/>
        <v>58584.866528488899</v>
      </c>
    </row>
    <row r="14807" spans="1:7" x14ac:dyDescent="0.2">
      <c r="A14807" s="120"/>
      <c r="B14807" s="120"/>
      <c r="C14807" s="120"/>
      <c r="D14807" s="120"/>
      <c r="E14807" s="344"/>
      <c r="F14807" s="344"/>
      <c r="G14807" s="262">
        <f t="shared" si="254"/>
        <v>58584.866528488899</v>
      </c>
    </row>
    <row r="14808" spans="1:7" x14ac:dyDescent="0.2">
      <c r="A14808" s="120"/>
      <c r="B14808" s="120"/>
      <c r="C14808" s="120"/>
      <c r="D14808" s="120"/>
      <c r="E14808" s="344"/>
      <c r="F14808" s="344"/>
      <c r="G14808" s="262">
        <f t="shared" si="254"/>
        <v>58584.866528488899</v>
      </c>
    </row>
    <row r="14809" spans="1:7" x14ac:dyDescent="0.2">
      <c r="A14809" s="120"/>
      <c r="B14809" s="120"/>
      <c r="C14809" s="120"/>
      <c r="D14809" s="120"/>
      <c r="E14809" s="344"/>
      <c r="F14809" s="344"/>
      <c r="G14809" s="262">
        <f t="shared" si="254"/>
        <v>58584.866528488899</v>
      </c>
    </row>
    <row r="14810" spans="1:7" x14ac:dyDescent="0.2">
      <c r="A14810" s="120"/>
      <c r="B14810" s="120"/>
      <c r="C14810" s="120"/>
      <c r="D14810" s="120"/>
      <c r="E14810" s="344"/>
      <c r="F14810" s="344"/>
      <c r="G14810" s="262">
        <f t="shared" si="254"/>
        <v>58584.866528488899</v>
      </c>
    </row>
    <row r="14811" spans="1:7" x14ac:dyDescent="0.2">
      <c r="A14811" s="120"/>
      <c r="B14811" s="120"/>
      <c r="C14811" s="120"/>
      <c r="D14811" s="120"/>
      <c r="E14811" s="344"/>
      <c r="F14811" s="344"/>
      <c r="G14811" s="262">
        <f t="shared" si="254"/>
        <v>58584.866528488899</v>
      </c>
    </row>
    <row r="14812" spans="1:7" x14ac:dyDescent="0.2">
      <c r="A14812" s="120"/>
      <c r="B14812" s="120"/>
      <c r="C14812" s="120"/>
      <c r="D14812" s="120"/>
      <c r="E14812" s="344"/>
      <c r="F14812" s="344"/>
      <c r="G14812" s="262">
        <f t="shared" si="254"/>
        <v>58584.866528488899</v>
      </c>
    </row>
    <row r="14813" spans="1:7" x14ac:dyDescent="0.2">
      <c r="A14813" s="120"/>
      <c r="B14813" s="120"/>
      <c r="C14813" s="120"/>
      <c r="D14813" s="120"/>
      <c r="E14813" s="344"/>
      <c r="F14813" s="344"/>
      <c r="G14813" s="262">
        <f t="shared" si="254"/>
        <v>58584.866528488899</v>
      </c>
    </row>
    <row r="14814" spans="1:7" x14ac:dyDescent="0.2">
      <c r="A14814" s="120"/>
      <c r="B14814" s="120"/>
      <c r="C14814" s="120"/>
      <c r="D14814" s="120"/>
      <c r="E14814" s="344"/>
      <c r="F14814" s="344"/>
      <c r="G14814" s="262">
        <f t="shared" si="254"/>
        <v>58584.866528488899</v>
      </c>
    </row>
    <row r="14815" spans="1:7" x14ac:dyDescent="0.2">
      <c r="A14815" s="120"/>
      <c r="B14815" s="120"/>
      <c r="C14815" s="120"/>
      <c r="D14815" s="120"/>
      <c r="E14815" s="344"/>
      <c r="F14815" s="344"/>
      <c r="G14815" s="262">
        <f t="shared" si="254"/>
        <v>58584.866528488899</v>
      </c>
    </row>
    <row r="14816" spans="1:7" x14ac:dyDescent="0.2">
      <c r="A14816" s="120"/>
      <c r="B14816" s="120"/>
      <c r="C14816" s="120"/>
      <c r="D14816" s="120"/>
      <c r="E14816" s="344"/>
      <c r="F14816" s="344"/>
      <c r="G14816" s="262">
        <f t="shared" si="254"/>
        <v>58584.866528488899</v>
      </c>
    </row>
    <row r="14817" spans="1:7" x14ac:dyDescent="0.2">
      <c r="A14817" s="120"/>
      <c r="B14817" s="120"/>
      <c r="C14817" s="120"/>
      <c r="D14817" s="120"/>
      <c r="E14817" s="344"/>
      <c r="F14817" s="344"/>
      <c r="G14817" s="262">
        <f t="shared" si="254"/>
        <v>58584.866528488899</v>
      </c>
    </row>
    <row r="14818" spans="1:7" x14ac:dyDescent="0.2">
      <c r="A14818" s="120"/>
      <c r="B14818" s="120"/>
      <c r="C14818" s="120"/>
      <c r="D14818" s="120"/>
      <c r="E14818" s="344"/>
      <c r="F14818" s="344"/>
      <c r="G14818" s="262">
        <f t="shared" si="254"/>
        <v>58584.866528488899</v>
      </c>
    </row>
    <row r="14819" spans="1:7" x14ac:dyDescent="0.2">
      <c r="A14819" s="120"/>
      <c r="B14819" s="120"/>
      <c r="C14819" s="120"/>
      <c r="D14819" s="120"/>
      <c r="E14819" s="344"/>
      <c r="F14819" s="344"/>
      <c r="G14819" s="262">
        <f t="shared" si="254"/>
        <v>58584.866528488899</v>
      </c>
    </row>
    <row r="14820" spans="1:7" x14ac:dyDescent="0.2">
      <c r="A14820" s="120"/>
      <c r="B14820" s="120"/>
      <c r="C14820" s="120"/>
      <c r="D14820" s="120"/>
      <c r="E14820" s="344"/>
      <c r="F14820" s="344"/>
      <c r="G14820" s="262">
        <f t="shared" si="254"/>
        <v>58584.866528488899</v>
      </c>
    </row>
    <row r="14821" spans="1:7" x14ac:dyDescent="0.2">
      <c r="A14821" s="120"/>
      <c r="B14821" s="120"/>
      <c r="C14821" s="120"/>
      <c r="D14821" s="120"/>
      <c r="E14821" s="344"/>
      <c r="F14821" s="344"/>
      <c r="G14821" s="262">
        <f t="shared" si="254"/>
        <v>58584.866528488899</v>
      </c>
    </row>
    <row r="14822" spans="1:7" x14ac:dyDescent="0.2">
      <c r="A14822" s="120"/>
      <c r="B14822" s="120"/>
      <c r="C14822" s="120"/>
      <c r="D14822" s="120"/>
      <c r="E14822" s="344"/>
      <c r="F14822" s="344"/>
      <c r="G14822" s="262">
        <f t="shared" si="254"/>
        <v>58584.866528488899</v>
      </c>
    </row>
    <row r="14823" spans="1:7" x14ac:dyDescent="0.2">
      <c r="A14823" s="120"/>
      <c r="B14823" s="120"/>
      <c r="C14823" s="120"/>
      <c r="D14823" s="120"/>
      <c r="E14823" s="344"/>
      <c r="F14823" s="344"/>
      <c r="G14823" s="262">
        <f t="shared" si="254"/>
        <v>58584.866528488899</v>
      </c>
    </row>
    <row r="14824" spans="1:7" x14ac:dyDescent="0.2">
      <c r="A14824" s="120"/>
      <c r="B14824" s="120"/>
      <c r="C14824" s="120"/>
      <c r="D14824" s="120"/>
      <c r="E14824" s="344"/>
      <c r="F14824" s="344"/>
      <c r="G14824" s="262">
        <f t="shared" si="254"/>
        <v>58584.866528488899</v>
      </c>
    </row>
    <row r="14825" spans="1:7" x14ac:dyDescent="0.2">
      <c r="A14825" s="120"/>
      <c r="B14825" s="120"/>
      <c r="C14825" s="120"/>
      <c r="D14825" s="120"/>
      <c r="E14825" s="344"/>
      <c r="F14825" s="344"/>
      <c r="G14825" s="262">
        <f t="shared" si="254"/>
        <v>58584.866528488899</v>
      </c>
    </row>
    <row r="14826" spans="1:7" x14ac:dyDescent="0.2">
      <c r="A14826" s="120"/>
      <c r="B14826" s="120"/>
      <c r="C14826" s="120"/>
      <c r="D14826" s="120"/>
      <c r="E14826" s="344"/>
      <c r="F14826" s="344"/>
      <c r="G14826" s="262">
        <f t="shared" si="254"/>
        <v>58584.866528488899</v>
      </c>
    </row>
    <row r="14827" spans="1:7" x14ac:dyDescent="0.2">
      <c r="A14827" s="120"/>
      <c r="B14827" s="120"/>
      <c r="C14827" s="120"/>
      <c r="D14827" s="120"/>
      <c r="E14827" s="344"/>
      <c r="F14827" s="344"/>
      <c r="G14827" s="262">
        <f t="shared" si="254"/>
        <v>58584.866528488899</v>
      </c>
    </row>
    <row r="14828" spans="1:7" x14ac:dyDescent="0.2">
      <c r="A14828" s="120"/>
      <c r="B14828" s="120"/>
      <c r="C14828" s="120"/>
      <c r="D14828" s="120"/>
      <c r="E14828" s="344"/>
      <c r="F14828" s="344"/>
      <c r="G14828" s="262">
        <f t="shared" si="254"/>
        <v>58584.866528488899</v>
      </c>
    </row>
    <row r="14829" spans="1:7" x14ac:dyDescent="0.2">
      <c r="A14829" s="120"/>
      <c r="B14829" s="120"/>
      <c r="C14829" s="120"/>
      <c r="D14829" s="120"/>
      <c r="E14829" s="344"/>
      <c r="F14829" s="344"/>
      <c r="G14829" s="262">
        <f t="shared" si="254"/>
        <v>58584.866528488899</v>
      </c>
    </row>
    <row r="14830" spans="1:7" x14ac:dyDescent="0.2">
      <c r="A14830" s="120"/>
      <c r="B14830" s="120"/>
      <c r="C14830" s="120"/>
      <c r="D14830" s="120"/>
      <c r="E14830" s="344"/>
      <c r="F14830" s="344"/>
      <c r="G14830" s="262">
        <f t="shared" si="254"/>
        <v>58584.866528488899</v>
      </c>
    </row>
    <row r="14831" spans="1:7" x14ac:dyDescent="0.2">
      <c r="A14831" s="120"/>
      <c r="B14831" s="120"/>
      <c r="C14831" s="120"/>
      <c r="D14831" s="120"/>
      <c r="E14831" s="344"/>
      <c r="F14831" s="344"/>
      <c r="G14831" s="262">
        <f t="shared" si="254"/>
        <v>58584.866528488899</v>
      </c>
    </row>
    <row r="14832" spans="1:7" x14ac:dyDescent="0.2">
      <c r="A14832" s="120"/>
      <c r="B14832" s="120"/>
      <c r="C14832" s="120"/>
      <c r="D14832" s="120"/>
      <c r="E14832" s="344"/>
      <c r="F14832" s="344"/>
      <c r="G14832" s="262">
        <f t="shared" si="254"/>
        <v>58584.866528488899</v>
      </c>
    </row>
    <row r="14833" spans="1:7" x14ac:dyDescent="0.2">
      <c r="A14833" s="120"/>
      <c r="B14833" s="120"/>
      <c r="C14833" s="120"/>
      <c r="D14833" s="120"/>
      <c r="E14833" s="344"/>
      <c r="F14833" s="344"/>
      <c r="G14833" s="262">
        <f t="shared" si="254"/>
        <v>58584.866528488899</v>
      </c>
    </row>
    <row r="14834" spans="1:7" x14ac:dyDescent="0.2">
      <c r="A14834" s="120"/>
      <c r="B14834" s="120"/>
      <c r="C14834" s="120"/>
      <c r="D14834" s="120"/>
      <c r="E14834" s="344"/>
      <c r="F14834" s="344"/>
      <c r="G14834" s="262">
        <f t="shared" si="254"/>
        <v>58584.866528488899</v>
      </c>
    </row>
    <row r="14835" spans="1:7" x14ac:dyDescent="0.2">
      <c r="A14835" s="120"/>
      <c r="B14835" s="120"/>
      <c r="C14835" s="120"/>
      <c r="D14835" s="120"/>
      <c r="E14835" s="344"/>
      <c r="F14835" s="344"/>
      <c r="G14835" s="262">
        <f t="shared" si="254"/>
        <v>58584.866528488899</v>
      </c>
    </row>
    <row r="14836" spans="1:7" x14ac:dyDescent="0.2">
      <c r="A14836" s="120"/>
      <c r="B14836" s="120"/>
      <c r="C14836" s="120"/>
      <c r="D14836" s="120"/>
      <c r="E14836" s="344"/>
      <c r="F14836" s="344"/>
      <c r="G14836" s="262">
        <f t="shared" si="254"/>
        <v>58584.866528488899</v>
      </c>
    </row>
    <row r="14837" spans="1:7" x14ac:dyDescent="0.2">
      <c r="A14837" s="120"/>
      <c r="B14837" s="120"/>
      <c r="C14837" s="120"/>
      <c r="D14837" s="120"/>
      <c r="E14837" s="344"/>
      <c r="F14837" s="344"/>
      <c r="G14837" s="262">
        <f t="shared" si="254"/>
        <v>58584.866528488899</v>
      </c>
    </row>
    <row r="14838" spans="1:7" x14ac:dyDescent="0.2">
      <c r="A14838" s="120"/>
      <c r="B14838" s="120"/>
      <c r="C14838" s="120"/>
      <c r="D14838" s="120"/>
      <c r="E14838" s="344"/>
      <c r="F14838" s="344"/>
      <c r="G14838" s="262">
        <f t="shared" si="254"/>
        <v>58584.866528488899</v>
      </c>
    </row>
    <row r="14839" spans="1:7" x14ac:dyDescent="0.2">
      <c r="A14839" s="120"/>
      <c r="B14839" s="120"/>
      <c r="C14839" s="120"/>
      <c r="D14839" s="120"/>
      <c r="E14839" s="344"/>
      <c r="F14839" s="344"/>
      <c r="G14839" s="262">
        <f t="shared" si="254"/>
        <v>58584.866528488899</v>
      </c>
    </row>
    <row r="14840" spans="1:7" x14ac:dyDescent="0.2">
      <c r="A14840" s="120"/>
      <c r="B14840" s="120"/>
      <c r="C14840" s="120"/>
      <c r="D14840" s="120"/>
      <c r="E14840" s="344"/>
      <c r="F14840" s="344"/>
      <c r="G14840" s="262">
        <f t="shared" si="254"/>
        <v>58584.866528488899</v>
      </c>
    </row>
    <row r="14841" spans="1:7" x14ac:dyDescent="0.2">
      <c r="A14841" s="120"/>
      <c r="B14841" s="120"/>
      <c r="C14841" s="120"/>
      <c r="D14841" s="120"/>
      <c r="E14841" s="344"/>
      <c r="F14841" s="344"/>
      <c r="G14841" s="262">
        <f t="shared" si="254"/>
        <v>58584.866528488899</v>
      </c>
    </row>
    <row r="14842" spans="1:7" x14ac:dyDescent="0.2">
      <c r="A14842" s="120"/>
      <c r="B14842" s="120"/>
      <c r="C14842" s="120"/>
      <c r="D14842" s="120"/>
      <c r="E14842" s="344"/>
      <c r="F14842" s="344"/>
      <c r="G14842" s="262">
        <f t="shared" si="254"/>
        <v>58584.866528488899</v>
      </c>
    </row>
    <row r="14843" spans="1:7" x14ac:dyDescent="0.2">
      <c r="A14843" s="120"/>
      <c r="B14843" s="120"/>
      <c r="C14843" s="120"/>
      <c r="D14843" s="120"/>
      <c r="E14843" s="344"/>
      <c r="F14843" s="344"/>
      <c r="G14843" s="262">
        <f t="shared" si="254"/>
        <v>58584.866528488899</v>
      </c>
    </row>
    <row r="14844" spans="1:7" x14ac:dyDescent="0.2">
      <c r="A14844" s="120"/>
      <c r="B14844" s="120"/>
      <c r="C14844" s="120"/>
      <c r="D14844" s="120"/>
      <c r="E14844" s="344"/>
      <c r="F14844" s="344"/>
      <c r="G14844" s="262">
        <f t="shared" si="254"/>
        <v>58584.866528488899</v>
      </c>
    </row>
    <row r="14845" spans="1:7" x14ac:dyDescent="0.2">
      <c r="A14845" s="120"/>
      <c r="B14845" s="120"/>
      <c r="C14845" s="120"/>
      <c r="D14845" s="120"/>
      <c r="E14845" s="344"/>
      <c r="F14845" s="344"/>
      <c r="G14845" s="262">
        <f t="shared" si="254"/>
        <v>58584.866528488899</v>
      </c>
    </row>
    <row r="14846" spans="1:7" x14ac:dyDescent="0.2">
      <c r="A14846" s="120"/>
      <c r="B14846" s="120"/>
      <c r="C14846" s="120"/>
      <c r="D14846" s="120"/>
      <c r="E14846" s="344"/>
      <c r="F14846" s="344"/>
      <c r="G14846" s="262">
        <f t="shared" si="254"/>
        <v>58584.866528488899</v>
      </c>
    </row>
    <row r="14847" spans="1:7" x14ac:dyDescent="0.2">
      <c r="A14847" s="120"/>
      <c r="B14847" s="120"/>
      <c r="C14847" s="120"/>
      <c r="D14847" s="120"/>
      <c r="E14847" s="344"/>
      <c r="F14847" s="344"/>
      <c r="G14847" s="262">
        <f t="shared" si="254"/>
        <v>58584.866528488899</v>
      </c>
    </row>
    <row r="14848" spans="1:7" x14ac:dyDescent="0.2">
      <c r="A14848" s="120"/>
      <c r="B14848" s="120"/>
      <c r="C14848" s="120"/>
      <c r="D14848" s="120"/>
      <c r="E14848" s="344"/>
      <c r="F14848" s="344"/>
      <c r="G14848" s="262">
        <f t="shared" si="254"/>
        <v>58584.866528488899</v>
      </c>
    </row>
    <row r="14849" spans="1:7" x14ac:dyDescent="0.2">
      <c r="A14849" s="120"/>
      <c r="B14849" s="120"/>
      <c r="C14849" s="120"/>
      <c r="D14849" s="120"/>
      <c r="E14849" s="344"/>
      <c r="F14849" s="344"/>
      <c r="G14849" s="262">
        <f t="shared" si="254"/>
        <v>58584.866528488899</v>
      </c>
    </row>
    <row r="14850" spans="1:7" x14ac:dyDescent="0.2">
      <c r="A14850" s="120"/>
      <c r="B14850" s="120"/>
      <c r="C14850" s="120"/>
      <c r="D14850" s="120"/>
      <c r="E14850" s="344"/>
      <c r="F14850" s="344"/>
      <c r="G14850" s="262">
        <f t="shared" si="254"/>
        <v>58584.866528488899</v>
      </c>
    </row>
    <row r="14851" spans="1:7" x14ac:dyDescent="0.2">
      <c r="A14851" s="120"/>
      <c r="B14851" s="120"/>
      <c r="C14851" s="120"/>
      <c r="D14851" s="120"/>
      <c r="E14851" s="344"/>
      <c r="F14851" s="344"/>
      <c r="G14851" s="262">
        <f t="shared" si="254"/>
        <v>58584.866528488899</v>
      </c>
    </row>
    <row r="14852" spans="1:7" x14ac:dyDescent="0.2">
      <c r="A14852" s="120"/>
      <c r="B14852" s="120"/>
      <c r="C14852" s="120"/>
      <c r="D14852" s="120"/>
      <c r="E14852" s="344"/>
      <c r="F14852" s="344"/>
      <c r="G14852" s="262">
        <f t="shared" si="254"/>
        <v>58584.866528488899</v>
      </c>
    </row>
    <row r="14853" spans="1:7" x14ac:dyDescent="0.2">
      <c r="A14853" s="120"/>
      <c r="B14853" s="120"/>
      <c r="C14853" s="120"/>
      <c r="D14853" s="120"/>
      <c r="E14853" s="344"/>
      <c r="F14853" s="344"/>
      <c r="G14853" s="262">
        <f t="shared" si="254"/>
        <v>58584.866528488899</v>
      </c>
    </row>
    <row r="14854" spans="1:7" x14ac:dyDescent="0.2">
      <c r="A14854" s="120"/>
      <c r="B14854" s="120"/>
      <c r="C14854" s="120"/>
      <c r="D14854" s="120"/>
      <c r="E14854" s="344"/>
      <c r="F14854" s="344"/>
      <c r="G14854" s="262">
        <f t="shared" ref="G14854:G14917" si="255">G14853+(D14854+D14853)/2*(E14854-E14853)</f>
        <v>58584.866528488899</v>
      </c>
    </row>
    <row r="14855" spans="1:7" x14ac:dyDescent="0.2">
      <c r="A14855" s="120"/>
      <c r="B14855" s="120"/>
      <c r="C14855" s="120"/>
      <c r="D14855" s="120"/>
      <c r="E14855" s="344"/>
      <c r="F14855" s="344"/>
      <c r="G14855" s="262">
        <f t="shared" si="255"/>
        <v>58584.866528488899</v>
      </c>
    </row>
    <row r="14856" spans="1:7" x14ac:dyDescent="0.2">
      <c r="A14856" s="120"/>
      <c r="B14856" s="120"/>
      <c r="C14856" s="120"/>
      <c r="D14856" s="120"/>
      <c r="E14856" s="344"/>
      <c r="F14856" s="344"/>
      <c r="G14856" s="262">
        <f t="shared" si="255"/>
        <v>58584.866528488899</v>
      </c>
    </row>
    <row r="14857" spans="1:7" x14ac:dyDescent="0.2">
      <c r="A14857" s="120"/>
      <c r="B14857" s="120"/>
      <c r="C14857" s="120"/>
      <c r="D14857" s="120"/>
      <c r="E14857" s="344"/>
      <c r="F14857" s="344"/>
      <c r="G14857" s="262">
        <f t="shared" si="255"/>
        <v>58584.866528488899</v>
      </c>
    </row>
    <row r="14858" spans="1:7" x14ac:dyDescent="0.2">
      <c r="A14858" s="120"/>
      <c r="B14858" s="120"/>
      <c r="C14858" s="120"/>
      <c r="D14858" s="120"/>
      <c r="E14858" s="344"/>
      <c r="F14858" s="344"/>
      <c r="G14858" s="262">
        <f t="shared" si="255"/>
        <v>58584.866528488899</v>
      </c>
    </row>
    <row r="14859" spans="1:7" x14ac:dyDescent="0.2">
      <c r="A14859" s="120"/>
      <c r="B14859" s="120"/>
      <c r="C14859" s="120"/>
      <c r="D14859" s="120"/>
      <c r="E14859" s="344"/>
      <c r="F14859" s="344"/>
      <c r="G14859" s="262">
        <f t="shared" si="255"/>
        <v>58584.866528488899</v>
      </c>
    </row>
    <row r="14860" spans="1:7" x14ac:dyDescent="0.2">
      <c r="A14860" s="120"/>
      <c r="B14860" s="120"/>
      <c r="C14860" s="120"/>
      <c r="D14860" s="120"/>
      <c r="E14860" s="344"/>
      <c r="F14860" s="344"/>
      <c r="G14860" s="262">
        <f t="shared" si="255"/>
        <v>58584.866528488899</v>
      </c>
    </row>
    <row r="14861" spans="1:7" x14ac:dyDescent="0.2">
      <c r="A14861" s="120"/>
      <c r="B14861" s="120"/>
      <c r="C14861" s="120"/>
      <c r="D14861" s="120"/>
      <c r="E14861" s="344"/>
      <c r="F14861" s="344"/>
      <c r="G14861" s="262">
        <f t="shared" si="255"/>
        <v>58584.866528488899</v>
      </c>
    </row>
    <row r="14862" spans="1:7" x14ac:dyDescent="0.2">
      <c r="A14862" s="120"/>
      <c r="B14862" s="120"/>
      <c r="C14862" s="120"/>
      <c r="D14862" s="120"/>
      <c r="E14862" s="344"/>
      <c r="F14862" s="344"/>
      <c r="G14862" s="262">
        <f t="shared" si="255"/>
        <v>58584.866528488899</v>
      </c>
    </row>
    <row r="14863" spans="1:7" x14ac:dyDescent="0.2">
      <c r="A14863" s="120"/>
      <c r="B14863" s="120"/>
      <c r="C14863" s="120"/>
      <c r="D14863" s="120"/>
      <c r="E14863" s="344"/>
      <c r="F14863" s="344"/>
      <c r="G14863" s="262">
        <f t="shared" si="255"/>
        <v>58584.866528488899</v>
      </c>
    </row>
    <row r="14864" spans="1:7" x14ac:dyDescent="0.2">
      <c r="A14864" s="120"/>
      <c r="B14864" s="120"/>
      <c r="C14864" s="120"/>
      <c r="D14864" s="120"/>
      <c r="E14864" s="344"/>
      <c r="F14864" s="344"/>
      <c r="G14864" s="262">
        <f t="shared" si="255"/>
        <v>58584.866528488899</v>
      </c>
    </row>
    <row r="14865" spans="1:7" x14ac:dyDescent="0.2">
      <c r="A14865" s="120"/>
      <c r="B14865" s="120"/>
      <c r="C14865" s="120"/>
      <c r="D14865" s="120"/>
      <c r="E14865" s="344"/>
      <c r="F14865" s="344"/>
      <c r="G14865" s="262">
        <f t="shared" si="255"/>
        <v>58584.866528488899</v>
      </c>
    </row>
    <row r="14866" spans="1:7" x14ac:dyDescent="0.2">
      <c r="A14866" s="120"/>
      <c r="B14866" s="120"/>
      <c r="C14866" s="120"/>
      <c r="D14866" s="120"/>
      <c r="E14866" s="344"/>
      <c r="F14866" s="344"/>
      <c r="G14866" s="262">
        <f t="shared" si="255"/>
        <v>58584.866528488899</v>
      </c>
    </row>
    <row r="14867" spans="1:7" x14ac:dyDescent="0.2">
      <c r="A14867" s="120"/>
      <c r="B14867" s="120"/>
      <c r="C14867" s="120"/>
      <c r="D14867" s="120"/>
      <c r="E14867" s="344"/>
      <c r="F14867" s="344"/>
      <c r="G14867" s="262">
        <f t="shared" si="255"/>
        <v>58584.866528488899</v>
      </c>
    </row>
    <row r="14868" spans="1:7" x14ac:dyDescent="0.2">
      <c r="A14868" s="120"/>
      <c r="B14868" s="120"/>
      <c r="C14868" s="120"/>
      <c r="D14868" s="120"/>
      <c r="E14868" s="344"/>
      <c r="F14868" s="344"/>
      <c r="G14868" s="262">
        <f t="shared" si="255"/>
        <v>58584.866528488899</v>
      </c>
    </row>
    <row r="14869" spans="1:7" x14ac:dyDescent="0.2">
      <c r="A14869" s="120"/>
      <c r="B14869" s="120"/>
      <c r="C14869" s="120"/>
      <c r="D14869" s="120"/>
      <c r="E14869" s="344"/>
      <c r="F14869" s="344"/>
      <c r="G14869" s="262">
        <f t="shared" si="255"/>
        <v>58584.866528488899</v>
      </c>
    </row>
    <row r="14870" spans="1:7" x14ac:dyDescent="0.2">
      <c r="A14870" s="120"/>
      <c r="B14870" s="120"/>
      <c r="C14870" s="120"/>
      <c r="D14870" s="120"/>
      <c r="E14870" s="344"/>
      <c r="F14870" s="344"/>
      <c r="G14870" s="262">
        <f t="shared" si="255"/>
        <v>58584.866528488899</v>
      </c>
    </row>
    <row r="14871" spans="1:7" x14ac:dyDescent="0.2">
      <c r="A14871" s="120"/>
      <c r="B14871" s="120"/>
      <c r="C14871" s="120"/>
      <c r="D14871" s="120"/>
      <c r="E14871" s="344"/>
      <c r="F14871" s="344"/>
      <c r="G14871" s="262">
        <f t="shared" si="255"/>
        <v>58584.866528488899</v>
      </c>
    </row>
    <row r="14872" spans="1:7" x14ac:dyDescent="0.2">
      <c r="A14872" s="120"/>
      <c r="B14872" s="120"/>
      <c r="C14872" s="120"/>
      <c r="D14872" s="120"/>
      <c r="E14872" s="344"/>
      <c r="F14872" s="344"/>
      <c r="G14872" s="262">
        <f t="shared" si="255"/>
        <v>58584.866528488899</v>
      </c>
    </row>
    <row r="14873" spans="1:7" x14ac:dyDescent="0.2">
      <c r="A14873" s="120"/>
      <c r="B14873" s="120"/>
      <c r="C14873" s="120"/>
      <c r="D14873" s="120"/>
      <c r="E14873" s="344"/>
      <c r="F14873" s="344"/>
      <c r="G14873" s="262">
        <f t="shared" si="255"/>
        <v>58584.866528488899</v>
      </c>
    </row>
    <row r="14874" spans="1:7" x14ac:dyDescent="0.2">
      <c r="A14874" s="120"/>
      <c r="B14874" s="120"/>
      <c r="C14874" s="120"/>
      <c r="D14874" s="120"/>
      <c r="E14874" s="344"/>
      <c r="F14874" s="344"/>
      <c r="G14874" s="262">
        <f t="shared" si="255"/>
        <v>58584.866528488899</v>
      </c>
    </row>
    <row r="14875" spans="1:7" x14ac:dyDescent="0.2">
      <c r="A14875" s="120"/>
      <c r="B14875" s="120"/>
      <c r="C14875" s="120"/>
      <c r="D14875" s="120"/>
      <c r="E14875" s="344"/>
      <c r="F14875" s="344"/>
      <c r="G14875" s="262">
        <f t="shared" si="255"/>
        <v>58584.866528488899</v>
      </c>
    </row>
    <row r="14876" spans="1:7" x14ac:dyDescent="0.2">
      <c r="A14876" s="120"/>
      <c r="B14876" s="120"/>
      <c r="C14876" s="120"/>
      <c r="D14876" s="120"/>
      <c r="E14876" s="344"/>
      <c r="F14876" s="344"/>
      <c r="G14876" s="262">
        <f t="shared" si="255"/>
        <v>58584.866528488899</v>
      </c>
    </row>
    <row r="14877" spans="1:7" x14ac:dyDescent="0.2">
      <c r="A14877" s="120"/>
      <c r="B14877" s="120"/>
      <c r="C14877" s="120"/>
      <c r="D14877" s="120"/>
      <c r="E14877" s="344"/>
      <c r="F14877" s="344"/>
      <c r="G14877" s="262">
        <f t="shared" si="255"/>
        <v>58584.866528488899</v>
      </c>
    </row>
    <row r="14878" spans="1:7" x14ac:dyDescent="0.2">
      <c r="A14878" s="120"/>
      <c r="B14878" s="120"/>
      <c r="C14878" s="120"/>
      <c r="D14878" s="120"/>
      <c r="E14878" s="344"/>
      <c r="F14878" s="344"/>
      <c r="G14878" s="262">
        <f t="shared" si="255"/>
        <v>58584.866528488899</v>
      </c>
    </row>
    <row r="14879" spans="1:7" x14ac:dyDescent="0.2">
      <c r="A14879" s="120"/>
      <c r="B14879" s="120"/>
      <c r="C14879" s="120"/>
      <c r="D14879" s="120"/>
      <c r="E14879" s="344"/>
      <c r="F14879" s="344"/>
      <c r="G14879" s="262">
        <f t="shared" si="255"/>
        <v>58584.866528488899</v>
      </c>
    </row>
    <row r="14880" spans="1:7" x14ac:dyDescent="0.2">
      <c r="A14880" s="120"/>
      <c r="B14880" s="120"/>
      <c r="C14880" s="120"/>
      <c r="D14880" s="120"/>
      <c r="E14880" s="344"/>
      <c r="F14880" s="344"/>
      <c r="G14880" s="262">
        <f t="shared" si="255"/>
        <v>58584.866528488899</v>
      </c>
    </row>
    <row r="14881" spans="1:7" x14ac:dyDescent="0.2">
      <c r="A14881" s="120"/>
      <c r="B14881" s="120"/>
      <c r="C14881" s="120"/>
      <c r="D14881" s="120"/>
      <c r="E14881" s="344"/>
      <c r="F14881" s="344"/>
      <c r="G14881" s="262">
        <f t="shared" si="255"/>
        <v>58584.866528488899</v>
      </c>
    </row>
    <row r="14882" spans="1:7" x14ac:dyDescent="0.2">
      <c r="A14882" s="120"/>
      <c r="B14882" s="120"/>
      <c r="C14882" s="120"/>
      <c r="D14882" s="120"/>
      <c r="E14882" s="344"/>
      <c r="F14882" s="344"/>
      <c r="G14882" s="262">
        <f t="shared" si="255"/>
        <v>58584.866528488899</v>
      </c>
    </row>
    <row r="14883" spans="1:7" x14ac:dyDescent="0.2">
      <c r="A14883" s="120"/>
      <c r="B14883" s="120"/>
      <c r="C14883" s="120"/>
      <c r="D14883" s="120"/>
      <c r="E14883" s="344"/>
      <c r="F14883" s="344"/>
      <c r="G14883" s="262">
        <f t="shared" si="255"/>
        <v>58584.866528488899</v>
      </c>
    </row>
    <row r="14884" spans="1:7" x14ac:dyDescent="0.2">
      <c r="A14884" s="120"/>
      <c r="B14884" s="120"/>
      <c r="C14884" s="120"/>
      <c r="D14884" s="120"/>
      <c r="E14884" s="344"/>
      <c r="F14884" s="344"/>
      <c r="G14884" s="262">
        <f t="shared" si="255"/>
        <v>58584.866528488899</v>
      </c>
    </row>
    <row r="14885" spans="1:7" x14ac:dyDescent="0.2">
      <c r="A14885" s="120"/>
      <c r="B14885" s="120"/>
      <c r="C14885" s="120"/>
      <c r="D14885" s="120"/>
      <c r="E14885" s="344"/>
      <c r="F14885" s="344"/>
      <c r="G14885" s="262">
        <f t="shared" si="255"/>
        <v>58584.866528488899</v>
      </c>
    </row>
    <row r="14886" spans="1:7" x14ac:dyDescent="0.2">
      <c r="A14886" s="120"/>
      <c r="B14886" s="120"/>
      <c r="C14886" s="120"/>
      <c r="D14886" s="120"/>
      <c r="E14886" s="344"/>
      <c r="F14886" s="344"/>
      <c r="G14886" s="262">
        <f t="shared" si="255"/>
        <v>58584.866528488899</v>
      </c>
    </row>
    <row r="14887" spans="1:7" x14ac:dyDescent="0.2">
      <c r="A14887" s="120"/>
      <c r="B14887" s="120"/>
      <c r="C14887" s="120"/>
      <c r="D14887" s="120"/>
      <c r="E14887" s="344"/>
      <c r="F14887" s="344"/>
      <c r="G14887" s="262">
        <f t="shared" si="255"/>
        <v>58584.866528488899</v>
      </c>
    </row>
    <row r="14888" spans="1:7" x14ac:dyDescent="0.2">
      <c r="A14888" s="120"/>
      <c r="B14888" s="120"/>
      <c r="C14888" s="120"/>
      <c r="D14888" s="120"/>
      <c r="E14888" s="344"/>
      <c r="F14888" s="344"/>
      <c r="G14888" s="262">
        <f t="shared" si="255"/>
        <v>58584.866528488899</v>
      </c>
    </row>
    <row r="14889" spans="1:7" x14ac:dyDescent="0.2">
      <c r="A14889" s="120"/>
      <c r="B14889" s="120"/>
      <c r="C14889" s="120"/>
      <c r="D14889" s="120"/>
      <c r="E14889" s="344"/>
      <c r="F14889" s="344"/>
      <c r="G14889" s="262">
        <f t="shared" si="255"/>
        <v>58584.866528488899</v>
      </c>
    </row>
    <row r="14890" spans="1:7" x14ac:dyDescent="0.2">
      <c r="A14890" s="120"/>
      <c r="B14890" s="120"/>
      <c r="C14890" s="120"/>
      <c r="D14890" s="120"/>
      <c r="E14890" s="344"/>
      <c r="F14890" s="344"/>
      <c r="G14890" s="262">
        <f t="shared" si="255"/>
        <v>58584.866528488899</v>
      </c>
    </row>
    <row r="14891" spans="1:7" x14ac:dyDescent="0.2">
      <c r="A14891" s="120"/>
      <c r="B14891" s="120"/>
      <c r="C14891" s="120"/>
      <c r="D14891" s="120"/>
      <c r="E14891" s="344"/>
      <c r="F14891" s="344"/>
      <c r="G14891" s="262">
        <f t="shared" si="255"/>
        <v>58584.866528488899</v>
      </c>
    </row>
    <row r="14892" spans="1:7" x14ac:dyDescent="0.2">
      <c r="A14892" s="120"/>
      <c r="B14892" s="120"/>
      <c r="C14892" s="120"/>
      <c r="D14892" s="120"/>
      <c r="E14892" s="344"/>
      <c r="F14892" s="344"/>
      <c r="G14892" s="262">
        <f t="shared" si="255"/>
        <v>58584.866528488899</v>
      </c>
    </row>
    <row r="14893" spans="1:7" x14ac:dyDescent="0.2">
      <c r="A14893" s="120"/>
      <c r="B14893" s="120"/>
      <c r="C14893" s="120"/>
      <c r="D14893" s="120"/>
      <c r="E14893" s="344"/>
      <c r="F14893" s="344"/>
      <c r="G14893" s="262">
        <f t="shared" si="255"/>
        <v>58584.866528488899</v>
      </c>
    </row>
    <row r="14894" spans="1:7" x14ac:dyDescent="0.2">
      <c r="A14894" s="120"/>
      <c r="B14894" s="120"/>
      <c r="C14894" s="120"/>
      <c r="D14894" s="120"/>
      <c r="E14894" s="344"/>
      <c r="F14894" s="344"/>
      <c r="G14894" s="262">
        <f t="shared" si="255"/>
        <v>58584.866528488899</v>
      </c>
    </row>
    <row r="14895" spans="1:7" x14ac:dyDescent="0.2">
      <c r="A14895" s="120"/>
      <c r="B14895" s="120"/>
      <c r="C14895" s="120"/>
      <c r="D14895" s="120"/>
      <c r="E14895" s="344"/>
      <c r="F14895" s="344"/>
      <c r="G14895" s="262">
        <f t="shared" si="255"/>
        <v>58584.866528488899</v>
      </c>
    </row>
    <row r="14896" spans="1:7" x14ac:dyDescent="0.2">
      <c r="A14896" s="120"/>
      <c r="B14896" s="120"/>
      <c r="C14896" s="120"/>
      <c r="D14896" s="120"/>
      <c r="E14896" s="344"/>
      <c r="F14896" s="344"/>
      <c r="G14896" s="262">
        <f t="shared" si="255"/>
        <v>58584.866528488899</v>
      </c>
    </row>
    <row r="14897" spans="1:7" x14ac:dyDescent="0.2">
      <c r="A14897" s="120"/>
      <c r="B14897" s="120"/>
      <c r="C14897" s="120"/>
      <c r="D14897" s="120"/>
      <c r="E14897" s="344"/>
      <c r="F14897" s="344"/>
      <c r="G14897" s="262">
        <f t="shared" si="255"/>
        <v>58584.866528488899</v>
      </c>
    </row>
    <row r="14898" spans="1:7" x14ac:dyDescent="0.2">
      <c r="A14898" s="120"/>
      <c r="B14898" s="120"/>
      <c r="C14898" s="120"/>
      <c r="D14898" s="120"/>
      <c r="E14898" s="344"/>
      <c r="F14898" s="344"/>
      <c r="G14898" s="262">
        <f t="shared" si="255"/>
        <v>58584.866528488899</v>
      </c>
    </row>
    <row r="14899" spans="1:7" x14ac:dyDescent="0.2">
      <c r="A14899" s="120"/>
      <c r="B14899" s="120"/>
      <c r="C14899" s="120"/>
      <c r="D14899" s="120"/>
      <c r="E14899" s="344"/>
      <c r="F14899" s="344"/>
      <c r="G14899" s="262">
        <f t="shared" si="255"/>
        <v>58584.866528488899</v>
      </c>
    </row>
    <row r="14900" spans="1:7" x14ac:dyDescent="0.2">
      <c r="A14900" s="120"/>
      <c r="B14900" s="120"/>
      <c r="C14900" s="120"/>
      <c r="D14900" s="120"/>
      <c r="E14900" s="344"/>
      <c r="F14900" s="344"/>
      <c r="G14900" s="262">
        <f t="shared" si="255"/>
        <v>58584.866528488899</v>
      </c>
    </row>
    <row r="14901" spans="1:7" x14ac:dyDescent="0.2">
      <c r="A14901" s="120"/>
      <c r="B14901" s="120"/>
      <c r="C14901" s="120"/>
      <c r="D14901" s="120"/>
      <c r="E14901" s="344"/>
      <c r="F14901" s="344"/>
      <c r="G14901" s="262">
        <f t="shared" si="255"/>
        <v>58584.866528488899</v>
      </c>
    </row>
    <row r="14902" spans="1:7" x14ac:dyDescent="0.2">
      <c r="A14902" s="120"/>
      <c r="B14902" s="120"/>
      <c r="C14902" s="120"/>
      <c r="D14902" s="120"/>
      <c r="E14902" s="344"/>
      <c r="F14902" s="344"/>
      <c r="G14902" s="262">
        <f t="shared" si="255"/>
        <v>58584.866528488899</v>
      </c>
    </row>
    <row r="14903" spans="1:7" x14ac:dyDescent="0.2">
      <c r="A14903" s="120"/>
      <c r="B14903" s="120"/>
      <c r="C14903" s="120"/>
      <c r="D14903" s="120"/>
      <c r="E14903" s="344"/>
      <c r="F14903" s="344"/>
      <c r="G14903" s="262">
        <f t="shared" si="255"/>
        <v>58584.866528488899</v>
      </c>
    </row>
    <row r="14904" spans="1:7" x14ac:dyDescent="0.2">
      <c r="A14904" s="120"/>
      <c r="B14904" s="120"/>
      <c r="C14904" s="120"/>
      <c r="D14904" s="120"/>
      <c r="E14904" s="344"/>
      <c r="F14904" s="344"/>
      <c r="G14904" s="262">
        <f t="shared" si="255"/>
        <v>58584.866528488899</v>
      </c>
    </row>
    <row r="14905" spans="1:7" x14ac:dyDescent="0.2">
      <c r="A14905" s="120"/>
      <c r="B14905" s="120"/>
      <c r="C14905" s="120"/>
      <c r="D14905" s="120"/>
      <c r="E14905" s="344"/>
      <c r="F14905" s="344"/>
      <c r="G14905" s="262">
        <f t="shared" si="255"/>
        <v>58584.866528488899</v>
      </c>
    </row>
    <row r="14906" spans="1:7" x14ac:dyDescent="0.2">
      <c r="A14906" s="120"/>
      <c r="B14906" s="120"/>
      <c r="C14906" s="120"/>
      <c r="D14906" s="120"/>
      <c r="E14906" s="344"/>
      <c r="F14906" s="344"/>
      <c r="G14906" s="262">
        <f t="shared" si="255"/>
        <v>58584.866528488899</v>
      </c>
    </row>
    <row r="14907" spans="1:7" x14ac:dyDescent="0.2">
      <c r="A14907" s="120"/>
      <c r="B14907" s="120"/>
      <c r="C14907" s="120"/>
      <c r="D14907" s="120"/>
      <c r="E14907" s="344"/>
      <c r="F14907" s="344"/>
      <c r="G14907" s="262">
        <f t="shared" si="255"/>
        <v>58584.866528488899</v>
      </c>
    </row>
    <row r="14908" spans="1:7" x14ac:dyDescent="0.2">
      <c r="A14908" s="120"/>
      <c r="B14908" s="120"/>
      <c r="C14908" s="120"/>
      <c r="D14908" s="120"/>
      <c r="E14908" s="344"/>
      <c r="F14908" s="344"/>
      <c r="G14908" s="262">
        <f t="shared" si="255"/>
        <v>58584.866528488899</v>
      </c>
    </row>
    <row r="14909" spans="1:7" x14ac:dyDescent="0.2">
      <c r="A14909" s="120"/>
      <c r="B14909" s="120"/>
      <c r="C14909" s="120"/>
      <c r="D14909" s="120"/>
      <c r="E14909" s="344"/>
      <c r="F14909" s="344"/>
      <c r="G14909" s="262">
        <f t="shared" si="255"/>
        <v>58584.866528488899</v>
      </c>
    </row>
    <row r="14910" spans="1:7" x14ac:dyDescent="0.2">
      <c r="A14910" s="120"/>
      <c r="B14910" s="120"/>
      <c r="C14910" s="120"/>
      <c r="D14910" s="120"/>
      <c r="E14910" s="344"/>
      <c r="F14910" s="344"/>
      <c r="G14910" s="262">
        <f t="shared" si="255"/>
        <v>58584.866528488899</v>
      </c>
    </row>
    <row r="14911" spans="1:7" x14ac:dyDescent="0.2">
      <c r="A14911" s="120"/>
      <c r="B14911" s="120"/>
      <c r="C14911" s="120"/>
      <c r="D14911" s="120"/>
      <c r="E14911" s="344"/>
      <c r="F14911" s="344"/>
      <c r="G14911" s="262">
        <f t="shared" si="255"/>
        <v>58584.866528488899</v>
      </c>
    </row>
    <row r="14912" spans="1:7" x14ac:dyDescent="0.2">
      <c r="A14912" s="120"/>
      <c r="B14912" s="120"/>
      <c r="C14912" s="120"/>
      <c r="D14912" s="120"/>
      <c r="E14912" s="344"/>
      <c r="F14912" s="344"/>
      <c r="G14912" s="262">
        <f t="shared" si="255"/>
        <v>58584.866528488899</v>
      </c>
    </row>
    <row r="14913" spans="1:7" x14ac:dyDescent="0.2">
      <c r="A14913" s="120"/>
      <c r="B14913" s="120"/>
      <c r="C14913" s="120"/>
      <c r="D14913" s="120"/>
      <c r="E14913" s="344"/>
      <c r="F14913" s="344"/>
      <c r="G14913" s="262">
        <f t="shared" si="255"/>
        <v>58584.866528488899</v>
      </c>
    </row>
    <row r="14914" spans="1:7" x14ac:dyDescent="0.2">
      <c r="A14914" s="120"/>
      <c r="B14914" s="120"/>
      <c r="C14914" s="120"/>
      <c r="D14914" s="120"/>
      <c r="E14914" s="344"/>
      <c r="F14914" s="344"/>
      <c r="G14914" s="262">
        <f t="shared" si="255"/>
        <v>58584.866528488899</v>
      </c>
    </row>
    <row r="14915" spans="1:7" x14ac:dyDescent="0.2">
      <c r="A14915" s="120"/>
      <c r="B14915" s="120"/>
      <c r="C14915" s="120"/>
      <c r="D14915" s="120"/>
      <c r="E14915" s="344"/>
      <c r="F14915" s="344"/>
      <c r="G14915" s="262">
        <f t="shared" si="255"/>
        <v>58584.866528488899</v>
      </c>
    </row>
    <row r="14916" spans="1:7" x14ac:dyDescent="0.2">
      <c r="A14916" s="120"/>
      <c r="B14916" s="120"/>
      <c r="C14916" s="120"/>
      <c r="D14916" s="120"/>
      <c r="E14916" s="344"/>
      <c r="F14916" s="344"/>
      <c r="G14916" s="262">
        <f t="shared" si="255"/>
        <v>58584.866528488899</v>
      </c>
    </row>
    <row r="14917" spans="1:7" x14ac:dyDescent="0.2">
      <c r="A14917" s="120"/>
      <c r="B14917" s="120"/>
      <c r="C14917" s="120"/>
      <c r="D14917" s="120"/>
      <c r="E14917" s="344"/>
      <c r="F14917" s="344"/>
      <c r="G14917" s="262">
        <f t="shared" si="255"/>
        <v>58584.866528488899</v>
      </c>
    </row>
    <row r="14918" spans="1:7" x14ac:dyDescent="0.2">
      <c r="A14918" s="120"/>
      <c r="B14918" s="120"/>
      <c r="C14918" s="120"/>
      <c r="D14918" s="120"/>
      <c r="E14918" s="344"/>
      <c r="F14918" s="344"/>
      <c r="G14918" s="262">
        <f t="shared" ref="G14918:G14981" si="256">G14917+(D14918+D14917)/2*(E14918-E14917)</f>
        <v>58584.866528488899</v>
      </c>
    </row>
    <row r="14919" spans="1:7" x14ac:dyDescent="0.2">
      <c r="A14919" s="120"/>
      <c r="B14919" s="120"/>
      <c r="C14919" s="120"/>
      <c r="D14919" s="120"/>
      <c r="E14919" s="344"/>
      <c r="F14919" s="344"/>
      <c r="G14919" s="262">
        <f t="shared" si="256"/>
        <v>58584.866528488899</v>
      </c>
    </row>
    <row r="14920" spans="1:7" x14ac:dyDescent="0.2">
      <c r="A14920" s="120"/>
      <c r="B14920" s="120"/>
      <c r="C14920" s="120"/>
      <c r="D14920" s="120"/>
      <c r="E14920" s="344"/>
      <c r="F14920" s="344"/>
      <c r="G14920" s="262">
        <f t="shared" si="256"/>
        <v>58584.866528488899</v>
      </c>
    </row>
    <row r="14921" spans="1:7" x14ac:dyDescent="0.2">
      <c r="A14921" s="120"/>
      <c r="B14921" s="120"/>
      <c r="C14921" s="120"/>
      <c r="D14921" s="120"/>
      <c r="E14921" s="344"/>
      <c r="F14921" s="344"/>
      <c r="G14921" s="262">
        <f t="shared" si="256"/>
        <v>58584.866528488899</v>
      </c>
    </row>
    <row r="14922" spans="1:7" x14ac:dyDescent="0.2">
      <c r="A14922" s="120"/>
      <c r="B14922" s="120"/>
      <c r="C14922" s="120"/>
      <c r="D14922" s="120"/>
      <c r="E14922" s="344"/>
      <c r="F14922" s="344"/>
      <c r="G14922" s="262">
        <f t="shared" si="256"/>
        <v>58584.866528488899</v>
      </c>
    </row>
    <row r="14923" spans="1:7" x14ac:dyDescent="0.2">
      <c r="A14923" s="120"/>
      <c r="B14923" s="120"/>
      <c r="C14923" s="120"/>
      <c r="D14923" s="120"/>
      <c r="E14923" s="344"/>
      <c r="F14923" s="344"/>
      <c r="G14923" s="262">
        <f t="shared" si="256"/>
        <v>58584.866528488899</v>
      </c>
    </row>
    <row r="14924" spans="1:7" x14ac:dyDescent="0.2">
      <c r="A14924" s="120"/>
      <c r="B14924" s="120"/>
      <c r="C14924" s="120"/>
      <c r="D14924" s="120"/>
      <c r="E14924" s="344"/>
      <c r="F14924" s="344"/>
      <c r="G14924" s="262">
        <f t="shared" si="256"/>
        <v>58584.866528488899</v>
      </c>
    </row>
    <row r="14925" spans="1:7" x14ac:dyDescent="0.2">
      <c r="A14925" s="120"/>
      <c r="B14925" s="120"/>
      <c r="C14925" s="120"/>
      <c r="D14925" s="120"/>
      <c r="E14925" s="344"/>
      <c r="F14925" s="344"/>
      <c r="G14925" s="262">
        <f t="shared" si="256"/>
        <v>58584.866528488899</v>
      </c>
    </row>
    <row r="14926" spans="1:7" x14ac:dyDescent="0.2">
      <c r="A14926" s="120"/>
      <c r="B14926" s="120"/>
      <c r="C14926" s="120"/>
      <c r="D14926" s="120"/>
      <c r="E14926" s="344"/>
      <c r="F14926" s="344"/>
      <c r="G14926" s="262">
        <f t="shared" si="256"/>
        <v>58584.866528488899</v>
      </c>
    </row>
    <row r="14927" spans="1:7" x14ac:dyDescent="0.2">
      <c r="A14927" s="120"/>
      <c r="B14927" s="120"/>
      <c r="C14927" s="120"/>
      <c r="D14927" s="120"/>
      <c r="E14927" s="344"/>
      <c r="F14927" s="344"/>
      <c r="G14927" s="262">
        <f t="shared" si="256"/>
        <v>58584.866528488899</v>
      </c>
    </row>
    <row r="14928" spans="1:7" x14ac:dyDescent="0.2">
      <c r="A14928" s="120"/>
      <c r="B14928" s="120"/>
      <c r="C14928" s="120"/>
      <c r="D14928" s="120"/>
      <c r="E14928" s="344"/>
      <c r="F14928" s="344"/>
      <c r="G14928" s="262">
        <f t="shared" si="256"/>
        <v>58584.866528488899</v>
      </c>
    </row>
    <row r="14929" spans="1:7" x14ac:dyDescent="0.2">
      <c r="A14929" s="120"/>
      <c r="B14929" s="120"/>
      <c r="C14929" s="120"/>
      <c r="D14929" s="120"/>
      <c r="E14929" s="344"/>
      <c r="F14929" s="344"/>
      <c r="G14929" s="262">
        <f t="shared" si="256"/>
        <v>58584.866528488899</v>
      </c>
    </row>
    <row r="14930" spans="1:7" x14ac:dyDescent="0.2">
      <c r="A14930" s="120"/>
      <c r="B14930" s="120"/>
      <c r="C14930" s="120"/>
      <c r="D14930" s="120"/>
      <c r="E14930" s="344"/>
      <c r="F14930" s="344"/>
      <c r="G14930" s="262">
        <f t="shared" si="256"/>
        <v>58584.866528488899</v>
      </c>
    </row>
    <row r="14931" spans="1:7" x14ac:dyDescent="0.2">
      <c r="A14931" s="120"/>
      <c r="B14931" s="120"/>
      <c r="C14931" s="120"/>
      <c r="D14931" s="120"/>
      <c r="E14931" s="344"/>
      <c r="F14931" s="344"/>
      <c r="G14931" s="262">
        <f t="shared" si="256"/>
        <v>58584.866528488899</v>
      </c>
    </row>
    <row r="14932" spans="1:7" x14ac:dyDescent="0.2">
      <c r="A14932" s="120"/>
      <c r="B14932" s="120"/>
      <c r="C14932" s="120"/>
      <c r="D14932" s="120"/>
      <c r="E14932" s="344"/>
      <c r="F14932" s="344"/>
      <c r="G14932" s="262">
        <f t="shared" si="256"/>
        <v>58584.866528488899</v>
      </c>
    </row>
    <row r="14933" spans="1:7" x14ac:dyDescent="0.2">
      <c r="A14933" s="120"/>
      <c r="B14933" s="120"/>
      <c r="C14933" s="120"/>
      <c r="D14933" s="120"/>
      <c r="E14933" s="344"/>
      <c r="F14933" s="344"/>
      <c r="G14933" s="262">
        <f t="shared" si="256"/>
        <v>58584.866528488899</v>
      </c>
    </row>
    <row r="14934" spans="1:7" x14ac:dyDescent="0.2">
      <c r="A14934" s="120"/>
      <c r="B14934" s="120"/>
      <c r="C14934" s="120"/>
      <c r="D14934" s="120"/>
      <c r="E14934" s="344"/>
      <c r="F14934" s="344"/>
      <c r="G14934" s="262">
        <f t="shared" si="256"/>
        <v>58584.866528488899</v>
      </c>
    </row>
    <row r="14935" spans="1:7" x14ac:dyDescent="0.2">
      <c r="A14935" s="120"/>
      <c r="B14935" s="120"/>
      <c r="C14935" s="120"/>
      <c r="D14935" s="120"/>
      <c r="E14935" s="344"/>
      <c r="F14935" s="344"/>
      <c r="G14935" s="262">
        <f t="shared" si="256"/>
        <v>58584.866528488899</v>
      </c>
    </row>
    <row r="14936" spans="1:7" x14ac:dyDescent="0.2">
      <c r="A14936" s="120"/>
      <c r="B14936" s="120"/>
      <c r="C14936" s="120"/>
      <c r="D14936" s="120"/>
      <c r="E14936" s="344"/>
      <c r="F14936" s="344"/>
      <c r="G14936" s="262">
        <f t="shared" si="256"/>
        <v>58584.866528488899</v>
      </c>
    </row>
    <row r="14937" spans="1:7" x14ac:dyDescent="0.2">
      <c r="A14937" s="120"/>
      <c r="B14937" s="120"/>
      <c r="C14937" s="120"/>
      <c r="D14937" s="120"/>
      <c r="E14937" s="344"/>
      <c r="F14937" s="344"/>
      <c r="G14937" s="262">
        <f t="shared" si="256"/>
        <v>58584.866528488899</v>
      </c>
    </row>
    <row r="14938" spans="1:7" x14ac:dyDescent="0.2">
      <c r="A14938" s="120"/>
      <c r="B14938" s="120"/>
      <c r="C14938" s="120"/>
      <c r="D14938" s="120"/>
      <c r="E14938" s="344"/>
      <c r="F14938" s="344"/>
      <c r="G14938" s="262">
        <f t="shared" si="256"/>
        <v>58584.866528488899</v>
      </c>
    </row>
    <row r="14939" spans="1:7" x14ac:dyDescent="0.2">
      <c r="A14939" s="120"/>
      <c r="B14939" s="120"/>
      <c r="C14939" s="120"/>
      <c r="D14939" s="120"/>
      <c r="E14939" s="344"/>
      <c r="F14939" s="344"/>
      <c r="G14939" s="262">
        <f t="shared" si="256"/>
        <v>58584.866528488899</v>
      </c>
    </row>
    <row r="14940" spans="1:7" x14ac:dyDescent="0.2">
      <c r="A14940" s="120"/>
      <c r="B14940" s="120"/>
      <c r="C14940" s="120"/>
      <c r="D14940" s="120"/>
      <c r="E14940" s="344"/>
      <c r="F14940" s="344"/>
      <c r="G14940" s="262">
        <f t="shared" si="256"/>
        <v>58584.866528488899</v>
      </c>
    </row>
    <row r="14941" spans="1:7" x14ac:dyDescent="0.2">
      <c r="A14941" s="120"/>
      <c r="B14941" s="120"/>
      <c r="C14941" s="120"/>
      <c r="D14941" s="120"/>
      <c r="E14941" s="344"/>
      <c r="F14941" s="344"/>
      <c r="G14941" s="262">
        <f t="shared" si="256"/>
        <v>58584.866528488899</v>
      </c>
    </row>
    <row r="14942" spans="1:7" x14ac:dyDescent="0.2">
      <c r="A14942" s="120"/>
      <c r="B14942" s="120"/>
      <c r="C14942" s="120"/>
      <c r="D14942" s="120"/>
      <c r="E14942" s="344"/>
      <c r="F14942" s="344"/>
      <c r="G14942" s="262">
        <f t="shared" si="256"/>
        <v>58584.866528488899</v>
      </c>
    </row>
    <row r="14943" spans="1:7" x14ac:dyDescent="0.2">
      <c r="A14943" s="120"/>
      <c r="B14943" s="120"/>
      <c r="C14943" s="120"/>
      <c r="D14943" s="120"/>
      <c r="E14943" s="344"/>
      <c r="F14943" s="344"/>
      <c r="G14943" s="262">
        <f t="shared" si="256"/>
        <v>58584.866528488899</v>
      </c>
    </row>
    <row r="14944" spans="1:7" x14ac:dyDescent="0.2">
      <c r="A14944" s="120"/>
      <c r="B14944" s="120"/>
      <c r="C14944" s="120"/>
      <c r="D14944" s="120"/>
      <c r="E14944" s="344"/>
      <c r="F14944" s="344"/>
      <c r="G14944" s="262">
        <f t="shared" si="256"/>
        <v>58584.866528488899</v>
      </c>
    </row>
    <row r="14945" spans="1:7" x14ac:dyDescent="0.2">
      <c r="A14945" s="120"/>
      <c r="B14945" s="120"/>
      <c r="C14945" s="120"/>
      <c r="D14945" s="120"/>
      <c r="E14945" s="344"/>
      <c r="F14945" s="344"/>
      <c r="G14945" s="262">
        <f t="shared" si="256"/>
        <v>58584.866528488899</v>
      </c>
    </row>
    <row r="14946" spans="1:7" x14ac:dyDescent="0.2">
      <c r="A14946" s="120"/>
      <c r="B14946" s="120"/>
      <c r="C14946" s="120"/>
      <c r="D14946" s="120"/>
      <c r="E14946" s="344"/>
      <c r="F14946" s="344"/>
      <c r="G14946" s="262">
        <f t="shared" si="256"/>
        <v>58584.866528488899</v>
      </c>
    </row>
    <row r="14947" spans="1:7" x14ac:dyDescent="0.2">
      <c r="A14947" s="120"/>
      <c r="B14947" s="120"/>
      <c r="C14947" s="120"/>
      <c r="D14947" s="120"/>
      <c r="E14947" s="344"/>
      <c r="F14947" s="344"/>
      <c r="G14947" s="262">
        <f t="shared" si="256"/>
        <v>58584.866528488899</v>
      </c>
    </row>
    <row r="14948" spans="1:7" x14ac:dyDescent="0.2">
      <c r="A14948" s="120"/>
      <c r="B14948" s="120"/>
      <c r="C14948" s="120"/>
      <c r="D14948" s="120"/>
      <c r="E14948" s="344"/>
      <c r="F14948" s="344"/>
      <c r="G14948" s="262">
        <f t="shared" si="256"/>
        <v>58584.866528488899</v>
      </c>
    </row>
    <row r="14949" spans="1:7" x14ac:dyDescent="0.2">
      <c r="A14949" s="120"/>
      <c r="B14949" s="120"/>
      <c r="C14949" s="120"/>
      <c r="D14949" s="120"/>
      <c r="E14949" s="344"/>
      <c r="F14949" s="344"/>
      <c r="G14949" s="262">
        <f t="shared" si="256"/>
        <v>58584.866528488899</v>
      </c>
    </row>
    <row r="14950" spans="1:7" x14ac:dyDescent="0.2">
      <c r="A14950" s="120"/>
      <c r="B14950" s="120"/>
      <c r="C14950" s="120"/>
      <c r="D14950" s="120"/>
      <c r="E14950" s="344"/>
      <c r="F14950" s="344"/>
      <c r="G14950" s="262">
        <f t="shared" si="256"/>
        <v>58584.866528488899</v>
      </c>
    </row>
    <row r="14951" spans="1:7" x14ac:dyDescent="0.2">
      <c r="A14951" s="120"/>
      <c r="B14951" s="120"/>
      <c r="C14951" s="120"/>
      <c r="D14951" s="120"/>
      <c r="E14951" s="344"/>
      <c r="F14951" s="344"/>
      <c r="G14951" s="262">
        <f t="shared" si="256"/>
        <v>58584.866528488899</v>
      </c>
    </row>
    <row r="14952" spans="1:7" x14ac:dyDescent="0.2">
      <c r="A14952" s="120"/>
      <c r="B14952" s="120"/>
      <c r="C14952" s="120"/>
      <c r="D14952" s="120"/>
      <c r="E14952" s="344"/>
      <c r="F14952" s="344"/>
      <c r="G14952" s="262">
        <f t="shared" si="256"/>
        <v>58584.866528488899</v>
      </c>
    </row>
    <row r="14953" spans="1:7" x14ac:dyDescent="0.2">
      <c r="A14953" s="120"/>
      <c r="B14953" s="120"/>
      <c r="C14953" s="120"/>
      <c r="D14953" s="120"/>
      <c r="E14953" s="344"/>
      <c r="F14953" s="344"/>
      <c r="G14953" s="262">
        <f t="shared" si="256"/>
        <v>58584.866528488899</v>
      </c>
    </row>
    <row r="14954" spans="1:7" x14ac:dyDescent="0.2">
      <c r="A14954" s="120"/>
      <c r="B14954" s="120"/>
      <c r="C14954" s="120"/>
      <c r="D14954" s="120"/>
      <c r="E14954" s="344"/>
      <c r="F14954" s="344"/>
      <c r="G14954" s="262">
        <f t="shared" si="256"/>
        <v>58584.866528488899</v>
      </c>
    </row>
    <row r="14955" spans="1:7" x14ac:dyDescent="0.2">
      <c r="A14955" s="120"/>
      <c r="B14955" s="120"/>
      <c r="C14955" s="120"/>
      <c r="D14955" s="120"/>
      <c r="E14955" s="344"/>
      <c r="F14955" s="344"/>
      <c r="G14955" s="262">
        <f t="shared" si="256"/>
        <v>58584.866528488899</v>
      </c>
    </row>
    <row r="14956" spans="1:7" x14ac:dyDescent="0.2">
      <c r="A14956" s="120"/>
      <c r="B14956" s="120"/>
      <c r="C14956" s="120"/>
      <c r="D14956" s="120"/>
      <c r="E14956" s="344"/>
      <c r="F14956" s="344"/>
      <c r="G14956" s="262">
        <f t="shared" si="256"/>
        <v>58584.866528488899</v>
      </c>
    </row>
    <row r="14957" spans="1:7" x14ac:dyDescent="0.2">
      <c r="A14957" s="120"/>
      <c r="B14957" s="120"/>
      <c r="C14957" s="120"/>
      <c r="D14957" s="120"/>
      <c r="E14957" s="344"/>
      <c r="F14957" s="344"/>
      <c r="G14957" s="262">
        <f t="shared" si="256"/>
        <v>58584.866528488899</v>
      </c>
    </row>
    <row r="14958" spans="1:7" x14ac:dyDescent="0.2">
      <c r="A14958" s="120"/>
      <c r="B14958" s="120"/>
      <c r="C14958" s="120"/>
      <c r="D14958" s="120"/>
      <c r="E14958" s="344"/>
      <c r="F14958" s="344"/>
      <c r="G14958" s="262">
        <f t="shared" si="256"/>
        <v>58584.866528488899</v>
      </c>
    </row>
    <row r="14959" spans="1:7" x14ac:dyDescent="0.2">
      <c r="A14959" s="120"/>
      <c r="B14959" s="120"/>
      <c r="C14959" s="120"/>
      <c r="D14959" s="120"/>
      <c r="E14959" s="344"/>
      <c r="F14959" s="344"/>
      <c r="G14959" s="262">
        <f t="shared" si="256"/>
        <v>58584.866528488899</v>
      </c>
    </row>
    <row r="14960" spans="1:7" x14ac:dyDescent="0.2">
      <c r="A14960" s="120"/>
      <c r="B14960" s="120"/>
      <c r="C14960" s="120"/>
      <c r="D14960" s="120"/>
      <c r="E14960" s="344"/>
      <c r="F14960" s="344"/>
      <c r="G14960" s="262">
        <f t="shared" si="256"/>
        <v>58584.866528488899</v>
      </c>
    </row>
    <row r="14961" spans="1:7" x14ac:dyDescent="0.2">
      <c r="A14961" s="120"/>
      <c r="B14961" s="120"/>
      <c r="C14961" s="120"/>
      <c r="D14961" s="120"/>
      <c r="E14961" s="344"/>
      <c r="F14961" s="344"/>
      <c r="G14961" s="262">
        <f t="shared" si="256"/>
        <v>58584.866528488899</v>
      </c>
    </row>
    <row r="14962" spans="1:7" x14ac:dyDescent="0.2">
      <c r="A14962" s="120"/>
      <c r="B14962" s="120"/>
      <c r="C14962" s="120"/>
      <c r="D14962" s="120"/>
      <c r="E14962" s="344"/>
      <c r="F14962" s="344"/>
      <c r="G14962" s="262">
        <f t="shared" si="256"/>
        <v>58584.866528488899</v>
      </c>
    </row>
    <row r="14963" spans="1:7" x14ac:dyDescent="0.2">
      <c r="A14963" s="120"/>
      <c r="B14963" s="120"/>
      <c r="C14963" s="120"/>
      <c r="D14963" s="120"/>
      <c r="E14963" s="344"/>
      <c r="F14963" s="344"/>
      <c r="G14963" s="262">
        <f t="shared" si="256"/>
        <v>58584.866528488899</v>
      </c>
    </row>
    <row r="14964" spans="1:7" x14ac:dyDescent="0.2">
      <c r="A14964" s="120"/>
      <c r="B14964" s="120"/>
      <c r="C14964" s="120"/>
      <c r="D14964" s="120"/>
      <c r="E14964" s="344"/>
      <c r="F14964" s="344"/>
      <c r="G14964" s="262">
        <f t="shared" si="256"/>
        <v>58584.866528488899</v>
      </c>
    </row>
    <row r="14965" spans="1:7" x14ac:dyDescent="0.2">
      <c r="A14965" s="120"/>
      <c r="B14965" s="120"/>
      <c r="C14965" s="120"/>
      <c r="D14965" s="120"/>
      <c r="E14965" s="344"/>
      <c r="F14965" s="344"/>
      <c r="G14965" s="262">
        <f t="shared" si="256"/>
        <v>58584.866528488899</v>
      </c>
    </row>
    <row r="14966" spans="1:7" x14ac:dyDescent="0.2">
      <c r="A14966" s="120"/>
      <c r="B14966" s="120"/>
      <c r="C14966" s="120"/>
      <c r="D14966" s="120"/>
      <c r="E14966" s="344"/>
      <c r="F14966" s="344"/>
      <c r="G14966" s="262">
        <f t="shared" si="256"/>
        <v>58584.866528488899</v>
      </c>
    </row>
    <row r="14967" spans="1:7" x14ac:dyDescent="0.2">
      <c r="A14967" s="120"/>
      <c r="B14967" s="120"/>
      <c r="C14967" s="120"/>
      <c r="D14967" s="120"/>
      <c r="E14967" s="344"/>
      <c r="F14967" s="344"/>
      <c r="G14967" s="262">
        <f t="shared" si="256"/>
        <v>58584.866528488899</v>
      </c>
    </row>
    <row r="14968" spans="1:7" x14ac:dyDescent="0.2">
      <c r="A14968" s="120"/>
      <c r="B14968" s="120"/>
      <c r="C14968" s="120"/>
      <c r="D14968" s="120"/>
      <c r="E14968" s="344"/>
      <c r="F14968" s="344"/>
      <c r="G14968" s="262">
        <f t="shared" si="256"/>
        <v>58584.866528488899</v>
      </c>
    </row>
    <row r="14969" spans="1:7" x14ac:dyDescent="0.2">
      <c r="A14969" s="120"/>
      <c r="B14969" s="120"/>
      <c r="C14969" s="120"/>
      <c r="D14969" s="120"/>
      <c r="E14969" s="344"/>
      <c r="F14969" s="344"/>
      <c r="G14969" s="262">
        <f t="shared" si="256"/>
        <v>58584.866528488899</v>
      </c>
    </row>
    <row r="14970" spans="1:7" x14ac:dyDescent="0.2">
      <c r="A14970" s="120"/>
      <c r="B14970" s="120"/>
      <c r="C14970" s="120"/>
      <c r="D14970" s="120"/>
      <c r="E14970" s="344"/>
      <c r="F14970" s="344"/>
      <c r="G14970" s="262">
        <f t="shared" si="256"/>
        <v>58584.866528488899</v>
      </c>
    </row>
    <row r="14971" spans="1:7" x14ac:dyDescent="0.2">
      <c r="A14971" s="120"/>
      <c r="B14971" s="120"/>
      <c r="C14971" s="120"/>
      <c r="D14971" s="120"/>
      <c r="E14971" s="344"/>
      <c r="F14971" s="344"/>
      <c r="G14971" s="262">
        <f t="shared" si="256"/>
        <v>58584.866528488899</v>
      </c>
    </row>
    <row r="14972" spans="1:7" x14ac:dyDescent="0.2">
      <c r="A14972" s="120"/>
      <c r="B14972" s="120"/>
      <c r="C14972" s="120"/>
      <c r="D14972" s="120"/>
      <c r="E14972" s="344"/>
      <c r="F14972" s="344"/>
      <c r="G14972" s="262">
        <f t="shared" si="256"/>
        <v>58584.866528488899</v>
      </c>
    </row>
    <row r="14973" spans="1:7" x14ac:dyDescent="0.2">
      <c r="A14973" s="120"/>
      <c r="B14973" s="120"/>
      <c r="C14973" s="120"/>
      <c r="D14973" s="120"/>
      <c r="E14973" s="344"/>
      <c r="F14973" s="344"/>
      <c r="G14973" s="262">
        <f t="shared" si="256"/>
        <v>58584.866528488899</v>
      </c>
    </row>
    <row r="14974" spans="1:7" x14ac:dyDescent="0.2">
      <c r="A14974" s="120"/>
      <c r="B14974" s="120"/>
      <c r="C14974" s="120"/>
      <c r="D14974" s="120"/>
      <c r="E14974" s="344"/>
      <c r="F14974" s="344"/>
      <c r="G14974" s="262">
        <f t="shared" si="256"/>
        <v>58584.866528488899</v>
      </c>
    </row>
    <row r="14975" spans="1:7" x14ac:dyDescent="0.2">
      <c r="A14975" s="120"/>
      <c r="B14975" s="120"/>
      <c r="C14975" s="120"/>
      <c r="D14975" s="120"/>
      <c r="E14975" s="344"/>
      <c r="F14975" s="344"/>
      <c r="G14975" s="262">
        <f t="shared" si="256"/>
        <v>58584.866528488899</v>
      </c>
    </row>
    <row r="14976" spans="1:7" x14ac:dyDescent="0.2">
      <c r="A14976" s="120"/>
      <c r="B14976" s="120"/>
      <c r="C14976" s="120"/>
      <c r="D14976" s="120"/>
      <c r="E14976" s="344"/>
      <c r="F14976" s="344"/>
      <c r="G14976" s="262">
        <f t="shared" si="256"/>
        <v>58584.866528488899</v>
      </c>
    </row>
    <row r="14977" spans="1:7" x14ac:dyDescent="0.2">
      <c r="A14977" s="120"/>
      <c r="B14977" s="120"/>
      <c r="C14977" s="120"/>
      <c r="D14977" s="120"/>
      <c r="E14977" s="344"/>
      <c r="F14977" s="344"/>
      <c r="G14977" s="262">
        <f t="shared" si="256"/>
        <v>58584.866528488899</v>
      </c>
    </row>
    <row r="14978" spans="1:7" x14ac:dyDescent="0.2">
      <c r="A14978" s="120"/>
      <c r="B14978" s="120"/>
      <c r="C14978" s="120"/>
      <c r="D14978" s="120"/>
      <c r="E14978" s="344"/>
      <c r="F14978" s="344"/>
      <c r="G14978" s="262">
        <f t="shared" si="256"/>
        <v>58584.866528488899</v>
      </c>
    </row>
    <row r="14979" spans="1:7" x14ac:dyDescent="0.2">
      <c r="A14979" s="120"/>
      <c r="B14979" s="120"/>
      <c r="C14979" s="120"/>
      <c r="D14979" s="120"/>
      <c r="E14979" s="344"/>
      <c r="F14979" s="344"/>
      <c r="G14979" s="262">
        <f t="shared" si="256"/>
        <v>58584.866528488899</v>
      </c>
    </row>
    <row r="14980" spans="1:7" x14ac:dyDescent="0.2">
      <c r="A14980" s="120"/>
      <c r="B14980" s="120"/>
      <c r="C14980" s="120"/>
      <c r="D14980" s="120"/>
      <c r="E14980" s="344"/>
      <c r="F14980" s="344"/>
      <c r="G14980" s="262">
        <f t="shared" si="256"/>
        <v>58584.866528488899</v>
      </c>
    </row>
    <row r="14981" spans="1:7" x14ac:dyDescent="0.2">
      <c r="A14981" s="120"/>
      <c r="B14981" s="120"/>
      <c r="C14981" s="120"/>
      <c r="D14981" s="120"/>
      <c r="E14981" s="344"/>
      <c r="F14981" s="344"/>
      <c r="G14981" s="262">
        <f t="shared" si="256"/>
        <v>58584.866528488899</v>
      </c>
    </row>
    <row r="14982" spans="1:7" x14ac:dyDescent="0.2">
      <c r="A14982" s="120"/>
      <c r="B14982" s="120"/>
      <c r="C14982" s="120"/>
      <c r="D14982" s="120"/>
      <c r="E14982" s="344"/>
      <c r="F14982" s="344"/>
      <c r="G14982" s="262">
        <f t="shared" ref="G14982:G15045" si="257">G14981+(D14982+D14981)/2*(E14982-E14981)</f>
        <v>58584.866528488899</v>
      </c>
    </row>
    <row r="14983" spans="1:7" x14ac:dyDescent="0.2">
      <c r="A14983" s="120"/>
      <c r="B14983" s="120"/>
      <c r="C14983" s="120"/>
      <c r="D14983" s="120"/>
      <c r="E14983" s="344"/>
      <c r="F14983" s="344"/>
      <c r="G14983" s="262">
        <f t="shared" si="257"/>
        <v>58584.866528488899</v>
      </c>
    </row>
    <row r="14984" spans="1:7" x14ac:dyDescent="0.2">
      <c r="A14984" s="120"/>
      <c r="B14984" s="120"/>
      <c r="C14984" s="120"/>
      <c r="D14984" s="120"/>
      <c r="E14984" s="344"/>
      <c r="F14984" s="344"/>
      <c r="G14984" s="262">
        <f t="shared" si="257"/>
        <v>58584.866528488899</v>
      </c>
    </row>
    <row r="14985" spans="1:7" x14ac:dyDescent="0.2">
      <c r="A14985" s="120"/>
      <c r="B14985" s="120"/>
      <c r="C14985" s="120"/>
      <c r="D14985" s="120"/>
      <c r="E14985" s="344"/>
      <c r="F14985" s="344"/>
      <c r="G14985" s="262">
        <f t="shared" si="257"/>
        <v>58584.866528488899</v>
      </c>
    </row>
    <row r="14986" spans="1:7" x14ac:dyDescent="0.2">
      <c r="A14986" s="120"/>
      <c r="B14986" s="120"/>
      <c r="C14986" s="120"/>
      <c r="D14986" s="120"/>
      <c r="E14986" s="344"/>
      <c r="F14986" s="344"/>
      <c r="G14986" s="262">
        <f t="shared" si="257"/>
        <v>58584.866528488899</v>
      </c>
    </row>
    <row r="14987" spans="1:7" x14ac:dyDescent="0.2">
      <c r="A14987" s="120"/>
      <c r="B14987" s="120"/>
      <c r="C14987" s="120"/>
      <c r="D14987" s="120"/>
      <c r="E14987" s="344"/>
      <c r="F14987" s="344"/>
      <c r="G14987" s="262">
        <f t="shared" si="257"/>
        <v>58584.866528488899</v>
      </c>
    </row>
    <row r="14988" spans="1:7" x14ac:dyDescent="0.2">
      <c r="A14988" s="120"/>
      <c r="B14988" s="120"/>
      <c r="C14988" s="120"/>
      <c r="D14988" s="120"/>
      <c r="E14988" s="344"/>
      <c r="F14988" s="344"/>
      <c r="G14988" s="262">
        <f t="shared" si="257"/>
        <v>58584.866528488899</v>
      </c>
    </row>
    <row r="14989" spans="1:7" x14ac:dyDescent="0.2">
      <c r="A14989" s="120"/>
      <c r="B14989" s="120"/>
      <c r="C14989" s="120"/>
      <c r="D14989" s="120"/>
      <c r="E14989" s="344"/>
      <c r="F14989" s="344"/>
      <c r="G14989" s="262">
        <f t="shared" si="257"/>
        <v>58584.866528488899</v>
      </c>
    </row>
    <row r="14990" spans="1:7" x14ac:dyDescent="0.2">
      <c r="A14990" s="120"/>
      <c r="B14990" s="120"/>
      <c r="C14990" s="120"/>
      <c r="D14990" s="120"/>
      <c r="E14990" s="344"/>
      <c r="F14990" s="344"/>
      <c r="G14990" s="262">
        <f t="shared" si="257"/>
        <v>58584.866528488899</v>
      </c>
    </row>
    <row r="14991" spans="1:7" x14ac:dyDescent="0.2">
      <c r="A14991" s="120"/>
      <c r="B14991" s="120"/>
      <c r="C14991" s="120"/>
      <c r="D14991" s="120"/>
      <c r="E14991" s="344"/>
      <c r="F14991" s="344"/>
      <c r="G14991" s="262">
        <f t="shared" si="257"/>
        <v>58584.866528488899</v>
      </c>
    </row>
    <row r="14992" spans="1:7" x14ac:dyDescent="0.2">
      <c r="A14992" s="120"/>
      <c r="B14992" s="120"/>
      <c r="C14992" s="120"/>
      <c r="D14992" s="120"/>
      <c r="E14992" s="344"/>
      <c r="F14992" s="344"/>
      <c r="G14992" s="262">
        <f t="shared" si="257"/>
        <v>58584.866528488899</v>
      </c>
    </row>
    <row r="14993" spans="1:7" x14ac:dyDescent="0.2">
      <c r="A14993" s="120"/>
      <c r="B14993" s="120"/>
      <c r="C14993" s="120"/>
      <c r="D14993" s="120"/>
      <c r="E14993" s="344"/>
      <c r="F14993" s="344"/>
      <c r="G14993" s="262">
        <f t="shared" si="257"/>
        <v>58584.866528488899</v>
      </c>
    </row>
    <row r="14994" spans="1:7" x14ac:dyDescent="0.2">
      <c r="A14994" s="120"/>
      <c r="B14994" s="120"/>
      <c r="C14994" s="120"/>
      <c r="D14994" s="120"/>
      <c r="E14994" s="344"/>
      <c r="F14994" s="344"/>
      <c r="G14994" s="262">
        <f t="shared" si="257"/>
        <v>58584.866528488899</v>
      </c>
    </row>
    <row r="14995" spans="1:7" x14ac:dyDescent="0.2">
      <c r="A14995" s="120"/>
      <c r="B14995" s="120"/>
      <c r="C14995" s="120"/>
      <c r="D14995" s="120"/>
      <c r="E14995" s="344"/>
      <c r="F14995" s="344"/>
      <c r="G14995" s="262">
        <f t="shared" si="257"/>
        <v>58584.866528488899</v>
      </c>
    </row>
    <row r="14996" spans="1:7" x14ac:dyDescent="0.2">
      <c r="A14996" s="120"/>
      <c r="B14996" s="120"/>
      <c r="C14996" s="120"/>
      <c r="D14996" s="120"/>
      <c r="E14996" s="344"/>
      <c r="F14996" s="344"/>
      <c r="G14996" s="262">
        <f t="shared" si="257"/>
        <v>58584.866528488899</v>
      </c>
    </row>
    <row r="14997" spans="1:7" x14ac:dyDescent="0.2">
      <c r="A14997" s="120"/>
      <c r="B14997" s="120"/>
      <c r="C14997" s="120"/>
      <c r="D14997" s="120"/>
      <c r="E14997" s="344"/>
      <c r="F14997" s="344"/>
      <c r="G14997" s="262">
        <f t="shared" si="257"/>
        <v>58584.866528488899</v>
      </c>
    </row>
    <row r="14998" spans="1:7" x14ac:dyDescent="0.2">
      <c r="A14998" s="120"/>
      <c r="B14998" s="120"/>
      <c r="C14998" s="120"/>
      <c r="D14998" s="120"/>
      <c r="E14998" s="344"/>
      <c r="F14998" s="344"/>
      <c r="G14998" s="262">
        <f t="shared" si="257"/>
        <v>58584.866528488899</v>
      </c>
    </row>
    <row r="14999" spans="1:7" x14ac:dyDescent="0.2">
      <c r="A14999" s="120"/>
      <c r="B14999" s="120"/>
      <c r="C14999" s="120"/>
      <c r="D14999" s="120"/>
      <c r="E14999" s="344"/>
      <c r="F14999" s="344"/>
      <c r="G14999" s="262">
        <f t="shared" si="257"/>
        <v>58584.866528488899</v>
      </c>
    </row>
    <row r="15000" spans="1:7" x14ac:dyDescent="0.2">
      <c r="A15000" s="120"/>
      <c r="B15000" s="120"/>
      <c r="C15000" s="120"/>
      <c r="D15000" s="120"/>
      <c r="E15000" s="344"/>
      <c r="F15000" s="344"/>
      <c r="G15000" s="262">
        <f t="shared" si="257"/>
        <v>58584.866528488899</v>
      </c>
    </row>
    <row r="15001" spans="1:7" x14ac:dyDescent="0.2">
      <c r="A15001" s="120"/>
      <c r="B15001" s="120"/>
      <c r="C15001" s="120"/>
      <c r="D15001" s="120"/>
      <c r="E15001" s="344"/>
      <c r="F15001" s="344"/>
      <c r="G15001" s="262">
        <f t="shared" si="257"/>
        <v>58584.866528488899</v>
      </c>
    </row>
    <row r="15002" spans="1:7" x14ac:dyDescent="0.2">
      <c r="A15002" s="120"/>
      <c r="B15002" s="120"/>
      <c r="C15002" s="120"/>
      <c r="D15002" s="120"/>
      <c r="E15002" s="344"/>
      <c r="F15002" s="344"/>
      <c r="G15002" s="262">
        <f t="shared" si="257"/>
        <v>58584.866528488899</v>
      </c>
    </row>
    <row r="15003" spans="1:7" x14ac:dyDescent="0.2">
      <c r="A15003" s="120"/>
      <c r="B15003" s="120"/>
      <c r="C15003" s="120"/>
      <c r="D15003" s="120"/>
      <c r="E15003" s="344"/>
      <c r="F15003" s="344"/>
      <c r="G15003" s="262">
        <f t="shared" si="257"/>
        <v>58584.866528488899</v>
      </c>
    </row>
    <row r="15004" spans="1:7" x14ac:dyDescent="0.2">
      <c r="A15004" s="120"/>
      <c r="B15004" s="120"/>
      <c r="C15004" s="120"/>
      <c r="D15004" s="120"/>
      <c r="E15004" s="344"/>
      <c r="F15004" s="344"/>
      <c r="G15004" s="262">
        <f t="shared" si="257"/>
        <v>58584.866528488899</v>
      </c>
    </row>
    <row r="15005" spans="1:7" x14ac:dyDescent="0.2">
      <c r="A15005" s="120"/>
      <c r="B15005" s="120"/>
      <c r="C15005" s="120"/>
      <c r="D15005" s="120"/>
      <c r="E15005" s="344"/>
      <c r="F15005" s="344"/>
      <c r="G15005" s="262">
        <f t="shared" si="257"/>
        <v>58584.866528488899</v>
      </c>
    </row>
    <row r="15006" spans="1:7" x14ac:dyDescent="0.2">
      <c r="A15006" s="120"/>
      <c r="B15006" s="120"/>
      <c r="C15006" s="120"/>
      <c r="D15006" s="120"/>
      <c r="E15006" s="344"/>
      <c r="F15006" s="344"/>
      <c r="G15006" s="262">
        <f t="shared" si="257"/>
        <v>58584.866528488899</v>
      </c>
    </row>
    <row r="15007" spans="1:7" x14ac:dyDescent="0.2">
      <c r="A15007" s="120"/>
      <c r="B15007" s="120"/>
      <c r="C15007" s="120"/>
      <c r="D15007" s="120"/>
      <c r="E15007" s="344"/>
      <c r="F15007" s="344"/>
      <c r="G15007" s="262">
        <f t="shared" si="257"/>
        <v>58584.866528488899</v>
      </c>
    </row>
    <row r="15008" spans="1:7" x14ac:dyDescent="0.2">
      <c r="A15008" s="120"/>
      <c r="B15008" s="120"/>
      <c r="C15008" s="120"/>
      <c r="D15008" s="120"/>
      <c r="E15008" s="344"/>
      <c r="F15008" s="344"/>
      <c r="G15008" s="262">
        <f t="shared" si="257"/>
        <v>58584.866528488899</v>
      </c>
    </row>
    <row r="15009" spans="1:7" x14ac:dyDescent="0.2">
      <c r="A15009" s="120"/>
      <c r="B15009" s="120"/>
      <c r="C15009" s="120"/>
      <c r="D15009" s="120"/>
      <c r="E15009" s="344"/>
      <c r="F15009" s="344"/>
      <c r="G15009" s="262">
        <f t="shared" si="257"/>
        <v>58584.866528488899</v>
      </c>
    </row>
    <row r="15010" spans="1:7" x14ac:dyDescent="0.2">
      <c r="A15010" s="120"/>
      <c r="B15010" s="120"/>
      <c r="C15010" s="120"/>
      <c r="D15010" s="120"/>
      <c r="E15010" s="344"/>
      <c r="F15010" s="344"/>
      <c r="G15010" s="262">
        <f t="shared" si="257"/>
        <v>58584.866528488899</v>
      </c>
    </row>
    <row r="15011" spans="1:7" x14ac:dyDescent="0.2">
      <c r="A15011" s="120"/>
      <c r="B15011" s="120"/>
      <c r="C15011" s="120"/>
      <c r="D15011" s="120"/>
      <c r="E15011" s="344"/>
      <c r="F15011" s="344"/>
      <c r="G15011" s="262">
        <f t="shared" si="257"/>
        <v>58584.866528488899</v>
      </c>
    </row>
    <row r="15012" spans="1:7" x14ac:dyDescent="0.2">
      <c r="A15012" s="120"/>
      <c r="B15012" s="120"/>
      <c r="C15012" s="120"/>
      <c r="D15012" s="120"/>
      <c r="E15012" s="344"/>
      <c r="F15012" s="344"/>
      <c r="G15012" s="262">
        <f t="shared" si="257"/>
        <v>58584.866528488899</v>
      </c>
    </row>
    <row r="15013" spans="1:7" x14ac:dyDescent="0.2">
      <c r="A15013" s="120"/>
      <c r="B15013" s="120"/>
      <c r="C15013" s="120"/>
      <c r="D15013" s="120"/>
      <c r="E15013" s="344"/>
      <c r="F15013" s="344"/>
      <c r="G15013" s="262">
        <f t="shared" si="257"/>
        <v>58584.866528488899</v>
      </c>
    </row>
    <row r="15014" spans="1:7" x14ac:dyDescent="0.2">
      <c r="A15014" s="120"/>
      <c r="B15014" s="120"/>
      <c r="C15014" s="120"/>
      <c r="D15014" s="120"/>
      <c r="E15014" s="344"/>
      <c r="F15014" s="344"/>
      <c r="G15014" s="262">
        <f t="shared" si="257"/>
        <v>58584.866528488899</v>
      </c>
    </row>
    <row r="15015" spans="1:7" x14ac:dyDescent="0.2">
      <c r="A15015" s="120"/>
      <c r="B15015" s="120"/>
      <c r="C15015" s="120"/>
      <c r="D15015" s="120"/>
      <c r="E15015" s="344"/>
      <c r="F15015" s="344"/>
      <c r="G15015" s="262">
        <f t="shared" si="257"/>
        <v>58584.866528488899</v>
      </c>
    </row>
    <row r="15016" spans="1:7" x14ac:dyDescent="0.2">
      <c r="A15016" s="120"/>
      <c r="B15016" s="120"/>
      <c r="C15016" s="120"/>
      <c r="D15016" s="120"/>
      <c r="E15016" s="344"/>
      <c r="F15016" s="344"/>
      <c r="G15016" s="262">
        <f t="shared" si="257"/>
        <v>58584.866528488899</v>
      </c>
    </row>
    <row r="15017" spans="1:7" x14ac:dyDescent="0.2">
      <c r="A15017" s="120"/>
      <c r="B15017" s="120"/>
      <c r="C15017" s="120"/>
      <c r="D15017" s="120"/>
      <c r="E15017" s="344"/>
      <c r="F15017" s="344"/>
      <c r="G15017" s="262">
        <f t="shared" si="257"/>
        <v>58584.866528488899</v>
      </c>
    </row>
    <row r="15018" spans="1:7" x14ac:dyDescent="0.2">
      <c r="A15018" s="120"/>
      <c r="B15018" s="120"/>
      <c r="C15018" s="120"/>
      <c r="D15018" s="120"/>
      <c r="E15018" s="344"/>
      <c r="F15018" s="344"/>
      <c r="G15018" s="262">
        <f t="shared" si="257"/>
        <v>58584.866528488899</v>
      </c>
    </row>
    <row r="15019" spans="1:7" x14ac:dyDescent="0.2">
      <c r="A15019" s="120"/>
      <c r="B15019" s="120"/>
      <c r="C15019" s="120"/>
      <c r="D15019" s="120"/>
      <c r="E15019" s="344"/>
      <c r="F15019" s="344"/>
      <c r="G15019" s="262">
        <f t="shared" si="257"/>
        <v>58584.866528488899</v>
      </c>
    </row>
    <row r="15020" spans="1:7" x14ac:dyDescent="0.2">
      <c r="A15020" s="120"/>
      <c r="B15020" s="120"/>
      <c r="C15020" s="120"/>
      <c r="D15020" s="120"/>
      <c r="E15020" s="344"/>
      <c r="F15020" s="344"/>
      <c r="G15020" s="262">
        <f t="shared" si="257"/>
        <v>58584.866528488899</v>
      </c>
    </row>
    <row r="15021" spans="1:7" x14ac:dyDescent="0.2">
      <c r="A15021" s="120"/>
      <c r="B15021" s="120"/>
      <c r="C15021" s="120"/>
      <c r="D15021" s="120"/>
      <c r="E15021" s="344"/>
      <c r="F15021" s="344"/>
      <c r="G15021" s="262">
        <f t="shared" si="257"/>
        <v>58584.866528488899</v>
      </c>
    </row>
    <row r="15022" spans="1:7" x14ac:dyDescent="0.2">
      <c r="A15022" s="120"/>
      <c r="B15022" s="120"/>
      <c r="C15022" s="120"/>
      <c r="D15022" s="120"/>
      <c r="E15022" s="344"/>
      <c r="F15022" s="344"/>
      <c r="G15022" s="262">
        <f t="shared" si="257"/>
        <v>58584.866528488899</v>
      </c>
    </row>
    <row r="15023" spans="1:7" x14ac:dyDescent="0.2">
      <c r="A15023" s="120"/>
      <c r="B15023" s="120"/>
      <c r="C15023" s="120"/>
      <c r="D15023" s="120"/>
      <c r="E15023" s="344"/>
      <c r="F15023" s="344"/>
      <c r="G15023" s="262">
        <f t="shared" si="257"/>
        <v>58584.866528488899</v>
      </c>
    </row>
    <row r="15024" spans="1:7" x14ac:dyDescent="0.2">
      <c r="A15024" s="120"/>
      <c r="B15024" s="120"/>
      <c r="C15024" s="120"/>
      <c r="D15024" s="120"/>
      <c r="E15024" s="344"/>
      <c r="F15024" s="344"/>
      <c r="G15024" s="262">
        <f t="shared" si="257"/>
        <v>58584.866528488899</v>
      </c>
    </row>
    <row r="15025" spans="1:7" x14ac:dyDescent="0.2">
      <c r="A15025" s="120"/>
      <c r="B15025" s="120"/>
      <c r="C15025" s="120"/>
      <c r="D15025" s="120"/>
      <c r="E15025" s="344"/>
      <c r="F15025" s="344"/>
      <c r="G15025" s="262">
        <f t="shared" si="257"/>
        <v>58584.866528488899</v>
      </c>
    </row>
    <row r="15026" spans="1:7" x14ac:dyDescent="0.2">
      <c r="A15026" s="120"/>
      <c r="B15026" s="120"/>
      <c r="C15026" s="120"/>
      <c r="D15026" s="120"/>
      <c r="E15026" s="344"/>
      <c r="F15026" s="344"/>
      <c r="G15026" s="262">
        <f t="shared" si="257"/>
        <v>58584.866528488899</v>
      </c>
    </row>
    <row r="15027" spans="1:7" x14ac:dyDescent="0.2">
      <c r="A15027" s="120"/>
      <c r="B15027" s="120"/>
      <c r="C15027" s="120"/>
      <c r="D15027" s="120"/>
      <c r="E15027" s="344"/>
      <c r="F15027" s="344"/>
      <c r="G15027" s="262">
        <f t="shared" si="257"/>
        <v>58584.866528488899</v>
      </c>
    </row>
    <row r="15028" spans="1:7" x14ac:dyDescent="0.2">
      <c r="A15028" s="120"/>
      <c r="B15028" s="120"/>
      <c r="C15028" s="120"/>
      <c r="D15028" s="120"/>
      <c r="E15028" s="344"/>
      <c r="F15028" s="344"/>
      <c r="G15028" s="262">
        <f t="shared" si="257"/>
        <v>58584.866528488899</v>
      </c>
    </row>
    <row r="15029" spans="1:7" x14ac:dyDescent="0.2">
      <c r="A15029" s="120"/>
      <c r="B15029" s="120"/>
      <c r="C15029" s="120"/>
      <c r="D15029" s="120"/>
      <c r="E15029" s="344"/>
      <c r="F15029" s="344"/>
      <c r="G15029" s="262">
        <f t="shared" si="257"/>
        <v>58584.866528488899</v>
      </c>
    </row>
    <row r="15030" spans="1:7" x14ac:dyDescent="0.2">
      <c r="A15030" s="120"/>
      <c r="B15030" s="120"/>
      <c r="C15030" s="120"/>
      <c r="D15030" s="120"/>
      <c r="E15030" s="344"/>
      <c r="F15030" s="344"/>
      <c r="G15030" s="262">
        <f t="shared" si="257"/>
        <v>58584.866528488899</v>
      </c>
    </row>
    <row r="15031" spans="1:7" x14ac:dyDescent="0.2">
      <c r="A15031" s="120"/>
      <c r="B15031" s="120"/>
      <c r="C15031" s="120"/>
      <c r="D15031" s="120"/>
      <c r="E15031" s="344"/>
      <c r="F15031" s="344"/>
      <c r="G15031" s="262">
        <f t="shared" si="257"/>
        <v>58584.866528488899</v>
      </c>
    </row>
    <row r="15032" spans="1:7" x14ac:dyDescent="0.2">
      <c r="A15032" s="120"/>
      <c r="B15032" s="120"/>
      <c r="C15032" s="120"/>
      <c r="D15032" s="120"/>
      <c r="E15032" s="344"/>
      <c r="F15032" s="344"/>
      <c r="G15032" s="262">
        <f t="shared" si="257"/>
        <v>58584.866528488899</v>
      </c>
    </row>
    <row r="15033" spans="1:7" x14ac:dyDescent="0.2">
      <c r="A15033" s="120"/>
      <c r="B15033" s="120"/>
      <c r="C15033" s="120"/>
      <c r="D15033" s="120"/>
      <c r="E15033" s="344"/>
      <c r="F15033" s="344"/>
      <c r="G15033" s="262">
        <f t="shared" si="257"/>
        <v>58584.866528488899</v>
      </c>
    </row>
    <row r="15034" spans="1:7" x14ac:dyDescent="0.2">
      <c r="A15034" s="120"/>
      <c r="B15034" s="120"/>
      <c r="C15034" s="120"/>
      <c r="D15034" s="120"/>
      <c r="E15034" s="344"/>
      <c r="F15034" s="344"/>
      <c r="G15034" s="262">
        <f t="shared" si="257"/>
        <v>58584.866528488899</v>
      </c>
    </row>
    <row r="15035" spans="1:7" x14ac:dyDescent="0.2">
      <c r="A15035" s="120"/>
      <c r="B15035" s="120"/>
      <c r="C15035" s="120"/>
      <c r="D15035" s="120"/>
      <c r="E15035" s="344"/>
      <c r="F15035" s="344"/>
      <c r="G15035" s="262">
        <f t="shared" si="257"/>
        <v>58584.866528488899</v>
      </c>
    </row>
    <row r="15036" spans="1:7" x14ac:dyDescent="0.2">
      <c r="A15036" s="120"/>
      <c r="B15036" s="120"/>
      <c r="C15036" s="120"/>
      <c r="D15036" s="120"/>
      <c r="E15036" s="344"/>
      <c r="F15036" s="344"/>
      <c r="G15036" s="262">
        <f t="shared" si="257"/>
        <v>58584.866528488899</v>
      </c>
    </row>
    <row r="15037" spans="1:7" x14ac:dyDescent="0.2">
      <c r="A15037" s="120"/>
      <c r="B15037" s="120"/>
      <c r="C15037" s="120"/>
      <c r="D15037" s="120"/>
      <c r="E15037" s="344"/>
      <c r="F15037" s="344"/>
      <c r="G15037" s="262">
        <f t="shared" si="257"/>
        <v>58584.866528488899</v>
      </c>
    </row>
    <row r="15038" spans="1:7" x14ac:dyDescent="0.2">
      <c r="A15038" s="120"/>
      <c r="B15038" s="120"/>
      <c r="C15038" s="120"/>
      <c r="D15038" s="120"/>
      <c r="E15038" s="344"/>
      <c r="F15038" s="344"/>
      <c r="G15038" s="262">
        <f t="shared" si="257"/>
        <v>58584.866528488899</v>
      </c>
    </row>
    <row r="15039" spans="1:7" x14ac:dyDescent="0.2">
      <c r="A15039" s="120"/>
      <c r="B15039" s="120"/>
      <c r="C15039" s="120"/>
      <c r="D15039" s="120"/>
      <c r="E15039" s="344"/>
      <c r="F15039" s="344"/>
      <c r="G15039" s="262">
        <f t="shared" si="257"/>
        <v>58584.866528488899</v>
      </c>
    </row>
    <row r="15040" spans="1:7" x14ac:dyDescent="0.2">
      <c r="A15040" s="120"/>
      <c r="B15040" s="120"/>
      <c r="C15040" s="120"/>
      <c r="D15040" s="120"/>
      <c r="E15040" s="344"/>
      <c r="F15040" s="344"/>
      <c r="G15040" s="262">
        <f t="shared" si="257"/>
        <v>58584.866528488899</v>
      </c>
    </row>
    <row r="15041" spans="1:7" x14ac:dyDescent="0.2">
      <c r="A15041" s="120"/>
      <c r="B15041" s="120"/>
      <c r="C15041" s="120"/>
      <c r="D15041" s="120"/>
      <c r="E15041" s="344"/>
      <c r="F15041" s="344"/>
      <c r="G15041" s="262">
        <f t="shared" si="257"/>
        <v>58584.866528488899</v>
      </c>
    </row>
    <row r="15042" spans="1:7" x14ac:dyDescent="0.2">
      <c r="A15042" s="120"/>
      <c r="B15042" s="120"/>
      <c r="C15042" s="120"/>
      <c r="D15042" s="120"/>
      <c r="E15042" s="344"/>
      <c r="F15042" s="344"/>
      <c r="G15042" s="262">
        <f t="shared" si="257"/>
        <v>58584.866528488899</v>
      </c>
    </row>
    <row r="15043" spans="1:7" x14ac:dyDescent="0.2">
      <c r="A15043" s="120"/>
      <c r="B15043" s="120"/>
      <c r="C15043" s="120"/>
      <c r="D15043" s="120"/>
      <c r="E15043" s="344"/>
      <c r="F15043" s="344"/>
      <c r="G15043" s="262">
        <f t="shared" si="257"/>
        <v>58584.866528488899</v>
      </c>
    </row>
    <row r="15044" spans="1:7" x14ac:dyDescent="0.2">
      <c r="A15044" s="120"/>
      <c r="B15044" s="120"/>
      <c r="C15044" s="120"/>
      <c r="D15044" s="120"/>
      <c r="E15044" s="344"/>
      <c r="F15044" s="344"/>
      <c r="G15044" s="262">
        <f t="shared" si="257"/>
        <v>58584.866528488899</v>
      </c>
    </row>
    <row r="15045" spans="1:7" x14ac:dyDescent="0.2">
      <c r="A15045" s="120"/>
      <c r="B15045" s="120"/>
      <c r="C15045" s="120"/>
      <c r="D15045" s="120"/>
      <c r="E15045" s="344"/>
      <c r="F15045" s="344"/>
      <c r="G15045" s="262">
        <f t="shared" si="257"/>
        <v>58584.866528488899</v>
      </c>
    </row>
    <row r="15046" spans="1:7" x14ac:dyDescent="0.2">
      <c r="A15046" s="120"/>
      <c r="B15046" s="120"/>
      <c r="C15046" s="120"/>
      <c r="D15046" s="120"/>
      <c r="E15046" s="344"/>
      <c r="F15046" s="344"/>
      <c r="G15046" s="262">
        <f t="shared" ref="G15046:G15109" si="258">G15045+(D15046+D15045)/2*(E15046-E15045)</f>
        <v>58584.866528488899</v>
      </c>
    </row>
    <row r="15047" spans="1:7" x14ac:dyDescent="0.2">
      <c r="A15047" s="120"/>
      <c r="B15047" s="120"/>
      <c r="C15047" s="120"/>
      <c r="D15047" s="120"/>
      <c r="E15047" s="344"/>
      <c r="F15047" s="344"/>
      <c r="G15047" s="262">
        <f t="shared" si="258"/>
        <v>58584.866528488899</v>
      </c>
    </row>
    <row r="15048" spans="1:7" x14ac:dyDescent="0.2">
      <c r="A15048" s="120"/>
      <c r="B15048" s="120"/>
      <c r="C15048" s="120"/>
      <c r="D15048" s="120"/>
      <c r="E15048" s="344"/>
      <c r="F15048" s="344"/>
      <c r="G15048" s="262">
        <f t="shared" si="258"/>
        <v>58584.866528488899</v>
      </c>
    </row>
    <row r="15049" spans="1:7" x14ac:dyDescent="0.2">
      <c r="A15049" s="120"/>
      <c r="B15049" s="120"/>
      <c r="C15049" s="120"/>
      <c r="D15049" s="120"/>
      <c r="E15049" s="344"/>
      <c r="F15049" s="344"/>
      <c r="G15049" s="262">
        <f t="shared" si="258"/>
        <v>58584.866528488899</v>
      </c>
    </row>
    <row r="15050" spans="1:7" x14ac:dyDescent="0.2">
      <c r="A15050" s="120"/>
      <c r="B15050" s="120"/>
      <c r="C15050" s="120"/>
      <c r="D15050" s="120"/>
      <c r="E15050" s="344"/>
      <c r="F15050" s="344"/>
      <c r="G15050" s="262">
        <f t="shared" si="258"/>
        <v>58584.866528488899</v>
      </c>
    </row>
    <row r="15051" spans="1:7" x14ac:dyDescent="0.2">
      <c r="A15051" s="120"/>
      <c r="B15051" s="120"/>
      <c r="C15051" s="120"/>
      <c r="D15051" s="120"/>
      <c r="E15051" s="344"/>
      <c r="F15051" s="344"/>
      <c r="G15051" s="262">
        <f t="shared" si="258"/>
        <v>58584.866528488899</v>
      </c>
    </row>
    <row r="15052" spans="1:7" x14ac:dyDescent="0.2">
      <c r="A15052" s="120"/>
      <c r="B15052" s="120"/>
      <c r="C15052" s="120"/>
      <c r="D15052" s="120"/>
      <c r="E15052" s="344"/>
      <c r="F15052" s="344"/>
      <c r="G15052" s="262">
        <f t="shared" si="258"/>
        <v>58584.866528488899</v>
      </c>
    </row>
    <row r="15053" spans="1:7" x14ac:dyDescent="0.2">
      <c r="A15053" s="120"/>
      <c r="B15053" s="120"/>
      <c r="C15053" s="120"/>
      <c r="D15053" s="120"/>
      <c r="E15053" s="344"/>
      <c r="F15053" s="344"/>
      <c r="G15053" s="262">
        <f t="shared" si="258"/>
        <v>58584.866528488899</v>
      </c>
    </row>
    <row r="15054" spans="1:7" x14ac:dyDescent="0.2">
      <c r="A15054" s="120"/>
      <c r="B15054" s="120"/>
      <c r="C15054" s="120"/>
      <c r="D15054" s="120"/>
      <c r="E15054" s="344"/>
      <c r="F15054" s="344"/>
      <c r="G15054" s="262">
        <f t="shared" si="258"/>
        <v>58584.866528488899</v>
      </c>
    </row>
    <row r="15055" spans="1:7" x14ac:dyDescent="0.2">
      <c r="A15055" s="120"/>
      <c r="B15055" s="120"/>
      <c r="C15055" s="120"/>
      <c r="D15055" s="120"/>
      <c r="E15055" s="344"/>
      <c r="F15055" s="344"/>
      <c r="G15055" s="262">
        <f t="shared" si="258"/>
        <v>58584.866528488899</v>
      </c>
    </row>
    <row r="15056" spans="1:7" x14ac:dyDescent="0.2">
      <c r="A15056" s="120"/>
      <c r="B15056" s="120"/>
      <c r="C15056" s="120"/>
      <c r="D15056" s="120"/>
      <c r="E15056" s="344"/>
      <c r="F15056" s="344"/>
      <c r="G15056" s="262">
        <f t="shared" si="258"/>
        <v>58584.866528488899</v>
      </c>
    </row>
    <row r="15057" spans="1:7" x14ac:dyDescent="0.2">
      <c r="A15057" s="120"/>
      <c r="B15057" s="120"/>
      <c r="C15057" s="120"/>
      <c r="D15057" s="120"/>
      <c r="E15057" s="344"/>
      <c r="F15057" s="344"/>
      <c r="G15057" s="262">
        <f t="shared" si="258"/>
        <v>58584.866528488899</v>
      </c>
    </row>
    <row r="15058" spans="1:7" x14ac:dyDescent="0.2">
      <c r="A15058" s="120"/>
      <c r="B15058" s="120"/>
      <c r="C15058" s="120"/>
      <c r="D15058" s="120"/>
      <c r="E15058" s="344"/>
      <c r="F15058" s="344"/>
      <c r="G15058" s="262">
        <f t="shared" si="258"/>
        <v>58584.866528488899</v>
      </c>
    </row>
    <row r="15059" spans="1:7" x14ac:dyDescent="0.2">
      <c r="A15059" s="120"/>
      <c r="B15059" s="120"/>
      <c r="C15059" s="120"/>
      <c r="D15059" s="120"/>
      <c r="E15059" s="344"/>
      <c r="F15059" s="344"/>
      <c r="G15059" s="262">
        <f t="shared" si="258"/>
        <v>58584.866528488899</v>
      </c>
    </row>
    <row r="15060" spans="1:7" x14ac:dyDescent="0.2">
      <c r="A15060" s="120"/>
      <c r="B15060" s="120"/>
      <c r="C15060" s="120"/>
      <c r="D15060" s="120"/>
      <c r="E15060" s="344"/>
      <c r="F15060" s="344"/>
      <c r="G15060" s="262">
        <f t="shared" si="258"/>
        <v>58584.866528488899</v>
      </c>
    </row>
    <row r="15061" spans="1:7" x14ac:dyDescent="0.2">
      <c r="A15061" s="120"/>
      <c r="B15061" s="120"/>
      <c r="C15061" s="120"/>
      <c r="D15061" s="120"/>
      <c r="E15061" s="344"/>
      <c r="F15061" s="344"/>
      <c r="G15061" s="262">
        <f t="shared" si="258"/>
        <v>58584.866528488899</v>
      </c>
    </row>
    <row r="15062" spans="1:7" x14ac:dyDescent="0.2">
      <c r="A15062" s="120"/>
      <c r="B15062" s="120"/>
      <c r="C15062" s="120"/>
      <c r="D15062" s="120"/>
      <c r="E15062" s="344"/>
      <c r="F15062" s="344"/>
      <c r="G15062" s="262">
        <f t="shared" si="258"/>
        <v>58584.866528488899</v>
      </c>
    </row>
    <row r="15063" spans="1:7" x14ac:dyDescent="0.2">
      <c r="A15063" s="120"/>
      <c r="B15063" s="120"/>
      <c r="C15063" s="120"/>
      <c r="D15063" s="120"/>
      <c r="E15063" s="344"/>
      <c r="F15063" s="344"/>
      <c r="G15063" s="262">
        <f t="shared" si="258"/>
        <v>58584.866528488899</v>
      </c>
    </row>
    <row r="15064" spans="1:7" x14ac:dyDescent="0.2">
      <c r="A15064" s="120"/>
      <c r="B15064" s="120"/>
      <c r="C15064" s="120"/>
      <c r="D15064" s="120"/>
      <c r="E15064" s="344"/>
      <c r="F15064" s="344"/>
      <c r="G15064" s="262">
        <f t="shared" si="258"/>
        <v>58584.866528488899</v>
      </c>
    </row>
    <row r="15065" spans="1:7" x14ac:dyDescent="0.2">
      <c r="A15065" s="120"/>
      <c r="B15065" s="120"/>
      <c r="C15065" s="120"/>
      <c r="D15065" s="120"/>
      <c r="E15065" s="344"/>
      <c r="F15065" s="344"/>
      <c r="G15065" s="262">
        <f t="shared" si="258"/>
        <v>58584.866528488899</v>
      </c>
    </row>
    <row r="15066" spans="1:7" x14ac:dyDescent="0.2">
      <c r="A15066" s="120"/>
      <c r="B15066" s="120"/>
      <c r="C15066" s="120"/>
      <c r="D15066" s="120"/>
      <c r="E15066" s="344"/>
      <c r="F15066" s="344"/>
      <c r="G15066" s="262">
        <f t="shared" si="258"/>
        <v>58584.866528488899</v>
      </c>
    </row>
    <row r="15067" spans="1:7" x14ac:dyDescent="0.2">
      <c r="A15067" s="120"/>
      <c r="B15067" s="120"/>
      <c r="C15067" s="120"/>
      <c r="D15067" s="120"/>
      <c r="E15067" s="344"/>
      <c r="F15067" s="344"/>
      <c r="G15067" s="262">
        <f t="shared" si="258"/>
        <v>58584.866528488899</v>
      </c>
    </row>
    <row r="15068" spans="1:7" x14ac:dyDescent="0.2">
      <c r="A15068" s="120"/>
      <c r="B15068" s="120"/>
      <c r="C15068" s="120"/>
      <c r="D15068" s="120"/>
      <c r="E15068" s="344"/>
      <c r="F15068" s="344"/>
      <c r="G15068" s="262">
        <f t="shared" si="258"/>
        <v>58584.866528488899</v>
      </c>
    </row>
    <row r="15069" spans="1:7" x14ac:dyDescent="0.2">
      <c r="A15069" s="120"/>
      <c r="B15069" s="120"/>
      <c r="C15069" s="120"/>
      <c r="D15069" s="120"/>
      <c r="E15069" s="344"/>
      <c r="F15069" s="344"/>
      <c r="G15069" s="262">
        <f t="shared" si="258"/>
        <v>58584.866528488899</v>
      </c>
    </row>
    <row r="15070" spans="1:7" x14ac:dyDescent="0.2">
      <c r="A15070" s="120"/>
      <c r="B15070" s="120"/>
      <c r="C15070" s="120"/>
      <c r="D15070" s="120"/>
      <c r="E15070" s="344"/>
      <c r="F15070" s="344"/>
      <c r="G15070" s="262">
        <f t="shared" si="258"/>
        <v>58584.866528488899</v>
      </c>
    </row>
    <row r="15071" spans="1:7" x14ac:dyDescent="0.2">
      <c r="A15071" s="120"/>
      <c r="B15071" s="120"/>
      <c r="C15071" s="120"/>
      <c r="D15071" s="120"/>
      <c r="E15071" s="344"/>
      <c r="F15071" s="344"/>
      <c r="G15071" s="262">
        <f t="shared" si="258"/>
        <v>58584.866528488899</v>
      </c>
    </row>
    <row r="15072" spans="1:7" x14ac:dyDescent="0.2">
      <c r="A15072" s="120"/>
      <c r="B15072" s="120"/>
      <c r="C15072" s="120"/>
      <c r="D15072" s="120"/>
      <c r="E15072" s="344"/>
      <c r="F15072" s="344"/>
      <c r="G15072" s="262">
        <f t="shared" si="258"/>
        <v>58584.866528488899</v>
      </c>
    </row>
    <row r="15073" spans="1:7" x14ac:dyDescent="0.2">
      <c r="A15073" s="120"/>
      <c r="B15073" s="120"/>
      <c r="C15073" s="120"/>
      <c r="D15073" s="120"/>
      <c r="E15073" s="344"/>
      <c r="F15073" s="344"/>
      <c r="G15073" s="262">
        <f t="shared" si="258"/>
        <v>58584.866528488899</v>
      </c>
    </row>
    <row r="15074" spans="1:7" x14ac:dyDescent="0.2">
      <c r="A15074" s="120"/>
      <c r="B15074" s="120"/>
      <c r="C15074" s="120"/>
      <c r="D15074" s="120"/>
      <c r="E15074" s="344"/>
      <c r="F15074" s="344"/>
      <c r="G15074" s="262">
        <f t="shared" si="258"/>
        <v>58584.866528488899</v>
      </c>
    </row>
    <row r="15075" spans="1:7" x14ac:dyDescent="0.2">
      <c r="A15075" s="120"/>
      <c r="B15075" s="120"/>
      <c r="C15075" s="120"/>
      <c r="D15075" s="120"/>
      <c r="E15075" s="344"/>
      <c r="F15075" s="344"/>
      <c r="G15075" s="262">
        <f t="shared" si="258"/>
        <v>58584.866528488899</v>
      </c>
    </row>
    <row r="15076" spans="1:7" x14ac:dyDescent="0.2">
      <c r="A15076" s="120"/>
      <c r="B15076" s="120"/>
      <c r="C15076" s="120"/>
      <c r="D15076" s="120"/>
      <c r="E15076" s="344"/>
      <c r="F15076" s="344"/>
      <c r="G15076" s="262">
        <f t="shared" si="258"/>
        <v>58584.866528488899</v>
      </c>
    </row>
    <row r="15077" spans="1:7" x14ac:dyDescent="0.2">
      <c r="A15077" s="120"/>
      <c r="B15077" s="120"/>
      <c r="C15077" s="120"/>
      <c r="D15077" s="120"/>
      <c r="E15077" s="344"/>
      <c r="F15077" s="344"/>
      <c r="G15077" s="262">
        <f t="shared" si="258"/>
        <v>58584.866528488899</v>
      </c>
    </row>
    <row r="15078" spans="1:7" x14ac:dyDescent="0.2">
      <c r="A15078" s="120"/>
      <c r="B15078" s="120"/>
      <c r="C15078" s="120"/>
      <c r="D15078" s="120"/>
      <c r="E15078" s="344"/>
      <c r="F15078" s="344"/>
      <c r="G15078" s="262">
        <f t="shared" si="258"/>
        <v>58584.866528488899</v>
      </c>
    </row>
    <row r="15079" spans="1:7" x14ac:dyDescent="0.2">
      <c r="A15079" s="120"/>
      <c r="B15079" s="120"/>
      <c r="C15079" s="120"/>
      <c r="D15079" s="120"/>
      <c r="E15079" s="344"/>
      <c r="F15079" s="344"/>
      <c r="G15079" s="262">
        <f t="shared" si="258"/>
        <v>58584.866528488899</v>
      </c>
    </row>
    <row r="15080" spans="1:7" x14ac:dyDescent="0.2">
      <c r="A15080" s="120"/>
      <c r="B15080" s="120"/>
      <c r="C15080" s="120"/>
      <c r="D15080" s="120"/>
      <c r="E15080" s="344"/>
      <c r="F15080" s="344"/>
      <c r="G15080" s="262">
        <f t="shared" si="258"/>
        <v>58584.866528488899</v>
      </c>
    </row>
    <row r="15081" spans="1:7" x14ac:dyDescent="0.2">
      <c r="A15081" s="120"/>
      <c r="B15081" s="120"/>
      <c r="C15081" s="120"/>
      <c r="D15081" s="120"/>
      <c r="E15081" s="344"/>
      <c r="F15081" s="344"/>
      <c r="G15081" s="262">
        <f t="shared" si="258"/>
        <v>58584.866528488899</v>
      </c>
    </row>
    <row r="15082" spans="1:7" x14ac:dyDescent="0.2">
      <c r="A15082" s="120"/>
      <c r="B15082" s="120"/>
      <c r="C15082" s="120"/>
      <c r="D15082" s="120"/>
      <c r="E15082" s="344"/>
      <c r="F15082" s="344"/>
      <c r="G15082" s="262">
        <f t="shared" si="258"/>
        <v>58584.866528488899</v>
      </c>
    </row>
    <row r="15083" spans="1:7" x14ac:dyDescent="0.2">
      <c r="A15083" s="120"/>
      <c r="B15083" s="120"/>
      <c r="C15083" s="120"/>
      <c r="D15083" s="120"/>
      <c r="E15083" s="344"/>
      <c r="F15083" s="344"/>
      <c r="G15083" s="262">
        <f t="shared" si="258"/>
        <v>58584.866528488899</v>
      </c>
    </row>
    <row r="15084" spans="1:7" x14ac:dyDescent="0.2">
      <c r="A15084" s="120"/>
      <c r="B15084" s="120"/>
      <c r="C15084" s="120"/>
      <c r="D15084" s="120"/>
      <c r="E15084" s="344"/>
      <c r="F15084" s="344"/>
      <c r="G15084" s="262">
        <f t="shared" si="258"/>
        <v>58584.866528488899</v>
      </c>
    </row>
    <row r="15085" spans="1:7" x14ac:dyDescent="0.2">
      <c r="A15085" s="120"/>
      <c r="B15085" s="120"/>
      <c r="C15085" s="120"/>
      <c r="D15085" s="120"/>
      <c r="E15085" s="344"/>
      <c r="F15085" s="344"/>
      <c r="G15085" s="262">
        <f t="shared" si="258"/>
        <v>58584.866528488899</v>
      </c>
    </row>
    <row r="15086" spans="1:7" x14ac:dyDescent="0.2">
      <c r="A15086" s="120"/>
      <c r="B15086" s="120"/>
      <c r="C15086" s="120"/>
      <c r="D15086" s="120"/>
      <c r="E15086" s="344"/>
      <c r="F15086" s="344"/>
      <c r="G15086" s="262">
        <f t="shared" si="258"/>
        <v>58584.866528488899</v>
      </c>
    </row>
    <row r="15087" spans="1:7" x14ac:dyDescent="0.2">
      <c r="A15087" s="120"/>
      <c r="B15087" s="120"/>
      <c r="C15087" s="120"/>
      <c r="D15087" s="120"/>
      <c r="E15087" s="344"/>
      <c r="F15087" s="344"/>
      <c r="G15087" s="262">
        <f t="shared" si="258"/>
        <v>58584.866528488899</v>
      </c>
    </row>
    <row r="15088" spans="1:7" x14ac:dyDescent="0.2">
      <c r="A15088" s="120"/>
      <c r="B15088" s="120"/>
      <c r="C15088" s="120"/>
      <c r="D15088" s="120"/>
      <c r="E15088" s="344"/>
      <c r="F15088" s="344"/>
      <c r="G15088" s="262">
        <f t="shared" si="258"/>
        <v>58584.866528488899</v>
      </c>
    </row>
    <row r="15089" spans="1:7" x14ac:dyDescent="0.2">
      <c r="A15089" s="120"/>
      <c r="B15089" s="120"/>
      <c r="C15089" s="120"/>
      <c r="D15089" s="120"/>
      <c r="E15089" s="344"/>
      <c r="F15089" s="344"/>
      <c r="G15089" s="262">
        <f t="shared" si="258"/>
        <v>58584.866528488899</v>
      </c>
    </row>
    <row r="15090" spans="1:7" x14ac:dyDescent="0.2">
      <c r="A15090" s="120"/>
      <c r="B15090" s="120"/>
      <c r="C15090" s="120"/>
      <c r="D15090" s="120"/>
      <c r="E15090" s="344"/>
      <c r="F15090" s="344"/>
      <c r="G15090" s="262">
        <f t="shared" si="258"/>
        <v>58584.866528488899</v>
      </c>
    </row>
    <row r="15091" spans="1:7" x14ac:dyDescent="0.2">
      <c r="A15091" s="120"/>
      <c r="B15091" s="120"/>
      <c r="C15091" s="120"/>
      <c r="D15091" s="120"/>
      <c r="E15091" s="344"/>
      <c r="F15091" s="344"/>
      <c r="G15091" s="262">
        <f t="shared" si="258"/>
        <v>58584.866528488899</v>
      </c>
    </row>
    <row r="15092" spans="1:7" x14ac:dyDescent="0.2">
      <c r="A15092" s="120"/>
      <c r="B15092" s="120"/>
      <c r="C15092" s="120"/>
      <c r="D15092" s="120"/>
      <c r="E15092" s="344"/>
      <c r="F15092" s="344"/>
      <c r="G15092" s="262">
        <f t="shared" si="258"/>
        <v>58584.866528488899</v>
      </c>
    </row>
    <row r="15093" spans="1:7" x14ac:dyDescent="0.2">
      <c r="A15093" s="120"/>
      <c r="B15093" s="120"/>
      <c r="C15093" s="120"/>
      <c r="D15093" s="120"/>
      <c r="E15093" s="344"/>
      <c r="F15093" s="344"/>
      <c r="G15093" s="262">
        <f t="shared" si="258"/>
        <v>58584.866528488899</v>
      </c>
    </row>
    <row r="15094" spans="1:7" x14ac:dyDescent="0.2">
      <c r="A15094" s="120"/>
      <c r="B15094" s="120"/>
      <c r="C15094" s="120"/>
      <c r="D15094" s="120"/>
      <c r="E15094" s="344"/>
      <c r="F15094" s="344"/>
      <c r="G15094" s="262">
        <f t="shared" si="258"/>
        <v>58584.866528488899</v>
      </c>
    </row>
    <row r="15095" spans="1:7" x14ac:dyDescent="0.2">
      <c r="A15095" s="120"/>
      <c r="B15095" s="120"/>
      <c r="C15095" s="120"/>
      <c r="D15095" s="120"/>
      <c r="E15095" s="344"/>
      <c r="F15095" s="344"/>
      <c r="G15095" s="262">
        <f t="shared" si="258"/>
        <v>58584.866528488899</v>
      </c>
    </row>
    <row r="15096" spans="1:7" x14ac:dyDescent="0.2">
      <c r="A15096" s="120"/>
      <c r="B15096" s="120"/>
      <c r="C15096" s="120"/>
      <c r="D15096" s="120"/>
      <c r="E15096" s="344"/>
      <c r="F15096" s="344"/>
      <c r="G15096" s="262">
        <f t="shared" si="258"/>
        <v>58584.866528488899</v>
      </c>
    </row>
    <row r="15097" spans="1:7" x14ac:dyDescent="0.2">
      <c r="A15097" s="120"/>
      <c r="B15097" s="120"/>
      <c r="C15097" s="120"/>
      <c r="D15097" s="120"/>
      <c r="E15097" s="344"/>
      <c r="F15097" s="344"/>
      <c r="G15097" s="262">
        <f t="shared" si="258"/>
        <v>58584.866528488899</v>
      </c>
    </row>
    <row r="15098" spans="1:7" x14ac:dyDescent="0.2">
      <c r="A15098" s="120"/>
      <c r="B15098" s="120"/>
      <c r="C15098" s="120"/>
      <c r="D15098" s="120"/>
      <c r="E15098" s="344"/>
      <c r="F15098" s="344"/>
      <c r="G15098" s="262">
        <f t="shared" si="258"/>
        <v>58584.866528488899</v>
      </c>
    </row>
    <row r="15099" spans="1:7" x14ac:dyDescent="0.2">
      <c r="A15099" s="120"/>
      <c r="B15099" s="120"/>
      <c r="C15099" s="120"/>
      <c r="D15099" s="120"/>
      <c r="E15099" s="344"/>
      <c r="F15099" s="344"/>
      <c r="G15099" s="262">
        <f t="shared" si="258"/>
        <v>58584.866528488899</v>
      </c>
    </row>
    <row r="15100" spans="1:7" x14ac:dyDescent="0.2">
      <c r="A15100" s="120"/>
      <c r="B15100" s="120"/>
      <c r="C15100" s="120"/>
      <c r="D15100" s="120"/>
      <c r="E15100" s="344"/>
      <c r="F15100" s="344"/>
      <c r="G15100" s="262">
        <f t="shared" si="258"/>
        <v>58584.866528488899</v>
      </c>
    </row>
    <row r="15101" spans="1:7" x14ac:dyDescent="0.2">
      <c r="A15101" s="120"/>
      <c r="B15101" s="120"/>
      <c r="C15101" s="120"/>
      <c r="D15101" s="120"/>
      <c r="E15101" s="344"/>
      <c r="F15101" s="344"/>
      <c r="G15101" s="262">
        <f t="shared" si="258"/>
        <v>58584.866528488899</v>
      </c>
    </row>
    <row r="15102" spans="1:7" x14ac:dyDescent="0.2">
      <c r="A15102" s="120"/>
      <c r="B15102" s="120"/>
      <c r="C15102" s="120"/>
      <c r="D15102" s="120"/>
      <c r="E15102" s="344"/>
      <c r="F15102" s="344"/>
      <c r="G15102" s="262">
        <f t="shared" si="258"/>
        <v>58584.866528488899</v>
      </c>
    </row>
    <row r="15103" spans="1:7" x14ac:dyDescent="0.2">
      <c r="A15103" s="120"/>
      <c r="B15103" s="120"/>
      <c r="C15103" s="120"/>
      <c r="D15103" s="120"/>
      <c r="E15103" s="344"/>
      <c r="F15103" s="344"/>
      <c r="G15103" s="262">
        <f t="shared" si="258"/>
        <v>58584.866528488899</v>
      </c>
    </row>
    <row r="15104" spans="1:7" x14ac:dyDescent="0.2">
      <c r="A15104" s="120"/>
      <c r="B15104" s="120"/>
      <c r="C15104" s="120"/>
      <c r="D15104" s="120"/>
      <c r="E15104" s="344"/>
      <c r="F15104" s="344"/>
      <c r="G15104" s="262">
        <f t="shared" si="258"/>
        <v>58584.866528488899</v>
      </c>
    </row>
    <row r="15105" spans="1:7" x14ac:dyDescent="0.2">
      <c r="A15105" s="120"/>
      <c r="B15105" s="120"/>
      <c r="C15105" s="120"/>
      <c r="D15105" s="120"/>
      <c r="E15105" s="344"/>
      <c r="F15105" s="344"/>
      <c r="G15105" s="262">
        <f t="shared" si="258"/>
        <v>58584.866528488899</v>
      </c>
    </row>
    <row r="15106" spans="1:7" x14ac:dyDescent="0.2">
      <c r="A15106" s="120"/>
      <c r="B15106" s="120"/>
      <c r="C15106" s="120"/>
      <c r="D15106" s="120"/>
      <c r="E15106" s="344"/>
      <c r="F15106" s="344"/>
      <c r="G15106" s="262">
        <f t="shared" si="258"/>
        <v>58584.866528488899</v>
      </c>
    </row>
    <row r="15107" spans="1:7" x14ac:dyDescent="0.2">
      <c r="A15107" s="120"/>
      <c r="B15107" s="120"/>
      <c r="C15107" s="120"/>
      <c r="D15107" s="120"/>
      <c r="E15107" s="344"/>
      <c r="F15107" s="344"/>
      <c r="G15107" s="262">
        <f t="shared" si="258"/>
        <v>58584.866528488899</v>
      </c>
    </row>
    <row r="15108" spans="1:7" x14ac:dyDescent="0.2">
      <c r="A15108" s="120"/>
      <c r="B15108" s="120"/>
      <c r="C15108" s="120"/>
      <c r="D15108" s="120"/>
      <c r="E15108" s="344"/>
      <c r="F15108" s="344"/>
      <c r="G15108" s="262">
        <f t="shared" si="258"/>
        <v>58584.866528488899</v>
      </c>
    </row>
    <row r="15109" spans="1:7" x14ac:dyDescent="0.2">
      <c r="A15109" s="120"/>
      <c r="B15109" s="120"/>
      <c r="C15109" s="120"/>
      <c r="D15109" s="120"/>
      <c r="E15109" s="344"/>
      <c r="F15109" s="344"/>
      <c r="G15109" s="262">
        <f t="shared" si="258"/>
        <v>58584.866528488899</v>
      </c>
    </row>
    <row r="15110" spans="1:7" x14ac:dyDescent="0.2">
      <c r="A15110" s="120"/>
      <c r="B15110" s="120"/>
      <c r="C15110" s="120"/>
      <c r="D15110" s="120"/>
      <c r="E15110" s="344"/>
      <c r="F15110" s="344"/>
      <c r="G15110" s="262">
        <f t="shared" ref="G15110:G15173" si="259">G15109+(D15110+D15109)/2*(E15110-E15109)</f>
        <v>58584.866528488899</v>
      </c>
    </row>
    <row r="15111" spans="1:7" x14ac:dyDescent="0.2">
      <c r="A15111" s="120"/>
      <c r="B15111" s="120"/>
      <c r="C15111" s="120"/>
      <c r="D15111" s="120"/>
      <c r="E15111" s="344"/>
      <c r="F15111" s="344"/>
      <c r="G15111" s="262">
        <f t="shared" si="259"/>
        <v>58584.866528488899</v>
      </c>
    </row>
    <row r="15112" spans="1:7" x14ac:dyDescent="0.2">
      <c r="A15112" s="120"/>
      <c r="B15112" s="120"/>
      <c r="C15112" s="120"/>
      <c r="D15112" s="120"/>
      <c r="E15112" s="344"/>
      <c r="F15112" s="344"/>
      <c r="G15112" s="262">
        <f t="shared" si="259"/>
        <v>58584.866528488899</v>
      </c>
    </row>
    <row r="15113" spans="1:7" x14ac:dyDescent="0.2">
      <c r="A15113" s="120"/>
      <c r="B15113" s="120"/>
      <c r="C15113" s="120"/>
      <c r="D15113" s="120"/>
      <c r="E15113" s="344"/>
      <c r="F15113" s="344"/>
      <c r="G15113" s="262">
        <f t="shared" si="259"/>
        <v>58584.866528488899</v>
      </c>
    </row>
    <row r="15114" spans="1:7" x14ac:dyDescent="0.2">
      <c r="A15114" s="120"/>
      <c r="B15114" s="120"/>
      <c r="C15114" s="120"/>
      <c r="D15114" s="120"/>
      <c r="E15114" s="344"/>
      <c r="F15114" s="344"/>
      <c r="G15114" s="262">
        <f t="shared" si="259"/>
        <v>58584.866528488899</v>
      </c>
    </row>
    <row r="15115" spans="1:7" x14ac:dyDescent="0.2">
      <c r="A15115" s="120"/>
      <c r="B15115" s="120"/>
      <c r="C15115" s="120"/>
      <c r="D15115" s="120"/>
      <c r="E15115" s="344"/>
      <c r="F15115" s="344"/>
      <c r="G15115" s="262">
        <f t="shared" si="259"/>
        <v>58584.866528488899</v>
      </c>
    </row>
    <row r="15116" spans="1:7" x14ac:dyDescent="0.2">
      <c r="A15116" s="120"/>
      <c r="B15116" s="120"/>
      <c r="C15116" s="120"/>
      <c r="D15116" s="120"/>
      <c r="E15116" s="344"/>
      <c r="F15116" s="344"/>
      <c r="G15116" s="262">
        <f t="shared" si="259"/>
        <v>58584.866528488899</v>
      </c>
    </row>
    <row r="15117" spans="1:7" x14ac:dyDescent="0.2">
      <c r="A15117" s="120"/>
      <c r="B15117" s="120"/>
      <c r="C15117" s="120"/>
      <c r="D15117" s="120"/>
      <c r="E15117" s="344"/>
      <c r="F15117" s="344"/>
      <c r="G15117" s="262">
        <f t="shared" si="259"/>
        <v>58584.866528488899</v>
      </c>
    </row>
    <row r="15118" spans="1:7" x14ac:dyDescent="0.2">
      <c r="A15118" s="120"/>
      <c r="B15118" s="120"/>
      <c r="C15118" s="120"/>
      <c r="D15118" s="120"/>
      <c r="E15118" s="344"/>
      <c r="F15118" s="344"/>
      <c r="G15118" s="262">
        <f t="shared" si="259"/>
        <v>58584.866528488899</v>
      </c>
    </row>
    <row r="15119" spans="1:7" x14ac:dyDescent="0.2">
      <c r="A15119" s="120"/>
      <c r="B15119" s="120"/>
      <c r="C15119" s="120"/>
      <c r="D15119" s="120"/>
      <c r="E15119" s="344"/>
      <c r="F15119" s="344"/>
      <c r="G15119" s="262">
        <f t="shared" si="259"/>
        <v>58584.866528488899</v>
      </c>
    </row>
    <row r="15120" spans="1:7" x14ac:dyDescent="0.2">
      <c r="A15120" s="120"/>
      <c r="B15120" s="120"/>
      <c r="C15120" s="120"/>
      <c r="D15120" s="120"/>
      <c r="E15120" s="344"/>
      <c r="F15120" s="344"/>
      <c r="G15120" s="262">
        <f t="shared" si="259"/>
        <v>58584.866528488899</v>
      </c>
    </row>
    <row r="15121" spans="1:7" x14ac:dyDescent="0.2">
      <c r="A15121" s="120"/>
      <c r="B15121" s="120"/>
      <c r="C15121" s="120"/>
      <c r="D15121" s="120"/>
      <c r="E15121" s="344"/>
      <c r="F15121" s="344"/>
      <c r="G15121" s="262">
        <f t="shared" si="259"/>
        <v>58584.866528488899</v>
      </c>
    </row>
    <row r="15122" spans="1:7" x14ac:dyDescent="0.2">
      <c r="A15122" s="120"/>
      <c r="B15122" s="120"/>
      <c r="C15122" s="120"/>
      <c r="D15122" s="120"/>
      <c r="E15122" s="344"/>
      <c r="F15122" s="344"/>
      <c r="G15122" s="262">
        <f t="shared" si="259"/>
        <v>58584.866528488899</v>
      </c>
    </row>
    <row r="15123" spans="1:7" x14ac:dyDescent="0.2">
      <c r="A15123" s="120"/>
      <c r="B15123" s="120"/>
      <c r="C15123" s="120"/>
      <c r="D15123" s="120"/>
      <c r="E15123" s="344"/>
      <c r="F15123" s="344"/>
      <c r="G15123" s="262">
        <f t="shared" si="259"/>
        <v>58584.866528488899</v>
      </c>
    </row>
    <row r="15124" spans="1:7" x14ac:dyDescent="0.2">
      <c r="A15124" s="120"/>
      <c r="B15124" s="120"/>
      <c r="C15124" s="120"/>
      <c r="D15124" s="120"/>
      <c r="E15124" s="344"/>
      <c r="F15124" s="344"/>
      <c r="G15124" s="262">
        <f t="shared" si="259"/>
        <v>58584.866528488899</v>
      </c>
    </row>
    <row r="15125" spans="1:7" x14ac:dyDescent="0.2">
      <c r="A15125" s="120"/>
      <c r="B15125" s="120"/>
      <c r="C15125" s="120"/>
      <c r="D15125" s="120"/>
      <c r="E15125" s="344"/>
      <c r="F15125" s="344"/>
      <c r="G15125" s="262">
        <f t="shared" si="259"/>
        <v>58584.866528488899</v>
      </c>
    </row>
    <row r="15126" spans="1:7" x14ac:dyDescent="0.2">
      <c r="A15126" s="120"/>
      <c r="B15126" s="120"/>
      <c r="C15126" s="120"/>
      <c r="D15126" s="120"/>
      <c r="E15126" s="344"/>
      <c r="F15126" s="344"/>
      <c r="G15126" s="262">
        <f t="shared" si="259"/>
        <v>58584.866528488899</v>
      </c>
    </row>
    <row r="15127" spans="1:7" x14ac:dyDescent="0.2">
      <c r="A15127" s="120"/>
      <c r="B15127" s="120"/>
      <c r="C15127" s="120"/>
      <c r="D15127" s="120"/>
      <c r="E15127" s="344"/>
      <c r="F15127" s="344"/>
      <c r="G15127" s="262">
        <f t="shared" si="259"/>
        <v>58584.866528488899</v>
      </c>
    </row>
    <row r="15128" spans="1:7" x14ac:dyDescent="0.2">
      <c r="A15128" s="120"/>
      <c r="B15128" s="120"/>
      <c r="C15128" s="120"/>
      <c r="D15128" s="120"/>
      <c r="E15128" s="344"/>
      <c r="F15128" s="344"/>
      <c r="G15128" s="262">
        <f t="shared" si="259"/>
        <v>58584.866528488899</v>
      </c>
    </row>
    <row r="15129" spans="1:7" x14ac:dyDescent="0.2">
      <c r="A15129" s="120"/>
      <c r="B15129" s="120"/>
      <c r="C15129" s="120"/>
      <c r="D15129" s="120"/>
      <c r="E15129" s="344"/>
      <c r="F15129" s="344"/>
      <c r="G15129" s="262">
        <f t="shared" si="259"/>
        <v>58584.866528488899</v>
      </c>
    </row>
    <row r="15130" spans="1:7" x14ac:dyDescent="0.2">
      <c r="A15130" s="120"/>
      <c r="B15130" s="120"/>
      <c r="C15130" s="120"/>
      <c r="D15130" s="120"/>
      <c r="E15130" s="344"/>
      <c r="F15130" s="344"/>
      <c r="G15130" s="262">
        <f t="shared" si="259"/>
        <v>58584.866528488899</v>
      </c>
    </row>
    <row r="15131" spans="1:7" x14ac:dyDescent="0.2">
      <c r="A15131" s="120"/>
      <c r="B15131" s="120"/>
      <c r="C15131" s="120"/>
      <c r="D15131" s="120"/>
      <c r="E15131" s="344"/>
      <c r="F15131" s="344"/>
      <c r="G15131" s="262">
        <f t="shared" si="259"/>
        <v>58584.866528488899</v>
      </c>
    </row>
    <row r="15132" spans="1:7" x14ac:dyDescent="0.2">
      <c r="A15132" s="120"/>
      <c r="B15132" s="120"/>
      <c r="C15132" s="120"/>
      <c r="D15132" s="120"/>
      <c r="E15132" s="344"/>
      <c r="F15132" s="344"/>
      <c r="G15132" s="262">
        <f t="shared" si="259"/>
        <v>58584.866528488899</v>
      </c>
    </row>
    <row r="15133" spans="1:7" x14ac:dyDescent="0.2">
      <c r="A15133" s="120"/>
      <c r="B15133" s="120"/>
      <c r="C15133" s="120"/>
      <c r="D15133" s="120"/>
      <c r="E15133" s="344"/>
      <c r="F15133" s="344"/>
      <c r="G15133" s="262">
        <f t="shared" si="259"/>
        <v>58584.866528488899</v>
      </c>
    </row>
    <row r="15134" spans="1:7" x14ac:dyDescent="0.2">
      <c r="A15134" s="120"/>
      <c r="B15134" s="120"/>
      <c r="C15134" s="120"/>
      <c r="D15134" s="120"/>
      <c r="E15134" s="344"/>
      <c r="F15134" s="344"/>
      <c r="G15134" s="262">
        <f t="shared" si="259"/>
        <v>58584.866528488899</v>
      </c>
    </row>
    <row r="15135" spans="1:7" x14ac:dyDescent="0.2">
      <c r="A15135" s="120"/>
      <c r="B15135" s="120"/>
      <c r="C15135" s="120"/>
      <c r="D15135" s="120"/>
      <c r="E15135" s="344"/>
      <c r="F15135" s="344"/>
      <c r="G15135" s="262">
        <f t="shared" si="259"/>
        <v>58584.866528488899</v>
      </c>
    </row>
    <row r="15136" spans="1:7" x14ac:dyDescent="0.2">
      <c r="A15136" s="120"/>
      <c r="B15136" s="120"/>
      <c r="C15136" s="120"/>
      <c r="D15136" s="120"/>
      <c r="E15136" s="344"/>
      <c r="F15136" s="344"/>
      <c r="G15136" s="262">
        <f t="shared" si="259"/>
        <v>58584.866528488899</v>
      </c>
    </row>
    <row r="15137" spans="1:7" x14ac:dyDescent="0.2">
      <c r="A15137" s="120"/>
      <c r="B15137" s="120"/>
      <c r="C15137" s="120"/>
      <c r="D15137" s="120"/>
      <c r="E15137" s="344"/>
      <c r="F15137" s="344"/>
      <c r="G15137" s="262">
        <f t="shared" si="259"/>
        <v>58584.866528488899</v>
      </c>
    </row>
    <row r="15138" spans="1:7" x14ac:dyDescent="0.2">
      <c r="A15138" s="120"/>
      <c r="B15138" s="120"/>
      <c r="C15138" s="120"/>
      <c r="D15138" s="120"/>
      <c r="E15138" s="344"/>
      <c r="F15138" s="344"/>
      <c r="G15138" s="262">
        <f t="shared" si="259"/>
        <v>58584.866528488899</v>
      </c>
    </row>
    <row r="15139" spans="1:7" x14ac:dyDescent="0.2">
      <c r="A15139" s="120"/>
      <c r="B15139" s="120"/>
      <c r="C15139" s="120"/>
      <c r="D15139" s="120"/>
      <c r="E15139" s="344"/>
      <c r="F15139" s="344"/>
      <c r="G15139" s="262">
        <f t="shared" si="259"/>
        <v>58584.866528488899</v>
      </c>
    </row>
    <row r="15140" spans="1:7" x14ac:dyDescent="0.2">
      <c r="A15140" s="120"/>
      <c r="B15140" s="120"/>
      <c r="C15140" s="120"/>
      <c r="D15140" s="120"/>
      <c r="E15140" s="344"/>
      <c r="F15140" s="344"/>
      <c r="G15140" s="262">
        <f t="shared" si="259"/>
        <v>58584.866528488899</v>
      </c>
    </row>
    <row r="15141" spans="1:7" x14ac:dyDescent="0.2">
      <c r="A15141" s="120"/>
      <c r="B15141" s="120"/>
      <c r="C15141" s="120"/>
      <c r="D15141" s="120"/>
      <c r="E15141" s="344"/>
      <c r="F15141" s="344"/>
      <c r="G15141" s="262">
        <f t="shared" si="259"/>
        <v>58584.866528488899</v>
      </c>
    </row>
    <row r="15142" spans="1:7" x14ac:dyDescent="0.2">
      <c r="A15142" s="120"/>
      <c r="B15142" s="120"/>
      <c r="C15142" s="120"/>
      <c r="D15142" s="120"/>
      <c r="E15142" s="344"/>
      <c r="F15142" s="344"/>
      <c r="G15142" s="262">
        <f t="shared" si="259"/>
        <v>58584.866528488899</v>
      </c>
    </row>
    <row r="15143" spans="1:7" x14ac:dyDescent="0.2">
      <c r="A15143" s="120"/>
      <c r="B15143" s="120"/>
      <c r="C15143" s="120"/>
      <c r="D15143" s="120"/>
      <c r="E15143" s="344"/>
      <c r="F15143" s="344"/>
      <c r="G15143" s="262">
        <f t="shared" si="259"/>
        <v>58584.866528488899</v>
      </c>
    </row>
    <row r="15144" spans="1:7" x14ac:dyDescent="0.2">
      <c r="A15144" s="120"/>
      <c r="B15144" s="120"/>
      <c r="C15144" s="120"/>
      <c r="D15144" s="120"/>
      <c r="E15144" s="344"/>
      <c r="F15144" s="344"/>
      <c r="G15144" s="262">
        <f t="shared" si="259"/>
        <v>58584.866528488899</v>
      </c>
    </row>
    <row r="15145" spans="1:7" x14ac:dyDescent="0.2">
      <c r="A15145" s="120"/>
      <c r="B15145" s="120"/>
      <c r="C15145" s="120"/>
      <c r="D15145" s="120"/>
      <c r="E15145" s="344"/>
      <c r="F15145" s="344"/>
      <c r="G15145" s="262">
        <f t="shared" si="259"/>
        <v>58584.866528488899</v>
      </c>
    </row>
    <row r="15146" spans="1:7" x14ac:dyDescent="0.2">
      <c r="A15146" s="120"/>
      <c r="B15146" s="120"/>
      <c r="C15146" s="120"/>
      <c r="D15146" s="120"/>
      <c r="E15146" s="344"/>
      <c r="F15146" s="344"/>
      <c r="G15146" s="262">
        <f t="shared" si="259"/>
        <v>58584.866528488899</v>
      </c>
    </row>
    <row r="15147" spans="1:7" x14ac:dyDescent="0.2">
      <c r="A15147" s="120"/>
      <c r="B15147" s="120"/>
      <c r="C15147" s="120"/>
      <c r="D15147" s="120"/>
      <c r="E15147" s="344"/>
      <c r="F15147" s="344"/>
      <c r="G15147" s="262">
        <f t="shared" si="259"/>
        <v>58584.866528488899</v>
      </c>
    </row>
    <row r="15148" spans="1:7" x14ac:dyDescent="0.2">
      <c r="A15148" s="120"/>
      <c r="B15148" s="120"/>
      <c r="C15148" s="120"/>
      <c r="D15148" s="120"/>
      <c r="E15148" s="344"/>
      <c r="F15148" s="344"/>
      <c r="G15148" s="262">
        <f t="shared" si="259"/>
        <v>58584.866528488899</v>
      </c>
    </row>
    <row r="15149" spans="1:7" x14ac:dyDescent="0.2">
      <c r="A15149" s="120"/>
      <c r="B15149" s="120"/>
      <c r="C15149" s="120"/>
      <c r="D15149" s="120"/>
      <c r="E15149" s="344"/>
      <c r="F15149" s="344"/>
      <c r="G15149" s="262">
        <f t="shared" si="259"/>
        <v>58584.866528488899</v>
      </c>
    </row>
    <row r="15150" spans="1:7" x14ac:dyDescent="0.2">
      <c r="A15150" s="120"/>
      <c r="B15150" s="120"/>
      <c r="C15150" s="120"/>
      <c r="D15150" s="120"/>
      <c r="E15150" s="344"/>
      <c r="F15150" s="344"/>
      <c r="G15150" s="262">
        <f t="shared" si="259"/>
        <v>58584.866528488899</v>
      </c>
    </row>
    <row r="15151" spans="1:7" x14ac:dyDescent="0.2">
      <c r="A15151" s="120"/>
      <c r="B15151" s="120"/>
      <c r="C15151" s="120"/>
      <c r="D15151" s="120"/>
      <c r="E15151" s="344"/>
      <c r="F15151" s="344"/>
      <c r="G15151" s="262">
        <f t="shared" si="259"/>
        <v>58584.866528488899</v>
      </c>
    </row>
    <row r="15152" spans="1:7" x14ac:dyDescent="0.2">
      <c r="A15152" s="120"/>
      <c r="B15152" s="120"/>
      <c r="C15152" s="120"/>
      <c r="D15152" s="120"/>
      <c r="E15152" s="344"/>
      <c r="F15152" s="344"/>
      <c r="G15152" s="262">
        <f t="shared" si="259"/>
        <v>58584.866528488899</v>
      </c>
    </row>
    <row r="15153" spans="1:7" x14ac:dyDescent="0.2">
      <c r="A15153" s="120"/>
      <c r="B15153" s="120"/>
      <c r="C15153" s="120"/>
      <c r="D15153" s="120"/>
      <c r="E15153" s="344"/>
      <c r="F15153" s="344"/>
      <c r="G15153" s="262">
        <f t="shared" si="259"/>
        <v>58584.866528488899</v>
      </c>
    </row>
    <row r="15154" spans="1:7" x14ac:dyDescent="0.2">
      <c r="A15154" s="120"/>
      <c r="B15154" s="120"/>
      <c r="C15154" s="120"/>
      <c r="D15154" s="120"/>
      <c r="E15154" s="344"/>
      <c r="F15154" s="344"/>
      <c r="G15154" s="262">
        <f t="shared" si="259"/>
        <v>58584.866528488899</v>
      </c>
    </row>
    <row r="15155" spans="1:7" x14ac:dyDescent="0.2">
      <c r="A15155" s="120"/>
      <c r="B15155" s="120"/>
      <c r="C15155" s="120"/>
      <c r="D15155" s="120"/>
      <c r="E15155" s="344"/>
      <c r="F15155" s="344"/>
      <c r="G15155" s="262">
        <f t="shared" si="259"/>
        <v>58584.866528488899</v>
      </c>
    </row>
    <row r="15156" spans="1:7" x14ac:dyDescent="0.2">
      <c r="A15156" s="120"/>
      <c r="B15156" s="120"/>
      <c r="C15156" s="120"/>
      <c r="D15156" s="120"/>
      <c r="E15156" s="344"/>
      <c r="F15156" s="344"/>
      <c r="G15156" s="262">
        <f t="shared" si="259"/>
        <v>58584.866528488899</v>
      </c>
    </row>
    <row r="15157" spans="1:7" x14ac:dyDescent="0.2">
      <c r="A15157" s="120"/>
      <c r="B15157" s="120"/>
      <c r="C15157" s="120"/>
      <c r="D15157" s="120"/>
      <c r="E15157" s="344"/>
      <c r="F15157" s="344"/>
      <c r="G15157" s="262">
        <f t="shared" si="259"/>
        <v>58584.866528488899</v>
      </c>
    </row>
    <row r="15158" spans="1:7" x14ac:dyDescent="0.2">
      <c r="A15158" s="120"/>
      <c r="B15158" s="120"/>
      <c r="C15158" s="120"/>
      <c r="D15158" s="120"/>
      <c r="E15158" s="344"/>
      <c r="F15158" s="344"/>
      <c r="G15158" s="262">
        <f t="shared" si="259"/>
        <v>58584.866528488899</v>
      </c>
    </row>
    <row r="15159" spans="1:7" x14ac:dyDescent="0.2">
      <c r="A15159" s="120"/>
      <c r="B15159" s="120"/>
      <c r="C15159" s="120"/>
      <c r="D15159" s="120"/>
      <c r="E15159" s="344"/>
      <c r="F15159" s="344"/>
      <c r="G15159" s="262">
        <f t="shared" si="259"/>
        <v>58584.866528488899</v>
      </c>
    </row>
    <row r="15160" spans="1:7" x14ac:dyDescent="0.2">
      <c r="A15160" s="120"/>
      <c r="B15160" s="120"/>
      <c r="C15160" s="120"/>
      <c r="D15160" s="120"/>
      <c r="E15160" s="344"/>
      <c r="F15160" s="344"/>
      <c r="G15160" s="262">
        <f t="shared" si="259"/>
        <v>58584.866528488899</v>
      </c>
    </row>
    <row r="15161" spans="1:7" x14ac:dyDescent="0.2">
      <c r="A15161" s="120"/>
      <c r="B15161" s="120"/>
      <c r="C15161" s="120"/>
      <c r="D15161" s="120"/>
      <c r="E15161" s="344"/>
      <c r="F15161" s="344"/>
      <c r="G15161" s="262">
        <f t="shared" si="259"/>
        <v>58584.866528488899</v>
      </c>
    </row>
    <row r="15162" spans="1:7" x14ac:dyDescent="0.2">
      <c r="A15162" s="120"/>
      <c r="B15162" s="120"/>
      <c r="C15162" s="120"/>
      <c r="D15162" s="120"/>
      <c r="E15162" s="344"/>
      <c r="F15162" s="344"/>
      <c r="G15162" s="262">
        <f t="shared" si="259"/>
        <v>58584.866528488899</v>
      </c>
    </row>
    <row r="15163" spans="1:7" x14ac:dyDescent="0.2">
      <c r="A15163" s="120"/>
      <c r="B15163" s="120"/>
      <c r="C15163" s="120"/>
      <c r="D15163" s="120"/>
      <c r="E15163" s="344"/>
      <c r="F15163" s="344"/>
      <c r="G15163" s="262">
        <f t="shared" si="259"/>
        <v>58584.866528488899</v>
      </c>
    </row>
    <row r="15164" spans="1:7" x14ac:dyDescent="0.2">
      <c r="A15164" s="120"/>
      <c r="B15164" s="120"/>
      <c r="C15164" s="120"/>
      <c r="D15164" s="120"/>
      <c r="E15164" s="344"/>
      <c r="F15164" s="344"/>
      <c r="G15164" s="262">
        <f t="shared" si="259"/>
        <v>58584.866528488899</v>
      </c>
    </row>
    <row r="15165" spans="1:7" x14ac:dyDescent="0.2">
      <c r="A15165" s="120"/>
      <c r="B15165" s="120"/>
      <c r="C15165" s="120"/>
      <c r="D15165" s="120"/>
      <c r="E15165" s="344"/>
      <c r="F15165" s="344"/>
      <c r="G15165" s="262">
        <f t="shared" si="259"/>
        <v>58584.866528488899</v>
      </c>
    </row>
    <row r="15166" spans="1:7" x14ac:dyDescent="0.2">
      <c r="A15166" s="120"/>
      <c r="B15166" s="120"/>
      <c r="C15166" s="120"/>
      <c r="D15166" s="120"/>
      <c r="E15166" s="344"/>
      <c r="F15166" s="344"/>
      <c r="G15166" s="262">
        <f t="shared" si="259"/>
        <v>58584.866528488899</v>
      </c>
    </row>
    <row r="15167" spans="1:7" x14ac:dyDescent="0.2">
      <c r="A15167" s="120"/>
      <c r="B15167" s="120"/>
      <c r="C15167" s="120"/>
      <c r="D15167" s="120"/>
      <c r="E15167" s="344"/>
      <c r="F15167" s="344"/>
      <c r="G15167" s="262">
        <f t="shared" si="259"/>
        <v>58584.866528488899</v>
      </c>
    </row>
    <row r="15168" spans="1:7" x14ac:dyDescent="0.2">
      <c r="A15168" s="120"/>
      <c r="B15168" s="120"/>
      <c r="C15168" s="120"/>
      <c r="D15168" s="120"/>
      <c r="E15168" s="344"/>
      <c r="F15168" s="344"/>
      <c r="G15168" s="262">
        <f t="shared" si="259"/>
        <v>58584.866528488899</v>
      </c>
    </row>
    <row r="15169" spans="1:7" x14ac:dyDescent="0.2">
      <c r="A15169" s="120"/>
      <c r="B15169" s="120"/>
      <c r="C15169" s="120"/>
      <c r="D15169" s="120"/>
      <c r="E15169" s="344"/>
      <c r="F15169" s="344"/>
      <c r="G15169" s="262">
        <f t="shared" si="259"/>
        <v>58584.866528488899</v>
      </c>
    </row>
    <row r="15170" spans="1:7" x14ac:dyDescent="0.2">
      <c r="A15170" s="120"/>
      <c r="B15170" s="120"/>
      <c r="C15170" s="120"/>
      <c r="D15170" s="120"/>
      <c r="E15170" s="344"/>
      <c r="F15170" s="344"/>
      <c r="G15170" s="262">
        <f t="shared" si="259"/>
        <v>58584.866528488899</v>
      </c>
    </row>
    <row r="15171" spans="1:7" x14ac:dyDescent="0.2">
      <c r="A15171" s="120"/>
      <c r="B15171" s="120"/>
      <c r="C15171" s="120"/>
      <c r="D15171" s="120"/>
      <c r="E15171" s="344"/>
      <c r="F15171" s="344"/>
      <c r="G15171" s="262">
        <f t="shared" si="259"/>
        <v>58584.866528488899</v>
      </c>
    </row>
    <row r="15172" spans="1:7" x14ac:dyDescent="0.2">
      <c r="A15172" s="120"/>
      <c r="B15172" s="120"/>
      <c r="C15172" s="120"/>
      <c r="D15172" s="120"/>
      <c r="E15172" s="344"/>
      <c r="F15172" s="344"/>
      <c r="G15172" s="262">
        <f t="shared" si="259"/>
        <v>58584.866528488899</v>
      </c>
    </row>
    <row r="15173" spans="1:7" x14ac:dyDescent="0.2">
      <c r="A15173" s="120"/>
      <c r="B15173" s="120"/>
      <c r="C15173" s="120"/>
      <c r="D15173" s="120"/>
      <c r="E15173" s="344"/>
      <c r="F15173" s="344"/>
      <c r="G15173" s="262">
        <f t="shared" si="259"/>
        <v>58584.866528488899</v>
      </c>
    </row>
    <row r="15174" spans="1:7" x14ac:dyDescent="0.2">
      <c r="A15174" s="120"/>
      <c r="B15174" s="120"/>
      <c r="C15174" s="120"/>
      <c r="D15174" s="120"/>
      <c r="E15174" s="344"/>
      <c r="F15174" s="344"/>
      <c r="G15174" s="262">
        <f t="shared" ref="G15174:G15237" si="260">G15173+(D15174+D15173)/2*(E15174-E15173)</f>
        <v>58584.866528488899</v>
      </c>
    </row>
    <row r="15175" spans="1:7" x14ac:dyDescent="0.2">
      <c r="A15175" s="120"/>
      <c r="B15175" s="120"/>
      <c r="C15175" s="120"/>
      <c r="D15175" s="120"/>
      <c r="E15175" s="344"/>
      <c r="F15175" s="344"/>
      <c r="G15175" s="262">
        <f t="shared" si="260"/>
        <v>58584.866528488899</v>
      </c>
    </row>
    <row r="15176" spans="1:7" x14ac:dyDescent="0.2">
      <c r="A15176" s="120"/>
      <c r="B15176" s="120"/>
      <c r="C15176" s="120"/>
      <c r="D15176" s="120"/>
      <c r="E15176" s="344"/>
      <c r="F15176" s="344"/>
      <c r="G15176" s="262">
        <f t="shared" si="260"/>
        <v>58584.866528488899</v>
      </c>
    </row>
    <row r="15177" spans="1:7" x14ac:dyDescent="0.2">
      <c r="A15177" s="120"/>
      <c r="B15177" s="120"/>
      <c r="C15177" s="120"/>
      <c r="D15177" s="120"/>
      <c r="E15177" s="344"/>
      <c r="F15177" s="344"/>
      <c r="G15177" s="262">
        <f t="shared" si="260"/>
        <v>58584.866528488899</v>
      </c>
    </row>
    <row r="15178" spans="1:7" x14ac:dyDescent="0.2">
      <c r="A15178" s="120"/>
      <c r="B15178" s="120"/>
      <c r="C15178" s="120"/>
      <c r="D15178" s="120"/>
      <c r="E15178" s="344"/>
      <c r="F15178" s="344"/>
      <c r="G15178" s="262">
        <f t="shared" si="260"/>
        <v>58584.866528488899</v>
      </c>
    </row>
    <row r="15179" spans="1:7" x14ac:dyDescent="0.2">
      <c r="A15179" s="120"/>
      <c r="B15179" s="120"/>
      <c r="C15179" s="120"/>
      <c r="D15179" s="120"/>
      <c r="E15179" s="344"/>
      <c r="F15179" s="344"/>
      <c r="G15179" s="262">
        <f t="shared" si="260"/>
        <v>58584.866528488899</v>
      </c>
    </row>
    <row r="15180" spans="1:7" x14ac:dyDescent="0.2">
      <c r="A15180" s="120"/>
      <c r="B15180" s="120"/>
      <c r="C15180" s="120"/>
      <c r="D15180" s="120"/>
      <c r="E15180" s="344"/>
      <c r="F15180" s="344"/>
      <c r="G15180" s="262">
        <f t="shared" si="260"/>
        <v>58584.866528488899</v>
      </c>
    </row>
    <row r="15181" spans="1:7" x14ac:dyDescent="0.2">
      <c r="A15181" s="120"/>
      <c r="B15181" s="120"/>
      <c r="C15181" s="120"/>
      <c r="D15181" s="120"/>
      <c r="E15181" s="344"/>
      <c r="F15181" s="344"/>
      <c r="G15181" s="262">
        <f t="shared" si="260"/>
        <v>58584.866528488899</v>
      </c>
    </row>
    <row r="15182" spans="1:7" x14ac:dyDescent="0.2">
      <c r="A15182" s="120"/>
      <c r="B15182" s="120"/>
      <c r="C15182" s="120"/>
      <c r="D15182" s="120"/>
      <c r="E15182" s="344"/>
      <c r="F15182" s="344"/>
      <c r="G15182" s="262">
        <f t="shared" si="260"/>
        <v>58584.866528488899</v>
      </c>
    </row>
    <row r="15183" spans="1:7" x14ac:dyDescent="0.2">
      <c r="A15183" s="120"/>
      <c r="B15183" s="120"/>
      <c r="C15183" s="120"/>
      <c r="D15183" s="120"/>
      <c r="E15183" s="344"/>
      <c r="F15183" s="344"/>
      <c r="G15183" s="262">
        <f t="shared" si="260"/>
        <v>58584.866528488899</v>
      </c>
    </row>
    <row r="15184" spans="1:7" x14ac:dyDescent="0.2">
      <c r="A15184" s="120"/>
      <c r="B15184" s="120"/>
      <c r="C15184" s="120"/>
      <c r="D15184" s="120"/>
      <c r="E15184" s="344"/>
      <c r="F15184" s="344"/>
      <c r="G15184" s="262">
        <f t="shared" si="260"/>
        <v>58584.866528488899</v>
      </c>
    </row>
    <row r="15185" spans="1:7" x14ac:dyDescent="0.2">
      <c r="A15185" s="120"/>
      <c r="B15185" s="120"/>
      <c r="C15185" s="120"/>
      <c r="D15185" s="120"/>
      <c r="E15185" s="344"/>
      <c r="F15185" s="344"/>
      <c r="G15185" s="262">
        <f t="shared" si="260"/>
        <v>58584.866528488899</v>
      </c>
    </row>
    <row r="15186" spans="1:7" x14ac:dyDescent="0.2">
      <c r="A15186" s="120"/>
      <c r="B15186" s="120"/>
      <c r="C15186" s="120"/>
      <c r="D15186" s="120"/>
      <c r="E15186" s="344"/>
      <c r="F15186" s="344"/>
      <c r="G15186" s="262">
        <f t="shared" si="260"/>
        <v>58584.866528488899</v>
      </c>
    </row>
    <row r="15187" spans="1:7" x14ac:dyDescent="0.2">
      <c r="A15187" s="120"/>
      <c r="B15187" s="120"/>
      <c r="C15187" s="120"/>
      <c r="D15187" s="120"/>
      <c r="E15187" s="344"/>
      <c r="F15187" s="344"/>
      <c r="G15187" s="262">
        <f t="shared" si="260"/>
        <v>58584.866528488899</v>
      </c>
    </row>
    <row r="15188" spans="1:7" x14ac:dyDescent="0.2">
      <c r="A15188" s="120"/>
      <c r="B15188" s="120"/>
      <c r="C15188" s="120"/>
      <c r="D15188" s="120"/>
      <c r="E15188" s="344"/>
      <c r="F15188" s="344"/>
      <c r="G15188" s="262">
        <f t="shared" si="260"/>
        <v>58584.866528488899</v>
      </c>
    </row>
    <row r="15189" spans="1:7" x14ac:dyDescent="0.2">
      <c r="A15189" s="120"/>
      <c r="B15189" s="120"/>
      <c r="C15189" s="120"/>
      <c r="D15189" s="120"/>
      <c r="E15189" s="344"/>
      <c r="F15189" s="344"/>
      <c r="G15189" s="262">
        <f t="shared" si="260"/>
        <v>58584.866528488899</v>
      </c>
    </row>
    <row r="15190" spans="1:7" x14ac:dyDescent="0.2">
      <c r="A15190" s="120"/>
      <c r="B15190" s="120"/>
      <c r="C15190" s="120"/>
      <c r="D15190" s="120"/>
      <c r="E15190" s="344"/>
      <c r="F15190" s="344"/>
      <c r="G15190" s="262">
        <f t="shared" si="260"/>
        <v>58584.866528488899</v>
      </c>
    </row>
    <row r="15191" spans="1:7" x14ac:dyDescent="0.2">
      <c r="A15191" s="120"/>
      <c r="B15191" s="120"/>
      <c r="C15191" s="120"/>
      <c r="D15191" s="120"/>
      <c r="E15191" s="344"/>
      <c r="F15191" s="344"/>
      <c r="G15191" s="262">
        <f t="shared" si="260"/>
        <v>58584.866528488899</v>
      </c>
    </row>
    <row r="15192" spans="1:7" x14ac:dyDescent="0.2">
      <c r="A15192" s="120"/>
      <c r="B15192" s="120"/>
      <c r="C15192" s="120"/>
      <c r="D15192" s="120"/>
      <c r="E15192" s="344"/>
      <c r="F15192" s="344"/>
      <c r="G15192" s="262">
        <f t="shared" si="260"/>
        <v>58584.866528488899</v>
      </c>
    </row>
    <row r="15193" spans="1:7" x14ac:dyDescent="0.2">
      <c r="A15193" s="120"/>
      <c r="B15193" s="120"/>
      <c r="C15193" s="120"/>
      <c r="D15193" s="120"/>
      <c r="E15193" s="344"/>
      <c r="F15193" s="344"/>
      <c r="G15193" s="262">
        <f t="shared" si="260"/>
        <v>58584.866528488899</v>
      </c>
    </row>
    <row r="15194" spans="1:7" x14ac:dyDescent="0.2">
      <c r="A15194" s="120"/>
      <c r="B15194" s="120"/>
      <c r="C15194" s="120"/>
      <c r="D15194" s="120"/>
      <c r="E15194" s="344"/>
      <c r="F15194" s="344"/>
      <c r="G15194" s="262">
        <f t="shared" si="260"/>
        <v>58584.866528488899</v>
      </c>
    </row>
    <row r="15195" spans="1:7" x14ac:dyDescent="0.2">
      <c r="A15195" s="120"/>
      <c r="B15195" s="120"/>
      <c r="C15195" s="120"/>
      <c r="D15195" s="120"/>
      <c r="E15195" s="344"/>
      <c r="F15195" s="344"/>
      <c r="G15195" s="262">
        <f t="shared" si="260"/>
        <v>58584.866528488899</v>
      </c>
    </row>
    <row r="15196" spans="1:7" x14ac:dyDescent="0.2">
      <c r="A15196" s="120"/>
      <c r="B15196" s="120"/>
      <c r="C15196" s="120"/>
      <c r="D15196" s="120"/>
      <c r="E15196" s="344"/>
      <c r="F15196" s="344"/>
      <c r="G15196" s="262">
        <f t="shared" si="260"/>
        <v>58584.866528488899</v>
      </c>
    </row>
    <row r="15197" spans="1:7" x14ac:dyDescent="0.2">
      <c r="A15197" s="120"/>
      <c r="B15197" s="120"/>
      <c r="C15197" s="120"/>
      <c r="D15197" s="120"/>
      <c r="E15197" s="344"/>
      <c r="F15197" s="344"/>
      <c r="G15197" s="262">
        <f t="shared" si="260"/>
        <v>58584.866528488899</v>
      </c>
    </row>
    <row r="15198" spans="1:7" x14ac:dyDescent="0.2">
      <c r="A15198" s="120"/>
      <c r="B15198" s="120"/>
      <c r="C15198" s="120"/>
      <c r="D15198" s="120"/>
      <c r="E15198" s="344"/>
      <c r="F15198" s="344"/>
      <c r="G15198" s="262">
        <f t="shared" si="260"/>
        <v>58584.866528488899</v>
      </c>
    </row>
    <row r="15199" spans="1:7" x14ac:dyDescent="0.2">
      <c r="A15199" s="120"/>
      <c r="B15199" s="120"/>
      <c r="C15199" s="120"/>
      <c r="D15199" s="120"/>
      <c r="E15199" s="344"/>
      <c r="F15199" s="344"/>
      <c r="G15199" s="262">
        <f t="shared" si="260"/>
        <v>58584.866528488899</v>
      </c>
    </row>
    <row r="15200" spans="1:7" x14ac:dyDescent="0.2">
      <c r="A15200" s="120"/>
      <c r="B15200" s="120"/>
      <c r="C15200" s="120"/>
      <c r="D15200" s="120"/>
      <c r="E15200" s="344"/>
      <c r="F15200" s="344"/>
      <c r="G15200" s="262">
        <f t="shared" si="260"/>
        <v>58584.866528488899</v>
      </c>
    </row>
    <row r="15201" spans="1:7" x14ac:dyDescent="0.2">
      <c r="A15201" s="120"/>
      <c r="B15201" s="120"/>
      <c r="C15201" s="120"/>
      <c r="D15201" s="120"/>
      <c r="E15201" s="344"/>
      <c r="F15201" s="344"/>
      <c r="G15201" s="262">
        <f t="shared" si="260"/>
        <v>58584.866528488899</v>
      </c>
    </row>
    <row r="15202" spans="1:7" x14ac:dyDescent="0.2">
      <c r="A15202" s="120"/>
      <c r="B15202" s="120"/>
      <c r="C15202" s="120"/>
      <c r="D15202" s="120"/>
      <c r="E15202" s="344"/>
      <c r="F15202" s="344"/>
      <c r="G15202" s="262">
        <f t="shared" si="260"/>
        <v>58584.866528488899</v>
      </c>
    </row>
    <row r="15203" spans="1:7" x14ac:dyDescent="0.2">
      <c r="A15203" s="120"/>
      <c r="B15203" s="120"/>
      <c r="C15203" s="120"/>
      <c r="D15203" s="120"/>
      <c r="E15203" s="344"/>
      <c r="F15203" s="344"/>
      <c r="G15203" s="262">
        <f t="shared" si="260"/>
        <v>58584.866528488899</v>
      </c>
    </row>
    <row r="15204" spans="1:7" x14ac:dyDescent="0.2">
      <c r="A15204" s="120"/>
      <c r="B15204" s="120"/>
      <c r="C15204" s="120"/>
      <c r="D15204" s="120"/>
      <c r="E15204" s="344"/>
      <c r="F15204" s="344"/>
      <c r="G15204" s="262">
        <f t="shared" si="260"/>
        <v>58584.866528488899</v>
      </c>
    </row>
    <row r="15205" spans="1:7" x14ac:dyDescent="0.2">
      <c r="A15205" s="120"/>
      <c r="B15205" s="120"/>
      <c r="C15205" s="120"/>
      <c r="D15205" s="120"/>
      <c r="E15205" s="344"/>
      <c r="F15205" s="344"/>
      <c r="G15205" s="262">
        <f t="shared" si="260"/>
        <v>58584.866528488899</v>
      </c>
    </row>
    <row r="15206" spans="1:7" x14ac:dyDescent="0.2">
      <c r="A15206" s="120"/>
      <c r="B15206" s="120"/>
      <c r="C15206" s="120"/>
      <c r="D15206" s="120"/>
      <c r="E15206" s="344"/>
      <c r="F15206" s="344"/>
      <c r="G15206" s="262">
        <f t="shared" si="260"/>
        <v>58584.866528488899</v>
      </c>
    </row>
    <row r="15207" spans="1:7" x14ac:dyDescent="0.2">
      <c r="A15207" s="120"/>
      <c r="B15207" s="120"/>
      <c r="C15207" s="120"/>
      <c r="D15207" s="120"/>
      <c r="E15207" s="344"/>
      <c r="F15207" s="344"/>
      <c r="G15207" s="262">
        <f t="shared" si="260"/>
        <v>58584.866528488899</v>
      </c>
    </row>
    <row r="15208" spans="1:7" x14ac:dyDescent="0.2">
      <c r="A15208" s="120"/>
      <c r="B15208" s="120"/>
      <c r="C15208" s="120"/>
      <c r="D15208" s="120"/>
      <c r="E15208" s="344"/>
      <c r="F15208" s="344"/>
      <c r="G15208" s="262">
        <f t="shared" si="260"/>
        <v>58584.866528488899</v>
      </c>
    </row>
    <row r="15209" spans="1:7" x14ac:dyDescent="0.2">
      <c r="A15209" s="120"/>
      <c r="B15209" s="120"/>
      <c r="C15209" s="120"/>
      <c r="D15209" s="120"/>
      <c r="E15209" s="344"/>
      <c r="F15209" s="344"/>
      <c r="G15209" s="262">
        <f t="shared" si="260"/>
        <v>58584.866528488899</v>
      </c>
    </row>
    <row r="15210" spans="1:7" x14ac:dyDescent="0.2">
      <c r="A15210" s="120"/>
      <c r="B15210" s="120"/>
      <c r="C15210" s="120"/>
      <c r="D15210" s="120"/>
      <c r="E15210" s="344"/>
      <c r="F15210" s="344"/>
      <c r="G15210" s="262">
        <f t="shared" si="260"/>
        <v>58584.866528488899</v>
      </c>
    </row>
    <row r="15211" spans="1:7" x14ac:dyDescent="0.2">
      <c r="A15211" s="120"/>
      <c r="B15211" s="120"/>
      <c r="C15211" s="120"/>
      <c r="D15211" s="120"/>
      <c r="E15211" s="344"/>
      <c r="F15211" s="344"/>
      <c r="G15211" s="262">
        <f t="shared" si="260"/>
        <v>58584.866528488899</v>
      </c>
    </row>
    <row r="15212" spans="1:7" x14ac:dyDescent="0.2">
      <c r="A15212" s="120"/>
      <c r="B15212" s="120"/>
      <c r="C15212" s="120"/>
      <c r="D15212" s="120"/>
      <c r="E15212" s="344"/>
      <c r="F15212" s="344"/>
      <c r="G15212" s="262">
        <f t="shared" si="260"/>
        <v>58584.866528488899</v>
      </c>
    </row>
    <row r="15213" spans="1:7" x14ac:dyDescent="0.2">
      <c r="A15213" s="120"/>
      <c r="B15213" s="120"/>
      <c r="C15213" s="120"/>
      <c r="D15213" s="120"/>
      <c r="E15213" s="344"/>
      <c r="F15213" s="344"/>
      <c r="G15213" s="262">
        <f t="shared" si="260"/>
        <v>58584.866528488899</v>
      </c>
    </row>
    <row r="15214" spans="1:7" x14ac:dyDescent="0.2">
      <c r="A15214" s="120"/>
      <c r="B15214" s="120"/>
      <c r="C15214" s="120"/>
      <c r="D15214" s="120"/>
      <c r="E15214" s="344"/>
      <c r="F15214" s="344"/>
      <c r="G15214" s="262">
        <f t="shared" si="260"/>
        <v>58584.866528488899</v>
      </c>
    </row>
    <row r="15215" spans="1:7" x14ac:dyDescent="0.2">
      <c r="A15215" s="120"/>
      <c r="B15215" s="120"/>
      <c r="C15215" s="120"/>
      <c r="D15215" s="120"/>
      <c r="E15215" s="344"/>
      <c r="F15215" s="344"/>
      <c r="G15215" s="262">
        <f t="shared" si="260"/>
        <v>58584.866528488899</v>
      </c>
    </row>
    <row r="15216" spans="1:7" x14ac:dyDescent="0.2">
      <c r="A15216" s="120"/>
      <c r="B15216" s="120"/>
      <c r="C15216" s="120"/>
      <c r="D15216" s="120"/>
      <c r="E15216" s="344"/>
      <c r="F15216" s="344"/>
      <c r="G15216" s="262">
        <f t="shared" si="260"/>
        <v>58584.866528488899</v>
      </c>
    </row>
    <row r="15217" spans="1:7" x14ac:dyDescent="0.2">
      <c r="A15217" s="120"/>
      <c r="B15217" s="120"/>
      <c r="C15217" s="120"/>
      <c r="D15217" s="120"/>
      <c r="E15217" s="344"/>
      <c r="F15217" s="344"/>
      <c r="G15217" s="262">
        <f t="shared" si="260"/>
        <v>58584.866528488899</v>
      </c>
    </row>
    <row r="15218" spans="1:7" x14ac:dyDescent="0.2">
      <c r="A15218" s="120"/>
      <c r="B15218" s="120"/>
      <c r="C15218" s="120"/>
      <c r="D15218" s="120"/>
      <c r="E15218" s="344"/>
      <c r="F15218" s="344"/>
      <c r="G15218" s="262">
        <f t="shared" si="260"/>
        <v>58584.866528488899</v>
      </c>
    </row>
    <row r="15219" spans="1:7" x14ac:dyDescent="0.2">
      <c r="A15219" s="120"/>
      <c r="B15219" s="120"/>
      <c r="C15219" s="120"/>
      <c r="D15219" s="120"/>
      <c r="E15219" s="344"/>
      <c r="F15219" s="344"/>
      <c r="G15219" s="262">
        <f t="shared" si="260"/>
        <v>58584.866528488899</v>
      </c>
    </row>
    <row r="15220" spans="1:7" x14ac:dyDescent="0.2">
      <c r="A15220" s="120"/>
      <c r="B15220" s="120"/>
      <c r="C15220" s="120"/>
      <c r="D15220" s="120"/>
      <c r="E15220" s="344"/>
      <c r="F15220" s="344"/>
      <c r="G15220" s="262">
        <f t="shared" si="260"/>
        <v>58584.866528488899</v>
      </c>
    </row>
    <row r="15221" spans="1:7" x14ac:dyDescent="0.2">
      <c r="A15221" s="120"/>
      <c r="B15221" s="120"/>
      <c r="C15221" s="120"/>
      <c r="D15221" s="120"/>
      <c r="E15221" s="344"/>
      <c r="F15221" s="344"/>
      <c r="G15221" s="262">
        <f t="shared" si="260"/>
        <v>58584.866528488899</v>
      </c>
    </row>
    <row r="15222" spans="1:7" x14ac:dyDescent="0.2">
      <c r="A15222" s="120"/>
      <c r="B15222" s="120"/>
      <c r="C15222" s="120"/>
      <c r="D15222" s="120"/>
      <c r="E15222" s="344"/>
      <c r="F15222" s="344"/>
      <c r="G15222" s="262">
        <f t="shared" si="260"/>
        <v>58584.866528488899</v>
      </c>
    </row>
    <row r="15223" spans="1:7" x14ac:dyDescent="0.2">
      <c r="A15223" s="120"/>
      <c r="B15223" s="120"/>
      <c r="C15223" s="120"/>
      <c r="D15223" s="120"/>
      <c r="E15223" s="344"/>
      <c r="F15223" s="344"/>
      <c r="G15223" s="262">
        <f t="shared" si="260"/>
        <v>58584.866528488899</v>
      </c>
    </row>
    <row r="15224" spans="1:7" x14ac:dyDescent="0.2">
      <c r="A15224" s="120"/>
      <c r="B15224" s="120"/>
      <c r="C15224" s="120"/>
      <c r="D15224" s="120"/>
      <c r="E15224" s="344"/>
      <c r="F15224" s="344"/>
      <c r="G15224" s="262">
        <f t="shared" si="260"/>
        <v>58584.866528488899</v>
      </c>
    </row>
    <row r="15225" spans="1:7" x14ac:dyDescent="0.2">
      <c r="A15225" s="120"/>
      <c r="B15225" s="120"/>
      <c r="C15225" s="120"/>
      <c r="D15225" s="120"/>
      <c r="E15225" s="344"/>
      <c r="F15225" s="344"/>
      <c r="G15225" s="262">
        <f t="shared" si="260"/>
        <v>58584.866528488899</v>
      </c>
    </row>
    <row r="15226" spans="1:7" x14ac:dyDescent="0.2">
      <c r="A15226" s="120"/>
      <c r="B15226" s="120"/>
      <c r="C15226" s="120"/>
      <c r="D15226" s="120"/>
      <c r="E15226" s="344"/>
      <c r="F15226" s="344"/>
      <c r="G15226" s="262">
        <f t="shared" si="260"/>
        <v>58584.866528488899</v>
      </c>
    </row>
    <row r="15227" spans="1:7" x14ac:dyDescent="0.2">
      <c r="A15227" s="120"/>
      <c r="B15227" s="120"/>
      <c r="C15227" s="120"/>
      <c r="D15227" s="120"/>
      <c r="E15227" s="344"/>
      <c r="F15227" s="344"/>
      <c r="G15227" s="262">
        <f t="shared" si="260"/>
        <v>58584.866528488899</v>
      </c>
    </row>
    <row r="15228" spans="1:7" x14ac:dyDescent="0.2">
      <c r="A15228" s="120"/>
      <c r="B15228" s="120"/>
      <c r="C15228" s="120"/>
      <c r="D15228" s="120"/>
      <c r="E15228" s="344"/>
      <c r="F15228" s="344"/>
      <c r="G15228" s="262">
        <f t="shared" si="260"/>
        <v>58584.866528488899</v>
      </c>
    </row>
    <row r="15229" spans="1:7" x14ac:dyDescent="0.2">
      <c r="A15229" s="120"/>
      <c r="B15229" s="120"/>
      <c r="C15229" s="120"/>
      <c r="D15229" s="120"/>
      <c r="E15229" s="344"/>
      <c r="F15229" s="344"/>
      <c r="G15229" s="262">
        <f t="shared" si="260"/>
        <v>58584.866528488899</v>
      </c>
    </row>
    <row r="15230" spans="1:7" x14ac:dyDescent="0.2">
      <c r="A15230" s="120"/>
      <c r="B15230" s="120"/>
      <c r="C15230" s="120"/>
      <c r="D15230" s="120"/>
      <c r="E15230" s="344"/>
      <c r="F15230" s="344"/>
      <c r="G15230" s="262">
        <f t="shared" si="260"/>
        <v>58584.866528488899</v>
      </c>
    </row>
    <row r="15231" spans="1:7" x14ac:dyDescent="0.2">
      <c r="A15231" s="120"/>
      <c r="B15231" s="120"/>
      <c r="C15231" s="120"/>
      <c r="D15231" s="120"/>
      <c r="E15231" s="344"/>
      <c r="F15231" s="344"/>
      <c r="G15231" s="262">
        <f t="shared" si="260"/>
        <v>58584.866528488899</v>
      </c>
    </row>
    <row r="15232" spans="1:7" x14ac:dyDescent="0.2">
      <c r="A15232" s="120"/>
      <c r="B15232" s="120"/>
      <c r="C15232" s="120"/>
      <c r="D15232" s="120"/>
      <c r="E15232" s="344"/>
      <c r="F15232" s="344"/>
      <c r="G15232" s="262">
        <f t="shared" si="260"/>
        <v>58584.866528488899</v>
      </c>
    </row>
    <row r="15233" spans="1:7" x14ac:dyDescent="0.2">
      <c r="A15233" s="120"/>
      <c r="B15233" s="120"/>
      <c r="C15233" s="120"/>
      <c r="D15233" s="120"/>
      <c r="E15233" s="344"/>
      <c r="F15233" s="344"/>
      <c r="G15233" s="262">
        <f t="shared" si="260"/>
        <v>58584.866528488899</v>
      </c>
    </row>
    <row r="15234" spans="1:7" x14ac:dyDescent="0.2">
      <c r="A15234" s="120"/>
      <c r="B15234" s="120"/>
      <c r="C15234" s="120"/>
      <c r="D15234" s="120"/>
      <c r="E15234" s="344"/>
      <c r="F15234" s="344"/>
      <c r="G15234" s="262">
        <f t="shared" si="260"/>
        <v>58584.866528488899</v>
      </c>
    </row>
    <row r="15235" spans="1:7" x14ac:dyDescent="0.2">
      <c r="A15235" s="120"/>
      <c r="B15235" s="120"/>
      <c r="C15235" s="120"/>
      <c r="D15235" s="120"/>
      <c r="E15235" s="344"/>
      <c r="F15235" s="344"/>
      <c r="G15235" s="262">
        <f t="shared" si="260"/>
        <v>58584.866528488899</v>
      </c>
    </row>
    <row r="15236" spans="1:7" x14ac:dyDescent="0.2">
      <c r="A15236" s="120"/>
      <c r="B15236" s="120"/>
      <c r="C15236" s="120"/>
      <c r="D15236" s="120"/>
      <c r="E15236" s="344"/>
      <c r="F15236" s="344"/>
      <c r="G15236" s="262">
        <f t="shared" si="260"/>
        <v>58584.866528488899</v>
      </c>
    </row>
    <row r="15237" spans="1:7" x14ac:dyDescent="0.2">
      <c r="A15237" s="120"/>
      <c r="B15237" s="120"/>
      <c r="C15237" s="120"/>
      <c r="D15237" s="120"/>
      <c r="E15237" s="344"/>
      <c r="F15237" s="344"/>
      <c r="G15237" s="262">
        <f t="shared" si="260"/>
        <v>58584.866528488899</v>
      </c>
    </row>
    <row r="15238" spans="1:7" x14ac:dyDescent="0.2">
      <c r="A15238" s="120"/>
      <c r="B15238" s="120"/>
      <c r="C15238" s="120"/>
      <c r="D15238" s="120"/>
      <c r="E15238" s="344"/>
      <c r="F15238" s="344"/>
      <c r="G15238" s="262">
        <f t="shared" ref="G15238:G15301" si="261">G15237+(D15238+D15237)/2*(E15238-E15237)</f>
        <v>58584.866528488899</v>
      </c>
    </row>
    <row r="15239" spans="1:7" x14ac:dyDescent="0.2">
      <c r="A15239" s="120"/>
      <c r="B15239" s="120"/>
      <c r="C15239" s="120"/>
      <c r="D15239" s="120"/>
      <c r="E15239" s="344"/>
      <c r="F15239" s="344"/>
      <c r="G15239" s="262">
        <f t="shared" si="261"/>
        <v>58584.866528488899</v>
      </c>
    </row>
    <row r="15240" spans="1:7" x14ac:dyDescent="0.2">
      <c r="A15240" s="120"/>
      <c r="B15240" s="120"/>
      <c r="C15240" s="120"/>
      <c r="D15240" s="120"/>
      <c r="E15240" s="344"/>
      <c r="F15240" s="344"/>
      <c r="G15240" s="262">
        <f t="shared" si="261"/>
        <v>58584.866528488899</v>
      </c>
    </row>
    <row r="15241" spans="1:7" x14ac:dyDescent="0.2">
      <c r="A15241" s="120"/>
      <c r="B15241" s="120"/>
      <c r="C15241" s="120"/>
      <c r="D15241" s="120"/>
      <c r="E15241" s="344"/>
      <c r="F15241" s="344"/>
      <c r="G15241" s="262">
        <f t="shared" si="261"/>
        <v>58584.866528488899</v>
      </c>
    </row>
    <row r="15242" spans="1:7" x14ac:dyDescent="0.2">
      <c r="A15242" s="120"/>
      <c r="B15242" s="120"/>
      <c r="C15242" s="120"/>
      <c r="D15242" s="120"/>
      <c r="E15242" s="344"/>
      <c r="F15242" s="344"/>
      <c r="G15242" s="262">
        <f t="shared" si="261"/>
        <v>58584.866528488899</v>
      </c>
    </row>
    <row r="15243" spans="1:7" x14ac:dyDescent="0.2">
      <c r="A15243" s="120"/>
      <c r="B15243" s="120"/>
      <c r="C15243" s="120"/>
      <c r="D15243" s="120"/>
      <c r="E15243" s="344"/>
      <c r="F15243" s="344"/>
      <c r="G15243" s="262">
        <f t="shared" si="261"/>
        <v>58584.866528488899</v>
      </c>
    </row>
    <row r="15244" spans="1:7" x14ac:dyDescent="0.2">
      <c r="A15244" s="120"/>
      <c r="B15244" s="120"/>
      <c r="C15244" s="120"/>
      <c r="D15244" s="120"/>
      <c r="E15244" s="344"/>
      <c r="F15244" s="344"/>
      <c r="G15244" s="262">
        <f t="shared" si="261"/>
        <v>58584.866528488899</v>
      </c>
    </row>
    <row r="15245" spans="1:7" x14ac:dyDescent="0.2">
      <c r="A15245" s="120"/>
      <c r="B15245" s="120"/>
      <c r="C15245" s="120"/>
      <c r="D15245" s="120"/>
      <c r="E15245" s="344"/>
      <c r="F15245" s="344"/>
      <c r="G15245" s="262">
        <f t="shared" si="261"/>
        <v>58584.866528488899</v>
      </c>
    </row>
    <row r="15246" spans="1:7" x14ac:dyDescent="0.2">
      <c r="A15246" s="120"/>
      <c r="B15246" s="120"/>
      <c r="C15246" s="120"/>
      <c r="D15246" s="120"/>
      <c r="E15246" s="344"/>
      <c r="F15246" s="344"/>
      <c r="G15246" s="262">
        <f t="shared" si="261"/>
        <v>58584.866528488899</v>
      </c>
    </row>
    <row r="15247" spans="1:7" x14ac:dyDescent="0.2">
      <c r="A15247" s="120"/>
      <c r="B15247" s="120"/>
      <c r="C15247" s="120"/>
      <c r="D15247" s="120"/>
      <c r="E15247" s="344"/>
      <c r="F15247" s="344"/>
      <c r="G15247" s="262">
        <f t="shared" si="261"/>
        <v>58584.866528488899</v>
      </c>
    </row>
    <row r="15248" spans="1:7" x14ac:dyDescent="0.2">
      <c r="A15248" s="120"/>
      <c r="B15248" s="120"/>
      <c r="C15248" s="120"/>
      <c r="D15248" s="120"/>
      <c r="E15248" s="344"/>
      <c r="F15248" s="344"/>
      <c r="G15248" s="262">
        <f t="shared" si="261"/>
        <v>58584.866528488899</v>
      </c>
    </row>
    <row r="15249" spans="1:7" x14ac:dyDescent="0.2">
      <c r="A15249" s="120"/>
      <c r="B15249" s="120"/>
      <c r="C15249" s="120"/>
      <c r="D15249" s="120"/>
      <c r="E15249" s="344"/>
      <c r="F15249" s="344"/>
      <c r="G15249" s="262">
        <f t="shared" si="261"/>
        <v>58584.866528488899</v>
      </c>
    </row>
    <row r="15250" spans="1:7" x14ac:dyDescent="0.2">
      <c r="A15250" s="120"/>
      <c r="B15250" s="120"/>
      <c r="C15250" s="120"/>
      <c r="D15250" s="120"/>
      <c r="E15250" s="344"/>
      <c r="F15250" s="344"/>
      <c r="G15250" s="262">
        <f t="shared" si="261"/>
        <v>58584.866528488899</v>
      </c>
    </row>
    <row r="15251" spans="1:7" x14ac:dyDescent="0.2">
      <c r="A15251" s="120"/>
      <c r="B15251" s="120"/>
      <c r="C15251" s="120"/>
      <c r="D15251" s="120"/>
      <c r="E15251" s="344"/>
      <c r="F15251" s="344"/>
      <c r="G15251" s="262">
        <f t="shared" si="261"/>
        <v>58584.866528488899</v>
      </c>
    </row>
    <row r="15252" spans="1:7" x14ac:dyDescent="0.2">
      <c r="A15252" s="120"/>
      <c r="B15252" s="120"/>
      <c r="C15252" s="120"/>
      <c r="D15252" s="120"/>
      <c r="E15252" s="344"/>
      <c r="F15252" s="344"/>
      <c r="G15252" s="262">
        <f t="shared" si="261"/>
        <v>58584.866528488899</v>
      </c>
    </row>
    <row r="15253" spans="1:7" x14ac:dyDescent="0.2">
      <c r="A15253" s="120"/>
      <c r="B15253" s="120"/>
      <c r="C15253" s="120"/>
      <c r="D15253" s="120"/>
      <c r="E15253" s="344"/>
      <c r="F15253" s="344"/>
      <c r="G15253" s="262">
        <f t="shared" si="261"/>
        <v>58584.866528488899</v>
      </c>
    </row>
    <row r="15254" spans="1:7" x14ac:dyDescent="0.2">
      <c r="A15254" s="120"/>
      <c r="B15254" s="120"/>
      <c r="C15254" s="120"/>
      <c r="D15254" s="120"/>
      <c r="E15254" s="344"/>
      <c r="F15254" s="344"/>
      <c r="G15254" s="262">
        <f t="shared" si="261"/>
        <v>58584.866528488899</v>
      </c>
    </row>
    <row r="15255" spans="1:7" x14ac:dyDescent="0.2">
      <c r="A15255" s="120"/>
      <c r="B15255" s="120"/>
      <c r="C15255" s="120"/>
      <c r="D15255" s="120"/>
      <c r="E15255" s="344"/>
      <c r="F15255" s="344"/>
      <c r="G15255" s="262">
        <f t="shared" si="261"/>
        <v>58584.866528488899</v>
      </c>
    </row>
    <row r="15256" spans="1:7" x14ac:dyDescent="0.2">
      <c r="A15256" s="120"/>
      <c r="B15256" s="120"/>
      <c r="C15256" s="120"/>
      <c r="D15256" s="120"/>
      <c r="E15256" s="344"/>
      <c r="F15256" s="344"/>
      <c r="G15256" s="262">
        <f t="shared" si="261"/>
        <v>58584.866528488899</v>
      </c>
    </row>
    <row r="15257" spans="1:7" x14ac:dyDescent="0.2">
      <c r="A15257" s="120"/>
      <c r="B15257" s="120"/>
      <c r="C15257" s="120"/>
      <c r="D15257" s="120"/>
      <c r="E15257" s="344"/>
      <c r="F15257" s="344"/>
      <c r="G15257" s="262">
        <f t="shared" si="261"/>
        <v>58584.866528488899</v>
      </c>
    </row>
    <row r="15258" spans="1:7" x14ac:dyDescent="0.2">
      <c r="A15258" s="120"/>
      <c r="B15258" s="120"/>
      <c r="C15258" s="120"/>
      <c r="D15258" s="120"/>
      <c r="E15258" s="344"/>
      <c r="F15258" s="344"/>
      <c r="G15258" s="262">
        <f t="shared" si="261"/>
        <v>58584.866528488899</v>
      </c>
    </row>
    <row r="15259" spans="1:7" x14ac:dyDescent="0.2">
      <c r="A15259" s="120"/>
      <c r="B15259" s="120"/>
      <c r="C15259" s="120"/>
      <c r="D15259" s="120"/>
      <c r="E15259" s="344"/>
      <c r="F15259" s="344"/>
      <c r="G15259" s="262">
        <f t="shared" si="261"/>
        <v>58584.866528488899</v>
      </c>
    </row>
    <row r="15260" spans="1:7" x14ac:dyDescent="0.2">
      <c r="A15260" s="120"/>
      <c r="B15260" s="120"/>
      <c r="C15260" s="120"/>
      <c r="D15260" s="120"/>
      <c r="E15260" s="344"/>
      <c r="F15260" s="344"/>
      <c r="G15260" s="262">
        <f t="shared" si="261"/>
        <v>58584.866528488899</v>
      </c>
    </row>
    <row r="15261" spans="1:7" x14ac:dyDescent="0.2">
      <c r="A15261" s="120"/>
      <c r="B15261" s="120"/>
      <c r="C15261" s="120"/>
      <c r="D15261" s="120"/>
      <c r="E15261" s="344"/>
      <c r="F15261" s="344"/>
      <c r="G15261" s="262">
        <f t="shared" si="261"/>
        <v>58584.866528488899</v>
      </c>
    </row>
    <row r="15262" spans="1:7" x14ac:dyDescent="0.2">
      <c r="A15262" s="120"/>
      <c r="B15262" s="120"/>
      <c r="C15262" s="120"/>
      <c r="D15262" s="120"/>
      <c r="E15262" s="344"/>
      <c r="F15262" s="344"/>
      <c r="G15262" s="262">
        <f t="shared" si="261"/>
        <v>58584.866528488899</v>
      </c>
    </row>
    <row r="15263" spans="1:7" x14ac:dyDescent="0.2">
      <c r="A15263" s="120"/>
      <c r="B15263" s="120"/>
      <c r="C15263" s="120"/>
      <c r="D15263" s="120"/>
      <c r="E15263" s="344"/>
      <c r="F15263" s="344"/>
      <c r="G15263" s="262">
        <f t="shared" si="261"/>
        <v>58584.866528488899</v>
      </c>
    </row>
    <row r="15264" spans="1:7" x14ac:dyDescent="0.2">
      <c r="A15264" s="120"/>
      <c r="B15264" s="120"/>
      <c r="C15264" s="120"/>
      <c r="D15264" s="120"/>
      <c r="E15264" s="344"/>
      <c r="F15264" s="344"/>
      <c r="G15264" s="262">
        <f t="shared" si="261"/>
        <v>58584.866528488899</v>
      </c>
    </row>
    <row r="15265" spans="1:7" x14ac:dyDescent="0.2">
      <c r="A15265" s="120"/>
      <c r="B15265" s="120"/>
      <c r="C15265" s="120"/>
      <c r="D15265" s="120"/>
      <c r="E15265" s="344"/>
      <c r="F15265" s="344"/>
      <c r="G15265" s="262">
        <f t="shared" si="261"/>
        <v>58584.866528488899</v>
      </c>
    </row>
    <row r="15266" spans="1:7" x14ac:dyDescent="0.2">
      <c r="A15266" s="120"/>
      <c r="B15266" s="120"/>
      <c r="C15266" s="120"/>
      <c r="D15266" s="120"/>
      <c r="E15266" s="344"/>
      <c r="F15266" s="344"/>
      <c r="G15266" s="262">
        <f t="shared" si="261"/>
        <v>58584.866528488899</v>
      </c>
    </row>
    <row r="15267" spans="1:7" x14ac:dyDescent="0.2">
      <c r="A15267" s="120"/>
      <c r="B15267" s="120"/>
      <c r="C15267" s="120"/>
      <c r="D15267" s="120"/>
      <c r="E15267" s="344"/>
      <c r="F15267" s="344"/>
      <c r="G15267" s="262">
        <f t="shared" si="261"/>
        <v>58584.866528488899</v>
      </c>
    </row>
    <row r="15268" spans="1:7" x14ac:dyDescent="0.2">
      <c r="A15268" s="120"/>
      <c r="B15268" s="120"/>
      <c r="C15268" s="120"/>
      <c r="D15268" s="120"/>
      <c r="E15268" s="344"/>
      <c r="F15268" s="344"/>
      <c r="G15268" s="262">
        <f t="shared" si="261"/>
        <v>58584.866528488899</v>
      </c>
    </row>
    <row r="15269" spans="1:7" x14ac:dyDescent="0.2">
      <c r="A15269" s="120"/>
      <c r="B15269" s="120"/>
      <c r="C15269" s="120"/>
      <c r="D15269" s="120"/>
      <c r="E15269" s="344"/>
      <c r="F15269" s="344"/>
      <c r="G15269" s="262">
        <f t="shared" si="261"/>
        <v>58584.866528488899</v>
      </c>
    </row>
    <row r="15270" spans="1:7" x14ac:dyDescent="0.2">
      <c r="A15270" s="120"/>
      <c r="B15270" s="120"/>
      <c r="C15270" s="120"/>
      <c r="D15270" s="120"/>
      <c r="E15270" s="344"/>
      <c r="F15270" s="344"/>
      <c r="G15270" s="262">
        <f t="shared" si="261"/>
        <v>58584.866528488899</v>
      </c>
    </row>
    <row r="15271" spans="1:7" x14ac:dyDescent="0.2">
      <c r="A15271" s="120"/>
      <c r="B15271" s="120"/>
      <c r="C15271" s="120"/>
      <c r="D15271" s="120"/>
      <c r="E15271" s="344"/>
      <c r="F15271" s="344"/>
      <c r="G15271" s="262">
        <f t="shared" si="261"/>
        <v>58584.866528488899</v>
      </c>
    </row>
    <row r="15272" spans="1:7" x14ac:dyDescent="0.2">
      <c r="A15272" s="120"/>
      <c r="B15272" s="120"/>
      <c r="C15272" s="120"/>
      <c r="D15272" s="120"/>
      <c r="E15272" s="344"/>
      <c r="F15272" s="344"/>
      <c r="G15272" s="262">
        <f t="shared" si="261"/>
        <v>58584.866528488899</v>
      </c>
    </row>
    <row r="15273" spans="1:7" x14ac:dyDescent="0.2">
      <c r="A15273" s="120"/>
      <c r="B15273" s="120"/>
      <c r="C15273" s="120"/>
      <c r="D15273" s="120"/>
      <c r="E15273" s="344"/>
      <c r="F15273" s="344"/>
      <c r="G15273" s="262">
        <f t="shared" si="261"/>
        <v>58584.866528488899</v>
      </c>
    </row>
    <row r="15274" spans="1:7" x14ac:dyDescent="0.2">
      <c r="A15274" s="120"/>
      <c r="B15274" s="120"/>
      <c r="C15274" s="120"/>
      <c r="D15274" s="120"/>
      <c r="E15274" s="344"/>
      <c r="F15274" s="344"/>
      <c r="G15274" s="262">
        <f t="shared" si="261"/>
        <v>58584.866528488899</v>
      </c>
    </row>
    <row r="15275" spans="1:7" x14ac:dyDescent="0.2">
      <c r="A15275" s="120"/>
      <c r="B15275" s="120"/>
      <c r="C15275" s="120"/>
      <c r="D15275" s="120"/>
      <c r="E15275" s="344"/>
      <c r="F15275" s="344"/>
      <c r="G15275" s="262">
        <f t="shared" si="261"/>
        <v>58584.866528488899</v>
      </c>
    </row>
    <row r="15276" spans="1:7" x14ac:dyDescent="0.2">
      <c r="A15276" s="120"/>
      <c r="B15276" s="120"/>
      <c r="C15276" s="120"/>
      <c r="D15276" s="120"/>
      <c r="E15276" s="344"/>
      <c r="F15276" s="344"/>
      <c r="G15276" s="262">
        <f t="shared" si="261"/>
        <v>58584.866528488899</v>
      </c>
    </row>
    <row r="15277" spans="1:7" x14ac:dyDescent="0.2">
      <c r="A15277" s="120"/>
      <c r="B15277" s="120"/>
      <c r="C15277" s="120"/>
      <c r="D15277" s="120"/>
      <c r="E15277" s="344"/>
      <c r="F15277" s="344"/>
      <c r="G15277" s="262">
        <f t="shared" si="261"/>
        <v>58584.866528488899</v>
      </c>
    </row>
    <row r="15278" spans="1:7" x14ac:dyDescent="0.2">
      <c r="A15278" s="120"/>
      <c r="B15278" s="120"/>
      <c r="C15278" s="120"/>
      <c r="D15278" s="120"/>
      <c r="E15278" s="344"/>
      <c r="F15278" s="344"/>
      <c r="G15278" s="262">
        <f t="shared" si="261"/>
        <v>58584.866528488899</v>
      </c>
    </row>
    <row r="15279" spans="1:7" x14ac:dyDescent="0.2">
      <c r="A15279" s="120"/>
      <c r="B15279" s="120"/>
      <c r="C15279" s="120"/>
      <c r="D15279" s="120"/>
      <c r="E15279" s="344"/>
      <c r="F15279" s="344"/>
      <c r="G15279" s="262">
        <f t="shared" si="261"/>
        <v>58584.866528488899</v>
      </c>
    </row>
    <row r="15280" spans="1:7" x14ac:dyDescent="0.2">
      <c r="A15280" s="120"/>
      <c r="B15280" s="120"/>
      <c r="C15280" s="120"/>
      <c r="D15280" s="120"/>
      <c r="E15280" s="344"/>
      <c r="F15280" s="344"/>
      <c r="G15280" s="262">
        <f t="shared" si="261"/>
        <v>58584.866528488899</v>
      </c>
    </row>
    <row r="15281" spans="1:7" x14ac:dyDescent="0.2">
      <c r="A15281" s="120"/>
      <c r="B15281" s="120"/>
      <c r="C15281" s="120"/>
      <c r="D15281" s="120"/>
      <c r="E15281" s="344"/>
      <c r="F15281" s="344"/>
      <c r="G15281" s="262">
        <f t="shared" si="261"/>
        <v>58584.866528488899</v>
      </c>
    </row>
    <row r="15282" spans="1:7" x14ac:dyDescent="0.2">
      <c r="A15282" s="120"/>
      <c r="B15282" s="120"/>
      <c r="C15282" s="120"/>
      <c r="D15282" s="120"/>
      <c r="E15282" s="344"/>
      <c r="F15282" s="344"/>
      <c r="G15282" s="262">
        <f t="shared" si="261"/>
        <v>58584.866528488899</v>
      </c>
    </row>
    <row r="15283" spans="1:7" x14ac:dyDescent="0.2">
      <c r="A15283" s="120"/>
      <c r="B15283" s="120"/>
      <c r="C15283" s="120"/>
      <c r="D15283" s="120"/>
      <c r="E15283" s="344"/>
      <c r="F15283" s="344"/>
      <c r="G15283" s="262">
        <f t="shared" si="261"/>
        <v>58584.866528488899</v>
      </c>
    </row>
    <row r="15284" spans="1:7" x14ac:dyDescent="0.2">
      <c r="A15284" s="120"/>
      <c r="B15284" s="120"/>
      <c r="C15284" s="120"/>
      <c r="D15284" s="120"/>
      <c r="E15284" s="344"/>
      <c r="F15284" s="344"/>
      <c r="G15284" s="262">
        <f t="shared" si="261"/>
        <v>58584.866528488899</v>
      </c>
    </row>
    <row r="15285" spans="1:7" x14ac:dyDescent="0.2">
      <c r="A15285" s="120"/>
      <c r="B15285" s="120"/>
      <c r="C15285" s="120"/>
      <c r="D15285" s="120"/>
      <c r="E15285" s="344"/>
      <c r="F15285" s="344"/>
      <c r="G15285" s="262">
        <f t="shared" si="261"/>
        <v>58584.866528488899</v>
      </c>
    </row>
    <row r="15286" spans="1:7" x14ac:dyDescent="0.2">
      <c r="A15286" s="120"/>
      <c r="B15286" s="120"/>
      <c r="C15286" s="120"/>
      <c r="D15286" s="120"/>
      <c r="E15286" s="344"/>
      <c r="F15286" s="344"/>
      <c r="G15286" s="262">
        <f t="shared" si="261"/>
        <v>58584.866528488899</v>
      </c>
    </row>
    <row r="15287" spans="1:7" x14ac:dyDescent="0.2">
      <c r="A15287" s="120"/>
      <c r="B15287" s="120"/>
      <c r="C15287" s="120"/>
      <c r="D15287" s="120"/>
      <c r="E15287" s="344"/>
      <c r="F15287" s="344"/>
      <c r="G15287" s="262">
        <f t="shared" si="261"/>
        <v>58584.866528488899</v>
      </c>
    </row>
    <row r="15288" spans="1:7" x14ac:dyDescent="0.2">
      <c r="A15288" s="120"/>
      <c r="B15288" s="120"/>
      <c r="C15288" s="120"/>
      <c r="D15288" s="120"/>
      <c r="E15288" s="344"/>
      <c r="F15288" s="344"/>
      <c r="G15288" s="262">
        <f t="shared" si="261"/>
        <v>58584.866528488899</v>
      </c>
    </row>
    <row r="15289" spans="1:7" x14ac:dyDescent="0.2">
      <c r="A15289" s="120"/>
      <c r="B15289" s="120"/>
      <c r="C15289" s="120"/>
      <c r="D15289" s="120"/>
      <c r="E15289" s="344"/>
      <c r="F15289" s="344"/>
      <c r="G15289" s="262">
        <f t="shared" si="261"/>
        <v>58584.866528488899</v>
      </c>
    </row>
    <row r="15290" spans="1:7" x14ac:dyDescent="0.2">
      <c r="A15290" s="120"/>
      <c r="B15290" s="120"/>
      <c r="C15290" s="120"/>
      <c r="D15290" s="120"/>
      <c r="E15290" s="344"/>
      <c r="F15290" s="344"/>
      <c r="G15290" s="262">
        <f t="shared" si="261"/>
        <v>58584.866528488899</v>
      </c>
    </row>
    <row r="15291" spans="1:7" x14ac:dyDescent="0.2">
      <c r="A15291" s="120"/>
      <c r="B15291" s="120"/>
      <c r="C15291" s="120"/>
      <c r="D15291" s="120"/>
      <c r="E15291" s="344"/>
      <c r="F15291" s="344"/>
      <c r="G15291" s="262">
        <f t="shared" si="261"/>
        <v>58584.866528488899</v>
      </c>
    </row>
    <row r="15292" spans="1:7" x14ac:dyDescent="0.2">
      <c r="A15292" s="120"/>
      <c r="B15292" s="120"/>
      <c r="C15292" s="120"/>
      <c r="D15292" s="120"/>
      <c r="E15292" s="344"/>
      <c r="F15292" s="344"/>
      <c r="G15292" s="262">
        <f t="shared" si="261"/>
        <v>58584.866528488899</v>
      </c>
    </row>
    <row r="15293" spans="1:7" x14ac:dyDescent="0.2">
      <c r="A15293" s="120"/>
      <c r="B15293" s="120"/>
      <c r="C15293" s="120"/>
      <c r="D15293" s="120"/>
      <c r="E15293" s="344"/>
      <c r="F15293" s="344"/>
      <c r="G15293" s="262">
        <f t="shared" si="261"/>
        <v>58584.866528488899</v>
      </c>
    </row>
    <row r="15294" spans="1:7" x14ac:dyDescent="0.2">
      <c r="A15294" s="120"/>
      <c r="B15294" s="120"/>
      <c r="C15294" s="120"/>
      <c r="D15294" s="120"/>
      <c r="E15294" s="344"/>
      <c r="F15294" s="344"/>
      <c r="G15294" s="262">
        <f t="shared" si="261"/>
        <v>58584.866528488899</v>
      </c>
    </row>
    <row r="15295" spans="1:7" x14ac:dyDescent="0.2">
      <c r="A15295" s="120"/>
      <c r="B15295" s="120"/>
      <c r="C15295" s="120"/>
      <c r="D15295" s="120"/>
      <c r="E15295" s="344"/>
      <c r="F15295" s="344"/>
      <c r="G15295" s="262">
        <f t="shared" si="261"/>
        <v>58584.866528488899</v>
      </c>
    </row>
    <row r="15296" spans="1:7" x14ac:dyDescent="0.2">
      <c r="A15296" s="120"/>
      <c r="B15296" s="120"/>
      <c r="C15296" s="120"/>
      <c r="D15296" s="120"/>
      <c r="E15296" s="344"/>
      <c r="F15296" s="344"/>
      <c r="G15296" s="262">
        <f t="shared" si="261"/>
        <v>58584.866528488899</v>
      </c>
    </row>
    <row r="15297" spans="1:7" x14ac:dyDescent="0.2">
      <c r="A15297" s="120"/>
      <c r="B15297" s="120"/>
      <c r="C15297" s="120"/>
      <c r="D15297" s="120"/>
      <c r="E15297" s="344"/>
      <c r="F15297" s="344"/>
      <c r="G15297" s="262">
        <f t="shared" si="261"/>
        <v>58584.866528488899</v>
      </c>
    </row>
    <row r="15298" spans="1:7" x14ac:dyDescent="0.2">
      <c r="A15298" s="120"/>
      <c r="B15298" s="120"/>
      <c r="C15298" s="120"/>
      <c r="D15298" s="120"/>
      <c r="E15298" s="344"/>
      <c r="F15298" s="344"/>
      <c r="G15298" s="262">
        <f t="shared" si="261"/>
        <v>58584.866528488899</v>
      </c>
    </row>
    <row r="15299" spans="1:7" x14ac:dyDescent="0.2">
      <c r="A15299" s="120"/>
      <c r="B15299" s="120"/>
      <c r="C15299" s="120"/>
      <c r="D15299" s="120"/>
      <c r="E15299" s="344"/>
      <c r="F15299" s="344"/>
      <c r="G15299" s="262">
        <f t="shared" si="261"/>
        <v>58584.866528488899</v>
      </c>
    </row>
    <row r="15300" spans="1:7" x14ac:dyDescent="0.2">
      <c r="A15300" s="120"/>
      <c r="B15300" s="120"/>
      <c r="C15300" s="120"/>
      <c r="D15300" s="120"/>
      <c r="E15300" s="344"/>
      <c r="F15300" s="344"/>
      <c r="G15300" s="262">
        <f t="shared" si="261"/>
        <v>58584.866528488899</v>
      </c>
    </row>
    <row r="15301" spans="1:7" x14ac:dyDescent="0.2">
      <c r="A15301" s="120"/>
      <c r="B15301" s="120"/>
      <c r="C15301" s="120"/>
      <c r="D15301" s="120"/>
      <c r="E15301" s="344"/>
      <c r="F15301" s="344"/>
      <c r="G15301" s="262">
        <f t="shared" si="261"/>
        <v>58584.866528488899</v>
      </c>
    </row>
    <row r="15302" spans="1:7" x14ac:dyDescent="0.2">
      <c r="A15302" s="120"/>
      <c r="B15302" s="120"/>
      <c r="C15302" s="120"/>
      <c r="D15302" s="120"/>
      <c r="E15302" s="344"/>
      <c r="F15302" s="344"/>
      <c r="G15302" s="262">
        <f t="shared" ref="G15302:G15365" si="262">G15301+(D15302+D15301)/2*(E15302-E15301)</f>
        <v>58584.866528488899</v>
      </c>
    </row>
    <row r="15303" spans="1:7" x14ac:dyDescent="0.2">
      <c r="A15303" s="120"/>
      <c r="B15303" s="120"/>
      <c r="C15303" s="120"/>
      <c r="D15303" s="120"/>
      <c r="E15303" s="344"/>
      <c r="F15303" s="344"/>
      <c r="G15303" s="262">
        <f t="shared" si="262"/>
        <v>58584.866528488899</v>
      </c>
    </row>
    <row r="15304" spans="1:7" x14ac:dyDescent="0.2">
      <c r="A15304" s="120"/>
      <c r="B15304" s="120"/>
      <c r="C15304" s="120"/>
      <c r="D15304" s="120"/>
      <c r="E15304" s="344"/>
      <c r="F15304" s="344"/>
      <c r="G15304" s="262">
        <f t="shared" si="262"/>
        <v>58584.866528488899</v>
      </c>
    </row>
    <row r="15305" spans="1:7" x14ac:dyDescent="0.2">
      <c r="A15305" s="120"/>
      <c r="B15305" s="120"/>
      <c r="C15305" s="120"/>
      <c r="D15305" s="120"/>
      <c r="E15305" s="344"/>
      <c r="F15305" s="344"/>
      <c r="G15305" s="262">
        <f t="shared" si="262"/>
        <v>58584.866528488899</v>
      </c>
    </row>
    <row r="15306" spans="1:7" x14ac:dyDescent="0.2">
      <c r="A15306" s="120"/>
      <c r="B15306" s="120"/>
      <c r="C15306" s="120"/>
      <c r="D15306" s="120"/>
      <c r="E15306" s="344"/>
      <c r="F15306" s="344"/>
      <c r="G15306" s="262">
        <f t="shared" si="262"/>
        <v>58584.866528488899</v>
      </c>
    </row>
    <row r="15307" spans="1:7" x14ac:dyDescent="0.2">
      <c r="A15307" s="120"/>
      <c r="B15307" s="120"/>
      <c r="C15307" s="120"/>
      <c r="D15307" s="120"/>
      <c r="E15307" s="344"/>
      <c r="F15307" s="344"/>
      <c r="G15307" s="262">
        <f t="shared" si="262"/>
        <v>58584.866528488899</v>
      </c>
    </row>
    <row r="15308" spans="1:7" x14ac:dyDescent="0.2">
      <c r="A15308" s="120"/>
      <c r="B15308" s="120"/>
      <c r="C15308" s="120"/>
      <c r="D15308" s="120"/>
      <c r="E15308" s="344"/>
      <c r="F15308" s="344"/>
      <c r="G15308" s="262">
        <f t="shared" si="262"/>
        <v>58584.866528488899</v>
      </c>
    </row>
    <row r="15309" spans="1:7" x14ac:dyDescent="0.2">
      <c r="A15309" s="120"/>
      <c r="B15309" s="120"/>
      <c r="C15309" s="120"/>
      <c r="D15309" s="120"/>
      <c r="E15309" s="344"/>
      <c r="F15309" s="344"/>
      <c r="G15309" s="262">
        <f t="shared" si="262"/>
        <v>58584.866528488899</v>
      </c>
    </row>
    <row r="15310" spans="1:7" x14ac:dyDescent="0.2">
      <c r="A15310" s="120"/>
      <c r="B15310" s="120"/>
      <c r="C15310" s="120"/>
      <c r="D15310" s="120"/>
      <c r="E15310" s="344"/>
      <c r="F15310" s="344"/>
      <c r="G15310" s="262">
        <f t="shared" si="262"/>
        <v>58584.866528488899</v>
      </c>
    </row>
    <row r="15311" spans="1:7" x14ac:dyDescent="0.2">
      <c r="A15311" s="120"/>
      <c r="B15311" s="120"/>
      <c r="C15311" s="120"/>
      <c r="D15311" s="120"/>
      <c r="E15311" s="344"/>
      <c r="F15311" s="344"/>
      <c r="G15311" s="262">
        <f t="shared" si="262"/>
        <v>58584.866528488899</v>
      </c>
    </row>
    <row r="15312" spans="1:7" x14ac:dyDescent="0.2">
      <c r="A15312" s="120"/>
      <c r="B15312" s="120"/>
      <c r="C15312" s="120"/>
      <c r="D15312" s="120"/>
      <c r="E15312" s="344"/>
      <c r="F15312" s="344"/>
      <c r="G15312" s="262">
        <f t="shared" si="262"/>
        <v>58584.866528488899</v>
      </c>
    </row>
    <row r="15313" spans="1:7" x14ac:dyDescent="0.2">
      <c r="A15313" s="120"/>
      <c r="B15313" s="120"/>
      <c r="C15313" s="120"/>
      <c r="D15313" s="120"/>
      <c r="E15313" s="344"/>
      <c r="F15313" s="344"/>
      <c r="G15313" s="262">
        <f t="shared" si="262"/>
        <v>58584.866528488899</v>
      </c>
    </row>
    <row r="15314" spans="1:7" x14ac:dyDescent="0.2">
      <c r="A15314" s="120"/>
      <c r="B15314" s="120"/>
      <c r="C15314" s="120"/>
      <c r="D15314" s="120"/>
      <c r="E15314" s="344"/>
      <c r="F15314" s="344"/>
      <c r="G15314" s="262">
        <f t="shared" si="262"/>
        <v>58584.866528488899</v>
      </c>
    </row>
    <row r="15315" spans="1:7" x14ac:dyDescent="0.2">
      <c r="A15315" s="120"/>
      <c r="B15315" s="120"/>
      <c r="C15315" s="120"/>
      <c r="D15315" s="120"/>
      <c r="E15315" s="344"/>
      <c r="F15315" s="344"/>
      <c r="G15315" s="262">
        <f t="shared" si="262"/>
        <v>58584.866528488899</v>
      </c>
    </row>
    <row r="15316" spans="1:7" x14ac:dyDescent="0.2">
      <c r="A15316" s="120"/>
      <c r="B15316" s="120"/>
      <c r="C15316" s="120"/>
      <c r="D15316" s="120"/>
      <c r="E15316" s="344"/>
      <c r="F15316" s="344"/>
      <c r="G15316" s="262">
        <f t="shared" si="262"/>
        <v>58584.866528488899</v>
      </c>
    </row>
    <row r="15317" spans="1:7" x14ac:dyDescent="0.2">
      <c r="A15317" s="120"/>
      <c r="B15317" s="120"/>
      <c r="C15317" s="120"/>
      <c r="D15317" s="120"/>
      <c r="E15317" s="344"/>
      <c r="F15317" s="344"/>
      <c r="G15317" s="262">
        <f t="shared" si="262"/>
        <v>58584.866528488899</v>
      </c>
    </row>
    <row r="15318" spans="1:7" x14ac:dyDescent="0.2">
      <c r="A15318" s="120"/>
      <c r="B15318" s="120"/>
      <c r="C15318" s="120"/>
      <c r="D15318" s="120"/>
      <c r="E15318" s="344"/>
      <c r="F15318" s="344"/>
      <c r="G15318" s="262">
        <f t="shared" si="262"/>
        <v>58584.866528488899</v>
      </c>
    </row>
    <row r="15319" spans="1:7" x14ac:dyDescent="0.2">
      <c r="A15319" s="120"/>
      <c r="B15319" s="120"/>
      <c r="C15319" s="120"/>
      <c r="D15319" s="120"/>
      <c r="E15319" s="344"/>
      <c r="F15319" s="344"/>
      <c r="G15319" s="262">
        <f t="shared" si="262"/>
        <v>58584.866528488899</v>
      </c>
    </row>
    <row r="15320" spans="1:7" x14ac:dyDescent="0.2">
      <c r="A15320" s="120"/>
      <c r="B15320" s="120"/>
      <c r="C15320" s="120"/>
      <c r="D15320" s="120"/>
      <c r="E15320" s="344"/>
      <c r="F15320" s="344"/>
      <c r="G15320" s="262">
        <f t="shared" si="262"/>
        <v>58584.866528488899</v>
      </c>
    </row>
    <row r="15321" spans="1:7" x14ac:dyDescent="0.2">
      <c r="A15321" s="120"/>
      <c r="B15321" s="120"/>
      <c r="C15321" s="120"/>
      <c r="D15321" s="120"/>
      <c r="E15321" s="344"/>
      <c r="F15321" s="344"/>
      <c r="G15321" s="262">
        <f t="shared" si="262"/>
        <v>58584.866528488899</v>
      </c>
    </row>
    <row r="15322" spans="1:7" x14ac:dyDescent="0.2">
      <c r="A15322" s="120"/>
      <c r="B15322" s="120"/>
      <c r="C15322" s="120"/>
      <c r="D15322" s="120"/>
      <c r="E15322" s="344"/>
      <c r="F15322" s="344"/>
      <c r="G15322" s="262">
        <f t="shared" si="262"/>
        <v>58584.866528488899</v>
      </c>
    </row>
    <row r="15323" spans="1:7" x14ac:dyDescent="0.2">
      <c r="A15323" s="120"/>
      <c r="B15323" s="120"/>
      <c r="C15323" s="120"/>
      <c r="D15323" s="120"/>
      <c r="E15323" s="344"/>
      <c r="F15323" s="344"/>
      <c r="G15323" s="262">
        <f t="shared" si="262"/>
        <v>58584.866528488899</v>
      </c>
    </row>
    <row r="15324" spans="1:7" x14ac:dyDescent="0.2">
      <c r="A15324" s="120"/>
      <c r="B15324" s="120"/>
      <c r="C15324" s="120"/>
      <c r="D15324" s="120"/>
      <c r="E15324" s="344"/>
      <c r="F15324" s="344"/>
      <c r="G15324" s="262">
        <f t="shared" si="262"/>
        <v>58584.866528488899</v>
      </c>
    </row>
    <row r="15325" spans="1:7" x14ac:dyDescent="0.2">
      <c r="A15325" s="120"/>
      <c r="B15325" s="120"/>
      <c r="C15325" s="120"/>
      <c r="D15325" s="120"/>
      <c r="E15325" s="344"/>
      <c r="F15325" s="344"/>
      <c r="G15325" s="262">
        <f t="shared" si="262"/>
        <v>58584.866528488899</v>
      </c>
    </row>
    <row r="15326" spans="1:7" x14ac:dyDescent="0.2">
      <c r="A15326" s="120"/>
      <c r="B15326" s="120"/>
      <c r="C15326" s="120"/>
      <c r="D15326" s="120"/>
      <c r="E15326" s="344"/>
      <c r="F15326" s="344"/>
      <c r="G15326" s="262">
        <f t="shared" si="262"/>
        <v>58584.866528488899</v>
      </c>
    </row>
    <row r="15327" spans="1:7" x14ac:dyDescent="0.2">
      <c r="A15327" s="120"/>
      <c r="B15327" s="120"/>
      <c r="C15327" s="120"/>
      <c r="D15327" s="120"/>
      <c r="E15327" s="344"/>
      <c r="F15327" s="344"/>
      <c r="G15327" s="262">
        <f t="shared" si="262"/>
        <v>58584.866528488899</v>
      </c>
    </row>
    <row r="15328" spans="1:7" x14ac:dyDescent="0.2">
      <c r="A15328" s="120"/>
      <c r="B15328" s="120"/>
      <c r="C15328" s="120"/>
      <c r="D15328" s="120"/>
      <c r="E15328" s="344"/>
      <c r="F15328" s="344"/>
      <c r="G15328" s="262">
        <f t="shared" si="262"/>
        <v>58584.866528488899</v>
      </c>
    </row>
    <row r="15329" spans="1:7" x14ac:dyDescent="0.2">
      <c r="A15329" s="120"/>
      <c r="B15329" s="120"/>
      <c r="C15329" s="120"/>
      <c r="D15329" s="120"/>
      <c r="E15329" s="344"/>
      <c r="F15329" s="344"/>
      <c r="G15329" s="262">
        <f t="shared" si="262"/>
        <v>58584.866528488899</v>
      </c>
    </row>
    <row r="15330" spans="1:7" x14ac:dyDescent="0.2">
      <c r="A15330" s="120"/>
      <c r="B15330" s="120"/>
      <c r="C15330" s="120"/>
      <c r="D15330" s="120"/>
      <c r="E15330" s="344"/>
      <c r="F15330" s="344"/>
      <c r="G15330" s="262">
        <f t="shared" si="262"/>
        <v>58584.866528488899</v>
      </c>
    </row>
    <row r="15331" spans="1:7" x14ac:dyDescent="0.2">
      <c r="A15331" s="120"/>
      <c r="B15331" s="120"/>
      <c r="C15331" s="120"/>
      <c r="D15331" s="120"/>
      <c r="E15331" s="344"/>
      <c r="F15331" s="344"/>
      <c r="G15331" s="262">
        <f t="shared" si="262"/>
        <v>58584.866528488899</v>
      </c>
    </row>
    <row r="15332" spans="1:7" x14ac:dyDescent="0.2">
      <c r="A15332" s="120"/>
      <c r="B15332" s="120"/>
      <c r="C15332" s="120"/>
      <c r="D15332" s="120"/>
      <c r="E15332" s="344"/>
      <c r="F15332" s="344"/>
      <c r="G15332" s="262">
        <f t="shared" si="262"/>
        <v>58584.866528488899</v>
      </c>
    </row>
    <row r="15333" spans="1:7" x14ac:dyDescent="0.2">
      <c r="A15333" s="120"/>
      <c r="B15333" s="120"/>
      <c r="C15333" s="120"/>
      <c r="D15333" s="120"/>
      <c r="E15333" s="344"/>
      <c r="F15333" s="344"/>
      <c r="G15333" s="262">
        <f t="shared" si="262"/>
        <v>58584.866528488899</v>
      </c>
    </row>
    <row r="15334" spans="1:7" x14ac:dyDescent="0.2">
      <c r="A15334" s="120"/>
      <c r="B15334" s="120"/>
      <c r="C15334" s="120"/>
      <c r="D15334" s="120"/>
      <c r="E15334" s="344"/>
      <c r="F15334" s="344"/>
      <c r="G15334" s="262">
        <f t="shared" si="262"/>
        <v>58584.866528488899</v>
      </c>
    </row>
    <row r="15335" spans="1:7" x14ac:dyDescent="0.2">
      <c r="A15335" s="120"/>
      <c r="B15335" s="120"/>
      <c r="C15335" s="120"/>
      <c r="D15335" s="120"/>
      <c r="E15335" s="344"/>
      <c r="F15335" s="344"/>
      <c r="G15335" s="262">
        <f t="shared" si="262"/>
        <v>58584.866528488899</v>
      </c>
    </row>
    <row r="15336" spans="1:7" x14ac:dyDescent="0.2">
      <c r="A15336" s="120"/>
      <c r="B15336" s="120"/>
      <c r="C15336" s="120"/>
      <c r="D15336" s="120"/>
      <c r="E15336" s="344"/>
      <c r="F15336" s="344"/>
      <c r="G15336" s="262">
        <f t="shared" si="262"/>
        <v>58584.866528488899</v>
      </c>
    </row>
    <row r="15337" spans="1:7" x14ac:dyDescent="0.2">
      <c r="A15337" s="120"/>
      <c r="B15337" s="120"/>
      <c r="C15337" s="120"/>
      <c r="D15337" s="120"/>
      <c r="E15337" s="344"/>
      <c r="F15337" s="344"/>
      <c r="G15337" s="262">
        <f t="shared" si="262"/>
        <v>58584.866528488899</v>
      </c>
    </row>
    <row r="15338" spans="1:7" x14ac:dyDescent="0.2">
      <c r="A15338" s="120"/>
      <c r="B15338" s="120"/>
      <c r="C15338" s="120"/>
      <c r="D15338" s="120"/>
      <c r="E15338" s="344"/>
      <c r="F15338" s="344"/>
      <c r="G15338" s="262">
        <f t="shared" si="262"/>
        <v>58584.866528488899</v>
      </c>
    </row>
    <row r="15339" spans="1:7" x14ac:dyDescent="0.2">
      <c r="A15339" s="120"/>
      <c r="B15339" s="120"/>
      <c r="C15339" s="120"/>
      <c r="D15339" s="120"/>
      <c r="E15339" s="344"/>
      <c r="F15339" s="344"/>
      <c r="G15339" s="262">
        <f t="shared" si="262"/>
        <v>58584.866528488899</v>
      </c>
    </row>
    <row r="15340" spans="1:7" x14ac:dyDescent="0.2">
      <c r="A15340" s="120"/>
      <c r="B15340" s="120"/>
      <c r="C15340" s="120"/>
      <c r="D15340" s="120"/>
      <c r="E15340" s="344"/>
      <c r="F15340" s="344"/>
      <c r="G15340" s="262">
        <f t="shared" si="262"/>
        <v>58584.866528488899</v>
      </c>
    </row>
    <row r="15341" spans="1:7" x14ac:dyDescent="0.2">
      <c r="A15341" s="120"/>
      <c r="B15341" s="120"/>
      <c r="C15341" s="120"/>
      <c r="D15341" s="120"/>
      <c r="E15341" s="344"/>
      <c r="F15341" s="344"/>
      <c r="G15341" s="262">
        <f t="shared" si="262"/>
        <v>58584.866528488899</v>
      </c>
    </row>
    <row r="15342" spans="1:7" x14ac:dyDescent="0.2">
      <c r="A15342" s="120"/>
      <c r="B15342" s="120"/>
      <c r="C15342" s="120"/>
      <c r="D15342" s="120"/>
      <c r="E15342" s="344"/>
      <c r="F15342" s="344"/>
      <c r="G15342" s="262">
        <f t="shared" si="262"/>
        <v>58584.866528488899</v>
      </c>
    </row>
    <row r="15343" spans="1:7" x14ac:dyDescent="0.2">
      <c r="A15343" s="120"/>
      <c r="B15343" s="120"/>
      <c r="C15343" s="120"/>
      <c r="D15343" s="120"/>
      <c r="E15343" s="344"/>
      <c r="F15343" s="344"/>
      <c r="G15343" s="262">
        <f t="shared" si="262"/>
        <v>58584.866528488899</v>
      </c>
    </row>
    <row r="15344" spans="1:7" x14ac:dyDescent="0.2">
      <c r="A15344" s="120"/>
      <c r="B15344" s="120"/>
      <c r="C15344" s="120"/>
      <c r="D15344" s="120"/>
      <c r="E15344" s="344"/>
      <c r="F15344" s="344"/>
      <c r="G15344" s="262">
        <f t="shared" si="262"/>
        <v>58584.866528488899</v>
      </c>
    </row>
    <row r="15345" spans="1:7" x14ac:dyDescent="0.2">
      <c r="A15345" s="120"/>
      <c r="B15345" s="120"/>
      <c r="C15345" s="120"/>
      <c r="D15345" s="120"/>
      <c r="E15345" s="344"/>
      <c r="F15345" s="344"/>
      <c r="G15345" s="262">
        <f t="shared" si="262"/>
        <v>58584.866528488899</v>
      </c>
    </row>
    <row r="15346" spans="1:7" x14ac:dyDescent="0.2">
      <c r="A15346" s="120"/>
      <c r="B15346" s="120"/>
      <c r="C15346" s="120"/>
      <c r="D15346" s="120"/>
      <c r="E15346" s="344"/>
      <c r="F15346" s="344"/>
      <c r="G15346" s="262">
        <f t="shared" si="262"/>
        <v>58584.866528488899</v>
      </c>
    </row>
    <row r="15347" spans="1:7" x14ac:dyDescent="0.2">
      <c r="A15347" s="120"/>
      <c r="B15347" s="120"/>
      <c r="C15347" s="120"/>
      <c r="D15347" s="120"/>
      <c r="E15347" s="344"/>
      <c r="F15347" s="344"/>
      <c r="G15347" s="262">
        <f t="shared" si="262"/>
        <v>58584.866528488899</v>
      </c>
    </row>
    <row r="15348" spans="1:7" x14ac:dyDescent="0.2">
      <c r="A15348" s="120"/>
      <c r="B15348" s="120"/>
      <c r="C15348" s="120"/>
      <c r="D15348" s="120"/>
      <c r="E15348" s="344"/>
      <c r="F15348" s="344"/>
      <c r="G15348" s="262">
        <f t="shared" si="262"/>
        <v>58584.866528488899</v>
      </c>
    </row>
    <row r="15349" spans="1:7" x14ac:dyDescent="0.2">
      <c r="A15349" s="120"/>
      <c r="B15349" s="120"/>
      <c r="C15349" s="120"/>
      <c r="D15349" s="120"/>
      <c r="E15349" s="344"/>
      <c r="F15349" s="344"/>
      <c r="G15349" s="262">
        <f t="shared" si="262"/>
        <v>58584.866528488899</v>
      </c>
    </row>
    <row r="15350" spans="1:7" x14ac:dyDescent="0.2">
      <c r="A15350" s="120"/>
      <c r="B15350" s="120"/>
      <c r="C15350" s="120"/>
      <c r="D15350" s="120"/>
      <c r="E15350" s="344"/>
      <c r="F15350" s="344"/>
      <c r="G15350" s="262">
        <f t="shared" si="262"/>
        <v>58584.866528488899</v>
      </c>
    </row>
    <row r="15351" spans="1:7" x14ac:dyDescent="0.2">
      <c r="A15351" s="120"/>
      <c r="B15351" s="120"/>
      <c r="C15351" s="120"/>
      <c r="D15351" s="120"/>
      <c r="E15351" s="344"/>
      <c r="F15351" s="344"/>
      <c r="G15351" s="262">
        <f t="shared" si="262"/>
        <v>58584.866528488899</v>
      </c>
    </row>
    <row r="15352" spans="1:7" x14ac:dyDescent="0.2">
      <c r="A15352" s="120"/>
      <c r="B15352" s="120"/>
      <c r="C15352" s="120"/>
      <c r="D15352" s="120"/>
      <c r="E15352" s="344"/>
      <c r="F15352" s="344"/>
      <c r="G15352" s="262">
        <f t="shared" si="262"/>
        <v>58584.866528488899</v>
      </c>
    </row>
    <row r="15353" spans="1:7" x14ac:dyDescent="0.2">
      <c r="A15353" s="120"/>
      <c r="B15353" s="120"/>
      <c r="C15353" s="120"/>
      <c r="D15353" s="120"/>
      <c r="E15353" s="344"/>
      <c r="F15353" s="344"/>
      <c r="G15353" s="262">
        <f t="shared" si="262"/>
        <v>58584.866528488899</v>
      </c>
    </row>
    <row r="15354" spans="1:7" x14ac:dyDescent="0.2">
      <c r="A15354" s="120"/>
      <c r="B15354" s="120"/>
      <c r="C15354" s="120"/>
      <c r="D15354" s="120"/>
      <c r="E15354" s="344"/>
      <c r="F15354" s="344"/>
      <c r="G15354" s="262">
        <f t="shared" si="262"/>
        <v>58584.866528488899</v>
      </c>
    </row>
    <row r="15355" spans="1:7" x14ac:dyDescent="0.2">
      <c r="A15355" s="120"/>
      <c r="B15355" s="120"/>
      <c r="C15355" s="120"/>
      <c r="D15355" s="120"/>
      <c r="E15355" s="344"/>
      <c r="F15355" s="344"/>
      <c r="G15355" s="262">
        <f t="shared" si="262"/>
        <v>58584.866528488899</v>
      </c>
    </row>
    <row r="15356" spans="1:7" x14ac:dyDescent="0.2">
      <c r="A15356" s="120"/>
      <c r="B15356" s="120"/>
      <c r="C15356" s="120"/>
      <c r="D15356" s="120"/>
      <c r="E15356" s="344"/>
      <c r="F15356" s="344"/>
      <c r="G15356" s="262">
        <f t="shared" si="262"/>
        <v>58584.866528488899</v>
      </c>
    </row>
    <row r="15357" spans="1:7" x14ac:dyDescent="0.2">
      <c r="A15357" s="120"/>
      <c r="B15357" s="120"/>
      <c r="C15357" s="120"/>
      <c r="D15357" s="120"/>
      <c r="E15357" s="344"/>
      <c r="F15357" s="344"/>
      <c r="G15357" s="262">
        <f t="shared" si="262"/>
        <v>58584.866528488899</v>
      </c>
    </row>
    <row r="15358" spans="1:7" x14ac:dyDescent="0.2">
      <c r="A15358" s="120"/>
      <c r="B15358" s="120"/>
      <c r="C15358" s="120"/>
      <c r="D15358" s="120"/>
      <c r="E15358" s="344"/>
      <c r="F15358" s="344"/>
      <c r="G15358" s="262">
        <f t="shared" si="262"/>
        <v>58584.866528488899</v>
      </c>
    </row>
    <row r="15359" spans="1:7" x14ac:dyDescent="0.2">
      <c r="A15359" s="120"/>
      <c r="B15359" s="120"/>
      <c r="C15359" s="120"/>
      <c r="D15359" s="120"/>
      <c r="E15359" s="344"/>
      <c r="F15359" s="344"/>
      <c r="G15359" s="262">
        <f t="shared" si="262"/>
        <v>58584.866528488899</v>
      </c>
    </row>
    <row r="15360" spans="1:7" x14ac:dyDescent="0.2">
      <c r="A15360" s="120"/>
      <c r="B15360" s="120"/>
      <c r="C15360" s="120"/>
      <c r="D15360" s="120"/>
      <c r="E15360" s="344"/>
      <c r="F15360" s="344"/>
      <c r="G15360" s="262">
        <f t="shared" si="262"/>
        <v>58584.866528488899</v>
      </c>
    </row>
    <row r="15361" spans="1:7" x14ac:dyDescent="0.2">
      <c r="A15361" s="120"/>
      <c r="B15361" s="120"/>
      <c r="C15361" s="120"/>
      <c r="D15361" s="120"/>
      <c r="E15361" s="344"/>
      <c r="F15361" s="344"/>
      <c r="G15361" s="262">
        <f t="shared" si="262"/>
        <v>58584.866528488899</v>
      </c>
    </row>
    <row r="15362" spans="1:7" x14ac:dyDescent="0.2">
      <c r="A15362" s="120"/>
      <c r="B15362" s="120"/>
      <c r="C15362" s="120"/>
      <c r="D15362" s="120"/>
      <c r="E15362" s="344"/>
      <c r="F15362" s="344"/>
      <c r="G15362" s="262">
        <f t="shared" si="262"/>
        <v>58584.866528488899</v>
      </c>
    </row>
    <row r="15363" spans="1:7" x14ac:dyDescent="0.2">
      <c r="A15363" s="120"/>
      <c r="B15363" s="120"/>
      <c r="C15363" s="120"/>
      <c r="D15363" s="120"/>
      <c r="E15363" s="344"/>
      <c r="F15363" s="344"/>
      <c r="G15363" s="262">
        <f t="shared" si="262"/>
        <v>58584.866528488899</v>
      </c>
    </row>
    <row r="15364" spans="1:7" x14ac:dyDescent="0.2">
      <c r="A15364" s="120"/>
      <c r="B15364" s="120"/>
      <c r="C15364" s="120"/>
      <c r="D15364" s="120"/>
      <c r="E15364" s="344"/>
      <c r="F15364" s="344"/>
      <c r="G15364" s="262">
        <f t="shared" si="262"/>
        <v>58584.866528488899</v>
      </c>
    </row>
    <row r="15365" spans="1:7" x14ac:dyDescent="0.2">
      <c r="A15365" s="120"/>
      <c r="B15365" s="120"/>
      <c r="C15365" s="120"/>
      <c r="D15365" s="120"/>
      <c r="E15365" s="344"/>
      <c r="F15365" s="344"/>
      <c r="G15365" s="262">
        <f t="shared" si="262"/>
        <v>58584.866528488899</v>
      </c>
    </row>
    <row r="15366" spans="1:7" x14ac:dyDescent="0.2">
      <c r="A15366" s="120"/>
      <c r="B15366" s="120"/>
      <c r="C15366" s="120"/>
      <c r="D15366" s="120"/>
      <c r="E15366" s="344"/>
      <c r="F15366" s="344"/>
      <c r="G15366" s="262">
        <f t="shared" ref="G15366:G15429" si="263">G15365+(D15366+D15365)/2*(E15366-E15365)</f>
        <v>58584.866528488899</v>
      </c>
    </row>
    <row r="15367" spans="1:7" x14ac:dyDescent="0.2">
      <c r="A15367" s="120"/>
      <c r="B15367" s="120"/>
      <c r="C15367" s="120"/>
      <c r="D15367" s="120"/>
      <c r="E15367" s="344"/>
      <c r="F15367" s="344"/>
      <c r="G15367" s="262">
        <f t="shared" si="263"/>
        <v>58584.866528488899</v>
      </c>
    </row>
    <row r="15368" spans="1:7" x14ac:dyDescent="0.2">
      <c r="A15368" s="120"/>
      <c r="B15368" s="120"/>
      <c r="C15368" s="120"/>
      <c r="D15368" s="120"/>
      <c r="E15368" s="344"/>
      <c r="F15368" s="344"/>
      <c r="G15368" s="262">
        <f t="shared" si="263"/>
        <v>58584.866528488899</v>
      </c>
    </row>
    <row r="15369" spans="1:7" x14ac:dyDescent="0.2">
      <c r="A15369" s="120"/>
      <c r="B15369" s="120"/>
      <c r="C15369" s="120"/>
      <c r="D15369" s="120"/>
      <c r="E15369" s="344"/>
      <c r="F15369" s="344"/>
      <c r="G15369" s="262">
        <f t="shared" si="263"/>
        <v>58584.866528488899</v>
      </c>
    </row>
    <row r="15370" spans="1:7" x14ac:dyDescent="0.2">
      <c r="A15370" s="120"/>
      <c r="B15370" s="120"/>
      <c r="C15370" s="120"/>
      <c r="D15370" s="120"/>
      <c r="E15370" s="344"/>
      <c r="F15370" s="344"/>
      <c r="G15370" s="262">
        <f t="shared" si="263"/>
        <v>58584.866528488899</v>
      </c>
    </row>
    <row r="15371" spans="1:7" x14ac:dyDescent="0.2">
      <c r="A15371" s="120"/>
      <c r="B15371" s="120"/>
      <c r="C15371" s="120"/>
      <c r="D15371" s="120"/>
      <c r="E15371" s="344"/>
      <c r="F15371" s="344"/>
      <c r="G15371" s="262">
        <f t="shared" si="263"/>
        <v>58584.866528488899</v>
      </c>
    </row>
    <row r="15372" spans="1:7" x14ac:dyDescent="0.2">
      <c r="A15372" s="120"/>
      <c r="B15372" s="120"/>
      <c r="C15372" s="120"/>
      <c r="D15372" s="120"/>
      <c r="E15372" s="344"/>
      <c r="F15372" s="344"/>
      <c r="G15372" s="262">
        <f t="shared" si="263"/>
        <v>58584.866528488899</v>
      </c>
    </row>
    <row r="15373" spans="1:7" x14ac:dyDescent="0.2">
      <c r="A15373" s="120"/>
      <c r="B15373" s="120"/>
      <c r="C15373" s="120"/>
      <c r="D15373" s="120"/>
      <c r="E15373" s="344"/>
      <c r="F15373" s="344"/>
      <c r="G15373" s="262">
        <f t="shared" si="263"/>
        <v>58584.866528488899</v>
      </c>
    </row>
    <row r="15374" spans="1:7" x14ac:dyDescent="0.2">
      <c r="A15374" s="120"/>
      <c r="B15374" s="120"/>
      <c r="C15374" s="120"/>
      <c r="D15374" s="120"/>
      <c r="E15374" s="344"/>
      <c r="F15374" s="344"/>
      <c r="G15374" s="262">
        <f t="shared" si="263"/>
        <v>58584.866528488899</v>
      </c>
    </row>
    <row r="15375" spans="1:7" x14ac:dyDescent="0.2">
      <c r="A15375" s="120"/>
      <c r="B15375" s="120"/>
      <c r="C15375" s="120"/>
      <c r="D15375" s="120"/>
      <c r="E15375" s="344"/>
      <c r="F15375" s="344"/>
      <c r="G15375" s="262">
        <f t="shared" si="263"/>
        <v>58584.866528488899</v>
      </c>
    </row>
    <row r="15376" spans="1:7" x14ac:dyDescent="0.2">
      <c r="A15376" s="120"/>
      <c r="B15376" s="120"/>
      <c r="C15376" s="120"/>
      <c r="D15376" s="120"/>
      <c r="E15376" s="344"/>
      <c r="F15376" s="344"/>
      <c r="G15376" s="262">
        <f t="shared" si="263"/>
        <v>58584.866528488899</v>
      </c>
    </row>
    <row r="15377" spans="1:7" x14ac:dyDescent="0.2">
      <c r="A15377" s="120"/>
      <c r="B15377" s="120"/>
      <c r="C15377" s="120"/>
      <c r="D15377" s="120"/>
      <c r="E15377" s="344"/>
      <c r="F15377" s="344"/>
      <c r="G15377" s="262">
        <f t="shared" si="263"/>
        <v>58584.866528488899</v>
      </c>
    </row>
    <row r="15378" spans="1:7" x14ac:dyDescent="0.2">
      <c r="A15378" s="120"/>
      <c r="B15378" s="120"/>
      <c r="C15378" s="120"/>
      <c r="D15378" s="120"/>
      <c r="E15378" s="344"/>
      <c r="F15378" s="344"/>
      <c r="G15378" s="262">
        <f t="shared" si="263"/>
        <v>58584.866528488899</v>
      </c>
    </row>
    <row r="15379" spans="1:7" x14ac:dyDescent="0.2">
      <c r="A15379" s="120"/>
      <c r="B15379" s="120"/>
      <c r="C15379" s="120"/>
      <c r="D15379" s="120"/>
      <c r="E15379" s="344"/>
      <c r="F15379" s="344"/>
      <c r="G15379" s="262">
        <f t="shared" si="263"/>
        <v>58584.866528488899</v>
      </c>
    </row>
    <row r="15380" spans="1:7" x14ac:dyDescent="0.2">
      <c r="A15380" s="120"/>
      <c r="B15380" s="120"/>
      <c r="C15380" s="120"/>
      <c r="D15380" s="120"/>
      <c r="E15380" s="344"/>
      <c r="F15380" s="344"/>
      <c r="G15380" s="262">
        <f t="shared" si="263"/>
        <v>58584.866528488899</v>
      </c>
    </row>
    <row r="15381" spans="1:7" x14ac:dyDescent="0.2">
      <c r="A15381" s="120"/>
      <c r="B15381" s="120"/>
      <c r="C15381" s="120"/>
      <c r="D15381" s="120"/>
      <c r="E15381" s="344"/>
      <c r="F15381" s="344"/>
      <c r="G15381" s="262">
        <f t="shared" si="263"/>
        <v>58584.866528488899</v>
      </c>
    </row>
    <row r="15382" spans="1:7" x14ac:dyDescent="0.2">
      <c r="A15382" s="120"/>
      <c r="B15382" s="120"/>
      <c r="C15382" s="120"/>
      <c r="D15382" s="120"/>
      <c r="E15382" s="344"/>
      <c r="F15382" s="344"/>
      <c r="G15382" s="262">
        <f t="shared" si="263"/>
        <v>58584.866528488899</v>
      </c>
    </row>
    <row r="15383" spans="1:7" x14ac:dyDescent="0.2">
      <c r="A15383" s="120"/>
      <c r="B15383" s="120"/>
      <c r="C15383" s="120"/>
      <c r="D15383" s="120"/>
      <c r="E15383" s="344"/>
      <c r="F15383" s="344"/>
      <c r="G15383" s="262">
        <f t="shared" si="263"/>
        <v>58584.866528488899</v>
      </c>
    </row>
    <row r="15384" spans="1:7" x14ac:dyDescent="0.2">
      <c r="A15384" s="120"/>
      <c r="B15384" s="120"/>
      <c r="C15384" s="120"/>
      <c r="D15384" s="120"/>
      <c r="E15384" s="344"/>
      <c r="F15384" s="344"/>
      <c r="G15384" s="262">
        <f t="shared" si="263"/>
        <v>58584.866528488899</v>
      </c>
    </row>
    <row r="15385" spans="1:7" x14ac:dyDescent="0.2">
      <c r="A15385" s="120"/>
      <c r="B15385" s="120"/>
      <c r="C15385" s="120"/>
      <c r="D15385" s="120"/>
      <c r="E15385" s="344"/>
      <c r="F15385" s="344"/>
      <c r="G15385" s="262">
        <f t="shared" si="263"/>
        <v>58584.866528488899</v>
      </c>
    </row>
    <row r="15386" spans="1:7" x14ac:dyDescent="0.2">
      <c r="A15386" s="120"/>
      <c r="B15386" s="120"/>
      <c r="C15386" s="120"/>
      <c r="D15386" s="120"/>
      <c r="E15386" s="344"/>
      <c r="F15386" s="344"/>
      <c r="G15386" s="262">
        <f t="shared" si="263"/>
        <v>58584.866528488899</v>
      </c>
    </row>
    <row r="15387" spans="1:7" x14ac:dyDescent="0.2">
      <c r="A15387" s="120"/>
      <c r="B15387" s="120"/>
      <c r="C15387" s="120"/>
      <c r="D15387" s="120"/>
      <c r="E15387" s="344"/>
      <c r="F15387" s="344"/>
      <c r="G15387" s="262">
        <f t="shared" si="263"/>
        <v>58584.866528488899</v>
      </c>
    </row>
    <row r="15388" spans="1:7" x14ac:dyDescent="0.2">
      <c r="A15388" s="120"/>
      <c r="B15388" s="120"/>
      <c r="C15388" s="120"/>
      <c r="D15388" s="120"/>
      <c r="E15388" s="344"/>
      <c r="F15388" s="344"/>
      <c r="G15388" s="262">
        <f t="shared" si="263"/>
        <v>58584.866528488899</v>
      </c>
    </row>
    <row r="15389" spans="1:7" x14ac:dyDescent="0.2">
      <c r="A15389" s="120"/>
      <c r="B15389" s="120"/>
      <c r="C15389" s="120"/>
      <c r="D15389" s="120"/>
      <c r="E15389" s="344"/>
      <c r="F15389" s="344"/>
      <c r="G15389" s="262">
        <f t="shared" si="263"/>
        <v>58584.866528488899</v>
      </c>
    </row>
    <row r="15390" spans="1:7" x14ac:dyDescent="0.2">
      <c r="A15390" s="120"/>
      <c r="B15390" s="120"/>
      <c r="C15390" s="120"/>
      <c r="D15390" s="120"/>
      <c r="E15390" s="344"/>
      <c r="F15390" s="344"/>
      <c r="G15390" s="262">
        <f t="shared" si="263"/>
        <v>58584.866528488899</v>
      </c>
    </row>
    <row r="15391" spans="1:7" x14ac:dyDescent="0.2">
      <c r="A15391" s="120"/>
      <c r="B15391" s="120"/>
      <c r="C15391" s="120"/>
      <c r="D15391" s="120"/>
      <c r="E15391" s="344"/>
      <c r="F15391" s="344"/>
      <c r="G15391" s="262">
        <f t="shared" si="263"/>
        <v>58584.866528488899</v>
      </c>
    </row>
    <row r="15392" spans="1:7" x14ac:dyDescent="0.2">
      <c r="A15392" s="120"/>
      <c r="B15392" s="120"/>
      <c r="C15392" s="120"/>
      <c r="D15392" s="120"/>
      <c r="E15392" s="344"/>
      <c r="F15392" s="344"/>
      <c r="G15392" s="262">
        <f t="shared" si="263"/>
        <v>58584.866528488899</v>
      </c>
    </row>
    <row r="15393" spans="1:7" x14ac:dyDescent="0.2">
      <c r="A15393" s="120"/>
      <c r="B15393" s="120"/>
      <c r="C15393" s="120"/>
      <c r="D15393" s="120"/>
      <c r="E15393" s="344"/>
      <c r="F15393" s="344"/>
      <c r="G15393" s="262">
        <f t="shared" si="263"/>
        <v>58584.866528488899</v>
      </c>
    </row>
    <row r="15394" spans="1:7" x14ac:dyDescent="0.2">
      <c r="A15394" s="120"/>
      <c r="B15394" s="120"/>
      <c r="C15394" s="120"/>
      <c r="D15394" s="120"/>
      <c r="E15394" s="344"/>
      <c r="F15394" s="344"/>
      <c r="G15394" s="262">
        <f t="shared" si="263"/>
        <v>58584.866528488899</v>
      </c>
    </row>
    <row r="15395" spans="1:7" x14ac:dyDescent="0.2">
      <c r="A15395" s="120"/>
      <c r="B15395" s="120"/>
      <c r="C15395" s="120"/>
      <c r="D15395" s="120"/>
      <c r="E15395" s="344"/>
      <c r="F15395" s="344"/>
      <c r="G15395" s="262">
        <f t="shared" si="263"/>
        <v>58584.866528488899</v>
      </c>
    </row>
    <row r="15396" spans="1:7" x14ac:dyDescent="0.2">
      <c r="A15396" s="120"/>
      <c r="B15396" s="120"/>
      <c r="C15396" s="120"/>
      <c r="D15396" s="120"/>
      <c r="E15396" s="344"/>
      <c r="F15396" s="344"/>
      <c r="G15396" s="262">
        <f t="shared" si="263"/>
        <v>58584.866528488899</v>
      </c>
    </row>
    <row r="15397" spans="1:7" x14ac:dyDescent="0.2">
      <c r="A15397" s="120"/>
      <c r="B15397" s="120"/>
      <c r="C15397" s="120"/>
      <c r="D15397" s="120"/>
      <c r="E15397" s="344"/>
      <c r="F15397" s="344"/>
      <c r="G15397" s="262">
        <f t="shared" si="263"/>
        <v>58584.866528488899</v>
      </c>
    </row>
    <row r="15398" spans="1:7" x14ac:dyDescent="0.2">
      <c r="A15398" s="120"/>
      <c r="B15398" s="120"/>
      <c r="C15398" s="120"/>
      <c r="D15398" s="120"/>
      <c r="E15398" s="344"/>
      <c r="F15398" s="344"/>
      <c r="G15398" s="262">
        <f t="shared" si="263"/>
        <v>58584.866528488899</v>
      </c>
    </row>
    <row r="15399" spans="1:7" x14ac:dyDescent="0.2">
      <c r="A15399" s="120"/>
      <c r="B15399" s="120"/>
      <c r="C15399" s="120"/>
      <c r="D15399" s="120"/>
      <c r="E15399" s="344"/>
      <c r="F15399" s="344"/>
      <c r="G15399" s="262">
        <f t="shared" si="263"/>
        <v>58584.866528488899</v>
      </c>
    </row>
    <row r="15400" spans="1:7" x14ac:dyDescent="0.2">
      <c r="A15400" s="120"/>
      <c r="B15400" s="120"/>
      <c r="C15400" s="120"/>
      <c r="D15400" s="120"/>
      <c r="E15400" s="344"/>
      <c r="F15400" s="344"/>
      <c r="G15400" s="262">
        <f t="shared" si="263"/>
        <v>58584.866528488899</v>
      </c>
    </row>
    <row r="15401" spans="1:7" x14ac:dyDescent="0.2">
      <c r="A15401" s="120"/>
      <c r="B15401" s="120"/>
      <c r="C15401" s="120"/>
      <c r="D15401" s="120"/>
      <c r="E15401" s="344"/>
      <c r="F15401" s="344"/>
      <c r="G15401" s="262">
        <f t="shared" si="263"/>
        <v>58584.866528488899</v>
      </c>
    </row>
    <row r="15402" spans="1:7" x14ac:dyDescent="0.2">
      <c r="A15402" s="120"/>
      <c r="B15402" s="120"/>
      <c r="C15402" s="120"/>
      <c r="D15402" s="120"/>
      <c r="E15402" s="344"/>
      <c r="F15402" s="344"/>
      <c r="G15402" s="262">
        <f t="shared" si="263"/>
        <v>58584.866528488899</v>
      </c>
    </row>
    <row r="15403" spans="1:7" x14ac:dyDescent="0.2">
      <c r="A15403" s="120"/>
      <c r="B15403" s="120"/>
      <c r="C15403" s="120"/>
      <c r="D15403" s="120"/>
      <c r="E15403" s="344"/>
      <c r="F15403" s="344"/>
      <c r="G15403" s="262">
        <f t="shared" si="263"/>
        <v>58584.866528488899</v>
      </c>
    </row>
    <row r="15404" spans="1:7" x14ac:dyDescent="0.2">
      <c r="A15404" s="120"/>
      <c r="B15404" s="120"/>
      <c r="C15404" s="120"/>
      <c r="D15404" s="120"/>
      <c r="E15404" s="344"/>
      <c r="F15404" s="344"/>
      <c r="G15404" s="262">
        <f t="shared" si="263"/>
        <v>58584.866528488899</v>
      </c>
    </row>
    <row r="15405" spans="1:7" x14ac:dyDescent="0.2">
      <c r="A15405" s="120"/>
      <c r="B15405" s="120"/>
      <c r="C15405" s="120"/>
      <c r="D15405" s="120"/>
      <c r="E15405" s="344"/>
      <c r="F15405" s="344"/>
      <c r="G15405" s="262">
        <f t="shared" si="263"/>
        <v>58584.866528488899</v>
      </c>
    </row>
    <row r="15406" spans="1:7" x14ac:dyDescent="0.2">
      <c r="A15406" s="120"/>
      <c r="B15406" s="120"/>
      <c r="C15406" s="120"/>
      <c r="D15406" s="120"/>
      <c r="E15406" s="344"/>
      <c r="F15406" s="344"/>
      <c r="G15406" s="262">
        <f t="shared" si="263"/>
        <v>58584.866528488899</v>
      </c>
    </row>
    <row r="15407" spans="1:7" x14ac:dyDescent="0.2">
      <c r="A15407" s="120"/>
      <c r="B15407" s="120"/>
      <c r="C15407" s="120"/>
      <c r="D15407" s="120"/>
      <c r="E15407" s="344"/>
      <c r="F15407" s="344"/>
      <c r="G15407" s="262">
        <f t="shared" si="263"/>
        <v>58584.866528488899</v>
      </c>
    </row>
    <row r="15408" spans="1:7" x14ac:dyDescent="0.2">
      <c r="A15408" s="120"/>
      <c r="B15408" s="120"/>
      <c r="C15408" s="120"/>
      <c r="D15408" s="120"/>
      <c r="E15408" s="344"/>
      <c r="F15408" s="344"/>
      <c r="G15408" s="262">
        <f t="shared" si="263"/>
        <v>58584.866528488899</v>
      </c>
    </row>
    <row r="15409" spans="1:7" x14ac:dyDescent="0.2">
      <c r="A15409" s="120"/>
      <c r="B15409" s="120"/>
      <c r="C15409" s="120"/>
      <c r="D15409" s="120"/>
      <c r="E15409" s="344"/>
      <c r="F15409" s="344"/>
      <c r="G15409" s="262">
        <f t="shared" si="263"/>
        <v>58584.866528488899</v>
      </c>
    </row>
    <row r="15410" spans="1:7" x14ac:dyDescent="0.2">
      <c r="A15410" s="120"/>
      <c r="B15410" s="120"/>
      <c r="C15410" s="120"/>
      <c r="D15410" s="120"/>
      <c r="E15410" s="344"/>
      <c r="F15410" s="344"/>
      <c r="G15410" s="262">
        <f t="shared" si="263"/>
        <v>58584.866528488899</v>
      </c>
    </row>
    <row r="15411" spans="1:7" x14ac:dyDescent="0.2">
      <c r="A15411" s="120"/>
      <c r="B15411" s="120"/>
      <c r="C15411" s="120"/>
      <c r="D15411" s="120"/>
      <c r="E15411" s="344"/>
      <c r="F15411" s="344"/>
      <c r="G15411" s="262">
        <f t="shared" si="263"/>
        <v>58584.866528488899</v>
      </c>
    </row>
    <row r="15412" spans="1:7" x14ac:dyDescent="0.2">
      <c r="A15412" s="120"/>
      <c r="B15412" s="120"/>
      <c r="C15412" s="120"/>
      <c r="D15412" s="120"/>
      <c r="E15412" s="344"/>
      <c r="F15412" s="344"/>
      <c r="G15412" s="262">
        <f t="shared" si="263"/>
        <v>58584.866528488899</v>
      </c>
    </row>
    <row r="15413" spans="1:7" x14ac:dyDescent="0.2">
      <c r="A15413" s="120"/>
      <c r="B15413" s="120"/>
      <c r="C15413" s="120"/>
      <c r="D15413" s="120"/>
      <c r="E15413" s="344"/>
      <c r="F15413" s="344"/>
      <c r="G15413" s="262">
        <f t="shared" si="263"/>
        <v>58584.866528488899</v>
      </c>
    </row>
    <row r="15414" spans="1:7" x14ac:dyDescent="0.2">
      <c r="A15414" s="120"/>
      <c r="B15414" s="120"/>
      <c r="C15414" s="120"/>
      <c r="D15414" s="120"/>
      <c r="E15414" s="344"/>
      <c r="F15414" s="344"/>
      <c r="G15414" s="262">
        <f t="shared" si="263"/>
        <v>58584.866528488899</v>
      </c>
    </row>
    <row r="15415" spans="1:7" x14ac:dyDescent="0.2">
      <c r="A15415" s="120"/>
      <c r="B15415" s="120"/>
      <c r="C15415" s="120"/>
      <c r="D15415" s="120"/>
      <c r="E15415" s="344"/>
      <c r="F15415" s="344"/>
      <c r="G15415" s="262">
        <f t="shared" si="263"/>
        <v>58584.866528488899</v>
      </c>
    </row>
    <row r="15416" spans="1:7" x14ac:dyDescent="0.2">
      <c r="A15416" s="120"/>
      <c r="B15416" s="120"/>
      <c r="C15416" s="120"/>
      <c r="D15416" s="120"/>
      <c r="E15416" s="344"/>
      <c r="F15416" s="344"/>
      <c r="G15416" s="262">
        <f t="shared" si="263"/>
        <v>58584.866528488899</v>
      </c>
    </row>
    <row r="15417" spans="1:7" x14ac:dyDescent="0.2">
      <c r="A15417" s="120"/>
      <c r="B15417" s="120"/>
      <c r="C15417" s="120"/>
      <c r="D15417" s="120"/>
      <c r="E15417" s="344"/>
      <c r="F15417" s="344"/>
      <c r="G15417" s="262">
        <f t="shared" si="263"/>
        <v>58584.866528488899</v>
      </c>
    </row>
    <row r="15418" spans="1:7" x14ac:dyDescent="0.2">
      <c r="A15418" s="120"/>
      <c r="B15418" s="120"/>
      <c r="C15418" s="120"/>
      <c r="D15418" s="120"/>
      <c r="E15418" s="344"/>
      <c r="F15418" s="344"/>
      <c r="G15418" s="262">
        <f t="shared" si="263"/>
        <v>58584.866528488899</v>
      </c>
    </row>
    <row r="15419" spans="1:7" x14ac:dyDescent="0.2">
      <c r="A15419" s="120"/>
      <c r="B15419" s="120"/>
      <c r="C15419" s="120"/>
      <c r="D15419" s="120"/>
      <c r="E15419" s="344"/>
      <c r="F15419" s="344"/>
      <c r="G15419" s="262">
        <f t="shared" si="263"/>
        <v>58584.866528488899</v>
      </c>
    </row>
    <row r="15420" spans="1:7" x14ac:dyDescent="0.2">
      <c r="A15420" s="120"/>
      <c r="B15420" s="120"/>
      <c r="C15420" s="120"/>
      <c r="D15420" s="120"/>
      <c r="E15420" s="344"/>
      <c r="F15420" s="344"/>
      <c r="G15420" s="262">
        <f t="shared" si="263"/>
        <v>58584.866528488899</v>
      </c>
    </row>
    <row r="15421" spans="1:7" x14ac:dyDescent="0.2">
      <c r="A15421" s="120"/>
      <c r="B15421" s="120"/>
      <c r="C15421" s="120"/>
      <c r="D15421" s="120"/>
      <c r="E15421" s="344"/>
      <c r="F15421" s="344"/>
      <c r="G15421" s="262">
        <f t="shared" si="263"/>
        <v>58584.866528488899</v>
      </c>
    </row>
    <row r="15422" spans="1:7" x14ac:dyDescent="0.2">
      <c r="A15422" s="120"/>
      <c r="B15422" s="120"/>
      <c r="C15422" s="120"/>
      <c r="D15422" s="120"/>
      <c r="E15422" s="344"/>
      <c r="F15422" s="344"/>
      <c r="G15422" s="262">
        <f t="shared" si="263"/>
        <v>58584.866528488899</v>
      </c>
    </row>
    <row r="15423" spans="1:7" x14ac:dyDescent="0.2">
      <c r="A15423" s="120"/>
      <c r="B15423" s="120"/>
      <c r="C15423" s="120"/>
      <c r="D15423" s="120"/>
      <c r="E15423" s="344"/>
      <c r="F15423" s="344"/>
      <c r="G15423" s="262">
        <f t="shared" si="263"/>
        <v>58584.866528488899</v>
      </c>
    </row>
    <row r="15424" spans="1:7" x14ac:dyDescent="0.2">
      <c r="A15424" s="120"/>
      <c r="B15424" s="120"/>
      <c r="C15424" s="120"/>
      <c r="D15424" s="120"/>
      <c r="E15424" s="344"/>
      <c r="F15424" s="344"/>
      <c r="G15424" s="262">
        <f t="shared" si="263"/>
        <v>58584.866528488899</v>
      </c>
    </row>
    <row r="15425" spans="1:7" x14ac:dyDescent="0.2">
      <c r="A15425" s="120"/>
      <c r="B15425" s="120"/>
      <c r="C15425" s="120"/>
      <c r="D15425" s="120"/>
      <c r="E15425" s="344"/>
      <c r="F15425" s="344"/>
      <c r="G15425" s="262">
        <f t="shared" si="263"/>
        <v>58584.866528488899</v>
      </c>
    </row>
    <row r="15426" spans="1:7" x14ac:dyDescent="0.2">
      <c r="A15426" s="120"/>
      <c r="B15426" s="120"/>
      <c r="C15426" s="120"/>
      <c r="D15426" s="120"/>
      <c r="E15426" s="344"/>
      <c r="F15426" s="344"/>
      <c r="G15426" s="262">
        <f t="shared" si="263"/>
        <v>58584.866528488899</v>
      </c>
    </row>
    <row r="15427" spans="1:7" x14ac:dyDescent="0.2">
      <c r="A15427" s="120"/>
      <c r="B15427" s="120"/>
      <c r="C15427" s="120"/>
      <c r="D15427" s="120"/>
      <c r="E15427" s="344"/>
      <c r="F15427" s="344"/>
      <c r="G15427" s="262">
        <f t="shared" si="263"/>
        <v>58584.866528488899</v>
      </c>
    </row>
    <row r="15428" spans="1:7" x14ac:dyDescent="0.2">
      <c r="A15428" s="120"/>
      <c r="B15428" s="120"/>
      <c r="C15428" s="120"/>
      <c r="D15428" s="120"/>
      <c r="E15428" s="344"/>
      <c r="F15428" s="344"/>
      <c r="G15428" s="262">
        <f t="shared" si="263"/>
        <v>58584.866528488899</v>
      </c>
    </row>
    <row r="15429" spans="1:7" x14ac:dyDescent="0.2">
      <c r="A15429" s="120"/>
      <c r="B15429" s="120"/>
      <c r="C15429" s="120"/>
      <c r="D15429" s="120"/>
      <c r="E15429" s="344"/>
      <c r="F15429" s="344"/>
      <c r="G15429" s="262">
        <f t="shared" si="263"/>
        <v>58584.866528488899</v>
      </c>
    </row>
    <row r="15430" spans="1:7" x14ac:dyDescent="0.2">
      <c r="A15430" s="120"/>
      <c r="B15430" s="120"/>
      <c r="C15430" s="120"/>
      <c r="D15430" s="120"/>
      <c r="E15430" s="344"/>
      <c r="F15430" s="344"/>
      <c r="G15430" s="262">
        <f t="shared" ref="G15430:G15493" si="264">G15429+(D15430+D15429)/2*(E15430-E15429)</f>
        <v>58584.866528488899</v>
      </c>
    </row>
    <row r="15431" spans="1:7" x14ac:dyDescent="0.2">
      <c r="A15431" s="120"/>
      <c r="B15431" s="120"/>
      <c r="C15431" s="120"/>
      <c r="D15431" s="120"/>
      <c r="E15431" s="344"/>
      <c r="F15431" s="344"/>
      <c r="G15431" s="262">
        <f t="shared" si="264"/>
        <v>58584.866528488899</v>
      </c>
    </row>
    <row r="15432" spans="1:7" x14ac:dyDescent="0.2">
      <c r="A15432" s="120"/>
      <c r="B15432" s="120"/>
      <c r="C15432" s="120"/>
      <c r="D15432" s="120"/>
      <c r="E15432" s="344"/>
      <c r="F15432" s="344"/>
      <c r="G15432" s="262">
        <f t="shared" si="264"/>
        <v>58584.866528488899</v>
      </c>
    </row>
    <row r="15433" spans="1:7" x14ac:dyDescent="0.2">
      <c r="A15433" s="120"/>
      <c r="B15433" s="120"/>
      <c r="C15433" s="120"/>
      <c r="D15433" s="120"/>
      <c r="E15433" s="344"/>
      <c r="F15433" s="344"/>
      <c r="G15433" s="262">
        <f t="shared" si="264"/>
        <v>58584.866528488899</v>
      </c>
    </row>
    <row r="15434" spans="1:7" x14ac:dyDescent="0.2">
      <c r="A15434" s="120"/>
      <c r="B15434" s="120"/>
      <c r="C15434" s="120"/>
      <c r="D15434" s="120"/>
      <c r="E15434" s="344"/>
      <c r="F15434" s="344"/>
      <c r="G15434" s="262">
        <f t="shared" si="264"/>
        <v>58584.866528488899</v>
      </c>
    </row>
    <row r="15435" spans="1:7" x14ac:dyDescent="0.2">
      <c r="A15435" s="120"/>
      <c r="B15435" s="120"/>
      <c r="C15435" s="120"/>
      <c r="D15435" s="120"/>
      <c r="E15435" s="344"/>
      <c r="F15435" s="344"/>
      <c r="G15435" s="262">
        <f t="shared" si="264"/>
        <v>58584.866528488899</v>
      </c>
    </row>
    <row r="15436" spans="1:7" x14ac:dyDescent="0.2">
      <c r="A15436" s="120"/>
      <c r="B15436" s="120"/>
      <c r="C15436" s="120"/>
      <c r="D15436" s="120"/>
      <c r="E15436" s="344"/>
      <c r="F15436" s="344"/>
      <c r="G15436" s="262">
        <f t="shared" si="264"/>
        <v>58584.866528488899</v>
      </c>
    </row>
    <row r="15437" spans="1:7" x14ac:dyDescent="0.2">
      <c r="A15437" s="120"/>
      <c r="B15437" s="120"/>
      <c r="C15437" s="120"/>
      <c r="D15437" s="120"/>
      <c r="E15437" s="344"/>
      <c r="F15437" s="344"/>
      <c r="G15437" s="262">
        <f t="shared" si="264"/>
        <v>58584.866528488899</v>
      </c>
    </row>
    <row r="15438" spans="1:7" x14ac:dyDescent="0.2">
      <c r="A15438" s="120"/>
      <c r="B15438" s="120"/>
      <c r="C15438" s="120"/>
      <c r="D15438" s="120"/>
      <c r="E15438" s="344"/>
      <c r="F15438" s="344"/>
      <c r="G15438" s="262">
        <f t="shared" si="264"/>
        <v>58584.866528488899</v>
      </c>
    </row>
    <row r="15439" spans="1:7" x14ac:dyDescent="0.2">
      <c r="A15439" s="120"/>
      <c r="B15439" s="120"/>
      <c r="C15439" s="120"/>
      <c r="D15439" s="120"/>
      <c r="E15439" s="344"/>
      <c r="F15439" s="344"/>
      <c r="G15439" s="262">
        <f t="shared" si="264"/>
        <v>58584.866528488899</v>
      </c>
    </row>
    <row r="15440" spans="1:7" x14ac:dyDescent="0.2">
      <c r="A15440" s="120"/>
      <c r="B15440" s="120"/>
      <c r="C15440" s="120"/>
      <c r="D15440" s="120"/>
      <c r="E15440" s="344"/>
      <c r="F15440" s="344"/>
      <c r="G15440" s="262">
        <f t="shared" si="264"/>
        <v>58584.866528488899</v>
      </c>
    </row>
    <row r="15441" spans="1:7" x14ac:dyDescent="0.2">
      <c r="A15441" s="120"/>
      <c r="B15441" s="120"/>
      <c r="C15441" s="120"/>
      <c r="D15441" s="120"/>
      <c r="E15441" s="344"/>
      <c r="F15441" s="344"/>
      <c r="G15441" s="262">
        <f t="shared" si="264"/>
        <v>58584.866528488899</v>
      </c>
    </row>
    <row r="15442" spans="1:7" x14ac:dyDescent="0.2">
      <c r="A15442" s="120"/>
      <c r="B15442" s="120"/>
      <c r="C15442" s="120"/>
      <c r="D15442" s="120"/>
      <c r="E15442" s="344"/>
      <c r="F15442" s="344"/>
      <c r="G15442" s="262">
        <f t="shared" si="264"/>
        <v>58584.866528488899</v>
      </c>
    </row>
    <row r="15443" spans="1:7" x14ac:dyDescent="0.2">
      <c r="A15443" s="120"/>
      <c r="B15443" s="120"/>
      <c r="C15443" s="120"/>
      <c r="D15443" s="120"/>
      <c r="E15443" s="344"/>
      <c r="F15443" s="344"/>
      <c r="G15443" s="262">
        <f t="shared" si="264"/>
        <v>58584.866528488899</v>
      </c>
    </row>
    <row r="15444" spans="1:7" x14ac:dyDescent="0.2">
      <c r="A15444" s="120"/>
      <c r="B15444" s="120"/>
      <c r="C15444" s="120"/>
      <c r="D15444" s="120"/>
      <c r="E15444" s="344"/>
      <c r="F15444" s="344"/>
      <c r="G15444" s="262">
        <f t="shared" si="264"/>
        <v>58584.866528488899</v>
      </c>
    </row>
    <row r="15445" spans="1:7" x14ac:dyDescent="0.2">
      <c r="A15445" s="120"/>
      <c r="B15445" s="120"/>
      <c r="C15445" s="120"/>
      <c r="D15445" s="120"/>
      <c r="E15445" s="344"/>
      <c r="F15445" s="344"/>
      <c r="G15445" s="262">
        <f t="shared" si="264"/>
        <v>58584.866528488899</v>
      </c>
    </row>
    <row r="15446" spans="1:7" x14ac:dyDescent="0.2">
      <c r="A15446" s="120"/>
      <c r="B15446" s="120"/>
      <c r="C15446" s="120"/>
      <c r="D15446" s="120"/>
      <c r="E15446" s="344"/>
      <c r="F15446" s="344"/>
      <c r="G15446" s="262">
        <f t="shared" si="264"/>
        <v>58584.866528488899</v>
      </c>
    </row>
    <row r="15447" spans="1:7" x14ac:dyDescent="0.2">
      <c r="A15447" s="120"/>
      <c r="B15447" s="120"/>
      <c r="C15447" s="120"/>
      <c r="D15447" s="120"/>
      <c r="E15447" s="344"/>
      <c r="F15447" s="344"/>
      <c r="G15447" s="262">
        <f t="shared" si="264"/>
        <v>58584.866528488899</v>
      </c>
    </row>
    <row r="15448" spans="1:7" x14ac:dyDescent="0.2">
      <c r="A15448" s="120"/>
      <c r="B15448" s="120"/>
      <c r="C15448" s="120"/>
      <c r="D15448" s="120"/>
      <c r="E15448" s="344"/>
      <c r="F15448" s="344"/>
      <c r="G15448" s="262">
        <f t="shared" si="264"/>
        <v>58584.866528488899</v>
      </c>
    </row>
    <row r="15449" spans="1:7" x14ac:dyDescent="0.2">
      <c r="A15449" s="120"/>
      <c r="B15449" s="120"/>
      <c r="C15449" s="120"/>
      <c r="D15449" s="120"/>
      <c r="E15449" s="344"/>
      <c r="F15449" s="344"/>
      <c r="G15449" s="262">
        <f t="shared" si="264"/>
        <v>58584.866528488899</v>
      </c>
    </row>
    <row r="15450" spans="1:7" x14ac:dyDescent="0.2">
      <c r="A15450" s="120"/>
      <c r="B15450" s="120"/>
      <c r="C15450" s="120"/>
      <c r="D15450" s="120"/>
      <c r="E15450" s="344"/>
      <c r="F15450" s="344"/>
      <c r="G15450" s="262">
        <f t="shared" si="264"/>
        <v>58584.866528488899</v>
      </c>
    </row>
    <row r="15451" spans="1:7" x14ac:dyDescent="0.2">
      <c r="A15451" s="120"/>
      <c r="B15451" s="120"/>
      <c r="C15451" s="120"/>
      <c r="D15451" s="120"/>
      <c r="E15451" s="344"/>
      <c r="F15451" s="344"/>
      <c r="G15451" s="262">
        <f t="shared" si="264"/>
        <v>58584.866528488899</v>
      </c>
    </row>
    <row r="15452" spans="1:7" x14ac:dyDescent="0.2">
      <c r="A15452" s="120"/>
      <c r="B15452" s="120"/>
      <c r="C15452" s="120"/>
      <c r="D15452" s="120"/>
      <c r="E15452" s="344"/>
      <c r="F15452" s="344"/>
      <c r="G15452" s="262">
        <f t="shared" si="264"/>
        <v>58584.866528488899</v>
      </c>
    </row>
    <row r="15453" spans="1:7" x14ac:dyDescent="0.2">
      <c r="A15453" s="120"/>
      <c r="B15453" s="120"/>
      <c r="C15453" s="120"/>
      <c r="D15453" s="120"/>
      <c r="E15453" s="344"/>
      <c r="F15453" s="344"/>
      <c r="G15453" s="262">
        <f t="shared" si="264"/>
        <v>58584.866528488899</v>
      </c>
    </row>
    <row r="15454" spans="1:7" x14ac:dyDescent="0.2">
      <c r="A15454" s="120"/>
      <c r="B15454" s="120"/>
      <c r="C15454" s="120"/>
      <c r="D15454" s="120"/>
      <c r="E15454" s="344"/>
      <c r="F15454" s="344"/>
      <c r="G15454" s="262">
        <f t="shared" si="264"/>
        <v>58584.866528488899</v>
      </c>
    </row>
    <row r="15455" spans="1:7" x14ac:dyDescent="0.2">
      <c r="A15455" s="120"/>
      <c r="B15455" s="120"/>
      <c r="C15455" s="120"/>
      <c r="D15455" s="120"/>
      <c r="E15455" s="344"/>
      <c r="F15455" s="344"/>
      <c r="G15455" s="262">
        <f t="shared" si="264"/>
        <v>58584.866528488899</v>
      </c>
    </row>
    <row r="15456" spans="1:7" x14ac:dyDescent="0.2">
      <c r="A15456" s="120"/>
      <c r="B15456" s="120"/>
      <c r="C15456" s="120"/>
      <c r="D15456" s="120"/>
      <c r="E15456" s="344"/>
      <c r="F15456" s="344"/>
      <c r="G15456" s="262">
        <f t="shared" si="264"/>
        <v>58584.866528488899</v>
      </c>
    </row>
    <row r="15457" spans="1:7" x14ac:dyDescent="0.2">
      <c r="A15457" s="120"/>
      <c r="B15457" s="120"/>
      <c r="C15457" s="120"/>
      <c r="D15457" s="120"/>
      <c r="E15457" s="344"/>
      <c r="F15457" s="344"/>
      <c r="G15457" s="262">
        <f t="shared" si="264"/>
        <v>58584.866528488899</v>
      </c>
    </row>
    <row r="15458" spans="1:7" x14ac:dyDescent="0.2">
      <c r="A15458" s="120"/>
      <c r="B15458" s="120"/>
      <c r="C15458" s="120"/>
      <c r="D15458" s="120"/>
      <c r="E15458" s="344"/>
      <c r="F15458" s="344"/>
      <c r="G15458" s="262">
        <f t="shared" si="264"/>
        <v>58584.866528488899</v>
      </c>
    </row>
    <row r="15459" spans="1:7" x14ac:dyDescent="0.2">
      <c r="A15459" s="120"/>
      <c r="B15459" s="120"/>
      <c r="C15459" s="120"/>
      <c r="D15459" s="120"/>
      <c r="E15459" s="344"/>
      <c r="F15459" s="344"/>
      <c r="G15459" s="262">
        <f t="shared" si="264"/>
        <v>58584.866528488899</v>
      </c>
    </row>
    <row r="15460" spans="1:7" x14ac:dyDescent="0.2">
      <c r="A15460" s="120"/>
      <c r="B15460" s="120"/>
      <c r="C15460" s="120"/>
      <c r="D15460" s="120"/>
      <c r="E15460" s="344"/>
      <c r="F15460" s="344"/>
      <c r="G15460" s="262">
        <f t="shared" si="264"/>
        <v>58584.866528488899</v>
      </c>
    </row>
    <row r="15461" spans="1:7" x14ac:dyDescent="0.2">
      <c r="A15461" s="120"/>
      <c r="B15461" s="120"/>
      <c r="C15461" s="120"/>
      <c r="D15461" s="120"/>
      <c r="E15461" s="344"/>
      <c r="F15461" s="344"/>
      <c r="G15461" s="262">
        <f t="shared" si="264"/>
        <v>58584.866528488899</v>
      </c>
    </row>
    <row r="15462" spans="1:7" x14ac:dyDescent="0.2">
      <c r="A15462" s="120"/>
      <c r="B15462" s="120"/>
      <c r="C15462" s="120"/>
      <c r="D15462" s="120"/>
      <c r="E15462" s="344"/>
      <c r="F15462" s="344"/>
      <c r="G15462" s="262">
        <f t="shared" si="264"/>
        <v>58584.866528488899</v>
      </c>
    </row>
    <row r="15463" spans="1:7" x14ac:dyDescent="0.2">
      <c r="A15463" s="120"/>
      <c r="B15463" s="120"/>
      <c r="C15463" s="120"/>
      <c r="D15463" s="120"/>
      <c r="E15463" s="344"/>
      <c r="F15463" s="344"/>
      <c r="G15463" s="262">
        <f t="shared" si="264"/>
        <v>58584.866528488899</v>
      </c>
    </row>
    <row r="15464" spans="1:7" x14ac:dyDescent="0.2">
      <c r="A15464" s="120"/>
      <c r="B15464" s="120"/>
      <c r="C15464" s="120"/>
      <c r="D15464" s="120"/>
      <c r="E15464" s="344"/>
      <c r="F15464" s="344"/>
      <c r="G15464" s="262">
        <f t="shared" si="264"/>
        <v>58584.866528488899</v>
      </c>
    </row>
    <row r="15465" spans="1:7" x14ac:dyDescent="0.2">
      <c r="A15465" s="120"/>
      <c r="B15465" s="120"/>
      <c r="C15465" s="120"/>
      <c r="D15465" s="120"/>
      <c r="E15465" s="344"/>
      <c r="F15465" s="344"/>
      <c r="G15465" s="262">
        <f t="shared" si="264"/>
        <v>58584.866528488899</v>
      </c>
    </row>
    <row r="15466" spans="1:7" x14ac:dyDescent="0.2">
      <c r="A15466" s="120"/>
      <c r="B15466" s="120"/>
      <c r="C15466" s="120"/>
      <c r="D15466" s="120"/>
      <c r="E15466" s="344"/>
      <c r="F15466" s="344"/>
      <c r="G15466" s="262">
        <f t="shared" si="264"/>
        <v>58584.866528488899</v>
      </c>
    </row>
    <row r="15467" spans="1:7" x14ac:dyDescent="0.2">
      <c r="A15467" s="120"/>
      <c r="B15467" s="120"/>
      <c r="C15467" s="120"/>
      <c r="D15467" s="120"/>
      <c r="E15467" s="344"/>
      <c r="F15467" s="344"/>
      <c r="G15467" s="262">
        <f t="shared" si="264"/>
        <v>58584.866528488899</v>
      </c>
    </row>
    <row r="15468" spans="1:7" x14ac:dyDescent="0.2">
      <c r="A15468" s="120"/>
      <c r="B15468" s="120"/>
      <c r="C15468" s="120"/>
      <c r="D15468" s="120"/>
      <c r="E15468" s="344"/>
      <c r="F15468" s="344"/>
      <c r="G15468" s="262">
        <f t="shared" si="264"/>
        <v>58584.866528488899</v>
      </c>
    </row>
    <row r="15469" spans="1:7" x14ac:dyDescent="0.2">
      <c r="A15469" s="120"/>
      <c r="B15469" s="120"/>
      <c r="C15469" s="120"/>
      <c r="D15469" s="120"/>
      <c r="E15469" s="344"/>
      <c r="F15469" s="344"/>
      <c r="G15469" s="262">
        <f t="shared" si="264"/>
        <v>58584.866528488899</v>
      </c>
    </row>
    <row r="15470" spans="1:7" x14ac:dyDescent="0.2">
      <c r="A15470" s="120"/>
      <c r="B15470" s="120"/>
      <c r="C15470" s="120"/>
      <c r="D15470" s="120"/>
      <c r="E15470" s="344"/>
      <c r="F15470" s="344"/>
      <c r="G15470" s="262">
        <f t="shared" si="264"/>
        <v>58584.866528488899</v>
      </c>
    </row>
    <row r="15471" spans="1:7" x14ac:dyDescent="0.2">
      <c r="A15471" s="120"/>
      <c r="B15471" s="120"/>
      <c r="C15471" s="120"/>
      <c r="D15471" s="120"/>
      <c r="E15471" s="344"/>
      <c r="F15471" s="344"/>
      <c r="G15471" s="262">
        <f t="shared" si="264"/>
        <v>58584.866528488899</v>
      </c>
    </row>
    <row r="15472" spans="1:7" x14ac:dyDescent="0.2">
      <c r="A15472" s="120"/>
      <c r="B15472" s="120"/>
      <c r="C15472" s="120"/>
      <c r="D15472" s="120"/>
      <c r="E15472" s="344"/>
      <c r="F15472" s="344"/>
      <c r="G15472" s="262">
        <f t="shared" si="264"/>
        <v>58584.866528488899</v>
      </c>
    </row>
    <row r="15473" spans="1:7" x14ac:dyDescent="0.2">
      <c r="A15473" s="120"/>
      <c r="B15473" s="120"/>
      <c r="C15473" s="120"/>
      <c r="D15473" s="120"/>
      <c r="E15473" s="344"/>
      <c r="F15473" s="344"/>
      <c r="G15473" s="262">
        <f t="shared" si="264"/>
        <v>58584.866528488899</v>
      </c>
    </row>
    <row r="15474" spans="1:7" x14ac:dyDescent="0.2">
      <c r="A15474" s="120"/>
      <c r="B15474" s="120"/>
      <c r="C15474" s="120"/>
      <c r="D15474" s="120"/>
      <c r="E15474" s="344"/>
      <c r="F15474" s="344"/>
      <c r="G15474" s="262">
        <f t="shared" si="264"/>
        <v>58584.866528488899</v>
      </c>
    </row>
    <row r="15475" spans="1:7" x14ac:dyDescent="0.2">
      <c r="A15475" s="120"/>
      <c r="B15475" s="120"/>
      <c r="C15475" s="120"/>
      <c r="D15475" s="120"/>
      <c r="E15475" s="344"/>
      <c r="F15475" s="344"/>
      <c r="G15475" s="262">
        <f t="shared" si="264"/>
        <v>58584.866528488899</v>
      </c>
    </row>
    <row r="15476" spans="1:7" x14ac:dyDescent="0.2">
      <c r="A15476" s="120"/>
      <c r="B15476" s="120"/>
      <c r="C15476" s="120"/>
      <c r="D15476" s="120"/>
      <c r="E15476" s="344"/>
      <c r="F15476" s="344"/>
      <c r="G15476" s="262">
        <f t="shared" si="264"/>
        <v>58584.866528488899</v>
      </c>
    </row>
    <row r="15477" spans="1:7" x14ac:dyDescent="0.2">
      <c r="A15477" s="120"/>
      <c r="B15477" s="120"/>
      <c r="C15477" s="120"/>
      <c r="D15477" s="120"/>
      <c r="E15477" s="344"/>
      <c r="F15477" s="344"/>
      <c r="G15477" s="262">
        <f t="shared" si="264"/>
        <v>58584.866528488899</v>
      </c>
    </row>
    <row r="15478" spans="1:7" x14ac:dyDescent="0.2">
      <c r="A15478" s="120"/>
      <c r="B15478" s="120"/>
      <c r="C15478" s="120"/>
      <c r="D15478" s="120"/>
      <c r="E15478" s="344"/>
      <c r="F15478" s="344"/>
      <c r="G15478" s="262">
        <f t="shared" si="264"/>
        <v>58584.866528488899</v>
      </c>
    </row>
    <row r="15479" spans="1:7" x14ac:dyDescent="0.2">
      <c r="A15479" s="120"/>
      <c r="B15479" s="120"/>
      <c r="C15479" s="120"/>
      <c r="D15479" s="120"/>
      <c r="E15479" s="344"/>
      <c r="F15479" s="344"/>
      <c r="G15479" s="262">
        <f t="shared" si="264"/>
        <v>58584.866528488899</v>
      </c>
    </row>
    <row r="15480" spans="1:7" x14ac:dyDescent="0.2">
      <c r="A15480" s="120"/>
      <c r="B15480" s="120"/>
      <c r="C15480" s="120"/>
      <c r="D15480" s="120"/>
      <c r="E15480" s="344"/>
      <c r="F15480" s="344"/>
      <c r="G15480" s="262">
        <f t="shared" si="264"/>
        <v>58584.866528488899</v>
      </c>
    </row>
    <row r="15481" spans="1:7" x14ac:dyDescent="0.2">
      <c r="A15481" s="120"/>
      <c r="B15481" s="120"/>
      <c r="C15481" s="120"/>
      <c r="D15481" s="120"/>
      <c r="E15481" s="344"/>
      <c r="F15481" s="344"/>
      <c r="G15481" s="262">
        <f t="shared" si="264"/>
        <v>58584.866528488899</v>
      </c>
    </row>
    <row r="15482" spans="1:7" x14ac:dyDescent="0.2">
      <c r="A15482" s="120"/>
      <c r="B15482" s="120"/>
      <c r="C15482" s="120"/>
      <c r="D15482" s="120"/>
      <c r="E15482" s="344"/>
      <c r="F15482" s="344"/>
      <c r="G15482" s="262">
        <f t="shared" si="264"/>
        <v>58584.866528488899</v>
      </c>
    </row>
    <row r="15483" spans="1:7" x14ac:dyDescent="0.2">
      <c r="A15483" s="120"/>
      <c r="B15483" s="120"/>
      <c r="C15483" s="120"/>
      <c r="D15483" s="120"/>
      <c r="E15483" s="344"/>
      <c r="F15483" s="344"/>
      <c r="G15483" s="262">
        <f t="shared" si="264"/>
        <v>58584.866528488899</v>
      </c>
    </row>
    <row r="15484" spans="1:7" x14ac:dyDescent="0.2">
      <c r="A15484" s="120"/>
      <c r="B15484" s="120"/>
      <c r="C15484" s="120"/>
      <c r="D15484" s="120"/>
      <c r="E15484" s="344"/>
      <c r="F15484" s="344"/>
      <c r="G15484" s="262">
        <f t="shared" si="264"/>
        <v>58584.866528488899</v>
      </c>
    </row>
    <row r="15485" spans="1:7" x14ac:dyDescent="0.2">
      <c r="A15485" s="120"/>
      <c r="B15485" s="120"/>
      <c r="C15485" s="120"/>
      <c r="D15485" s="120"/>
      <c r="E15485" s="344"/>
      <c r="F15485" s="344"/>
      <c r="G15485" s="262">
        <f t="shared" si="264"/>
        <v>58584.866528488899</v>
      </c>
    </row>
    <row r="15486" spans="1:7" x14ac:dyDescent="0.2">
      <c r="A15486" s="120"/>
      <c r="B15486" s="120"/>
      <c r="C15486" s="120"/>
      <c r="D15486" s="120"/>
      <c r="E15486" s="344"/>
      <c r="F15486" s="344"/>
      <c r="G15486" s="262">
        <f t="shared" si="264"/>
        <v>58584.866528488899</v>
      </c>
    </row>
    <row r="15487" spans="1:7" x14ac:dyDescent="0.2">
      <c r="A15487" s="120"/>
      <c r="B15487" s="120"/>
      <c r="C15487" s="120"/>
      <c r="D15487" s="120"/>
      <c r="E15487" s="344"/>
      <c r="F15487" s="344"/>
      <c r="G15487" s="262">
        <f t="shared" si="264"/>
        <v>58584.866528488899</v>
      </c>
    </row>
    <row r="15488" spans="1:7" x14ac:dyDescent="0.2">
      <c r="A15488" s="120"/>
      <c r="B15488" s="120"/>
      <c r="C15488" s="120"/>
      <c r="D15488" s="120"/>
      <c r="E15488" s="344"/>
      <c r="F15488" s="344"/>
      <c r="G15488" s="262">
        <f t="shared" si="264"/>
        <v>58584.866528488899</v>
      </c>
    </row>
    <row r="15489" spans="1:7" x14ac:dyDescent="0.2">
      <c r="A15489" s="120"/>
      <c r="B15489" s="120"/>
      <c r="C15489" s="120"/>
      <c r="D15489" s="120"/>
      <c r="E15489" s="344"/>
      <c r="F15489" s="344"/>
      <c r="G15489" s="262">
        <f t="shared" si="264"/>
        <v>58584.866528488899</v>
      </c>
    </row>
    <row r="15490" spans="1:7" x14ac:dyDescent="0.2">
      <c r="A15490" s="120"/>
      <c r="B15490" s="120"/>
      <c r="C15490" s="120"/>
      <c r="D15490" s="120"/>
      <c r="E15490" s="344"/>
      <c r="F15490" s="344"/>
      <c r="G15490" s="262">
        <f t="shared" si="264"/>
        <v>58584.866528488899</v>
      </c>
    </row>
    <row r="15491" spans="1:7" x14ac:dyDescent="0.2">
      <c r="A15491" s="120"/>
      <c r="B15491" s="120"/>
      <c r="C15491" s="120"/>
      <c r="D15491" s="120"/>
      <c r="E15491" s="344"/>
      <c r="F15491" s="344"/>
      <c r="G15491" s="262">
        <f t="shared" si="264"/>
        <v>58584.866528488899</v>
      </c>
    </row>
    <row r="15492" spans="1:7" x14ac:dyDescent="0.2">
      <c r="A15492" s="120"/>
      <c r="B15492" s="120"/>
      <c r="C15492" s="120"/>
      <c r="D15492" s="120"/>
      <c r="E15492" s="344"/>
      <c r="F15492" s="344"/>
      <c r="G15492" s="262">
        <f t="shared" si="264"/>
        <v>58584.866528488899</v>
      </c>
    </row>
    <row r="15493" spans="1:7" x14ac:dyDescent="0.2">
      <c r="A15493" s="120"/>
      <c r="B15493" s="120"/>
      <c r="C15493" s="120"/>
      <c r="D15493" s="120"/>
      <c r="E15493" s="344"/>
      <c r="F15493" s="344"/>
      <c r="G15493" s="262">
        <f t="shared" si="264"/>
        <v>58584.866528488899</v>
      </c>
    </row>
    <row r="15494" spans="1:7" x14ac:dyDescent="0.2">
      <c r="A15494" s="120"/>
      <c r="B15494" s="120"/>
      <c r="C15494" s="120"/>
      <c r="D15494" s="120"/>
      <c r="E15494" s="344"/>
      <c r="F15494" s="344"/>
      <c r="G15494" s="262">
        <f t="shared" ref="G15494:G15557" si="265">G15493+(D15494+D15493)/2*(E15494-E15493)</f>
        <v>58584.866528488899</v>
      </c>
    </row>
    <row r="15495" spans="1:7" x14ac:dyDescent="0.2">
      <c r="A15495" s="120"/>
      <c r="B15495" s="120"/>
      <c r="C15495" s="120"/>
      <c r="D15495" s="120"/>
      <c r="E15495" s="344"/>
      <c r="F15495" s="344"/>
      <c r="G15495" s="262">
        <f t="shared" si="265"/>
        <v>58584.866528488899</v>
      </c>
    </row>
    <row r="15496" spans="1:7" x14ac:dyDescent="0.2">
      <c r="A15496" s="120"/>
      <c r="B15496" s="120"/>
      <c r="C15496" s="120"/>
      <c r="D15496" s="120"/>
      <c r="E15496" s="344"/>
      <c r="F15496" s="344"/>
      <c r="G15496" s="262">
        <f t="shared" si="265"/>
        <v>58584.866528488899</v>
      </c>
    </row>
    <row r="15497" spans="1:7" x14ac:dyDescent="0.2">
      <c r="A15497" s="120"/>
      <c r="B15497" s="120"/>
      <c r="C15497" s="120"/>
      <c r="D15497" s="120"/>
      <c r="E15497" s="344"/>
      <c r="F15497" s="344"/>
      <c r="G15497" s="262">
        <f t="shared" si="265"/>
        <v>58584.866528488899</v>
      </c>
    </row>
    <row r="15498" spans="1:7" x14ac:dyDescent="0.2">
      <c r="A15498" s="120"/>
      <c r="B15498" s="120"/>
      <c r="C15498" s="120"/>
      <c r="D15498" s="120"/>
      <c r="E15498" s="344"/>
      <c r="F15498" s="344"/>
      <c r="G15498" s="262">
        <f t="shared" si="265"/>
        <v>58584.866528488899</v>
      </c>
    </row>
    <row r="15499" spans="1:7" x14ac:dyDescent="0.2">
      <c r="A15499" s="120"/>
      <c r="B15499" s="120"/>
      <c r="C15499" s="120"/>
      <c r="D15499" s="120"/>
      <c r="E15499" s="344"/>
      <c r="F15499" s="344"/>
      <c r="G15499" s="262">
        <f t="shared" si="265"/>
        <v>58584.866528488899</v>
      </c>
    </row>
    <row r="15500" spans="1:7" x14ac:dyDescent="0.2">
      <c r="A15500" s="120"/>
      <c r="B15500" s="120"/>
      <c r="C15500" s="120"/>
      <c r="D15500" s="120"/>
      <c r="E15500" s="344"/>
      <c r="F15500" s="344"/>
      <c r="G15500" s="262">
        <f t="shared" si="265"/>
        <v>58584.866528488899</v>
      </c>
    </row>
    <row r="15501" spans="1:7" x14ac:dyDescent="0.2">
      <c r="A15501" s="120"/>
      <c r="B15501" s="120"/>
      <c r="C15501" s="120"/>
      <c r="D15501" s="120"/>
      <c r="E15501" s="344"/>
      <c r="F15501" s="344"/>
      <c r="G15501" s="262">
        <f t="shared" si="265"/>
        <v>58584.866528488899</v>
      </c>
    </row>
    <row r="15502" spans="1:7" x14ac:dyDescent="0.2">
      <c r="A15502" s="120"/>
      <c r="B15502" s="120"/>
      <c r="C15502" s="120"/>
      <c r="D15502" s="120"/>
      <c r="E15502" s="344"/>
      <c r="F15502" s="344"/>
      <c r="G15502" s="262">
        <f t="shared" si="265"/>
        <v>58584.866528488899</v>
      </c>
    </row>
    <row r="15503" spans="1:7" x14ac:dyDescent="0.2">
      <c r="A15503" s="120"/>
      <c r="B15503" s="120"/>
      <c r="C15503" s="120"/>
      <c r="D15503" s="120"/>
      <c r="E15503" s="344"/>
      <c r="F15503" s="344"/>
      <c r="G15503" s="262">
        <f t="shared" si="265"/>
        <v>58584.866528488899</v>
      </c>
    </row>
    <row r="15504" spans="1:7" x14ac:dyDescent="0.2">
      <c r="A15504" s="120"/>
      <c r="B15504" s="120"/>
      <c r="C15504" s="120"/>
      <c r="D15504" s="120"/>
      <c r="E15504" s="344"/>
      <c r="F15504" s="344"/>
      <c r="G15504" s="262">
        <f t="shared" si="265"/>
        <v>58584.866528488899</v>
      </c>
    </row>
    <row r="15505" spans="1:7" x14ac:dyDescent="0.2">
      <c r="A15505" s="120"/>
      <c r="B15505" s="120"/>
      <c r="C15505" s="120"/>
      <c r="D15505" s="120"/>
      <c r="E15505" s="344"/>
      <c r="F15505" s="344"/>
      <c r="G15505" s="262">
        <f t="shared" si="265"/>
        <v>58584.866528488899</v>
      </c>
    </row>
    <row r="15506" spans="1:7" x14ac:dyDescent="0.2">
      <c r="A15506" s="120"/>
      <c r="B15506" s="120"/>
      <c r="C15506" s="120"/>
      <c r="D15506" s="120"/>
      <c r="E15506" s="344"/>
      <c r="F15506" s="344"/>
      <c r="G15506" s="262">
        <f t="shared" si="265"/>
        <v>58584.866528488899</v>
      </c>
    </row>
    <row r="15507" spans="1:7" x14ac:dyDescent="0.2">
      <c r="A15507" s="120"/>
      <c r="B15507" s="120"/>
      <c r="C15507" s="120"/>
      <c r="D15507" s="120"/>
      <c r="E15507" s="344"/>
      <c r="F15507" s="344"/>
      <c r="G15507" s="262">
        <f t="shared" si="265"/>
        <v>58584.866528488899</v>
      </c>
    </row>
    <row r="15508" spans="1:7" x14ac:dyDescent="0.2">
      <c r="A15508" s="120"/>
      <c r="B15508" s="120"/>
      <c r="C15508" s="120"/>
      <c r="D15508" s="120"/>
      <c r="E15508" s="344"/>
      <c r="F15508" s="344"/>
      <c r="G15508" s="262">
        <f t="shared" si="265"/>
        <v>58584.866528488899</v>
      </c>
    </row>
    <row r="15509" spans="1:7" x14ac:dyDescent="0.2">
      <c r="A15509" s="120"/>
      <c r="B15509" s="120"/>
      <c r="C15509" s="120"/>
      <c r="D15509" s="120"/>
      <c r="E15509" s="344"/>
      <c r="F15509" s="344"/>
      <c r="G15509" s="262">
        <f t="shared" si="265"/>
        <v>58584.866528488899</v>
      </c>
    </row>
    <row r="15510" spans="1:7" x14ac:dyDescent="0.2">
      <c r="A15510" s="120"/>
      <c r="B15510" s="120"/>
      <c r="C15510" s="120"/>
      <c r="D15510" s="120"/>
      <c r="E15510" s="344"/>
      <c r="F15510" s="344"/>
      <c r="G15510" s="262">
        <f t="shared" si="265"/>
        <v>58584.866528488899</v>
      </c>
    </row>
    <row r="15511" spans="1:7" x14ac:dyDescent="0.2">
      <c r="A15511" s="120"/>
      <c r="B15511" s="120"/>
      <c r="C15511" s="120"/>
      <c r="D15511" s="120"/>
      <c r="E15511" s="344"/>
      <c r="F15511" s="344"/>
      <c r="G15511" s="262">
        <f t="shared" si="265"/>
        <v>58584.866528488899</v>
      </c>
    </row>
    <row r="15512" spans="1:7" x14ac:dyDescent="0.2">
      <c r="A15512" s="120"/>
      <c r="B15512" s="120"/>
      <c r="C15512" s="120"/>
      <c r="D15512" s="120"/>
      <c r="E15512" s="344"/>
      <c r="F15512" s="344"/>
      <c r="G15512" s="262">
        <f t="shared" si="265"/>
        <v>58584.866528488899</v>
      </c>
    </row>
    <row r="15513" spans="1:7" x14ac:dyDescent="0.2">
      <c r="A15513" s="120"/>
      <c r="B15513" s="120"/>
      <c r="C15513" s="120"/>
      <c r="D15513" s="120"/>
      <c r="E15513" s="344"/>
      <c r="F15513" s="344"/>
      <c r="G15513" s="262">
        <f t="shared" si="265"/>
        <v>58584.866528488899</v>
      </c>
    </row>
    <row r="15514" spans="1:7" x14ac:dyDescent="0.2">
      <c r="A15514" s="120"/>
      <c r="B15514" s="120"/>
      <c r="C15514" s="120"/>
      <c r="D15514" s="120"/>
      <c r="E15514" s="344"/>
      <c r="F15514" s="344"/>
      <c r="G15514" s="262">
        <f t="shared" si="265"/>
        <v>58584.866528488899</v>
      </c>
    </row>
    <row r="15515" spans="1:7" x14ac:dyDescent="0.2">
      <c r="A15515" s="120"/>
      <c r="B15515" s="120"/>
      <c r="C15515" s="120"/>
      <c r="D15515" s="120"/>
      <c r="E15515" s="344"/>
      <c r="F15515" s="344"/>
      <c r="G15515" s="262">
        <f t="shared" si="265"/>
        <v>58584.866528488899</v>
      </c>
    </row>
    <row r="15516" spans="1:7" x14ac:dyDescent="0.2">
      <c r="A15516" s="120"/>
      <c r="B15516" s="120"/>
      <c r="C15516" s="120"/>
      <c r="D15516" s="120"/>
      <c r="E15516" s="344"/>
      <c r="F15516" s="344"/>
      <c r="G15516" s="262">
        <f t="shared" si="265"/>
        <v>58584.866528488899</v>
      </c>
    </row>
    <row r="15517" spans="1:7" x14ac:dyDescent="0.2">
      <c r="A15517" s="120"/>
      <c r="B15517" s="120"/>
      <c r="C15517" s="120"/>
      <c r="D15517" s="120"/>
      <c r="E15517" s="344"/>
      <c r="F15517" s="344"/>
      <c r="G15517" s="262">
        <f t="shared" si="265"/>
        <v>58584.866528488899</v>
      </c>
    </row>
    <row r="15518" spans="1:7" x14ac:dyDescent="0.2">
      <c r="A15518" s="120"/>
      <c r="B15518" s="120"/>
      <c r="C15518" s="120"/>
      <c r="D15518" s="120"/>
      <c r="E15518" s="344"/>
      <c r="F15518" s="344"/>
      <c r="G15518" s="262">
        <f t="shared" si="265"/>
        <v>58584.866528488899</v>
      </c>
    </row>
    <row r="15519" spans="1:7" x14ac:dyDescent="0.2">
      <c r="A15519" s="120"/>
      <c r="B15519" s="120"/>
      <c r="C15519" s="120"/>
      <c r="D15519" s="120"/>
      <c r="E15519" s="344"/>
      <c r="F15519" s="344"/>
      <c r="G15519" s="262">
        <f t="shared" si="265"/>
        <v>58584.866528488899</v>
      </c>
    </row>
    <row r="15520" spans="1:7" x14ac:dyDescent="0.2">
      <c r="A15520" s="120"/>
      <c r="B15520" s="120"/>
      <c r="C15520" s="120"/>
      <c r="D15520" s="120"/>
      <c r="E15520" s="344"/>
      <c r="F15520" s="344"/>
      <c r="G15520" s="262">
        <f t="shared" si="265"/>
        <v>58584.866528488899</v>
      </c>
    </row>
    <row r="15521" spans="1:7" x14ac:dyDescent="0.2">
      <c r="A15521" s="120"/>
      <c r="B15521" s="120"/>
      <c r="C15521" s="120"/>
      <c r="D15521" s="120"/>
      <c r="E15521" s="344"/>
      <c r="F15521" s="344"/>
      <c r="G15521" s="262">
        <f t="shared" si="265"/>
        <v>58584.866528488899</v>
      </c>
    </row>
    <row r="15522" spans="1:7" x14ac:dyDescent="0.2">
      <c r="A15522" s="120"/>
      <c r="B15522" s="120"/>
      <c r="C15522" s="120"/>
      <c r="D15522" s="120"/>
      <c r="E15522" s="344"/>
      <c r="F15522" s="344"/>
      <c r="G15522" s="262">
        <f t="shared" si="265"/>
        <v>58584.866528488899</v>
      </c>
    </row>
    <row r="15523" spans="1:7" x14ac:dyDescent="0.2">
      <c r="A15523" s="120"/>
      <c r="B15523" s="120"/>
      <c r="C15523" s="120"/>
      <c r="D15523" s="120"/>
      <c r="E15523" s="344"/>
      <c r="F15523" s="344"/>
      <c r="G15523" s="262">
        <f t="shared" si="265"/>
        <v>58584.866528488899</v>
      </c>
    </row>
    <row r="15524" spans="1:7" x14ac:dyDescent="0.2">
      <c r="A15524" s="120"/>
      <c r="B15524" s="120"/>
      <c r="C15524" s="120"/>
      <c r="D15524" s="120"/>
      <c r="E15524" s="344"/>
      <c r="F15524" s="344"/>
      <c r="G15524" s="262">
        <f t="shared" si="265"/>
        <v>58584.866528488899</v>
      </c>
    </row>
    <row r="15525" spans="1:7" x14ac:dyDescent="0.2">
      <c r="A15525" s="120"/>
      <c r="B15525" s="120"/>
      <c r="C15525" s="120"/>
      <c r="D15525" s="120"/>
      <c r="E15525" s="344"/>
      <c r="F15525" s="344"/>
      <c r="G15525" s="262">
        <f t="shared" si="265"/>
        <v>58584.866528488899</v>
      </c>
    </row>
    <row r="15526" spans="1:7" x14ac:dyDescent="0.2">
      <c r="A15526" s="120"/>
      <c r="B15526" s="120"/>
      <c r="C15526" s="120"/>
      <c r="D15526" s="120"/>
      <c r="E15526" s="344"/>
      <c r="F15526" s="344"/>
      <c r="G15526" s="262">
        <f t="shared" si="265"/>
        <v>58584.866528488899</v>
      </c>
    </row>
    <row r="15527" spans="1:7" x14ac:dyDescent="0.2">
      <c r="A15527" s="120"/>
      <c r="B15527" s="120"/>
      <c r="C15527" s="120"/>
      <c r="D15527" s="120"/>
      <c r="E15527" s="344"/>
      <c r="F15527" s="344"/>
      <c r="G15527" s="262">
        <f t="shared" si="265"/>
        <v>58584.866528488899</v>
      </c>
    </row>
    <row r="15528" spans="1:7" x14ac:dyDescent="0.2">
      <c r="A15528" s="120"/>
      <c r="B15528" s="120"/>
      <c r="C15528" s="120"/>
      <c r="D15528" s="120"/>
      <c r="E15528" s="344"/>
      <c r="F15528" s="344"/>
      <c r="G15528" s="262">
        <f t="shared" si="265"/>
        <v>58584.866528488899</v>
      </c>
    </row>
    <row r="15529" spans="1:7" x14ac:dyDescent="0.2">
      <c r="A15529" s="120"/>
      <c r="B15529" s="120"/>
      <c r="C15529" s="120"/>
      <c r="D15529" s="120"/>
      <c r="E15529" s="344"/>
      <c r="F15529" s="344"/>
      <c r="G15529" s="262">
        <f t="shared" si="265"/>
        <v>58584.866528488899</v>
      </c>
    </row>
    <row r="15530" spans="1:7" x14ac:dyDescent="0.2">
      <c r="A15530" s="120"/>
      <c r="B15530" s="120"/>
      <c r="C15530" s="120"/>
      <c r="D15530" s="120"/>
      <c r="E15530" s="344"/>
      <c r="F15530" s="344"/>
      <c r="G15530" s="262">
        <f t="shared" si="265"/>
        <v>58584.866528488899</v>
      </c>
    </row>
    <row r="15531" spans="1:7" x14ac:dyDescent="0.2">
      <c r="A15531" s="120"/>
      <c r="B15531" s="120"/>
      <c r="C15531" s="120"/>
      <c r="D15531" s="120"/>
      <c r="E15531" s="344"/>
      <c r="F15531" s="344"/>
      <c r="G15531" s="262">
        <f t="shared" si="265"/>
        <v>58584.866528488899</v>
      </c>
    </row>
    <row r="15532" spans="1:7" x14ac:dyDescent="0.2">
      <c r="A15532" s="120"/>
      <c r="B15532" s="120"/>
      <c r="C15532" s="120"/>
      <c r="D15532" s="120"/>
      <c r="E15532" s="344"/>
      <c r="F15532" s="344"/>
      <c r="G15532" s="262">
        <f t="shared" si="265"/>
        <v>58584.866528488899</v>
      </c>
    </row>
    <row r="15533" spans="1:7" x14ac:dyDescent="0.2">
      <c r="A15533" s="120"/>
      <c r="B15533" s="120"/>
      <c r="C15533" s="120"/>
      <c r="D15533" s="120"/>
      <c r="E15533" s="344"/>
      <c r="F15533" s="344"/>
      <c r="G15533" s="262">
        <f t="shared" si="265"/>
        <v>58584.866528488899</v>
      </c>
    </row>
    <row r="15534" spans="1:7" x14ac:dyDescent="0.2">
      <c r="A15534" s="120"/>
      <c r="B15534" s="120"/>
      <c r="C15534" s="120"/>
      <c r="D15534" s="120"/>
      <c r="E15534" s="344"/>
      <c r="F15534" s="344"/>
      <c r="G15534" s="262">
        <f t="shared" si="265"/>
        <v>58584.866528488899</v>
      </c>
    </row>
    <row r="15535" spans="1:7" x14ac:dyDescent="0.2">
      <c r="A15535" s="120"/>
      <c r="B15535" s="120"/>
      <c r="C15535" s="120"/>
      <c r="D15535" s="120"/>
      <c r="E15535" s="344"/>
      <c r="F15535" s="344"/>
      <c r="G15535" s="262">
        <f t="shared" si="265"/>
        <v>58584.866528488899</v>
      </c>
    </row>
    <row r="15536" spans="1:7" x14ac:dyDescent="0.2">
      <c r="A15536" s="120"/>
      <c r="B15536" s="120"/>
      <c r="C15536" s="120"/>
      <c r="D15536" s="120"/>
      <c r="E15536" s="344"/>
      <c r="F15536" s="344"/>
      <c r="G15536" s="262">
        <f t="shared" si="265"/>
        <v>58584.866528488899</v>
      </c>
    </row>
    <row r="15537" spans="1:7" x14ac:dyDescent="0.2">
      <c r="A15537" s="120"/>
      <c r="B15537" s="120"/>
      <c r="C15537" s="120"/>
      <c r="D15537" s="120"/>
      <c r="E15537" s="344"/>
      <c r="F15537" s="344"/>
      <c r="G15537" s="262">
        <f t="shared" si="265"/>
        <v>58584.866528488899</v>
      </c>
    </row>
    <row r="15538" spans="1:7" x14ac:dyDescent="0.2">
      <c r="A15538" s="120"/>
      <c r="B15538" s="120"/>
      <c r="C15538" s="120"/>
      <c r="D15538" s="120"/>
      <c r="E15538" s="344"/>
      <c r="F15538" s="344"/>
      <c r="G15538" s="262">
        <f t="shared" si="265"/>
        <v>58584.866528488899</v>
      </c>
    </row>
    <row r="15539" spans="1:7" x14ac:dyDescent="0.2">
      <c r="A15539" s="120"/>
      <c r="B15539" s="120"/>
      <c r="C15539" s="120"/>
      <c r="D15539" s="120"/>
      <c r="E15539" s="344"/>
      <c r="F15539" s="344"/>
      <c r="G15539" s="262">
        <f t="shared" si="265"/>
        <v>58584.866528488899</v>
      </c>
    </row>
    <row r="15540" spans="1:7" x14ac:dyDescent="0.2">
      <c r="A15540" s="120"/>
      <c r="B15540" s="120"/>
      <c r="C15540" s="120"/>
      <c r="D15540" s="120"/>
      <c r="E15540" s="344"/>
      <c r="F15540" s="344"/>
      <c r="G15540" s="262">
        <f t="shared" si="265"/>
        <v>58584.866528488899</v>
      </c>
    </row>
    <row r="15541" spans="1:7" x14ac:dyDescent="0.2">
      <c r="A15541" s="120"/>
      <c r="B15541" s="120"/>
      <c r="C15541" s="120"/>
      <c r="D15541" s="120"/>
      <c r="E15541" s="344"/>
      <c r="F15541" s="344"/>
      <c r="G15541" s="262">
        <f t="shared" si="265"/>
        <v>58584.866528488899</v>
      </c>
    </row>
    <row r="15542" spans="1:7" x14ac:dyDescent="0.2">
      <c r="A15542" s="120"/>
      <c r="B15542" s="120"/>
      <c r="C15542" s="120"/>
      <c r="D15542" s="120"/>
      <c r="E15542" s="344"/>
      <c r="F15542" s="344"/>
      <c r="G15542" s="262">
        <f t="shared" si="265"/>
        <v>58584.866528488899</v>
      </c>
    </row>
    <row r="15543" spans="1:7" x14ac:dyDescent="0.2">
      <c r="A15543" s="120"/>
      <c r="B15543" s="120"/>
      <c r="C15543" s="120"/>
      <c r="D15543" s="120"/>
      <c r="E15543" s="344"/>
      <c r="F15543" s="344"/>
      <c r="G15543" s="262">
        <f t="shared" si="265"/>
        <v>58584.866528488899</v>
      </c>
    </row>
    <row r="15544" spans="1:7" x14ac:dyDescent="0.2">
      <c r="A15544" s="120"/>
      <c r="B15544" s="120"/>
      <c r="C15544" s="120"/>
      <c r="D15544" s="120"/>
      <c r="E15544" s="344"/>
      <c r="F15544" s="344"/>
      <c r="G15544" s="262">
        <f t="shared" si="265"/>
        <v>58584.866528488899</v>
      </c>
    </row>
    <row r="15545" spans="1:7" x14ac:dyDescent="0.2">
      <c r="A15545" s="120"/>
      <c r="B15545" s="120"/>
      <c r="C15545" s="120"/>
      <c r="D15545" s="120"/>
      <c r="E15545" s="344"/>
      <c r="F15545" s="344"/>
      <c r="G15545" s="262">
        <f t="shared" si="265"/>
        <v>58584.866528488899</v>
      </c>
    </row>
    <row r="15546" spans="1:7" x14ac:dyDescent="0.2">
      <c r="A15546" s="120"/>
      <c r="B15546" s="120"/>
      <c r="C15546" s="120"/>
      <c r="D15546" s="120"/>
      <c r="E15546" s="344"/>
      <c r="F15546" s="344"/>
      <c r="G15546" s="262">
        <f t="shared" si="265"/>
        <v>58584.866528488899</v>
      </c>
    </row>
    <row r="15547" spans="1:7" x14ac:dyDescent="0.2">
      <c r="A15547" s="120"/>
      <c r="B15547" s="120"/>
      <c r="C15547" s="120"/>
      <c r="D15547" s="120"/>
      <c r="E15547" s="344"/>
      <c r="F15547" s="344"/>
      <c r="G15547" s="262">
        <f t="shared" si="265"/>
        <v>58584.866528488899</v>
      </c>
    </row>
    <row r="15548" spans="1:7" x14ac:dyDescent="0.2">
      <c r="A15548" s="120"/>
      <c r="B15548" s="120"/>
      <c r="C15548" s="120"/>
      <c r="D15548" s="120"/>
      <c r="E15548" s="344"/>
      <c r="F15548" s="344"/>
      <c r="G15548" s="262">
        <f t="shared" si="265"/>
        <v>58584.866528488899</v>
      </c>
    </row>
    <row r="15549" spans="1:7" x14ac:dyDescent="0.2">
      <c r="A15549" s="120"/>
      <c r="B15549" s="120"/>
      <c r="C15549" s="120"/>
      <c r="D15549" s="120"/>
      <c r="E15549" s="344"/>
      <c r="F15549" s="344"/>
      <c r="G15549" s="262">
        <f t="shared" si="265"/>
        <v>58584.866528488899</v>
      </c>
    </row>
    <row r="15550" spans="1:7" x14ac:dyDescent="0.2">
      <c r="A15550" s="120"/>
      <c r="B15550" s="120"/>
      <c r="C15550" s="120"/>
      <c r="D15550" s="120"/>
      <c r="E15550" s="344"/>
      <c r="F15550" s="344"/>
      <c r="G15550" s="262">
        <f t="shared" si="265"/>
        <v>58584.866528488899</v>
      </c>
    </row>
    <row r="15551" spans="1:7" x14ac:dyDescent="0.2">
      <c r="A15551" s="120"/>
      <c r="B15551" s="120"/>
      <c r="C15551" s="120"/>
      <c r="D15551" s="120"/>
      <c r="E15551" s="344"/>
      <c r="F15551" s="344"/>
      <c r="G15551" s="262">
        <f t="shared" si="265"/>
        <v>58584.866528488899</v>
      </c>
    </row>
    <row r="15552" spans="1:7" x14ac:dyDescent="0.2">
      <c r="A15552" s="120"/>
      <c r="B15552" s="120"/>
      <c r="C15552" s="120"/>
      <c r="D15552" s="120"/>
      <c r="E15552" s="344"/>
      <c r="F15552" s="344"/>
      <c r="G15552" s="262">
        <f t="shared" si="265"/>
        <v>58584.866528488899</v>
      </c>
    </row>
    <row r="15553" spans="1:7" x14ac:dyDescent="0.2">
      <c r="A15553" s="120"/>
      <c r="B15553" s="120"/>
      <c r="C15553" s="120"/>
      <c r="D15553" s="120"/>
      <c r="E15553" s="344"/>
      <c r="F15553" s="344"/>
      <c r="G15553" s="262">
        <f t="shared" si="265"/>
        <v>58584.866528488899</v>
      </c>
    </row>
    <row r="15554" spans="1:7" x14ac:dyDescent="0.2">
      <c r="A15554" s="120"/>
      <c r="B15554" s="120"/>
      <c r="C15554" s="120"/>
      <c r="D15554" s="120"/>
      <c r="E15554" s="344"/>
      <c r="F15554" s="344"/>
      <c r="G15554" s="262">
        <f t="shared" si="265"/>
        <v>58584.866528488899</v>
      </c>
    </row>
    <row r="15555" spans="1:7" x14ac:dyDescent="0.2">
      <c r="A15555" s="120"/>
      <c r="B15555" s="120"/>
      <c r="C15555" s="120"/>
      <c r="D15555" s="120"/>
      <c r="E15555" s="344"/>
      <c r="F15555" s="344"/>
      <c r="G15555" s="262">
        <f t="shared" si="265"/>
        <v>58584.866528488899</v>
      </c>
    </row>
    <row r="15556" spans="1:7" x14ac:dyDescent="0.2">
      <c r="A15556" s="120"/>
      <c r="B15556" s="120"/>
      <c r="C15556" s="120"/>
      <c r="D15556" s="120"/>
      <c r="E15556" s="344"/>
      <c r="F15556" s="344"/>
      <c r="G15556" s="262">
        <f t="shared" si="265"/>
        <v>58584.866528488899</v>
      </c>
    </row>
    <row r="15557" spans="1:7" x14ac:dyDescent="0.2">
      <c r="A15557" s="120"/>
      <c r="B15557" s="120"/>
      <c r="C15557" s="120"/>
      <c r="D15557" s="120"/>
      <c r="E15557" s="344"/>
      <c r="F15557" s="344"/>
      <c r="G15557" s="262">
        <f t="shared" si="265"/>
        <v>58584.866528488899</v>
      </c>
    </row>
    <row r="15558" spans="1:7" x14ac:dyDescent="0.2">
      <c r="A15558" s="120"/>
      <c r="B15558" s="120"/>
      <c r="C15558" s="120"/>
      <c r="D15558" s="120"/>
      <c r="E15558" s="344"/>
      <c r="F15558" s="344"/>
      <c r="G15558" s="262">
        <f t="shared" ref="G15558:G15621" si="266">G15557+(D15558+D15557)/2*(E15558-E15557)</f>
        <v>58584.866528488899</v>
      </c>
    </row>
    <row r="15559" spans="1:7" x14ac:dyDescent="0.2">
      <c r="A15559" s="120"/>
      <c r="B15559" s="120"/>
      <c r="C15559" s="120"/>
      <c r="D15559" s="120"/>
      <c r="E15559" s="344"/>
      <c r="F15559" s="344"/>
      <c r="G15559" s="262">
        <f t="shared" si="266"/>
        <v>58584.866528488899</v>
      </c>
    </row>
    <row r="15560" spans="1:7" x14ac:dyDescent="0.2">
      <c r="A15560" s="120"/>
      <c r="B15560" s="120"/>
      <c r="C15560" s="120"/>
      <c r="D15560" s="120"/>
      <c r="E15560" s="344"/>
      <c r="F15560" s="344"/>
      <c r="G15560" s="262">
        <f t="shared" si="266"/>
        <v>58584.866528488899</v>
      </c>
    </row>
    <row r="15561" spans="1:7" x14ac:dyDescent="0.2">
      <c r="A15561" s="120"/>
      <c r="B15561" s="120"/>
      <c r="C15561" s="120"/>
      <c r="D15561" s="120"/>
      <c r="E15561" s="344"/>
      <c r="F15561" s="344"/>
      <c r="G15561" s="262">
        <f t="shared" si="266"/>
        <v>58584.866528488899</v>
      </c>
    </row>
    <row r="15562" spans="1:7" x14ac:dyDescent="0.2">
      <c r="A15562" s="120"/>
      <c r="B15562" s="120"/>
      <c r="C15562" s="120"/>
      <c r="D15562" s="120"/>
      <c r="E15562" s="344"/>
      <c r="F15562" s="344"/>
      <c r="G15562" s="262">
        <f t="shared" si="266"/>
        <v>58584.866528488899</v>
      </c>
    </row>
    <row r="15563" spans="1:7" x14ac:dyDescent="0.2">
      <c r="A15563" s="120"/>
      <c r="B15563" s="120"/>
      <c r="C15563" s="120"/>
      <c r="D15563" s="120"/>
      <c r="E15563" s="344"/>
      <c r="F15563" s="344"/>
      <c r="G15563" s="262">
        <f t="shared" si="266"/>
        <v>58584.866528488899</v>
      </c>
    </row>
    <row r="15564" spans="1:7" x14ac:dyDescent="0.2">
      <c r="A15564" s="120"/>
      <c r="B15564" s="120"/>
      <c r="C15564" s="120"/>
      <c r="D15564" s="120"/>
      <c r="E15564" s="344"/>
      <c r="F15564" s="344"/>
      <c r="G15564" s="262">
        <f t="shared" si="266"/>
        <v>58584.866528488899</v>
      </c>
    </row>
    <row r="15565" spans="1:7" x14ac:dyDescent="0.2">
      <c r="A15565" s="120"/>
      <c r="B15565" s="120"/>
      <c r="C15565" s="120"/>
      <c r="D15565" s="120"/>
      <c r="E15565" s="344"/>
      <c r="F15565" s="344"/>
      <c r="G15565" s="262">
        <f t="shared" si="266"/>
        <v>58584.866528488899</v>
      </c>
    </row>
    <row r="15566" spans="1:7" x14ac:dyDescent="0.2">
      <c r="A15566" s="120"/>
      <c r="B15566" s="120"/>
      <c r="C15566" s="120"/>
      <c r="D15566" s="120"/>
      <c r="E15566" s="344"/>
      <c r="F15566" s="344"/>
      <c r="G15566" s="262">
        <f t="shared" si="266"/>
        <v>58584.866528488899</v>
      </c>
    </row>
    <row r="15567" spans="1:7" x14ac:dyDescent="0.2">
      <c r="A15567" s="120"/>
      <c r="B15567" s="120"/>
      <c r="C15567" s="120"/>
      <c r="D15567" s="120"/>
      <c r="E15567" s="344"/>
      <c r="F15567" s="344"/>
      <c r="G15567" s="262">
        <f t="shared" si="266"/>
        <v>58584.866528488899</v>
      </c>
    </row>
    <row r="15568" spans="1:7" x14ac:dyDescent="0.2">
      <c r="A15568" s="120"/>
      <c r="B15568" s="120"/>
      <c r="C15568" s="120"/>
      <c r="D15568" s="120"/>
      <c r="E15568" s="344"/>
      <c r="F15568" s="344"/>
      <c r="G15568" s="262">
        <f t="shared" si="266"/>
        <v>58584.866528488899</v>
      </c>
    </row>
    <row r="15569" spans="1:7" x14ac:dyDescent="0.2">
      <c r="A15569" s="120"/>
      <c r="B15569" s="120"/>
      <c r="C15569" s="120"/>
      <c r="D15569" s="120"/>
      <c r="E15569" s="344"/>
      <c r="F15569" s="344"/>
      <c r="G15569" s="262">
        <f t="shared" si="266"/>
        <v>58584.866528488899</v>
      </c>
    </row>
    <row r="15570" spans="1:7" x14ac:dyDescent="0.2">
      <c r="A15570" s="120"/>
      <c r="B15570" s="120"/>
      <c r="C15570" s="120"/>
      <c r="D15570" s="120"/>
      <c r="E15570" s="344"/>
      <c r="F15570" s="344"/>
      <c r="G15570" s="262">
        <f t="shared" si="266"/>
        <v>58584.866528488899</v>
      </c>
    </row>
    <row r="15571" spans="1:7" x14ac:dyDescent="0.2">
      <c r="A15571" s="120"/>
      <c r="B15571" s="120"/>
      <c r="C15571" s="120"/>
      <c r="D15571" s="120"/>
      <c r="E15571" s="344"/>
      <c r="F15571" s="344"/>
      <c r="G15571" s="262">
        <f t="shared" si="266"/>
        <v>58584.866528488899</v>
      </c>
    </row>
    <row r="15572" spans="1:7" x14ac:dyDescent="0.2">
      <c r="A15572" s="120"/>
      <c r="B15572" s="120"/>
      <c r="C15572" s="120"/>
      <c r="D15572" s="120"/>
      <c r="E15572" s="344"/>
      <c r="F15572" s="344"/>
      <c r="G15572" s="262">
        <f t="shared" si="266"/>
        <v>58584.866528488899</v>
      </c>
    </row>
    <row r="15573" spans="1:7" x14ac:dyDescent="0.2">
      <c r="A15573" s="120"/>
      <c r="B15573" s="120"/>
      <c r="C15573" s="120"/>
      <c r="D15573" s="120"/>
      <c r="E15573" s="344"/>
      <c r="F15573" s="344"/>
      <c r="G15573" s="262">
        <f t="shared" si="266"/>
        <v>58584.866528488899</v>
      </c>
    </row>
    <row r="15574" spans="1:7" x14ac:dyDescent="0.2">
      <c r="A15574" s="120"/>
      <c r="B15574" s="120"/>
      <c r="C15574" s="120"/>
      <c r="D15574" s="120"/>
      <c r="E15574" s="344"/>
      <c r="F15574" s="344"/>
      <c r="G15574" s="262">
        <f t="shared" si="266"/>
        <v>58584.866528488899</v>
      </c>
    </row>
    <row r="15575" spans="1:7" x14ac:dyDescent="0.2">
      <c r="A15575" s="120"/>
      <c r="B15575" s="120"/>
      <c r="C15575" s="120"/>
      <c r="D15575" s="120"/>
      <c r="E15575" s="344"/>
      <c r="F15575" s="344"/>
      <c r="G15575" s="262">
        <f t="shared" si="266"/>
        <v>58584.866528488899</v>
      </c>
    </row>
    <row r="15576" spans="1:7" x14ac:dyDescent="0.2">
      <c r="A15576" s="120"/>
      <c r="B15576" s="120"/>
      <c r="C15576" s="120"/>
      <c r="D15576" s="120"/>
      <c r="E15576" s="344"/>
      <c r="F15576" s="344"/>
      <c r="G15576" s="262">
        <f t="shared" si="266"/>
        <v>58584.866528488899</v>
      </c>
    </row>
    <row r="15577" spans="1:7" x14ac:dyDescent="0.2">
      <c r="A15577" s="120"/>
      <c r="B15577" s="120"/>
      <c r="C15577" s="120"/>
      <c r="D15577" s="120"/>
      <c r="E15577" s="344"/>
      <c r="F15577" s="344"/>
      <c r="G15577" s="262">
        <f t="shared" si="266"/>
        <v>58584.866528488899</v>
      </c>
    </row>
    <row r="15578" spans="1:7" x14ac:dyDescent="0.2">
      <c r="A15578" s="120"/>
      <c r="B15578" s="120"/>
      <c r="C15578" s="120"/>
      <c r="D15578" s="120"/>
      <c r="E15578" s="344"/>
      <c r="F15578" s="344"/>
      <c r="G15578" s="262">
        <f t="shared" si="266"/>
        <v>58584.866528488899</v>
      </c>
    </row>
    <row r="15579" spans="1:7" x14ac:dyDescent="0.2">
      <c r="A15579" s="120"/>
      <c r="B15579" s="120"/>
      <c r="C15579" s="120"/>
      <c r="D15579" s="120"/>
      <c r="E15579" s="344"/>
      <c r="F15579" s="344"/>
      <c r="G15579" s="262">
        <f t="shared" si="266"/>
        <v>58584.866528488899</v>
      </c>
    </row>
    <row r="15580" spans="1:7" x14ac:dyDescent="0.2">
      <c r="A15580" s="120"/>
      <c r="B15580" s="120"/>
      <c r="C15580" s="120"/>
      <c r="D15580" s="120"/>
      <c r="E15580" s="344"/>
      <c r="F15580" s="344"/>
      <c r="G15580" s="262">
        <f t="shared" si="266"/>
        <v>58584.866528488899</v>
      </c>
    </row>
    <row r="15581" spans="1:7" x14ac:dyDescent="0.2">
      <c r="A15581" s="120"/>
      <c r="B15581" s="120"/>
      <c r="C15581" s="120"/>
      <c r="D15581" s="120"/>
      <c r="E15581" s="344"/>
      <c r="F15581" s="344"/>
      <c r="G15581" s="262">
        <f t="shared" si="266"/>
        <v>58584.866528488899</v>
      </c>
    </row>
    <row r="15582" spans="1:7" x14ac:dyDescent="0.2">
      <c r="A15582" s="120"/>
      <c r="B15582" s="120"/>
      <c r="C15582" s="120"/>
      <c r="D15582" s="120"/>
      <c r="E15582" s="344"/>
      <c r="F15582" s="344"/>
      <c r="G15582" s="262">
        <f t="shared" si="266"/>
        <v>58584.866528488899</v>
      </c>
    </row>
    <row r="15583" spans="1:7" x14ac:dyDescent="0.2">
      <c r="A15583" s="120"/>
      <c r="B15583" s="120"/>
      <c r="C15583" s="120"/>
      <c r="D15583" s="120"/>
      <c r="E15583" s="344"/>
      <c r="F15583" s="344"/>
      <c r="G15583" s="262">
        <f t="shared" si="266"/>
        <v>58584.866528488899</v>
      </c>
    </row>
    <row r="15584" spans="1:7" x14ac:dyDescent="0.2">
      <c r="A15584" s="120"/>
      <c r="B15584" s="120"/>
      <c r="C15584" s="120"/>
      <c r="D15584" s="120"/>
      <c r="E15584" s="344"/>
      <c r="F15584" s="344"/>
      <c r="G15584" s="262">
        <f t="shared" si="266"/>
        <v>58584.866528488899</v>
      </c>
    </row>
    <row r="15585" spans="1:7" x14ac:dyDescent="0.2">
      <c r="A15585" s="120"/>
      <c r="B15585" s="120"/>
      <c r="C15585" s="120"/>
      <c r="D15585" s="120"/>
      <c r="E15585" s="344"/>
      <c r="F15585" s="344"/>
      <c r="G15585" s="262">
        <f t="shared" si="266"/>
        <v>58584.866528488899</v>
      </c>
    </row>
    <row r="15586" spans="1:7" x14ac:dyDescent="0.2">
      <c r="A15586" s="120"/>
      <c r="B15586" s="120"/>
      <c r="C15586" s="120"/>
      <c r="D15586" s="120"/>
      <c r="E15586" s="344"/>
      <c r="F15586" s="344"/>
      <c r="G15586" s="262">
        <f t="shared" si="266"/>
        <v>58584.866528488899</v>
      </c>
    </row>
    <row r="15587" spans="1:7" x14ac:dyDescent="0.2">
      <c r="A15587" s="120"/>
      <c r="B15587" s="120"/>
      <c r="C15587" s="120"/>
      <c r="D15587" s="120"/>
      <c r="E15587" s="344"/>
      <c r="F15587" s="344"/>
      <c r="G15587" s="262">
        <f t="shared" si="266"/>
        <v>58584.866528488899</v>
      </c>
    </row>
    <row r="15588" spans="1:7" x14ac:dyDescent="0.2">
      <c r="A15588" s="120"/>
      <c r="B15588" s="120"/>
      <c r="C15588" s="120"/>
      <c r="D15588" s="120"/>
      <c r="E15588" s="344"/>
      <c r="F15588" s="344"/>
      <c r="G15588" s="262">
        <f t="shared" si="266"/>
        <v>58584.866528488899</v>
      </c>
    </row>
    <row r="15589" spans="1:7" x14ac:dyDescent="0.2">
      <c r="A15589" s="120"/>
      <c r="B15589" s="120"/>
      <c r="C15589" s="120"/>
      <c r="D15589" s="120"/>
      <c r="E15589" s="344"/>
      <c r="F15589" s="344"/>
      <c r="G15589" s="262">
        <f t="shared" si="266"/>
        <v>58584.866528488899</v>
      </c>
    </row>
    <row r="15590" spans="1:7" x14ac:dyDescent="0.2">
      <c r="A15590" s="120"/>
      <c r="B15590" s="120"/>
      <c r="C15590" s="120"/>
      <c r="D15590" s="120"/>
      <c r="E15590" s="344"/>
      <c r="F15590" s="344"/>
      <c r="G15590" s="262">
        <f t="shared" si="266"/>
        <v>58584.866528488899</v>
      </c>
    </row>
    <row r="15591" spans="1:7" x14ac:dyDescent="0.2">
      <c r="A15591" s="120"/>
      <c r="B15591" s="120"/>
      <c r="C15591" s="120"/>
      <c r="D15591" s="120"/>
      <c r="E15591" s="344"/>
      <c r="F15591" s="344"/>
      <c r="G15591" s="262">
        <f t="shared" si="266"/>
        <v>58584.866528488899</v>
      </c>
    </row>
    <row r="15592" spans="1:7" x14ac:dyDescent="0.2">
      <c r="A15592" s="120"/>
      <c r="B15592" s="120"/>
      <c r="C15592" s="120"/>
      <c r="D15592" s="120"/>
      <c r="E15592" s="344"/>
      <c r="F15592" s="344"/>
      <c r="G15592" s="262">
        <f t="shared" si="266"/>
        <v>58584.866528488899</v>
      </c>
    </row>
    <row r="15593" spans="1:7" x14ac:dyDescent="0.2">
      <c r="A15593" s="120"/>
      <c r="B15593" s="120"/>
      <c r="C15593" s="120"/>
      <c r="D15593" s="120"/>
      <c r="E15593" s="344"/>
      <c r="F15593" s="344"/>
      <c r="G15593" s="262">
        <f t="shared" si="266"/>
        <v>58584.866528488899</v>
      </c>
    </row>
    <row r="15594" spans="1:7" x14ac:dyDescent="0.2">
      <c r="A15594" s="120"/>
      <c r="B15594" s="120"/>
      <c r="C15594" s="120"/>
      <c r="D15594" s="120"/>
      <c r="E15594" s="344"/>
      <c r="F15594" s="344"/>
      <c r="G15594" s="262">
        <f t="shared" si="266"/>
        <v>58584.866528488899</v>
      </c>
    </row>
    <row r="15595" spans="1:7" x14ac:dyDescent="0.2">
      <c r="A15595" s="120"/>
      <c r="B15595" s="120"/>
      <c r="C15595" s="120"/>
      <c r="D15595" s="120"/>
      <c r="E15595" s="344"/>
      <c r="F15595" s="344"/>
      <c r="G15595" s="262">
        <f t="shared" si="266"/>
        <v>58584.866528488899</v>
      </c>
    </row>
    <row r="15596" spans="1:7" x14ac:dyDescent="0.2">
      <c r="A15596" s="120"/>
      <c r="B15596" s="120"/>
      <c r="C15596" s="120"/>
      <c r="D15596" s="120"/>
      <c r="E15596" s="344"/>
      <c r="F15596" s="344"/>
      <c r="G15596" s="262">
        <f t="shared" si="266"/>
        <v>58584.866528488899</v>
      </c>
    </row>
    <row r="15597" spans="1:7" x14ac:dyDescent="0.2">
      <c r="A15597" s="120"/>
      <c r="B15597" s="120"/>
      <c r="C15597" s="120"/>
      <c r="D15597" s="120"/>
      <c r="E15597" s="344"/>
      <c r="F15597" s="344"/>
      <c r="G15597" s="262">
        <f t="shared" si="266"/>
        <v>58584.866528488899</v>
      </c>
    </row>
    <row r="15598" spans="1:7" x14ac:dyDescent="0.2">
      <c r="A15598" s="120"/>
      <c r="B15598" s="120"/>
      <c r="C15598" s="120"/>
      <c r="D15598" s="120"/>
      <c r="E15598" s="344"/>
      <c r="F15598" s="344"/>
      <c r="G15598" s="262">
        <f t="shared" si="266"/>
        <v>58584.866528488899</v>
      </c>
    </row>
    <row r="15599" spans="1:7" x14ac:dyDescent="0.2">
      <c r="A15599" s="120"/>
      <c r="B15599" s="120"/>
      <c r="C15599" s="120"/>
      <c r="D15599" s="120"/>
      <c r="E15599" s="344"/>
      <c r="F15599" s="344"/>
      <c r="G15599" s="262">
        <f t="shared" si="266"/>
        <v>58584.866528488899</v>
      </c>
    </row>
    <row r="15600" spans="1:7" x14ac:dyDescent="0.2">
      <c r="A15600" s="120"/>
      <c r="B15600" s="120"/>
      <c r="C15600" s="120"/>
      <c r="D15600" s="120"/>
      <c r="E15600" s="344"/>
      <c r="F15600" s="344"/>
      <c r="G15600" s="262">
        <f t="shared" si="266"/>
        <v>58584.866528488899</v>
      </c>
    </row>
    <row r="15601" spans="1:7" x14ac:dyDescent="0.2">
      <c r="A15601" s="120"/>
      <c r="B15601" s="120"/>
      <c r="C15601" s="120"/>
      <c r="D15601" s="120"/>
      <c r="E15601" s="344"/>
      <c r="F15601" s="344"/>
      <c r="G15601" s="262">
        <f t="shared" si="266"/>
        <v>58584.866528488899</v>
      </c>
    </row>
    <row r="15602" spans="1:7" x14ac:dyDescent="0.2">
      <c r="A15602" s="120"/>
      <c r="B15602" s="120"/>
      <c r="C15602" s="120"/>
      <c r="D15602" s="120"/>
      <c r="E15602" s="344"/>
      <c r="F15602" s="344"/>
      <c r="G15602" s="262">
        <f t="shared" si="266"/>
        <v>58584.866528488899</v>
      </c>
    </row>
    <row r="15603" spans="1:7" x14ac:dyDescent="0.2">
      <c r="A15603" s="120"/>
      <c r="B15603" s="120"/>
      <c r="C15603" s="120"/>
      <c r="D15603" s="120"/>
      <c r="E15603" s="344"/>
      <c r="F15603" s="344"/>
      <c r="G15603" s="262">
        <f t="shared" si="266"/>
        <v>58584.866528488899</v>
      </c>
    </row>
    <row r="15604" spans="1:7" x14ac:dyDescent="0.2">
      <c r="A15604" s="120"/>
      <c r="B15604" s="120"/>
      <c r="C15604" s="120"/>
      <c r="D15604" s="120"/>
      <c r="E15604" s="344"/>
      <c r="F15604" s="344"/>
      <c r="G15604" s="262">
        <f t="shared" si="266"/>
        <v>58584.866528488899</v>
      </c>
    </row>
    <row r="15605" spans="1:7" x14ac:dyDescent="0.2">
      <c r="A15605" s="120"/>
      <c r="B15605" s="120"/>
      <c r="C15605" s="120"/>
      <c r="D15605" s="120"/>
      <c r="E15605" s="344"/>
      <c r="F15605" s="344"/>
      <c r="G15605" s="262">
        <f t="shared" si="266"/>
        <v>58584.866528488899</v>
      </c>
    </row>
    <row r="15606" spans="1:7" x14ac:dyDescent="0.2">
      <c r="A15606" s="120"/>
      <c r="B15606" s="120"/>
      <c r="C15606" s="120"/>
      <c r="D15606" s="120"/>
      <c r="E15606" s="344"/>
      <c r="F15606" s="344"/>
      <c r="G15606" s="262">
        <f t="shared" si="266"/>
        <v>58584.866528488899</v>
      </c>
    </row>
    <row r="15607" spans="1:7" x14ac:dyDescent="0.2">
      <c r="A15607" s="120"/>
      <c r="B15607" s="120"/>
      <c r="C15607" s="120"/>
      <c r="D15607" s="120"/>
      <c r="E15607" s="344"/>
      <c r="F15607" s="344"/>
      <c r="G15607" s="262">
        <f t="shared" si="266"/>
        <v>58584.866528488899</v>
      </c>
    </row>
    <row r="15608" spans="1:7" x14ac:dyDescent="0.2">
      <c r="A15608" s="120"/>
      <c r="B15608" s="120"/>
      <c r="C15608" s="120"/>
      <c r="D15608" s="120"/>
      <c r="E15608" s="344"/>
      <c r="F15608" s="344"/>
      <c r="G15608" s="262">
        <f t="shared" si="266"/>
        <v>58584.866528488899</v>
      </c>
    </row>
    <row r="15609" spans="1:7" x14ac:dyDescent="0.2">
      <c r="A15609" s="120"/>
      <c r="B15609" s="120"/>
      <c r="C15609" s="120"/>
      <c r="D15609" s="120"/>
      <c r="E15609" s="344"/>
      <c r="F15609" s="344"/>
      <c r="G15609" s="262">
        <f t="shared" si="266"/>
        <v>58584.866528488899</v>
      </c>
    </row>
    <row r="15610" spans="1:7" x14ac:dyDescent="0.2">
      <c r="A15610" s="120"/>
      <c r="B15610" s="120"/>
      <c r="C15610" s="120"/>
      <c r="D15610" s="120"/>
      <c r="E15610" s="344"/>
      <c r="F15610" s="344"/>
      <c r="G15610" s="262">
        <f t="shared" si="266"/>
        <v>58584.866528488899</v>
      </c>
    </row>
    <row r="15611" spans="1:7" x14ac:dyDescent="0.2">
      <c r="A15611" s="120"/>
      <c r="B15611" s="120"/>
      <c r="C15611" s="120"/>
      <c r="D15611" s="120"/>
      <c r="E15611" s="344"/>
      <c r="F15611" s="344"/>
      <c r="G15611" s="262">
        <f t="shared" si="266"/>
        <v>58584.866528488899</v>
      </c>
    </row>
    <row r="15612" spans="1:7" x14ac:dyDescent="0.2">
      <c r="A15612" s="120"/>
      <c r="B15612" s="120"/>
      <c r="C15612" s="120"/>
      <c r="D15612" s="120"/>
      <c r="E15612" s="344"/>
      <c r="F15612" s="344"/>
      <c r="G15612" s="262">
        <f t="shared" si="266"/>
        <v>58584.866528488899</v>
      </c>
    </row>
    <row r="15613" spans="1:7" x14ac:dyDescent="0.2">
      <c r="A15613" s="120"/>
      <c r="B15613" s="120"/>
      <c r="C15613" s="120"/>
      <c r="D15613" s="120"/>
      <c r="E15613" s="344"/>
      <c r="F15613" s="344"/>
      <c r="G15613" s="262">
        <f t="shared" si="266"/>
        <v>58584.866528488899</v>
      </c>
    </row>
    <row r="15614" spans="1:7" x14ac:dyDescent="0.2">
      <c r="A15614" s="120"/>
      <c r="B15614" s="120"/>
      <c r="C15614" s="120"/>
      <c r="D15614" s="120"/>
      <c r="E15614" s="344"/>
      <c r="F15614" s="344"/>
      <c r="G15614" s="262">
        <f t="shared" si="266"/>
        <v>58584.866528488899</v>
      </c>
    </row>
    <row r="15615" spans="1:7" x14ac:dyDescent="0.2">
      <c r="A15615" s="120"/>
      <c r="B15615" s="120"/>
      <c r="C15615" s="120"/>
      <c r="D15615" s="120"/>
      <c r="E15615" s="344"/>
      <c r="F15615" s="344"/>
      <c r="G15615" s="262">
        <f t="shared" si="266"/>
        <v>58584.866528488899</v>
      </c>
    </row>
    <row r="15616" spans="1:7" x14ac:dyDescent="0.2">
      <c r="A15616" s="120"/>
      <c r="B15616" s="120"/>
      <c r="C15616" s="120"/>
      <c r="D15616" s="120"/>
      <c r="E15616" s="344"/>
      <c r="F15616" s="344"/>
      <c r="G15616" s="262">
        <f t="shared" si="266"/>
        <v>58584.866528488899</v>
      </c>
    </row>
    <row r="15617" spans="1:7" x14ac:dyDescent="0.2">
      <c r="A15617" s="120"/>
      <c r="B15617" s="120"/>
      <c r="C15617" s="120"/>
      <c r="D15617" s="120"/>
      <c r="E15617" s="344"/>
      <c r="F15617" s="344"/>
      <c r="G15617" s="262">
        <f t="shared" si="266"/>
        <v>58584.866528488899</v>
      </c>
    </row>
    <row r="15618" spans="1:7" x14ac:dyDescent="0.2">
      <c r="A15618" s="120"/>
      <c r="B15618" s="120"/>
      <c r="C15618" s="120"/>
      <c r="D15618" s="120"/>
      <c r="E15618" s="344"/>
      <c r="F15618" s="344"/>
      <c r="G15618" s="262">
        <f t="shared" si="266"/>
        <v>58584.866528488899</v>
      </c>
    </row>
    <row r="15619" spans="1:7" x14ac:dyDescent="0.2">
      <c r="A15619" s="120"/>
      <c r="B15619" s="120"/>
      <c r="C15619" s="120"/>
      <c r="D15619" s="120"/>
      <c r="E15619" s="344"/>
      <c r="F15619" s="344"/>
      <c r="G15619" s="262">
        <f t="shared" si="266"/>
        <v>58584.866528488899</v>
      </c>
    </row>
    <row r="15620" spans="1:7" x14ac:dyDescent="0.2">
      <c r="A15620" s="120"/>
      <c r="B15620" s="120"/>
      <c r="C15620" s="120"/>
      <c r="D15620" s="120"/>
      <c r="E15620" s="344"/>
      <c r="F15620" s="344"/>
      <c r="G15620" s="262">
        <f t="shared" si="266"/>
        <v>58584.866528488899</v>
      </c>
    </row>
    <row r="15621" spans="1:7" x14ac:dyDescent="0.2">
      <c r="A15621" s="120"/>
      <c r="B15621" s="120"/>
      <c r="C15621" s="120"/>
      <c r="D15621" s="120"/>
      <c r="E15621" s="344"/>
      <c r="F15621" s="344"/>
      <c r="G15621" s="262">
        <f t="shared" si="266"/>
        <v>58584.866528488899</v>
      </c>
    </row>
    <row r="15622" spans="1:7" x14ac:dyDescent="0.2">
      <c r="A15622" s="120"/>
      <c r="B15622" s="120"/>
      <c r="C15622" s="120"/>
      <c r="D15622" s="120"/>
      <c r="E15622" s="344"/>
      <c r="F15622" s="344"/>
      <c r="G15622" s="262">
        <f t="shared" ref="G15622:G15685" si="267">G15621+(D15622+D15621)/2*(E15622-E15621)</f>
        <v>58584.866528488899</v>
      </c>
    </row>
    <row r="15623" spans="1:7" x14ac:dyDescent="0.2">
      <c r="A15623" s="120"/>
      <c r="B15623" s="120"/>
      <c r="C15623" s="120"/>
      <c r="D15623" s="120"/>
      <c r="E15623" s="344"/>
      <c r="F15623" s="344"/>
      <c r="G15623" s="262">
        <f t="shared" si="267"/>
        <v>58584.866528488899</v>
      </c>
    </row>
    <row r="15624" spans="1:7" x14ac:dyDescent="0.2">
      <c r="A15624" s="120"/>
      <c r="B15624" s="120"/>
      <c r="C15624" s="120"/>
      <c r="D15624" s="120"/>
      <c r="E15624" s="344"/>
      <c r="F15624" s="344"/>
      <c r="G15624" s="262">
        <f t="shared" si="267"/>
        <v>58584.866528488899</v>
      </c>
    </row>
    <row r="15625" spans="1:7" x14ac:dyDescent="0.2">
      <c r="A15625" s="120"/>
      <c r="B15625" s="120"/>
      <c r="C15625" s="120"/>
      <c r="D15625" s="120"/>
      <c r="E15625" s="344"/>
      <c r="F15625" s="344"/>
      <c r="G15625" s="262">
        <f t="shared" si="267"/>
        <v>58584.866528488899</v>
      </c>
    </row>
    <row r="15626" spans="1:7" x14ac:dyDescent="0.2">
      <c r="A15626" s="120"/>
      <c r="B15626" s="120"/>
      <c r="C15626" s="120"/>
      <c r="D15626" s="120"/>
      <c r="E15626" s="344"/>
      <c r="F15626" s="344"/>
      <c r="G15626" s="262">
        <f t="shared" si="267"/>
        <v>58584.866528488899</v>
      </c>
    </row>
    <row r="15627" spans="1:7" x14ac:dyDescent="0.2">
      <c r="A15627" s="120"/>
      <c r="B15627" s="120"/>
      <c r="C15627" s="120"/>
      <c r="D15627" s="120"/>
      <c r="E15627" s="344"/>
      <c r="F15627" s="344"/>
      <c r="G15627" s="262">
        <f t="shared" si="267"/>
        <v>58584.866528488899</v>
      </c>
    </row>
    <row r="15628" spans="1:7" x14ac:dyDescent="0.2">
      <c r="A15628" s="120"/>
      <c r="B15628" s="120"/>
      <c r="C15628" s="120"/>
      <c r="D15628" s="120"/>
      <c r="E15628" s="344"/>
      <c r="F15628" s="344"/>
      <c r="G15628" s="262">
        <f t="shared" si="267"/>
        <v>58584.866528488899</v>
      </c>
    </row>
    <row r="15629" spans="1:7" x14ac:dyDescent="0.2">
      <c r="A15629" s="120"/>
      <c r="B15629" s="120"/>
      <c r="C15629" s="120"/>
      <c r="D15629" s="120"/>
      <c r="E15629" s="344"/>
      <c r="F15629" s="344"/>
      <c r="G15629" s="262">
        <f t="shared" si="267"/>
        <v>58584.866528488899</v>
      </c>
    </row>
    <row r="15630" spans="1:7" x14ac:dyDescent="0.2">
      <c r="A15630" s="120"/>
      <c r="B15630" s="120"/>
      <c r="C15630" s="120"/>
      <c r="D15630" s="120"/>
      <c r="E15630" s="344"/>
      <c r="F15630" s="344"/>
      <c r="G15630" s="262">
        <f t="shared" si="267"/>
        <v>58584.866528488899</v>
      </c>
    </row>
    <row r="15631" spans="1:7" x14ac:dyDescent="0.2">
      <c r="A15631" s="120"/>
      <c r="B15631" s="120"/>
      <c r="C15631" s="120"/>
      <c r="D15631" s="120"/>
      <c r="E15631" s="344"/>
      <c r="F15631" s="344"/>
      <c r="G15631" s="262">
        <f t="shared" si="267"/>
        <v>58584.866528488899</v>
      </c>
    </row>
    <row r="15632" spans="1:7" x14ac:dyDescent="0.2">
      <c r="A15632" s="120"/>
      <c r="B15632" s="120"/>
      <c r="C15632" s="120"/>
      <c r="D15632" s="120"/>
      <c r="E15632" s="344"/>
      <c r="F15632" s="344"/>
      <c r="G15632" s="262">
        <f t="shared" si="267"/>
        <v>58584.866528488899</v>
      </c>
    </row>
    <row r="15633" spans="1:7" x14ac:dyDescent="0.2">
      <c r="A15633" s="120"/>
      <c r="B15633" s="120"/>
      <c r="C15633" s="120"/>
      <c r="D15633" s="120"/>
      <c r="E15633" s="344"/>
      <c r="F15633" s="344"/>
      <c r="G15633" s="262">
        <f t="shared" si="267"/>
        <v>58584.866528488899</v>
      </c>
    </row>
    <row r="15634" spans="1:7" x14ac:dyDescent="0.2">
      <c r="A15634" s="120"/>
      <c r="B15634" s="120"/>
      <c r="C15634" s="120"/>
      <c r="D15634" s="120"/>
      <c r="E15634" s="344"/>
      <c r="F15634" s="344"/>
      <c r="G15634" s="262">
        <f t="shared" si="267"/>
        <v>58584.866528488899</v>
      </c>
    </row>
    <row r="15635" spans="1:7" x14ac:dyDescent="0.2">
      <c r="A15635" s="120"/>
      <c r="B15635" s="120"/>
      <c r="C15635" s="120"/>
      <c r="D15635" s="120"/>
      <c r="E15635" s="344"/>
      <c r="F15635" s="344"/>
      <c r="G15635" s="262">
        <f t="shared" si="267"/>
        <v>58584.866528488899</v>
      </c>
    </row>
    <row r="15636" spans="1:7" x14ac:dyDescent="0.2">
      <c r="A15636" s="120"/>
      <c r="B15636" s="120"/>
      <c r="C15636" s="120"/>
      <c r="D15636" s="120"/>
      <c r="E15636" s="344"/>
      <c r="F15636" s="344"/>
      <c r="G15636" s="262">
        <f t="shared" si="267"/>
        <v>58584.866528488899</v>
      </c>
    </row>
    <row r="15637" spans="1:7" x14ac:dyDescent="0.2">
      <c r="A15637" s="120"/>
      <c r="B15637" s="120"/>
      <c r="C15637" s="120"/>
      <c r="D15637" s="120"/>
      <c r="E15637" s="344"/>
      <c r="F15637" s="344"/>
      <c r="G15637" s="262">
        <f t="shared" si="267"/>
        <v>58584.866528488899</v>
      </c>
    </row>
    <row r="15638" spans="1:7" x14ac:dyDescent="0.2">
      <c r="A15638" s="120"/>
      <c r="B15638" s="120"/>
      <c r="C15638" s="120"/>
      <c r="D15638" s="120"/>
      <c r="E15638" s="344"/>
      <c r="F15638" s="344"/>
      <c r="G15638" s="262">
        <f t="shared" si="267"/>
        <v>58584.866528488899</v>
      </c>
    </row>
    <row r="15639" spans="1:7" x14ac:dyDescent="0.2">
      <c r="A15639" s="120"/>
      <c r="B15639" s="120"/>
      <c r="C15639" s="120"/>
      <c r="D15639" s="120"/>
      <c r="E15639" s="344"/>
      <c r="F15639" s="344"/>
      <c r="G15639" s="262">
        <f t="shared" si="267"/>
        <v>58584.866528488899</v>
      </c>
    </row>
    <row r="15640" spans="1:7" x14ac:dyDescent="0.2">
      <c r="A15640" s="120"/>
      <c r="B15640" s="120"/>
      <c r="C15640" s="120"/>
      <c r="D15640" s="120"/>
      <c r="E15640" s="344"/>
      <c r="F15640" s="344"/>
      <c r="G15640" s="262">
        <f t="shared" si="267"/>
        <v>58584.866528488899</v>
      </c>
    </row>
    <row r="15641" spans="1:7" x14ac:dyDescent="0.2">
      <c r="A15641" s="120"/>
      <c r="B15641" s="120"/>
      <c r="C15641" s="120"/>
      <c r="D15641" s="120"/>
      <c r="E15641" s="344"/>
      <c r="F15641" s="344"/>
      <c r="G15641" s="262">
        <f t="shared" si="267"/>
        <v>58584.866528488899</v>
      </c>
    </row>
    <row r="15642" spans="1:7" x14ac:dyDescent="0.2">
      <c r="A15642" s="120"/>
      <c r="B15642" s="120"/>
      <c r="C15642" s="120"/>
      <c r="D15642" s="120"/>
      <c r="E15642" s="344"/>
      <c r="F15642" s="344"/>
      <c r="G15642" s="262">
        <f t="shared" si="267"/>
        <v>58584.866528488899</v>
      </c>
    </row>
    <row r="15643" spans="1:7" x14ac:dyDescent="0.2">
      <c r="A15643" s="120"/>
      <c r="B15643" s="120"/>
      <c r="C15643" s="120"/>
      <c r="D15643" s="120"/>
      <c r="E15643" s="344"/>
      <c r="F15643" s="344"/>
      <c r="G15643" s="262">
        <f t="shared" si="267"/>
        <v>58584.866528488899</v>
      </c>
    </row>
    <row r="15644" spans="1:7" x14ac:dyDescent="0.2">
      <c r="A15644" s="120"/>
      <c r="B15644" s="120"/>
      <c r="C15644" s="120"/>
      <c r="D15644" s="120"/>
      <c r="E15644" s="344"/>
      <c r="F15644" s="344"/>
      <c r="G15644" s="262">
        <f t="shared" si="267"/>
        <v>58584.866528488899</v>
      </c>
    </row>
    <row r="15645" spans="1:7" x14ac:dyDescent="0.2">
      <c r="A15645" s="120"/>
      <c r="B15645" s="120"/>
      <c r="C15645" s="120"/>
      <c r="D15645" s="120"/>
      <c r="E15645" s="344"/>
      <c r="F15645" s="344"/>
      <c r="G15645" s="262">
        <f t="shared" si="267"/>
        <v>58584.866528488899</v>
      </c>
    </row>
    <row r="15646" spans="1:7" x14ac:dyDescent="0.2">
      <c r="A15646" s="120"/>
      <c r="B15646" s="120"/>
      <c r="C15646" s="120"/>
      <c r="D15646" s="120"/>
      <c r="E15646" s="344"/>
      <c r="F15646" s="344"/>
      <c r="G15646" s="262">
        <f t="shared" si="267"/>
        <v>58584.866528488899</v>
      </c>
    </row>
    <row r="15647" spans="1:7" x14ac:dyDescent="0.2">
      <c r="A15647" s="120"/>
      <c r="B15647" s="120"/>
      <c r="C15647" s="120"/>
      <c r="D15647" s="120"/>
      <c r="E15647" s="344"/>
      <c r="F15647" s="344"/>
      <c r="G15647" s="262">
        <f t="shared" si="267"/>
        <v>58584.866528488899</v>
      </c>
    </row>
    <row r="15648" spans="1:7" x14ac:dyDescent="0.2">
      <c r="A15648" s="120"/>
      <c r="B15648" s="120"/>
      <c r="C15648" s="120"/>
      <c r="D15648" s="120"/>
      <c r="E15648" s="344"/>
      <c r="F15648" s="344"/>
      <c r="G15648" s="262">
        <f t="shared" si="267"/>
        <v>58584.866528488899</v>
      </c>
    </row>
    <row r="15649" spans="1:7" x14ac:dyDescent="0.2">
      <c r="A15649" s="120"/>
      <c r="B15649" s="120"/>
      <c r="C15649" s="120"/>
      <c r="D15649" s="120"/>
      <c r="E15649" s="344"/>
      <c r="F15649" s="344"/>
      <c r="G15649" s="262">
        <f t="shared" si="267"/>
        <v>58584.866528488899</v>
      </c>
    </row>
    <row r="15650" spans="1:7" x14ac:dyDescent="0.2">
      <c r="A15650" s="120"/>
      <c r="B15650" s="120"/>
      <c r="C15650" s="120"/>
      <c r="D15650" s="120"/>
      <c r="E15650" s="344"/>
      <c r="F15650" s="344"/>
      <c r="G15650" s="262">
        <f t="shared" si="267"/>
        <v>58584.866528488899</v>
      </c>
    </row>
    <row r="15651" spans="1:7" x14ac:dyDescent="0.2">
      <c r="A15651" s="120"/>
      <c r="B15651" s="120"/>
      <c r="C15651" s="120"/>
      <c r="D15651" s="120"/>
      <c r="E15651" s="344"/>
      <c r="F15651" s="344"/>
      <c r="G15651" s="262">
        <f t="shared" si="267"/>
        <v>58584.866528488899</v>
      </c>
    </row>
    <row r="15652" spans="1:7" x14ac:dyDescent="0.2">
      <c r="A15652" s="120"/>
      <c r="B15652" s="120"/>
      <c r="C15652" s="120"/>
      <c r="D15652" s="120"/>
      <c r="E15652" s="344"/>
      <c r="F15652" s="344"/>
      <c r="G15652" s="262">
        <f t="shared" si="267"/>
        <v>58584.866528488899</v>
      </c>
    </row>
    <row r="15653" spans="1:7" x14ac:dyDescent="0.2">
      <c r="A15653" s="120"/>
      <c r="B15653" s="120"/>
      <c r="C15653" s="120"/>
      <c r="D15653" s="120"/>
      <c r="E15653" s="344"/>
      <c r="F15653" s="344"/>
      <c r="G15653" s="262">
        <f t="shared" si="267"/>
        <v>58584.866528488899</v>
      </c>
    </row>
    <row r="15654" spans="1:7" x14ac:dyDescent="0.2">
      <c r="A15654" s="120"/>
      <c r="B15654" s="120"/>
      <c r="C15654" s="120"/>
      <c r="D15654" s="120"/>
      <c r="E15654" s="344"/>
      <c r="F15654" s="344"/>
      <c r="G15654" s="262">
        <f t="shared" si="267"/>
        <v>58584.866528488899</v>
      </c>
    </row>
    <row r="15655" spans="1:7" x14ac:dyDescent="0.2">
      <c r="A15655" s="120"/>
      <c r="B15655" s="120"/>
      <c r="C15655" s="120"/>
      <c r="D15655" s="120"/>
      <c r="E15655" s="344"/>
      <c r="F15655" s="344"/>
      <c r="G15655" s="262">
        <f t="shared" si="267"/>
        <v>58584.866528488899</v>
      </c>
    </row>
    <row r="15656" spans="1:7" x14ac:dyDescent="0.2">
      <c r="A15656" s="120"/>
      <c r="B15656" s="120"/>
      <c r="C15656" s="120"/>
      <c r="D15656" s="120"/>
      <c r="E15656" s="344"/>
      <c r="F15656" s="344"/>
      <c r="G15656" s="262">
        <f t="shared" si="267"/>
        <v>58584.866528488899</v>
      </c>
    </row>
    <row r="15657" spans="1:7" x14ac:dyDescent="0.2">
      <c r="A15657" s="120"/>
      <c r="B15657" s="120"/>
      <c r="C15657" s="120"/>
      <c r="D15657" s="120"/>
      <c r="E15657" s="344"/>
      <c r="F15657" s="344"/>
      <c r="G15657" s="262">
        <f t="shared" si="267"/>
        <v>58584.866528488899</v>
      </c>
    </row>
    <row r="15658" spans="1:7" x14ac:dyDescent="0.2">
      <c r="A15658" s="120"/>
      <c r="B15658" s="120"/>
      <c r="C15658" s="120"/>
      <c r="D15658" s="120"/>
      <c r="E15658" s="344"/>
      <c r="F15658" s="344"/>
      <c r="G15658" s="262">
        <f t="shared" si="267"/>
        <v>58584.866528488899</v>
      </c>
    </row>
    <row r="15659" spans="1:7" x14ac:dyDescent="0.2">
      <c r="A15659" s="120"/>
      <c r="B15659" s="120"/>
      <c r="C15659" s="120"/>
      <c r="D15659" s="120"/>
      <c r="E15659" s="344"/>
      <c r="F15659" s="344"/>
      <c r="G15659" s="262">
        <f t="shared" si="267"/>
        <v>58584.866528488899</v>
      </c>
    </row>
    <row r="15660" spans="1:7" x14ac:dyDescent="0.2">
      <c r="A15660" s="120"/>
      <c r="B15660" s="120"/>
      <c r="C15660" s="120"/>
      <c r="D15660" s="120"/>
      <c r="E15660" s="344"/>
      <c r="F15660" s="344"/>
      <c r="G15660" s="262">
        <f t="shared" si="267"/>
        <v>58584.866528488899</v>
      </c>
    </row>
    <row r="15661" spans="1:7" x14ac:dyDescent="0.2">
      <c r="A15661" s="120"/>
      <c r="B15661" s="120"/>
      <c r="C15661" s="120"/>
      <c r="D15661" s="120"/>
      <c r="E15661" s="344"/>
      <c r="F15661" s="344"/>
      <c r="G15661" s="262">
        <f t="shared" si="267"/>
        <v>58584.866528488899</v>
      </c>
    </row>
    <row r="15662" spans="1:7" x14ac:dyDescent="0.2">
      <c r="A15662" s="120"/>
      <c r="B15662" s="120"/>
      <c r="C15662" s="120"/>
      <c r="D15662" s="120"/>
      <c r="E15662" s="344"/>
      <c r="F15662" s="344"/>
      <c r="G15662" s="262">
        <f t="shared" si="267"/>
        <v>58584.866528488899</v>
      </c>
    </row>
    <row r="15663" spans="1:7" x14ac:dyDescent="0.2">
      <c r="A15663" s="120"/>
      <c r="B15663" s="120"/>
      <c r="C15663" s="120"/>
      <c r="D15663" s="120"/>
      <c r="E15663" s="344"/>
      <c r="F15663" s="344"/>
      <c r="G15663" s="262">
        <f t="shared" si="267"/>
        <v>58584.866528488899</v>
      </c>
    </row>
    <row r="15664" spans="1:7" x14ac:dyDescent="0.2">
      <c r="A15664" s="120"/>
      <c r="B15664" s="120"/>
      <c r="C15664" s="120"/>
      <c r="D15664" s="120"/>
      <c r="E15664" s="344"/>
      <c r="F15664" s="344"/>
      <c r="G15664" s="262">
        <f t="shared" si="267"/>
        <v>58584.866528488899</v>
      </c>
    </row>
    <row r="15665" spans="1:7" x14ac:dyDescent="0.2">
      <c r="A15665" s="120"/>
      <c r="B15665" s="120"/>
      <c r="C15665" s="120"/>
      <c r="D15665" s="120"/>
      <c r="E15665" s="344"/>
      <c r="F15665" s="344"/>
      <c r="G15665" s="262">
        <f t="shared" si="267"/>
        <v>58584.866528488899</v>
      </c>
    </row>
    <row r="15666" spans="1:7" x14ac:dyDescent="0.2">
      <c r="A15666" s="120"/>
      <c r="B15666" s="120"/>
      <c r="C15666" s="120"/>
      <c r="D15666" s="120"/>
      <c r="E15666" s="344"/>
      <c r="F15666" s="344"/>
      <c r="G15666" s="262">
        <f t="shared" si="267"/>
        <v>58584.866528488899</v>
      </c>
    </row>
    <row r="15667" spans="1:7" x14ac:dyDescent="0.2">
      <c r="A15667" s="120"/>
      <c r="B15667" s="120"/>
      <c r="C15667" s="120"/>
      <c r="D15667" s="120"/>
      <c r="E15667" s="344"/>
      <c r="F15667" s="344"/>
      <c r="G15667" s="262">
        <f t="shared" si="267"/>
        <v>58584.866528488899</v>
      </c>
    </row>
    <row r="15668" spans="1:7" x14ac:dyDescent="0.2">
      <c r="A15668" s="120"/>
      <c r="B15668" s="120"/>
      <c r="C15668" s="120"/>
      <c r="D15668" s="120"/>
      <c r="E15668" s="344"/>
      <c r="F15668" s="344"/>
      <c r="G15668" s="262">
        <f t="shared" si="267"/>
        <v>58584.866528488899</v>
      </c>
    </row>
    <row r="15669" spans="1:7" x14ac:dyDescent="0.2">
      <c r="A15669" s="120"/>
      <c r="B15669" s="120"/>
      <c r="C15669" s="120"/>
      <c r="D15669" s="120"/>
      <c r="E15669" s="344"/>
      <c r="F15669" s="344"/>
      <c r="G15669" s="262">
        <f t="shared" si="267"/>
        <v>58584.866528488899</v>
      </c>
    </row>
    <row r="15670" spans="1:7" x14ac:dyDescent="0.2">
      <c r="A15670" s="120"/>
      <c r="B15670" s="120"/>
      <c r="C15670" s="120"/>
      <c r="D15670" s="120"/>
      <c r="E15670" s="344"/>
      <c r="F15670" s="344"/>
      <c r="G15670" s="262">
        <f t="shared" si="267"/>
        <v>58584.866528488899</v>
      </c>
    </row>
    <row r="15671" spans="1:7" x14ac:dyDescent="0.2">
      <c r="A15671" s="120"/>
      <c r="B15671" s="120"/>
      <c r="C15671" s="120"/>
      <c r="D15671" s="120"/>
      <c r="E15671" s="344"/>
      <c r="F15671" s="344"/>
      <c r="G15671" s="262">
        <f t="shared" si="267"/>
        <v>58584.866528488899</v>
      </c>
    </row>
    <row r="15672" spans="1:7" x14ac:dyDescent="0.2">
      <c r="A15672" s="120"/>
      <c r="B15672" s="120"/>
      <c r="C15672" s="120"/>
      <c r="D15672" s="120"/>
      <c r="E15672" s="344"/>
      <c r="F15672" s="344"/>
      <c r="G15672" s="262">
        <f t="shared" si="267"/>
        <v>58584.866528488899</v>
      </c>
    </row>
    <row r="15673" spans="1:7" x14ac:dyDescent="0.2">
      <c r="A15673" s="120"/>
      <c r="B15673" s="120"/>
      <c r="C15673" s="120"/>
      <c r="D15673" s="120"/>
      <c r="E15673" s="344"/>
      <c r="F15673" s="344"/>
      <c r="G15673" s="262">
        <f t="shared" si="267"/>
        <v>58584.866528488899</v>
      </c>
    </row>
    <row r="15674" spans="1:7" x14ac:dyDescent="0.2">
      <c r="A15674" s="120"/>
      <c r="B15674" s="120"/>
      <c r="C15674" s="120"/>
      <c r="D15674" s="120"/>
      <c r="E15674" s="344"/>
      <c r="F15674" s="344"/>
      <c r="G15674" s="262">
        <f t="shared" si="267"/>
        <v>58584.866528488899</v>
      </c>
    </row>
    <row r="15675" spans="1:7" x14ac:dyDescent="0.2">
      <c r="A15675" s="120"/>
      <c r="B15675" s="120"/>
      <c r="C15675" s="120"/>
      <c r="D15675" s="120"/>
      <c r="E15675" s="344"/>
      <c r="F15675" s="344"/>
      <c r="G15675" s="262">
        <f t="shared" si="267"/>
        <v>58584.866528488899</v>
      </c>
    </row>
    <row r="15676" spans="1:7" x14ac:dyDescent="0.2">
      <c r="A15676" s="120"/>
      <c r="B15676" s="120"/>
      <c r="C15676" s="120"/>
      <c r="D15676" s="120"/>
      <c r="E15676" s="344"/>
      <c r="F15676" s="344"/>
      <c r="G15676" s="262">
        <f t="shared" si="267"/>
        <v>58584.866528488899</v>
      </c>
    </row>
    <row r="15677" spans="1:7" x14ac:dyDescent="0.2">
      <c r="A15677" s="120"/>
      <c r="B15677" s="120"/>
      <c r="C15677" s="120"/>
      <c r="D15677" s="120"/>
      <c r="E15677" s="344"/>
      <c r="F15677" s="344"/>
      <c r="G15677" s="262">
        <f t="shared" si="267"/>
        <v>58584.866528488899</v>
      </c>
    </row>
    <row r="15678" spans="1:7" x14ac:dyDescent="0.2">
      <c r="A15678" s="120"/>
      <c r="B15678" s="120"/>
      <c r="C15678" s="120"/>
      <c r="D15678" s="120"/>
      <c r="E15678" s="344"/>
      <c r="F15678" s="344"/>
      <c r="G15678" s="262">
        <f t="shared" si="267"/>
        <v>58584.866528488899</v>
      </c>
    </row>
    <row r="15679" spans="1:7" x14ac:dyDescent="0.2">
      <c r="A15679" s="120"/>
      <c r="B15679" s="120"/>
      <c r="C15679" s="120"/>
      <c r="D15679" s="120"/>
      <c r="E15679" s="344"/>
      <c r="F15679" s="344"/>
      <c r="G15679" s="262">
        <f t="shared" si="267"/>
        <v>58584.866528488899</v>
      </c>
    </row>
    <row r="15680" spans="1:7" x14ac:dyDescent="0.2">
      <c r="A15680" s="120"/>
      <c r="B15680" s="120"/>
      <c r="C15680" s="120"/>
      <c r="D15680" s="120"/>
      <c r="E15680" s="344"/>
      <c r="F15680" s="344"/>
      <c r="G15680" s="262">
        <f t="shared" si="267"/>
        <v>58584.866528488899</v>
      </c>
    </row>
    <row r="15681" spans="1:7" x14ac:dyDescent="0.2">
      <c r="A15681" s="120"/>
      <c r="B15681" s="120"/>
      <c r="C15681" s="120"/>
      <c r="D15681" s="120"/>
      <c r="E15681" s="344"/>
      <c r="F15681" s="344"/>
      <c r="G15681" s="262">
        <f t="shared" si="267"/>
        <v>58584.866528488899</v>
      </c>
    </row>
    <row r="15682" spans="1:7" x14ac:dyDescent="0.2">
      <c r="A15682" s="120"/>
      <c r="B15682" s="120"/>
      <c r="C15682" s="120"/>
      <c r="D15682" s="120"/>
      <c r="E15682" s="344"/>
      <c r="F15682" s="344"/>
      <c r="G15682" s="262">
        <f t="shared" si="267"/>
        <v>58584.866528488899</v>
      </c>
    </row>
    <row r="15683" spans="1:7" x14ac:dyDescent="0.2">
      <c r="A15683" s="120"/>
      <c r="B15683" s="120"/>
      <c r="C15683" s="120"/>
      <c r="D15683" s="120"/>
      <c r="E15683" s="344"/>
      <c r="F15683" s="344"/>
      <c r="G15683" s="262">
        <f t="shared" si="267"/>
        <v>58584.866528488899</v>
      </c>
    </row>
    <row r="15684" spans="1:7" x14ac:dyDescent="0.2">
      <c r="A15684" s="120"/>
      <c r="B15684" s="120"/>
      <c r="C15684" s="120"/>
      <c r="D15684" s="120"/>
      <c r="E15684" s="344"/>
      <c r="F15684" s="344"/>
      <c r="G15684" s="262">
        <f t="shared" si="267"/>
        <v>58584.866528488899</v>
      </c>
    </row>
    <row r="15685" spans="1:7" x14ac:dyDescent="0.2">
      <c r="A15685" s="120"/>
      <c r="B15685" s="120"/>
      <c r="C15685" s="120"/>
      <c r="D15685" s="120"/>
      <c r="E15685" s="344"/>
      <c r="F15685" s="344"/>
      <c r="G15685" s="262">
        <f t="shared" si="267"/>
        <v>58584.866528488899</v>
      </c>
    </row>
    <row r="15686" spans="1:7" x14ac:dyDescent="0.2">
      <c r="A15686" s="120"/>
      <c r="B15686" s="120"/>
      <c r="C15686" s="120"/>
      <c r="D15686" s="120"/>
      <c r="E15686" s="344"/>
      <c r="F15686" s="344"/>
      <c r="G15686" s="262">
        <f t="shared" ref="G15686:G15749" si="268">G15685+(D15686+D15685)/2*(E15686-E15685)</f>
        <v>58584.866528488899</v>
      </c>
    </row>
    <row r="15687" spans="1:7" x14ac:dyDescent="0.2">
      <c r="A15687" s="120"/>
      <c r="B15687" s="120"/>
      <c r="C15687" s="120"/>
      <c r="D15687" s="120"/>
      <c r="E15687" s="344"/>
      <c r="F15687" s="344"/>
      <c r="G15687" s="262">
        <f t="shared" si="268"/>
        <v>58584.866528488899</v>
      </c>
    </row>
    <row r="15688" spans="1:7" x14ac:dyDescent="0.2">
      <c r="A15688" s="120"/>
      <c r="B15688" s="120"/>
      <c r="C15688" s="120"/>
      <c r="D15688" s="120"/>
      <c r="E15688" s="344"/>
      <c r="F15688" s="344"/>
      <c r="G15688" s="262">
        <f t="shared" si="268"/>
        <v>58584.866528488899</v>
      </c>
    </row>
    <row r="15689" spans="1:7" x14ac:dyDescent="0.2">
      <c r="A15689" s="120"/>
      <c r="B15689" s="120"/>
      <c r="C15689" s="120"/>
      <c r="D15689" s="120"/>
      <c r="E15689" s="344"/>
      <c r="F15689" s="344"/>
      <c r="G15689" s="262">
        <f t="shared" si="268"/>
        <v>58584.866528488899</v>
      </c>
    </row>
    <row r="15690" spans="1:7" x14ac:dyDescent="0.2">
      <c r="A15690" s="120"/>
      <c r="B15690" s="120"/>
      <c r="C15690" s="120"/>
      <c r="D15690" s="120"/>
      <c r="E15690" s="344"/>
      <c r="F15690" s="344"/>
      <c r="G15690" s="262">
        <f t="shared" si="268"/>
        <v>58584.866528488899</v>
      </c>
    </row>
    <row r="15691" spans="1:7" x14ac:dyDescent="0.2">
      <c r="A15691" s="120"/>
      <c r="B15691" s="120"/>
      <c r="C15691" s="120"/>
      <c r="D15691" s="120"/>
      <c r="E15691" s="344"/>
      <c r="F15691" s="344"/>
      <c r="G15691" s="262">
        <f t="shared" si="268"/>
        <v>58584.866528488899</v>
      </c>
    </row>
    <row r="15692" spans="1:7" x14ac:dyDescent="0.2">
      <c r="A15692" s="120"/>
      <c r="B15692" s="120"/>
      <c r="C15692" s="120"/>
      <c r="D15692" s="120"/>
      <c r="E15692" s="344"/>
      <c r="F15692" s="344"/>
      <c r="G15692" s="262">
        <f t="shared" si="268"/>
        <v>58584.866528488899</v>
      </c>
    </row>
    <row r="15693" spans="1:7" x14ac:dyDescent="0.2">
      <c r="A15693" s="120"/>
      <c r="B15693" s="120"/>
      <c r="C15693" s="120"/>
      <c r="D15693" s="120"/>
      <c r="E15693" s="344"/>
      <c r="F15693" s="344"/>
      <c r="G15693" s="262">
        <f t="shared" si="268"/>
        <v>58584.866528488899</v>
      </c>
    </row>
    <row r="15694" spans="1:7" x14ac:dyDescent="0.2">
      <c r="A15694" s="120"/>
      <c r="B15694" s="120"/>
      <c r="C15694" s="120"/>
      <c r="D15694" s="120"/>
      <c r="E15694" s="344"/>
      <c r="F15694" s="344"/>
      <c r="G15694" s="262">
        <f t="shared" si="268"/>
        <v>58584.866528488899</v>
      </c>
    </row>
    <row r="15695" spans="1:7" x14ac:dyDescent="0.2">
      <c r="A15695" s="120"/>
      <c r="B15695" s="120"/>
      <c r="C15695" s="120"/>
      <c r="D15695" s="120"/>
      <c r="E15695" s="344"/>
      <c r="F15695" s="344"/>
      <c r="G15695" s="262">
        <f t="shared" si="268"/>
        <v>58584.866528488899</v>
      </c>
    </row>
    <row r="15696" spans="1:7" x14ac:dyDescent="0.2">
      <c r="A15696" s="120"/>
      <c r="B15696" s="120"/>
      <c r="C15696" s="120"/>
      <c r="D15696" s="120"/>
      <c r="E15696" s="344"/>
      <c r="F15696" s="344"/>
      <c r="G15696" s="262">
        <f t="shared" si="268"/>
        <v>58584.866528488899</v>
      </c>
    </row>
    <row r="15697" spans="1:7" x14ac:dyDescent="0.2">
      <c r="A15697" s="120"/>
      <c r="B15697" s="120"/>
      <c r="C15697" s="120"/>
      <c r="D15697" s="120"/>
      <c r="E15697" s="344"/>
      <c r="F15697" s="344"/>
      <c r="G15697" s="262">
        <f t="shared" si="268"/>
        <v>58584.866528488899</v>
      </c>
    </row>
    <row r="15698" spans="1:7" x14ac:dyDescent="0.2">
      <c r="A15698" s="120"/>
      <c r="B15698" s="120"/>
      <c r="C15698" s="120"/>
      <c r="D15698" s="120"/>
      <c r="E15698" s="344"/>
      <c r="F15698" s="344"/>
      <c r="G15698" s="262">
        <f t="shared" si="268"/>
        <v>58584.866528488899</v>
      </c>
    </row>
    <row r="15699" spans="1:7" x14ac:dyDescent="0.2">
      <c r="A15699" s="120"/>
      <c r="B15699" s="120"/>
      <c r="C15699" s="120"/>
      <c r="D15699" s="120"/>
      <c r="E15699" s="344"/>
      <c r="F15699" s="344"/>
      <c r="G15699" s="262">
        <f t="shared" si="268"/>
        <v>58584.866528488899</v>
      </c>
    </row>
    <row r="15700" spans="1:7" x14ac:dyDescent="0.2">
      <c r="A15700" s="120"/>
      <c r="B15700" s="120"/>
      <c r="C15700" s="120"/>
      <c r="D15700" s="120"/>
      <c r="E15700" s="344"/>
      <c r="F15700" s="344"/>
      <c r="G15700" s="262">
        <f t="shared" si="268"/>
        <v>58584.866528488899</v>
      </c>
    </row>
    <row r="15701" spans="1:7" x14ac:dyDescent="0.2">
      <c r="A15701" s="120"/>
      <c r="B15701" s="120"/>
      <c r="C15701" s="120"/>
      <c r="D15701" s="120"/>
      <c r="E15701" s="344"/>
      <c r="F15701" s="344"/>
      <c r="G15701" s="262">
        <f t="shared" si="268"/>
        <v>58584.866528488899</v>
      </c>
    </row>
    <row r="15702" spans="1:7" x14ac:dyDescent="0.2">
      <c r="A15702" s="120"/>
      <c r="B15702" s="120"/>
      <c r="C15702" s="120"/>
      <c r="D15702" s="120"/>
      <c r="E15702" s="344"/>
      <c r="F15702" s="344"/>
      <c r="G15702" s="262">
        <f t="shared" si="268"/>
        <v>58584.866528488899</v>
      </c>
    </row>
    <row r="15703" spans="1:7" x14ac:dyDescent="0.2">
      <c r="A15703" s="120"/>
      <c r="B15703" s="120"/>
      <c r="C15703" s="120"/>
      <c r="D15703" s="120"/>
      <c r="E15703" s="344"/>
      <c r="F15703" s="344"/>
      <c r="G15703" s="262">
        <f t="shared" si="268"/>
        <v>58584.866528488899</v>
      </c>
    </row>
    <row r="15704" spans="1:7" x14ac:dyDescent="0.2">
      <c r="A15704" s="120"/>
      <c r="B15704" s="120"/>
      <c r="C15704" s="120"/>
      <c r="D15704" s="120"/>
      <c r="E15704" s="344"/>
      <c r="F15704" s="344"/>
      <c r="G15704" s="262">
        <f t="shared" si="268"/>
        <v>58584.866528488899</v>
      </c>
    </row>
    <row r="15705" spans="1:7" x14ac:dyDescent="0.2">
      <c r="A15705" s="120"/>
      <c r="B15705" s="120"/>
      <c r="C15705" s="120"/>
      <c r="D15705" s="120"/>
      <c r="E15705" s="344"/>
      <c r="F15705" s="344"/>
      <c r="G15705" s="262">
        <f t="shared" si="268"/>
        <v>58584.866528488899</v>
      </c>
    </row>
    <row r="15706" spans="1:7" x14ac:dyDescent="0.2">
      <c r="A15706" s="120"/>
      <c r="B15706" s="120"/>
      <c r="C15706" s="120"/>
      <c r="D15706" s="120"/>
      <c r="E15706" s="344"/>
      <c r="F15706" s="344"/>
      <c r="G15706" s="262">
        <f t="shared" si="268"/>
        <v>58584.866528488899</v>
      </c>
    </row>
    <row r="15707" spans="1:7" x14ac:dyDescent="0.2">
      <c r="A15707" s="120"/>
      <c r="B15707" s="120"/>
      <c r="C15707" s="120"/>
      <c r="D15707" s="120"/>
      <c r="E15707" s="344"/>
      <c r="F15707" s="344"/>
      <c r="G15707" s="262">
        <f t="shared" si="268"/>
        <v>58584.866528488899</v>
      </c>
    </row>
    <row r="15708" spans="1:7" x14ac:dyDescent="0.2">
      <c r="A15708" s="120"/>
      <c r="B15708" s="120"/>
      <c r="C15708" s="120"/>
      <c r="D15708" s="120"/>
      <c r="E15708" s="344"/>
      <c r="F15708" s="344"/>
      <c r="G15708" s="262">
        <f t="shared" si="268"/>
        <v>58584.866528488899</v>
      </c>
    </row>
    <row r="15709" spans="1:7" x14ac:dyDescent="0.2">
      <c r="A15709" s="120"/>
      <c r="B15709" s="120"/>
      <c r="C15709" s="120"/>
      <c r="D15709" s="120"/>
      <c r="E15709" s="344"/>
      <c r="F15709" s="344"/>
      <c r="G15709" s="262">
        <f t="shared" si="268"/>
        <v>58584.866528488899</v>
      </c>
    </row>
    <row r="15710" spans="1:7" x14ac:dyDescent="0.2">
      <c r="A15710" s="120"/>
      <c r="B15710" s="120"/>
      <c r="C15710" s="120"/>
      <c r="D15710" s="120"/>
      <c r="E15710" s="344"/>
      <c r="F15710" s="344"/>
      <c r="G15710" s="262">
        <f t="shared" si="268"/>
        <v>58584.866528488899</v>
      </c>
    </row>
    <row r="15711" spans="1:7" x14ac:dyDescent="0.2">
      <c r="A15711" s="120"/>
      <c r="B15711" s="120"/>
      <c r="C15711" s="120"/>
      <c r="D15711" s="120"/>
      <c r="E15711" s="344"/>
      <c r="F15711" s="344"/>
      <c r="G15711" s="262">
        <f t="shared" si="268"/>
        <v>58584.866528488899</v>
      </c>
    </row>
    <row r="15712" spans="1:7" x14ac:dyDescent="0.2">
      <c r="A15712" s="120"/>
      <c r="B15712" s="120"/>
      <c r="C15712" s="120"/>
      <c r="D15712" s="120"/>
      <c r="E15712" s="344"/>
      <c r="F15712" s="344"/>
      <c r="G15712" s="262">
        <f t="shared" si="268"/>
        <v>58584.866528488899</v>
      </c>
    </row>
    <row r="15713" spans="1:7" x14ac:dyDescent="0.2">
      <c r="A15713" s="120"/>
      <c r="B15713" s="120"/>
      <c r="C15713" s="120"/>
      <c r="D15713" s="120"/>
      <c r="E15713" s="344"/>
      <c r="F15713" s="344"/>
      <c r="G15713" s="262">
        <f t="shared" si="268"/>
        <v>58584.866528488899</v>
      </c>
    </row>
    <row r="15714" spans="1:7" x14ac:dyDescent="0.2">
      <c r="A15714" s="120"/>
      <c r="B15714" s="120"/>
      <c r="C15714" s="120"/>
      <c r="D15714" s="120"/>
      <c r="E15714" s="344"/>
      <c r="F15714" s="344"/>
      <c r="G15714" s="262">
        <f t="shared" si="268"/>
        <v>58584.866528488899</v>
      </c>
    </row>
    <row r="15715" spans="1:7" x14ac:dyDescent="0.2">
      <c r="A15715" s="120"/>
      <c r="B15715" s="120"/>
      <c r="C15715" s="120"/>
      <c r="D15715" s="120"/>
      <c r="E15715" s="344"/>
      <c r="F15715" s="344"/>
      <c r="G15715" s="262">
        <f t="shared" si="268"/>
        <v>58584.866528488899</v>
      </c>
    </row>
    <row r="15716" spans="1:7" x14ac:dyDescent="0.2">
      <c r="A15716" s="120"/>
      <c r="B15716" s="120"/>
      <c r="C15716" s="120"/>
      <c r="D15716" s="120"/>
      <c r="E15716" s="344"/>
      <c r="F15716" s="344"/>
      <c r="G15716" s="262">
        <f t="shared" si="268"/>
        <v>58584.866528488899</v>
      </c>
    </row>
    <row r="15717" spans="1:7" x14ac:dyDescent="0.2">
      <c r="A15717" s="120"/>
      <c r="B15717" s="120"/>
      <c r="C15717" s="120"/>
      <c r="D15717" s="120"/>
      <c r="E15717" s="344"/>
      <c r="F15717" s="344"/>
      <c r="G15717" s="262">
        <f t="shared" si="268"/>
        <v>58584.866528488899</v>
      </c>
    </row>
    <row r="15718" spans="1:7" x14ac:dyDescent="0.2">
      <c r="A15718" s="120"/>
      <c r="B15718" s="120"/>
      <c r="C15718" s="120"/>
      <c r="D15718" s="120"/>
      <c r="E15718" s="344"/>
      <c r="F15718" s="344"/>
      <c r="G15718" s="262">
        <f t="shared" si="268"/>
        <v>58584.866528488899</v>
      </c>
    </row>
    <row r="15719" spans="1:7" x14ac:dyDescent="0.2">
      <c r="A15719" s="120"/>
      <c r="B15719" s="120"/>
      <c r="C15719" s="120"/>
      <c r="D15719" s="120"/>
      <c r="E15719" s="344"/>
      <c r="F15719" s="344"/>
      <c r="G15719" s="262">
        <f t="shared" si="268"/>
        <v>58584.866528488899</v>
      </c>
    </row>
    <row r="15720" spans="1:7" x14ac:dyDescent="0.2">
      <c r="A15720" s="120"/>
      <c r="B15720" s="120"/>
      <c r="C15720" s="120"/>
      <c r="D15720" s="120"/>
      <c r="E15720" s="344"/>
      <c r="F15720" s="344"/>
      <c r="G15720" s="262">
        <f t="shared" si="268"/>
        <v>58584.866528488899</v>
      </c>
    </row>
    <row r="15721" spans="1:7" x14ac:dyDescent="0.2">
      <c r="A15721" s="120"/>
      <c r="B15721" s="120"/>
      <c r="C15721" s="120"/>
      <c r="D15721" s="120"/>
      <c r="E15721" s="344"/>
      <c r="F15721" s="344"/>
      <c r="G15721" s="262">
        <f t="shared" si="268"/>
        <v>58584.866528488899</v>
      </c>
    </row>
    <row r="15722" spans="1:7" x14ac:dyDescent="0.2">
      <c r="A15722" s="120"/>
      <c r="B15722" s="120"/>
      <c r="C15722" s="120"/>
      <c r="D15722" s="120"/>
      <c r="E15722" s="344"/>
      <c r="F15722" s="344"/>
      <c r="G15722" s="262">
        <f t="shared" si="268"/>
        <v>58584.866528488899</v>
      </c>
    </row>
    <row r="15723" spans="1:7" x14ac:dyDescent="0.2">
      <c r="A15723" s="120"/>
      <c r="B15723" s="120"/>
      <c r="C15723" s="120"/>
      <c r="D15723" s="120"/>
      <c r="E15723" s="344"/>
      <c r="F15723" s="344"/>
      <c r="G15723" s="262">
        <f t="shared" si="268"/>
        <v>58584.866528488899</v>
      </c>
    </row>
    <row r="15724" spans="1:7" x14ac:dyDescent="0.2">
      <c r="A15724" s="120"/>
      <c r="B15724" s="120"/>
      <c r="C15724" s="120"/>
      <c r="D15724" s="120"/>
      <c r="E15724" s="344"/>
      <c r="F15724" s="344"/>
      <c r="G15724" s="262">
        <f t="shared" si="268"/>
        <v>58584.866528488899</v>
      </c>
    </row>
    <row r="15725" spans="1:7" x14ac:dyDescent="0.2">
      <c r="A15725" s="120"/>
      <c r="B15725" s="120"/>
      <c r="C15725" s="120"/>
      <c r="D15725" s="120"/>
      <c r="E15725" s="344"/>
      <c r="F15725" s="344"/>
      <c r="G15725" s="262">
        <f t="shared" si="268"/>
        <v>58584.866528488899</v>
      </c>
    </row>
    <row r="15726" spans="1:7" x14ac:dyDescent="0.2">
      <c r="A15726" s="120"/>
      <c r="B15726" s="120"/>
      <c r="C15726" s="120"/>
      <c r="D15726" s="120"/>
      <c r="E15726" s="344"/>
      <c r="F15726" s="344"/>
      <c r="G15726" s="262">
        <f t="shared" si="268"/>
        <v>58584.866528488899</v>
      </c>
    </row>
    <row r="15727" spans="1:7" x14ac:dyDescent="0.2">
      <c r="A15727" s="120"/>
      <c r="B15727" s="120"/>
      <c r="C15727" s="120"/>
      <c r="D15727" s="120"/>
      <c r="E15727" s="344"/>
      <c r="F15727" s="344"/>
      <c r="G15727" s="262">
        <f t="shared" si="268"/>
        <v>58584.866528488899</v>
      </c>
    </row>
    <row r="15728" spans="1:7" x14ac:dyDescent="0.2">
      <c r="A15728" s="120"/>
      <c r="B15728" s="120"/>
      <c r="C15728" s="120"/>
      <c r="D15728" s="120"/>
      <c r="E15728" s="344"/>
      <c r="F15728" s="344"/>
      <c r="G15728" s="262">
        <f t="shared" si="268"/>
        <v>58584.866528488899</v>
      </c>
    </row>
    <row r="15729" spans="1:7" x14ac:dyDescent="0.2">
      <c r="A15729" s="120"/>
      <c r="B15729" s="120"/>
      <c r="C15729" s="120"/>
      <c r="D15729" s="120"/>
      <c r="E15729" s="344"/>
      <c r="F15729" s="344"/>
      <c r="G15729" s="262">
        <f t="shared" si="268"/>
        <v>58584.866528488899</v>
      </c>
    </row>
    <row r="15730" spans="1:7" x14ac:dyDescent="0.2">
      <c r="A15730" s="120"/>
      <c r="B15730" s="120"/>
      <c r="C15730" s="120"/>
      <c r="D15730" s="120"/>
      <c r="E15730" s="344"/>
      <c r="F15730" s="344"/>
      <c r="G15730" s="262">
        <f t="shared" si="268"/>
        <v>58584.866528488899</v>
      </c>
    </row>
    <row r="15731" spans="1:7" x14ac:dyDescent="0.2">
      <c r="A15731" s="120"/>
      <c r="B15731" s="120"/>
      <c r="C15731" s="120"/>
      <c r="D15731" s="120"/>
      <c r="E15731" s="344"/>
      <c r="F15731" s="344"/>
      <c r="G15731" s="262">
        <f t="shared" si="268"/>
        <v>58584.866528488899</v>
      </c>
    </row>
    <row r="15732" spans="1:7" x14ac:dyDescent="0.2">
      <c r="A15732" s="120"/>
      <c r="B15732" s="120"/>
      <c r="C15732" s="120"/>
      <c r="D15732" s="120"/>
      <c r="E15732" s="344"/>
      <c r="F15732" s="344"/>
      <c r="G15732" s="262">
        <f t="shared" si="268"/>
        <v>58584.866528488899</v>
      </c>
    </row>
    <row r="15733" spans="1:7" x14ac:dyDescent="0.2">
      <c r="A15733" s="120"/>
      <c r="B15733" s="120"/>
      <c r="C15733" s="120"/>
      <c r="D15733" s="120"/>
      <c r="E15733" s="344"/>
      <c r="F15733" s="344"/>
      <c r="G15733" s="262">
        <f t="shared" si="268"/>
        <v>58584.866528488899</v>
      </c>
    </row>
    <row r="15734" spans="1:7" x14ac:dyDescent="0.2">
      <c r="A15734" s="120"/>
      <c r="B15734" s="120"/>
      <c r="C15734" s="120"/>
      <c r="D15734" s="120"/>
      <c r="E15734" s="344"/>
      <c r="F15734" s="344"/>
      <c r="G15734" s="262">
        <f t="shared" si="268"/>
        <v>58584.866528488899</v>
      </c>
    </row>
    <row r="15735" spans="1:7" x14ac:dyDescent="0.2">
      <c r="A15735" s="120"/>
      <c r="B15735" s="120"/>
      <c r="C15735" s="120"/>
      <c r="D15735" s="120"/>
      <c r="E15735" s="344"/>
      <c r="F15735" s="344"/>
      <c r="G15735" s="262">
        <f t="shared" si="268"/>
        <v>58584.866528488899</v>
      </c>
    </row>
    <row r="15736" spans="1:7" x14ac:dyDescent="0.2">
      <c r="A15736" s="120"/>
      <c r="B15736" s="120"/>
      <c r="C15736" s="120"/>
      <c r="D15736" s="120"/>
      <c r="E15736" s="344"/>
      <c r="F15736" s="344"/>
      <c r="G15736" s="262">
        <f t="shared" si="268"/>
        <v>58584.866528488899</v>
      </c>
    </row>
    <row r="15737" spans="1:7" x14ac:dyDescent="0.2">
      <c r="A15737" s="120"/>
      <c r="B15737" s="120"/>
      <c r="C15737" s="120"/>
      <c r="D15737" s="120"/>
      <c r="E15737" s="344"/>
      <c r="F15737" s="344"/>
      <c r="G15737" s="262">
        <f t="shared" si="268"/>
        <v>58584.866528488899</v>
      </c>
    </row>
    <row r="15738" spans="1:7" x14ac:dyDescent="0.2">
      <c r="A15738" s="120"/>
      <c r="B15738" s="120"/>
      <c r="C15738" s="120"/>
      <c r="D15738" s="120"/>
      <c r="E15738" s="344"/>
      <c r="F15738" s="344"/>
      <c r="G15738" s="262">
        <f t="shared" si="268"/>
        <v>58584.866528488899</v>
      </c>
    </row>
    <row r="15739" spans="1:7" x14ac:dyDescent="0.2">
      <c r="A15739" s="120"/>
      <c r="B15739" s="120"/>
      <c r="C15739" s="120"/>
      <c r="D15739" s="120"/>
      <c r="E15739" s="344"/>
      <c r="F15739" s="344"/>
      <c r="G15739" s="262">
        <f t="shared" si="268"/>
        <v>58584.866528488899</v>
      </c>
    </row>
    <row r="15740" spans="1:7" x14ac:dyDescent="0.2">
      <c r="A15740" s="120"/>
      <c r="B15740" s="120"/>
      <c r="C15740" s="120"/>
      <c r="D15740" s="120"/>
      <c r="E15740" s="344"/>
      <c r="F15740" s="344"/>
      <c r="G15740" s="262">
        <f t="shared" si="268"/>
        <v>58584.866528488899</v>
      </c>
    </row>
    <row r="15741" spans="1:7" x14ac:dyDescent="0.2">
      <c r="A15741" s="120"/>
      <c r="B15741" s="120"/>
      <c r="C15741" s="120"/>
      <c r="D15741" s="120"/>
      <c r="E15741" s="344"/>
      <c r="F15741" s="344"/>
      <c r="G15741" s="262">
        <f t="shared" si="268"/>
        <v>58584.866528488899</v>
      </c>
    </row>
    <row r="15742" spans="1:7" x14ac:dyDescent="0.2">
      <c r="A15742" s="120"/>
      <c r="B15742" s="120"/>
      <c r="C15742" s="120"/>
      <c r="D15742" s="120"/>
      <c r="E15742" s="344"/>
      <c r="F15742" s="344"/>
      <c r="G15742" s="262">
        <f t="shared" si="268"/>
        <v>58584.866528488899</v>
      </c>
    </row>
    <row r="15743" spans="1:7" x14ac:dyDescent="0.2">
      <c r="A15743" s="120"/>
      <c r="B15743" s="120"/>
      <c r="C15743" s="120"/>
      <c r="D15743" s="120"/>
      <c r="E15743" s="344"/>
      <c r="F15743" s="344"/>
      <c r="G15743" s="262">
        <f t="shared" si="268"/>
        <v>58584.866528488899</v>
      </c>
    </row>
    <row r="15744" spans="1:7" x14ac:dyDescent="0.2">
      <c r="A15744" s="120"/>
      <c r="B15744" s="120"/>
      <c r="C15744" s="120"/>
      <c r="D15744" s="120"/>
      <c r="E15744" s="344"/>
      <c r="F15744" s="344"/>
      <c r="G15744" s="262">
        <f t="shared" si="268"/>
        <v>58584.866528488899</v>
      </c>
    </row>
    <row r="15745" spans="1:7" x14ac:dyDescent="0.2">
      <c r="A15745" s="120"/>
      <c r="B15745" s="120"/>
      <c r="C15745" s="120"/>
      <c r="D15745" s="120"/>
      <c r="E15745" s="344"/>
      <c r="F15745" s="344"/>
      <c r="G15745" s="262">
        <f t="shared" si="268"/>
        <v>58584.866528488899</v>
      </c>
    </row>
    <row r="15746" spans="1:7" x14ac:dyDescent="0.2">
      <c r="A15746" s="120"/>
      <c r="B15746" s="120"/>
      <c r="C15746" s="120"/>
      <c r="D15746" s="120"/>
      <c r="E15746" s="344"/>
      <c r="F15746" s="344"/>
      <c r="G15746" s="262">
        <f t="shared" si="268"/>
        <v>58584.866528488899</v>
      </c>
    </row>
    <row r="15747" spans="1:7" x14ac:dyDescent="0.2">
      <c r="A15747" s="120"/>
      <c r="B15747" s="120"/>
      <c r="C15747" s="120"/>
      <c r="D15747" s="120"/>
      <c r="E15747" s="344"/>
      <c r="F15747" s="344"/>
      <c r="G15747" s="262">
        <f t="shared" si="268"/>
        <v>58584.866528488899</v>
      </c>
    </row>
    <row r="15748" spans="1:7" x14ac:dyDescent="0.2">
      <c r="A15748" s="120"/>
      <c r="B15748" s="120"/>
      <c r="C15748" s="120"/>
      <c r="D15748" s="120"/>
      <c r="E15748" s="344"/>
      <c r="F15748" s="344"/>
      <c r="G15748" s="262">
        <f t="shared" si="268"/>
        <v>58584.866528488899</v>
      </c>
    </row>
    <row r="15749" spans="1:7" x14ac:dyDescent="0.2">
      <c r="A15749" s="120"/>
      <c r="B15749" s="120"/>
      <c r="C15749" s="120"/>
      <c r="D15749" s="120"/>
      <c r="E15749" s="344"/>
      <c r="F15749" s="344"/>
      <c r="G15749" s="262">
        <f t="shared" si="268"/>
        <v>58584.866528488899</v>
      </c>
    </row>
    <row r="15750" spans="1:7" x14ac:dyDescent="0.2">
      <c r="A15750" s="120"/>
      <c r="B15750" s="120"/>
      <c r="C15750" s="120"/>
      <c r="D15750" s="120"/>
      <c r="E15750" s="344"/>
      <c r="F15750" s="344"/>
      <c r="G15750" s="262">
        <f t="shared" ref="G15750:G15813" si="269">G15749+(D15750+D15749)/2*(E15750-E15749)</f>
        <v>58584.866528488899</v>
      </c>
    </row>
    <row r="15751" spans="1:7" x14ac:dyDescent="0.2">
      <c r="A15751" s="120"/>
      <c r="B15751" s="120"/>
      <c r="C15751" s="120"/>
      <c r="D15751" s="120"/>
      <c r="E15751" s="344"/>
      <c r="F15751" s="344"/>
      <c r="G15751" s="262">
        <f t="shared" si="269"/>
        <v>58584.866528488899</v>
      </c>
    </row>
    <row r="15752" spans="1:7" x14ac:dyDescent="0.2">
      <c r="A15752" s="120"/>
      <c r="B15752" s="120"/>
      <c r="C15752" s="120"/>
      <c r="D15752" s="120"/>
      <c r="E15752" s="344"/>
      <c r="F15752" s="344"/>
      <c r="G15752" s="262">
        <f t="shared" si="269"/>
        <v>58584.866528488899</v>
      </c>
    </row>
    <row r="15753" spans="1:7" x14ac:dyDescent="0.2">
      <c r="A15753" s="120"/>
      <c r="B15753" s="120"/>
      <c r="C15753" s="120"/>
      <c r="D15753" s="120"/>
      <c r="E15753" s="344"/>
      <c r="F15753" s="344"/>
      <c r="G15753" s="262">
        <f t="shared" si="269"/>
        <v>58584.866528488899</v>
      </c>
    </row>
    <row r="15754" spans="1:7" x14ac:dyDescent="0.2">
      <c r="A15754" s="120"/>
      <c r="B15754" s="120"/>
      <c r="C15754" s="120"/>
      <c r="D15754" s="120"/>
      <c r="E15754" s="344"/>
      <c r="F15754" s="344"/>
      <c r="G15754" s="262">
        <f t="shared" si="269"/>
        <v>58584.866528488899</v>
      </c>
    </row>
    <row r="15755" spans="1:7" x14ac:dyDescent="0.2">
      <c r="A15755" s="120"/>
      <c r="B15755" s="120"/>
      <c r="C15755" s="120"/>
      <c r="D15755" s="120"/>
      <c r="E15755" s="344"/>
      <c r="F15755" s="344"/>
      <c r="G15755" s="262">
        <f t="shared" si="269"/>
        <v>58584.866528488899</v>
      </c>
    </row>
    <row r="15756" spans="1:7" x14ac:dyDescent="0.2">
      <c r="A15756" s="120"/>
      <c r="B15756" s="120"/>
      <c r="C15756" s="120"/>
      <c r="D15756" s="120"/>
      <c r="E15756" s="344"/>
      <c r="F15756" s="344"/>
      <c r="G15756" s="262">
        <f t="shared" si="269"/>
        <v>58584.866528488899</v>
      </c>
    </row>
    <row r="15757" spans="1:7" x14ac:dyDescent="0.2">
      <c r="A15757" s="120"/>
      <c r="B15757" s="120"/>
      <c r="C15757" s="120"/>
      <c r="D15757" s="120"/>
      <c r="E15757" s="344"/>
      <c r="F15757" s="344"/>
      <c r="G15757" s="262">
        <f t="shared" si="269"/>
        <v>58584.866528488899</v>
      </c>
    </row>
    <row r="15758" spans="1:7" x14ac:dyDescent="0.2">
      <c r="A15758" s="120"/>
      <c r="B15758" s="120"/>
      <c r="C15758" s="120"/>
      <c r="D15758" s="120"/>
      <c r="E15758" s="344"/>
      <c r="F15758" s="344"/>
      <c r="G15758" s="262">
        <f t="shared" si="269"/>
        <v>58584.866528488899</v>
      </c>
    </row>
    <row r="15759" spans="1:7" x14ac:dyDescent="0.2">
      <c r="A15759" s="120"/>
      <c r="B15759" s="120"/>
      <c r="C15759" s="120"/>
      <c r="D15759" s="120"/>
      <c r="E15759" s="344"/>
      <c r="F15759" s="344"/>
      <c r="G15759" s="262">
        <f t="shared" si="269"/>
        <v>58584.866528488899</v>
      </c>
    </row>
    <row r="15760" spans="1:7" x14ac:dyDescent="0.2">
      <c r="A15760" s="120"/>
      <c r="B15760" s="120"/>
      <c r="C15760" s="120"/>
      <c r="D15760" s="120"/>
      <c r="E15760" s="344"/>
      <c r="F15760" s="344"/>
      <c r="G15760" s="262">
        <f t="shared" si="269"/>
        <v>58584.866528488899</v>
      </c>
    </row>
    <row r="15761" spans="1:7" x14ac:dyDescent="0.2">
      <c r="A15761" s="120"/>
      <c r="B15761" s="120"/>
      <c r="C15761" s="120"/>
      <c r="D15761" s="120"/>
      <c r="E15761" s="344"/>
      <c r="F15761" s="344"/>
      <c r="G15761" s="262">
        <f t="shared" si="269"/>
        <v>58584.866528488899</v>
      </c>
    </row>
    <row r="15762" spans="1:7" x14ac:dyDescent="0.2">
      <c r="A15762" s="120"/>
      <c r="B15762" s="120"/>
      <c r="C15762" s="120"/>
      <c r="D15762" s="120"/>
      <c r="E15762" s="344"/>
      <c r="F15762" s="344"/>
      <c r="G15762" s="262">
        <f t="shared" si="269"/>
        <v>58584.866528488899</v>
      </c>
    </row>
    <row r="15763" spans="1:7" x14ac:dyDescent="0.2">
      <c r="A15763" s="120"/>
      <c r="B15763" s="120"/>
      <c r="C15763" s="120"/>
      <c r="D15763" s="120"/>
      <c r="E15763" s="344"/>
      <c r="F15763" s="344"/>
      <c r="G15763" s="262">
        <f t="shared" si="269"/>
        <v>58584.866528488899</v>
      </c>
    </row>
    <row r="15764" spans="1:7" x14ac:dyDescent="0.2">
      <c r="A15764" s="120"/>
      <c r="B15764" s="120"/>
      <c r="C15764" s="120"/>
      <c r="D15764" s="120"/>
      <c r="E15764" s="344"/>
      <c r="F15764" s="344"/>
      <c r="G15764" s="262">
        <f t="shared" si="269"/>
        <v>58584.866528488899</v>
      </c>
    </row>
    <row r="15765" spans="1:7" x14ac:dyDescent="0.2">
      <c r="A15765" s="120"/>
      <c r="B15765" s="120"/>
      <c r="C15765" s="120"/>
      <c r="D15765" s="120"/>
      <c r="E15765" s="344"/>
      <c r="F15765" s="344"/>
      <c r="G15765" s="262">
        <f t="shared" si="269"/>
        <v>58584.866528488899</v>
      </c>
    </row>
    <row r="15766" spans="1:7" x14ac:dyDescent="0.2">
      <c r="A15766" s="120"/>
      <c r="B15766" s="120"/>
      <c r="C15766" s="120"/>
      <c r="D15766" s="120"/>
      <c r="E15766" s="344"/>
      <c r="F15766" s="344"/>
      <c r="G15766" s="262">
        <f t="shared" si="269"/>
        <v>58584.866528488899</v>
      </c>
    </row>
    <row r="15767" spans="1:7" x14ac:dyDescent="0.2">
      <c r="A15767" s="120"/>
      <c r="B15767" s="120"/>
      <c r="C15767" s="120"/>
      <c r="D15767" s="120"/>
      <c r="E15767" s="344"/>
      <c r="F15767" s="344"/>
      <c r="G15767" s="262">
        <f t="shared" si="269"/>
        <v>58584.866528488899</v>
      </c>
    </row>
    <row r="15768" spans="1:7" x14ac:dyDescent="0.2">
      <c r="A15768" s="120"/>
      <c r="B15768" s="120"/>
      <c r="C15768" s="120"/>
      <c r="D15768" s="120"/>
      <c r="E15768" s="344"/>
      <c r="F15768" s="344"/>
      <c r="G15768" s="262">
        <f t="shared" si="269"/>
        <v>58584.866528488899</v>
      </c>
    </row>
    <row r="15769" spans="1:7" x14ac:dyDescent="0.2">
      <c r="A15769" s="120"/>
      <c r="B15769" s="120"/>
      <c r="C15769" s="120"/>
      <c r="D15769" s="120"/>
      <c r="E15769" s="344"/>
      <c r="F15769" s="344"/>
      <c r="G15769" s="262">
        <f t="shared" si="269"/>
        <v>58584.866528488899</v>
      </c>
    </row>
    <row r="15770" spans="1:7" x14ac:dyDescent="0.2">
      <c r="A15770" s="120"/>
      <c r="B15770" s="120"/>
      <c r="C15770" s="120"/>
      <c r="D15770" s="120"/>
      <c r="E15770" s="344"/>
      <c r="F15770" s="344"/>
      <c r="G15770" s="262">
        <f t="shared" si="269"/>
        <v>58584.866528488899</v>
      </c>
    </row>
    <row r="15771" spans="1:7" x14ac:dyDescent="0.2">
      <c r="A15771" s="120"/>
      <c r="B15771" s="120"/>
      <c r="C15771" s="120"/>
      <c r="D15771" s="120"/>
      <c r="E15771" s="344"/>
      <c r="F15771" s="344"/>
      <c r="G15771" s="262">
        <f t="shared" si="269"/>
        <v>58584.866528488899</v>
      </c>
    </row>
    <row r="15772" spans="1:7" x14ac:dyDescent="0.2">
      <c r="A15772" s="120"/>
      <c r="B15772" s="120"/>
      <c r="C15772" s="120"/>
      <c r="D15772" s="120"/>
      <c r="E15772" s="344"/>
      <c r="F15772" s="344"/>
      <c r="G15772" s="262">
        <f t="shared" si="269"/>
        <v>58584.866528488899</v>
      </c>
    </row>
    <row r="15773" spans="1:7" x14ac:dyDescent="0.2">
      <c r="A15773" s="120"/>
      <c r="B15773" s="120"/>
      <c r="C15773" s="120"/>
      <c r="D15773" s="120"/>
      <c r="E15773" s="344"/>
      <c r="F15773" s="344"/>
      <c r="G15773" s="262">
        <f t="shared" si="269"/>
        <v>58584.866528488899</v>
      </c>
    </row>
    <row r="15774" spans="1:7" x14ac:dyDescent="0.2">
      <c r="A15774" s="120"/>
      <c r="B15774" s="120"/>
      <c r="C15774" s="120"/>
      <c r="D15774" s="120"/>
      <c r="E15774" s="344"/>
      <c r="F15774" s="344"/>
      <c r="G15774" s="262">
        <f t="shared" si="269"/>
        <v>58584.866528488899</v>
      </c>
    </row>
    <row r="15775" spans="1:7" x14ac:dyDescent="0.2">
      <c r="A15775" s="120"/>
      <c r="B15775" s="120"/>
      <c r="C15775" s="120"/>
      <c r="D15775" s="120"/>
      <c r="E15775" s="344"/>
      <c r="F15775" s="344"/>
      <c r="G15775" s="262">
        <f t="shared" si="269"/>
        <v>58584.866528488899</v>
      </c>
    </row>
    <row r="15776" spans="1:7" x14ac:dyDescent="0.2">
      <c r="A15776" s="120"/>
      <c r="B15776" s="120"/>
      <c r="C15776" s="120"/>
      <c r="D15776" s="120"/>
      <c r="E15776" s="344"/>
      <c r="F15776" s="344"/>
      <c r="G15776" s="262">
        <f t="shared" si="269"/>
        <v>58584.866528488899</v>
      </c>
    </row>
    <row r="15777" spans="1:7" x14ac:dyDescent="0.2">
      <c r="A15777" s="120"/>
      <c r="B15777" s="120"/>
      <c r="C15777" s="120"/>
      <c r="D15777" s="120"/>
      <c r="E15777" s="344"/>
      <c r="F15777" s="344"/>
      <c r="G15777" s="262">
        <f t="shared" si="269"/>
        <v>58584.866528488899</v>
      </c>
    </row>
    <row r="15778" spans="1:7" x14ac:dyDescent="0.2">
      <c r="A15778" s="120"/>
      <c r="B15778" s="120"/>
      <c r="C15778" s="120"/>
      <c r="D15778" s="120"/>
      <c r="E15778" s="344"/>
      <c r="F15778" s="344"/>
      <c r="G15778" s="262">
        <f t="shared" si="269"/>
        <v>58584.866528488899</v>
      </c>
    </row>
    <row r="15779" spans="1:7" x14ac:dyDescent="0.2">
      <c r="A15779" s="120"/>
      <c r="B15779" s="120"/>
      <c r="C15779" s="120"/>
      <c r="D15779" s="120"/>
      <c r="E15779" s="344"/>
      <c r="F15779" s="344"/>
      <c r="G15779" s="262">
        <f t="shared" si="269"/>
        <v>58584.866528488899</v>
      </c>
    </row>
    <row r="15780" spans="1:7" x14ac:dyDescent="0.2">
      <c r="A15780" s="120"/>
      <c r="B15780" s="120"/>
      <c r="C15780" s="120"/>
      <c r="D15780" s="120"/>
      <c r="E15780" s="344"/>
      <c r="F15780" s="344"/>
      <c r="G15780" s="262">
        <f t="shared" si="269"/>
        <v>58584.866528488899</v>
      </c>
    </row>
    <row r="15781" spans="1:7" x14ac:dyDescent="0.2">
      <c r="A15781" s="120"/>
      <c r="B15781" s="120"/>
      <c r="C15781" s="120"/>
      <c r="D15781" s="120"/>
      <c r="E15781" s="344"/>
      <c r="F15781" s="344"/>
      <c r="G15781" s="262">
        <f t="shared" si="269"/>
        <v>58584.866528488899</v>
      </c>
    </row>
    <row r="15782" spans="1:7" x14ac:dyDescent="0.2">
      <c r="A15782" s="120"/>
      <c r="B15782" s="120"/>
      <c r="C15782" s="120"/>
      <c r="D15782" s="120"/>
      <c r="E15782" s="344"/>
      <c r="F15782" s="344"/>
      <c r="G15782" s="262">
        <f t="shared" si="269"/>
        <v>58584.866528488899</v>
      </c>
    </row>
    <row r="15783" spans="1:7" x14ac:dyDescent="0.2">
      <c r="A15783" s="120"/>
      <c r="B15783" s="120"/>
      <c r="C15783" s="120"/>
      <c r="D15783" s="120"/>
      <c r="E15783" s="344"/>
      <c r="F15783" s="344"/>
      <c r="G15783" s="262">
        <f t="shared" si="269"/>
        <v>58584.866528488899</v>
      </c>
    </row>
    <row r="15784" spans="1:7" x14ac:dyDescent="0.2">
      <c r="A15784" s="120"/>
      <c r="B15784" s="120"/>
      <c r="C15784" s="120"/>
      <c r="D15784" s="120"/>
      <c r="E15784" s="344"/>
      <c r="F15784" s="344"/>
      <c r="G15784" s="262">
        <f t="shared" si="269"/>
        <v>58584.866528488899</v>
      </c>
    </row>
    <row r="15785" spans="1:7" x14ac:dyDescent="0.2">
      <c r="A15785" s="120"/>
      <c r="B15785" s="120"/>
      <c r="C15785" s="120"/>
      <c r="D15785" s="120"/>
      <c r="E15785" s="344"/>
      <c r="F15785" s="344"/>
      <c r="G15785" s="262">
        <f t="shared" si="269"/>
        <v>58584.866528488899</v>
      </c>
    </row>
    <row r="15786" spans="1:7" x14ac:dyDescent="0.2">
      <c r="A15786" s="120"/>
      <c r="B15786" s="120"/>
      <c r="C15786" s="120"/>
      <c r="D15786" s="120"/>
      <c r="E15786" s="344"/>
      <c r="F15786" s="344"/>
      <c r="G15786" s="262">
        <f t="shared" si="269"/>
        <v>58584.866528488899</v>
      </c>
    </row>
    <row r="15787" spans="1:7" x14ac:dyDescent="0.2">
      <c r="A15787" s="120"/>
      <c r="B15787" s="120"/>
      <c r="C15787" s="120"/>
      <c r="D15787" s="120"/>
      <c r="E15787" s="344"/>
      <c r="F15787" s="344"/>
      <c r="G15787" s="262">
        <f t="shared" si="269"/>
        <v>58584.866528488899</v>
      </c>
    </row>
    <row r="15788" spans="1:7" x14ac:dyDescent="0.2">
      <c r="A15788" s="120"/>
      <c r="B15788" s="120"/>
      <c r="C15788" s="120"/>
      <c r="D15788" s="120"/>
      <c r="E15788" s="344"/>
      <c r="F15788" s="344"/>
      <c r="G15788" s="262">
        <f t="shared" si="269"/>
        <v>58584.866528488899</v>
      </c>
    </row>
    <row r="15789" spans="1:7" x14ac:dyDescent="0.2">
      <c r="A15789" s="120"/>
      <c r="B15789" s="120"/>
      <c r="C15789" s="120"/>
      <c r="D15789" s="120"/>
      <c r="E15789" s="344"/>
      <c r="F15789" s="344"/>
      <c r="G15789" s="262">
        <f t="shared" si="269"/>
        <v>58584.866528488899</v>
      </c>
    </row>
    <row r="15790" spans="1:7" x14ac:dyDescent="0.2">
      <c r="A15790" s="120"/>
      <c r="B15790" s="120"/>
      <c r="C15790" s="120"/>
      <c r="D15790" s="120"/>
      <c r="E15790" s="344"/>
      <c r="F15790" s="344"/>
      <c r="G15790" s="262">
        <f t="shared" si="269"/>
        <v>58584.866528488899</v>
      </c>
    </row>
    <row r="15791" spans="1:7" x14ac:dyDescent="0.2">
      <c r="A15791" s="120"/>
      <c r="B15791" s="120"/>
      <c r="C15791" s="120"/>
      <c r="D15791" s="120"/>
      <c r="E15791" s="344"/>
      <c r="F15791" s="344"/>
      <c r="G15791" s="262">
        <f t="shared" si="269"/>
        <v>58584.866528488899</v>
      </c>
    </row>
    <row r="15792" spans="1:7" x14ac:dyDescent="0.2">
      <c r="A15792" s="120"/>
      <c r="B15792" s="120"/>
      <c r="C15792" s="120"/>
      <c r="D15792" s="120"/>
      <c r="E15792" s="344"/>
      <c r="F15792" s="344"/>
      <c r="G15792" s="262">
        <f t="shared" si="269"/>
        <v>58584.866528488899</v>
      </c>
    </row>
    <row r="15793" spans="1:7" x14ac:dyDescent="0.2">
      <c r="A15793" s="120"/>
      <c r="B15793" s="120"/>
      <c r="C15793" s="120"/>
      <c r="D15793" s="120"/>
      <c r="E15793" s="344"/>
      <c r="F15793" s="344"/>
      <c r="G15793" s="262">
        <f t="shared" si="269"/>
        <v>58584.866528488899</v>
      </c>
    </row>
    <row r="15794" spans="1:7" x14ac:dyDescent="0.2">
      <c r="A15794" s="120"/>
      <c r="B15794" s="120"/>
      <c r="C15794" s="120"/>
      <c r="D15794" s="120"/>
      <c r="E15794" s="344"/>
      <c r="F15794" s="344"/>
      <c r="G15794" s="262">
        <f t="shared" si="269"/>
        <v>58584.866528488899</v>
      </c>
    </row>
    <row r="15795" spans="1:7" x14ac:dyDescent="0.2">
      <c r="A15795" s="120"/>
      <c r="B15795" s="120"/>
      <c r="C15795" s="120"/>
      <c r="D15795" s="120"/>
      <c r="E15795" s="344"/>
      <c r="F15795" s="344"/>
      <c r="G15795" s="262">
        <f t="shared" si="269"/>
        <v>58584.866528488899</v>
      </c>
    </row>
    <row r="15796" spans="1:7" x14ac:dyDescent="0.2">
      <c r="A15796" s="120"/>
      <c r="B15796" s="120"/>
      <c r="C15796" s="120"/>
      <c r="D15796" s="120"/>
      <c r="E15796" s="344"/>
      <c r="F15796" s="344"/>
      <c r="G15796" s="262">
        <f t="shared" si="269"/>
        <v>58584.866528488899</v>
      </c>
    </row>
    <row r="15797" spans="1:7" x14ac:dyDescent="0.2">
      <c r="A15797" s="120"/>
      <c r="B15797" s="120"/>
      <c r="C15797" s="120"/>
      <c r="D15797" s="120"/>
      <c r="E15797" s="344"/>
      <c r="F15797" s="344"/>
      <c r="G15797" s="262">
        <f t="shared" si="269"/>
        <v>58584.866528488899</v>
      </c>
    </row>
    <row r="15798" spans="1:7" x14ac:dyDescent="0.2">
      <c r="A15798" s="120"/>
      <c r="B15798" s="120"/>
      <c r="C15798" s="120"/>
      <c r="D15798" s="120"/>
      <c r="E15798" s="344"/>
      <c r="F15798" s="344"/>
      <c r="G15798" s="262">
        <f t="shared" si="269"/>
        <v>58584.866528488899</v>
      </c>
    </row>
    <row r="15799" spans="1:7" x14ac:dyDescent="0.2">
      <c r="A15799" s="120"/>
      <c r="B15799" s="120"/>
      <c r="C15799" s="120"/>
      <c r="D15799" s="120"/>
      <c r="E15799" s="344"/>
      <c r="F15799" s="344"/>
      <c r="G15799" s="262">
        <f t="shared" si="269"/>
        <v>58584.866528488899</v>
      </c>
    </row>
    <row r="15800" spans="1:7" x14ac:dyDescent="0.2">
      <c r="A15800" s="120"/>
      <c r="B15800" s="120"/>
      <c r="C15800" s="120"/>
      <c r="D15800" s="120"/>
      <c r="E15800" s="344"/>
      <c r="F15800" s="344"/>
      <c r="G15800" s="262">
        <f t="shared" si="269"/>
        <v>58584.866528488899</v>
      </c>
    </row>
    <row r="15801" spans="1:7" x14ac:dyDescent="0.2">
      <c r="A15801" s="120"/>
      <c r="B15801" s="120"/>
      <c r="C15801" s="120"/>
      <c r="D15801" s="120"/>
      <c r="E15801" s="344"/>
      <c r="F15801" s="344"/>
      <c r="G15801" s="262">
        <f t="shared" si="269"/>
        <v>58584.866528488899</v>
      </c>
    </row>
    <row r="15802" spans="1:7" x14ac:dyDescent="0.2">
      <c r="A15802" s="120"/>
      <c r="B15802" s="120"/>
      <c r="C15802" s="120"/>
      <c r="D15802" s="120"/>
      <c r="E15802" s="344"/>
      <c r="F15802" s="344"/>
      <c r="G15802" s="262">
        <f t="shared" si="269"/>
        <v>58584.866528488899</v>
      </c>
    </row>
    <row r="15803" spans="1:7" x14ac:dyDescent="0.2">
      <c r="A15803" s="120"/>
      <c r="B15803" s="120"/>
      <c r="C15803" s="120"/>
      <c r="D15803" s="120"/>
      <c r="E15803" s="344"/>
      <c r="F15803" s="344"/>
      <c r="G15803" s="262">
        <f t="shared" si="269"/>
        <v>58584.866528488899</v>
      </c>
    </row>
    <row r="15804" spans="1:7" x14ac:dyDescent="0.2">
      <c r="A15804" s="120"/>
      <c r="B15804" s="120"/>
      <c r="C15804" s="120"/>
      <c r="D15804" s="120"/>
      <c r="E15804" s="344"/>
      <c r="F15804" s="344"/>
      <c r="G15804" s="262">
        <f t="shared" si="269"/>
        <v>58584.866528488899</v>
      </c>
    </row>
    <row r="15805" spans="1:7" x14ac:dyDescent="0.2">
      <c r="A15805" s="120"/>
      <c r="B15805" s="120"/>
      <c r="C15805" s="120"/>
      <c r="D15805" s="120"/>
      <c r="E15805" s="344"/>
      <c r="F15805" s="344"/>
      <c r="G15805" s="262">
        <f t="shared" si="269"/>
        <v>58584.866528488899</v>
      </c>
    </row>
    <row r="15806" spans="1:7" x14ac:dyDescent="0.2">
      <c r="A15806" s="120"/>
      <c r="B15806" s="120"/>
      <c r="C15806" s="120"/>
      <c r="D15806" s="120"/>
      <c r="E15806" s="344"/>
      <c r="F15806" s="344"/>
      <c r="G15806" s="262">
        <f t="shared" si="269"/>
        <v>58584.866528488899</v>
      </c>
    </row>
    <row r="15807" spans="1:7" x14ac:dyDescent="0.2">
      <c r="A15807" s="120"/>
      <c r="B15807" s="120"/>
      <c r="C15807" s="120"/>
      <c r="D15807" s="120"/>
      <c r="E15807" s="344"/>
      <c r="F15807" s="344"/>
      <c r="G15807" s="262">
        <f t="shared" si="269"/>
        <v>58584.866528488899</v>
      </c>
    </row>
    <row r="15808" spans="1:7" x14ac:dyDescent="0.2">
      <c r="A15808" s="120"/>
      <c r="B15808" s="120"/>
      <c r="C15808" s="120"/>
      <c r="D15808" s="120"/>
      <c r="E15808" s="344"/>
      <c r="F15808" s="344"/>
      <c r="G15808" s="262">
        <f t="shared" si="269"/>
        <v>58584.866528488899</v>
      </c>
    </row>
    <row r="15809" spans="1:7" x14ac:dyDescent="0.2">
      <c r="A15809" s="120"/>
      <c r="B15809" s="120"/>
      <c r="C15809" s="120"/>
      <c r="D15809" s="120"/>
      <c r="E15809" s="344"/>
      <c r="F15809" s="344"/>
      <c r="G15809" s="262">
        <f t="shared" si="269"/>
        <v>58584.866528488899</v>
      </c>
    </row>
    <row r="15810" spans="1:7" x14ac:dyDescent="0.2">
      <c r="A15810" s="120"/>
      <c r="B15810" s="120"/>
      <c r="C15810" s="120"/>
      <c r="D15810" s="120"/>
      <c r="E15810" s="344"/>
      <c r="F15810" s="344"/>
      <c r="G15810" s="262">
        <f t="shared" si="269"/>
        <v>58584.866528488899</v>
      </c>
    </row>
    <row r="15811" spans="1:7" x14ac:dyDescent="0.2">
      <c r="A15811" s="120"/>
      <c r="B15811" s="120"/>
      <c r="C15811" s="120"/>
      <c r="D15811" s="120"/>
      <c r="E15811" s="344"/>
      <c r="F15811" s="344"/>
      <c r="G15811" s="262">
        <f t="shared" si="269"/>
        <v>58584.866528488899</v>
      </c>
    </row>
    <row r="15812" spans="1:7" x14ac:dyDescent="0.2">
      <c r="A15812" s="120"/>
      <c r="B15812" s="120"/>
      <c r="C15812" s="120"/>
      <c r="D15812" s="120"/>
      <c r="E15812" s="344"/>
      <c r="F15812" s="344"/>
      <c r="G15812" s="262">
        <f t="shared" si="269"/>
        <v>58584.866528488899</v>
      </c>
    </row>
    <row r="15813" spans="1:7" x14ac:dyDescent="0.2">
      <c r="A15813" s="120"/>
      <c r="B15813" s="120"/>
      <c r="C15813" s="120"/>
      <c r="D15813" s="120"/>
      <c r="E15813" s="344"/>
      <c r="F15813" s="344"/>
      <c r="G15813" s="262">
        <f t="shared" si="269"/>
        <v>58584.866528488899</v>
      </c>
    </row>
    <row r="15814" spans="1:7" x14ac:dyDescent="0.2">
      <c r="A15814" s="120"/>
      <c r="B15814" s="120"/>
      <c r="C15814" s="120"/>
      <c r="D15814" s="120"/>
      <c r="E15814" s="344"/>
      <c r="F15814" s="344"/>
      <c r="G15814" s="262">
        <f t="shared" ref="G15814:G15877" si="270">G15813+(D15814+D15813)/2*(E15814-E15813)</f>
        <v>58584.866528488899</v>
      </c>
    </row>
    <row r="15815" spans="1:7" x14ac:dyDescent="0.2">
      <c r="A15815" s="120"/>
      <c r="B15815" s="120"/>
      <c r="C15815" s="120"/>
      <c r="D15815" s="120"/>
      <c r="E15815" s="344"/>
      <c r="F15815" s="344"/>
      <c r="G15815" s="262">
        <f t="shared" si="270"/>
        <v>58584.866528488899</v>
      </c>
    </row>
    <row r="15816" spans="1:7" x14ac:dyDescent="0.2">
      <c r="A15816" s="120"/>
      <c r="B15816" s="120"/>
      <c r="C15816" s="120"/>
      <c r="D15816" s="120"/>
      <c r="E15816" s="344"/>
      <c r="F15816" s="344"/>
      <c r="G15816" s="262">
        <f t="shared" si="270"/>
        <v>58584.866528488899</v>
      </c>
    </row>
    <row r="15817" spans="1:7" x14ac:dyDescent="0.2">
      <c r="A15817" s="120"/>
      <c r="B15817" s="120"/>
      <c r="C15817" s="120"/>
      <c r="D15817" s="120"/>
      <c r="E15817" s="344"/>
      <c r="F15817" s="344"/>
      <c r="G15817" s="262">
        <f t="shared" si="270"/>
        <v>58584.866528488899</v>
      </c>
    </row>
    <row r="15818" spans="1:7" x14ac:dyDescent="0.2">
      <c r="A15818" s="120"/>
      <c r="B15818" s="120"/>
      <c r="C15818" s="120"/>
      <c r="D15818" s="120"/>
      <c r="E15818" s="344"/>
      <c r="F15818" s="344"/>
      <c r="G15818" s="262">
        <f t="shared" si="270"/>
        <v>58584.866528488899</v>
      </c>
    </row>
    <row r="15819" spans="1:7" x14ac:dyDescent="0.2">
      <c r="A15819" s="120"/>
      <c r="B15819" s="120"/>
      <c r="C15819" s="120"/>
      <c r="D15819" s="120"/>
      <c r="E15819" s="344"/>
      <c r="F15819" s="344"/>
      <c r="G15819" s="262">
        <f t="shared" si="270"/>
        <v>58584.866528488899</v>
      </c>
    </row>
    <row r="15820" spans="1:7" x14ac:dyDescent="0.2">
      <c r="A15820" s="120"/>
      <c r="B15820" s="120"/>
      <c r="C15820" s="120"/>
      <c r="D15820" s="120"/>
      <c r="E15820" s="344"/>
      <c r="F15820" s="344"/>
      <c r="G15820" s="262">
        <f t="shared" si="270"/>
        <v>58584.866528488899</v>
      </c>
    </row>
    <row r="15821" spans="1:7" x14ac:dyDescent="0.2">
      <c r="A15821" s="120"/>
      <c r="B15821" s="120"/>
      <c r="C15821" s="120"/>
      <c r="D15821" s="120"/>
      <c r="E15821" s="344"/>
      <c r="F15821" s="344"/>
      <c r="G15821" s="262">
        <f t="shared" si="270"/>
        <v>58584.866528488899</v>
      </c>
    </row>
    <row r="15822" spans="1:7" x14ac:dyDescent="0.2">
      <c r="A15822" s="120"/>
      <c r="B15822" s="120"/>
      <c r="C15822" s="120"/>
      <c r="D15822" s="120"/>
      <c r="E15822" s="344"/>
      <c r="F15822" s="344"/>
      <c r="G15822" s="262">
        <f t="shared" si="270"/>
        <v>58584.866528488899</v>
      </c>
    </row>
    <row r="15823" spans="1:7" x14ac:dyDescent="0.2">
      <c r="A15823" s="120"/>
      <c r="B15823" s="120"/>
      <c r="C15823" s="120"/>
      <c r="D15823" s="120"/>
      <c r="E15823" s="344"/>
      <c r="F15823" s="344"/>
      <c r="G15823" s="262">
        <f t="shared" si="270"/>
        <v>58584.866528488899</v>
      </c>
    </row>
    <row r="15824" spans="1:7" x14ac:dyDescent="0.2">
      <c r="A15824" s="120"/>
      <c r="B15824" s="120"/>
      <c r="C15824" s="120"/>
      <c r="D15824" s="120"/>
      <c r="E15824" s="344"/>
      <c r="F15824" s="344"/>
      <c r="G15824" s="262">
        <f t="shared" si="270"/>
        <v>58584.866528488899</v>
      </c>
    </row>
    <row r="15825" spans="1:7" x14ac:dyDescent="0.2">
      <c r="A15825" s="120"/>
      <c r="B15825" s="120"/>
      <c r="C15825" s="120"/>
      <c r="D15825" s="120"/>
      <c r="E15825" s="344"/>
      <c r="F15825" s="344"/>
      <c r="G15825" s="262">
        <f t="shared" si="270"/>
        <v>58584.866528488899</v>
      </c>
    </row>
    <row r="15826" spans="1:7" x14ac:dyDescent="0.2">
      <c r="A15826" s="120"/>
      <c r="B15826" s="120"/>
      <c r="C15826" s="120"/>
      <c r="D15826" s="120"/>
      <c r="E15826" s="344"/>
      <c r="F15826" s="344"/>
      <c r="G15826" s="262">
        <f t="shared" si="270"/>
        <v>58584.866528488899</v>
      </c>
    </row>
    <row r="15827" spans="1:7" x14ac:dyDescent="0.2">
      <c r="A15827" s="120"/>
      <c r="B15827" s="120"/>
      <c r="C15827" s="120"/>
      <c r="D15827" s="120"/>
      <c r="E15827" s="344"/>
      <c r="F15827" s="344"/>
      <c r="G15827" s="262">
        <f t="shared" si="270"/>
        <v>58584.866528488899</v>
      </c>
    </row>
    <row r="15828" spans="1:7" x14ac:dyDescent="0.2">
      <c r="A15828" s="120"/>
      <c r="B15828" s="120"/>
      <c r="C15828" s="120"/>
      <c r="D15828" s="120"/>
      <c r="E15828" s="344"/>
      <c r="F15828" s="344"/>
      <c r="G15828" s="262">
        <f t="shared" si="270"/>
        <v>58584.866528488899</v>
      </c>
    </row>
    <row r="15829" spans="1:7" x14ac:dyDescent="0.2">
      <c r="A15829" s="120"/>
      <c r="B15829" s="120"/>
      <c r="C15829" s="120"/>
      <c r="D15829" s="120"/>
      <c r="E15829" s="344"/>
      <c r="F15829" s="344"/>
      <c r="G15829" s="262">
        <f t="shared" si="270"/>
        <v>58584.866528488899</v>
      </c>
    </row>
    <row r="15830" spans="1:7" x14ac:dyDescent="0.2">
      <c r="A15830" s="120"/>
      <c r="B15830" s="120"/>
      <c r="C15830" s="120"/>
      <c r="D15830" s="120"/>
      <c r="E15830" s="344"/>
      <c r="F15830" s="344"/>
      <c r="G15830" s="262">
        <f t="shared" si="270"/>
        <v>58584.866528488899</v>
      </c>
    </row>
    <row r="15831" spans="1:7" x14ac:dyDescent="0.2">
      <c r="A15831" s="120"/>
      <c r="B15831" s="120"/>
      <c r="C15831" s="120"/>
      <c r="D15831" s="120"/>
      <c r="E15831" s="344"/>
      <c r="F15831" s="344"/>
      <c r="G15831" s="262">
        <f t="shared" si="270"/>
        <v>58584.866528488899</v>
      </c>
    </row>
    <row r="15832" spans="1:7" x14ac:dyDescent="0.2">
      <c r="A15832" s="120"/>
      <c r="B15832" s="120"/>
      <c r="C15832" s="120"/>
      <c r="D15832" s="120"/>
      <c r="E15832" s="344"/>
      <c r="F15832" s="344"/>
      <c r="G15832" s="262">
        <f t="shared" si="270"/>
        <v>58584.866528488899</v>
      </c>
    </row>
    <row r="15833" spans="1:7" x14ac:dyDescent="0.2">
      <c r="A15833" s="120"/>
      <c r="B15833" s="120"/>
      <c r="C15833" s="120"/>
      <c r="D15833" s="120"/>
      <c r="E15833" s="344"/>
      <c r="F15833" s="344"/>
      <c r="G15833" s="262">
        <f t="shared" si="270"/>
        <v>58584.866528488899</v>
      </c>
    </row>
    <row r="15834" spans="1:7" x14ac:dyDescent="0.2">
      <c r="A15834" s="120"/>
      <c r="B15834" s="120"/>
      <c r="C15834" s="120"/>
      <c r="D15834" s="120"/>
      <c r="E15834" s="344"/>
      <c r="F15834" s="344"/>
      <c r="G15834" s="262">
        <f t="shared" si="270"/>
        <v>58584.866528488899</v>
      </c>
    </row>
    <row r="15835" spans="1:7" x14ac:dyDescent="0.2">
      <c r="A15835" s="120"/>
      <c r="B15835" s="120"/>
      <c r="C15835" s="120"/>
      <c r="D15835" s="120"/>
      <c r="E15835" s="344"/>
      <c r="F15835" s="344"/>
      <c r="G15835" s="262">
        <f t="shared" si="270"/>
        <v>58584.866528488899</v>
      </c>
    </row>
    <row r="15836" spans="1:7" x14ac:dyDescent="0.2">
      <c r="A15836" s="120"/>
      <c r="B15836" s="120"/>
      <c r="C15836" s="120"/>
      <c r="D15836" s="120"/>
      <c r="E15836" s="344"/>
      <c r="F15836" s="344"/>
      <c r="G15836" s="262">
        <f t="shared" si="270"/>
        <v>58584.866528488899</v>
      </c>
    </row>
    <row r="15837" spans="1:7" x14ac:dyDescent="0.2">
      <c r="A15837" s="120"/>
      <c r="B15837" s="120"/>
      <c r="C15837" s="120"/>
      <c r="D15837" s="120"/>
      <c r="E15837" s="344"/>
      <c r="F15837" s="344"/>
      <c r="G15837" s="262">
        <f t="shared" si="270"/>
        <v>58584.866528488899</v>
      </c>
    </row>
    <row r="15838" spans="1:7" x14ac:dyDescent="0.2">
      <c r="A15838" s="120"/>
      <c r="B15838" s="120"/>
      <c r="C15838" s="120"/>
      <c r="D15838" s="120"/>
      <c r="E15838" s="344"/>
      <c r="F15838" s="344"/>
      <c r="G15838" s="262">
        <f t="shared" si="270"/>
        <v>58584.866528488899</v>
      </c>
    </row>
    <row r="15839" spans="1:7" x14ac:dyDescent="0.2">
      <c r="A15839" s="120"/>
      <c r="B15839" s="120"/>
      <c r="C15839" s="120"/>
      <c r="D15839" s="120"/>
      <c r="E15839" s="344"/>
      <c r="F15839" s="344"/>
      <c r="G15839" s="262">
        <f t="shared" si="270"/>
        <v>58584.866528488899</v>
      </c>
    </row>
    <row r="15840" spans="1:7" x14ac:dyDescent="0.2">
      <c r="A15840" s="120"/>
      <c r="B15840" s="120"/>
      <c r="C15840" s="120"/>
      <c r="D15840" s="120"/>
      <c r="E15840" s="344"/>
      <c r="F15840" s="344"/>
      <c r="G15840" s="262">
        <f t="shared" si="270"/>
        <v>58584.866528488899</v>
      </c>
    </row>
    <row r="15841" spans="1:7" x14ac:dyDescent="0.2">
      <c r="A15841" s="120"/>
      <c r="B15841" s="120"/>
      <c r="C15841" s="120"/>
      <c r="D15841" s="120"/>
      <c r="E15841" s="344"/>
      <c r="F15841" s="344"/>
      <c r="G15841" s="262">
        <f t="shared" si="270"/>
        <v>58584.866528488899</v>
      </c>
    </row>
    <row r="15842" spans="1:7" x14ac:dyDescent="0.2">
      <c r="A15842" s="120"/>
      <c r="B15842" s="120"/>
      <c r="C15842" s="120"/>
      <c r="D15842" s="120"/>
      <c r="E15842" s="344"/>
      <c r="F15842" s="344"/>
      <c r="G15842" s="262">
        <f t="shared" si="270"/>
        <v>58584.866528488899</v>
      </c>
    </row>
    <row r="15843" spans="1:7" x14ac:dyDescent="0.2">
      <c r="A15843" s="120"/>
      <c r="B15843" s="120"/>
      <c r="C15843" s="120"/>
      <c r="D15843" s="120"/>
      <c r="E15843" s="344"/>
      <c r="F15843" s="344"/>
      <c r="G15843" s="262">
        <f t="shared" si="270"/>
        <v>58584.866528488899</v>
      </c>
    </row>
    <row r="15844" spans="1:7" x14ac:dyDescent="0.2">
      <c r="A15844" s="120"/>
      <c r="B15844" s="120"/>
      <c r="C15844" s="120"/>
      <c r="D15844" s="120"/>
      <c r="E15844" s="344"/>
      <c r="F15844" s="344"/>
      <c r="G15844" s="262">
        <f t="shared" si="270"/>
        <v>58584.866528488899</v>
      </c>
    </row>
    <row r="15845" spans="1:7" x14ac:dyDescent="0.2">
      <c r="A15845" s="120"/>
      <c r="B15845" s="120"/>
      <c r="C15845" s="120"/>
      <c r="D15845" s="120"/>
      <c r="E15845" s="344"/>
      <c r="F15845" s="344"/>
      <c r="G15845" s="262">
        <f t="shared" si="270"/>
        <v>58584.866528488899</v>
      </c>
    </row>
    <row r="15846" spans="1:7" x14ac:dyDescent="0.2">
      <c r="A15846" s="120"/>
      <c r="B15846" s="120"/>
      <c r="C15846" s="120"/>
      <c r="D15846" s="120"/>
      <c r="E15846" s="344"/>
      <c r="F15846" s="344"/>
      <c r="G15846" s="262">
        <f t="shared" si="270"/>
        <v>58584.866528488899</v>
      </c>
    </row>
    <row r="15847" spans="1:7" x14ac:dyDescent="0.2">
      <c r="A15847" s="120"/>
      <c r="B15847" s="120"/>
      <c r="C15847" s="120"/>
      <c r="D15847" s="120"/>
      <c r="E15847" s="344"/>
      <c r="F15847" s="344"/>
      <c r="G15847" s="262">
        <f t="shared" si="270"/>
        <v>58584.866528488899</v>
      </c>
    </row>
    <row r="15848" spans="1:7" x14ac:dyDescent="0.2">
      <c r="A15848" s="120"/>
      <c r="B15848" s="120"/>
      <c r="C15848" s="120"/>
      <c r="D15848" s="120"/>
      <c r="E15848" s="344"/>
      <c r="F15848" s="344"/>
      <c r="G15848" s="262">
        <f t="shared" si="270"/>
        <v>58584.866528488899</v>
      </c>
    </row>
    <row r="15849" spans="1:7" x14ac:dyDescent="0.2">
      <c r="A15849" s="120"/>
      <c r="B15849" s="120"/>
      <c r="C15849" s="120"/>
      <c r="D15849" s="120"/>
      <c r="E15849" s="344"/>
      <c r="F15849" s="344"/>
      <c r="G15849" s="262">
        <f t="shared" si="270"/>
        <v>58584.866528488899</v>
      </c>
    </row>
    <row r="15850" spans="1:7" x14ac:dyDescent="0.2">
      <c r="A15850" s="120"/>
      <c r="B15850" s="120"/>
      <c r="C15850" s="120"/>
      <c r="D15850" s="120"/>
      <c r="E15850" s="344"/>
      <c r="F15850" s="344"/>
      <c r="G15850" s="262">
        <f t="shared" si="270"/>
        <v>58584.866528488899</v>
      </c>
    </row>
    <row r="15851" spans="1:7" x14ac:dyDescent="0.2">
      <c r="A15851" s="120"/>
      <c r="B15851" s="120"/>
      <c r="C15851" s="120"/>
      <c r="D15851" s="120"/>
      <c r="E15851" s="344"/>
      <c r="F15851" s="344"/>
      <c r="G15851" s="262">
        <f t="shared" si="270"/>
        <v>58584.866528488899</v>
      </c>
    </row>
    <row r="15852" spans="1:7" x14ac:dyDescent="0.2">
      <c r="A15852" s="120"/>
      <c r="B15852" s="120"/>
      <c r="C15852" s="120"/>
      <c r="D15852" s="120"/>
      <c r="E15852" s="344"/>
      <c r="F15852" s="344"/>
      <c r="G15852" s="262">
        <f t="shared" si="270"/>
        <v>58584.866528488899</v>
      </c>
    </row>
    <row r="15853" spans="1:7" x14ac:dyDescent="0.2">
      <c r="A15853" s="120"/>
      <c r="B15853" s="120"/>
      <c r="C15853" s="120"/>
      <c r="D15853" s="120"/>
      <c r="E15853" s="344"/>
      <c r="F15853" s="344"/>
      <c r="G15853" s="262">
        <f t="shared" si="270"/>
        <v>58584.866528488899</v>
      </c>
    </row>
    <row r="15854" spans="1:7" x14ac:dyDescent="0.2">
      <c r="A15854" s="120"/>
      <c r="B15854" s="120"/>
      <c r="C15854" s="120"/>
      <c r="D15854" s="120"/>
      <c r="E15854" s="344"/>
      <c r="F15854" s="344"/>
      <c r="G15854" s="262">
        <f t="shared" si="270"/>
        <v>58584.866528488899</v>
      </c>
    </row>
    <row r="15855" spans="1:7" x14ac:dyDescent="0.2">
      <c r="A15855" s="120"/>
      <c r="B15855" s="120"/>
      <c r="C15855" s="120"/>
      <c r="D15855" s="120"/>
      <c r="E15855" s="344"/>
      <c r="F15855" s="344"/>
      <c r="G15855" s="262">
        <f t="shared" si="270"/>
        <v>58584.866528488899</v>
      </c>
    </row>
    <row r="15856" spans="1:7" x14ac:dyDescent="0.2">
      <c r="A15856" s="120"/>
      <c r="B15856" s="120"/>
      <c r="C15856" s="120"/>
      <c r="D15856" s="120"/>
      <c r="E15856" s="344"/>
      <c r="F15856" s="344"/>
      <c r="G15856" s="262">
        <f t="shared" si="270"/>
        <v>58584.866528488899</v>
      </c>
    </row>
    <row r="15857" spans="1:7" x14ac:dyDescent="0.2">
      <c r="A15857" s="120"/>
      <c r="B15857" s="120"/>
      <c r="C15857" s="120"/>
      <c r="D15857" s="120"/>
      <c r="E15857" s="344"/>
      <c r="F15857" s="344"/>
      <c r="G15857" s="262">
        <f t="shared" si="270"/>
        <v>58584.866528488899</v>
      </c>
    </row>
    <row r="15858" spans="1:7" x14ac:dyDescent="0.2">
      <c r="A15858" s="120"/>
      <c r="B15858" s="120"/>
      <c r="C15858" s="120"/>
      <c r="D15858" s="120"/>
      <c r="E15858" s="344"/>
      <c r="F15858" s="344"/>
      <c r="G15858" s="262">
        <f t="shared" si="270"/>
        <v>58584.866528488899</v>
      </c>
    </row>
    <row r="15859" spans="1:7" x14ac:dyDescent="0.2">
      <c r="A15859" s="120"/>
      <c r="B15859" s="120"/>
      <c r="C15859" s="120"/>
      <c r="D15859" s="120"/>
      <c r="E15859" s="344"/>
      <c r="F15859" s="344"/>
      <c r="G15859" s="262">
        <f t="shared" si="270"/>
        <v>58584.866528488899</v>
      </c>
    </row>
    <row r="15860" spans="1:7" x14ac:dyDescent="0.2">
      <c r="A15860" s="120"/>
      <c r="B15860" s="120"/>
      <c r="C15860" s="120"/>
      <c r="D15860" s="120"/>
      <c r="E15860" s="344"/>
      <c r="F15860" s="344"/>
      <c r="G15860" s="262">
        <f t="shared" si="270"/>
        <v>58584.866528488899</v>
      </c>
    </row>
    <row r="15861" spans="1:7" x14ac:dyDescent="0.2">
      <c r="A15861" s="120"/>
      <c r="B15861" s="120"/>
      <c r="C15861" s="120"/>
      <c r="D15861" s="120"/>
      <c r="E15861" s="344"/>
      <c r="F15861" s="344"/>
      <c r="G15861" s="262">
        <f t="shared" si="270"/>
        <v>58584.866528488899</v>
      </c>
    </row>
    <row r="15862" spans="1:7" x14ac:dyDescent="0.2">
      <c r="A15862" s="120"/>
      <c r="B15862" s="120"/>
      <c r="C15862" s="120"/>
      <c r="D15862" s="120"/>
      <c r="E15862" s="344"/>
      <c r="F15862" s="344"/>
      <c r="G15862" s="262">
        <f t="shared" si="270"/>
        <v>58584.866528488899</v>
      </c>
    </row>
    <row r="15863" spans="1:7" x14ac:dyDescent="0.2">
      <c r="A15863" s="120"/>
      <c r="B15863" s="120"/>
      <c r="C15863" s="120"/>
      <c r="D15863" s="120"/>
      <c r="E15863" s="344"/>
      <c r="F15863" s="344"/>
      <c r="G15863" s="262">
        <f t="shared" si="270"/>
        <v>58584.866528488899</v>
      </c>
    </row>
    <row r="15864" spans="1:7" x14ac:dyDescent="0.2">
      <c r="A15864" s="120"/>
      <c r="B15864" s="120"/>
      <c r="C15864" s="120"/>
      <c r="D15864" s="120"/>
      <c r="E15864" s="344"/>
      <c r="F15864" s="344"/>
      <c r="G15864" s="262">
        <f t="shared" si="270"/>
        <v>58584.866528488899</v>
      </c>
    </row>
    <row r="15865" spans="1:7" x14ac:dyDescent="0.2">
      <c r="A15865" s="120"/>
      <c r="B15865" s="120"/>
      <c r="C15865" s="120"/>
      <c r="D15865" s="120"/>
      <c r="E15865" s="344"/>
      <c r="F15865" s="344"/>
      <c r="G15865" s="262">
        <f t="shared" si="270"/>
        <v>58584.866528488899</v>
      </c>
    </row>
    <row r="15866" spans="1:7" x14ac:dyDescent="0.2">
      <c r="A15866" s="120"/>
      <c r="B15866" s="120"/>
      <c r="C15866" s="120"/>
      <c r="D15866" s="120"/>
      <c r="E15866" s="344"/>
      <c r="F15866" s="344"/>
      <c r="G15866" s="262">
        <f t="shared" si="270"/>
        <v>58584.866528488899</v>
      </c>
    </row>
    <row r="15867" spans="1:7" x14ac:dyDescent="0.2">
      <c r="A15867" s="120"/>
      <c r="B15867" s="120"/>
      <c r="C15867" s="120"/>
      <c r="D15867" s="120"/>
      <c r="E15867" s="344"/>
      <c r="F15867" s="344"/>
      <c r="G15867" s="262">
        <f t="shared" si="270"/>
        <v>58584.866528488899</v>
      </c>
    </row>
    <row r="15868" spans="1:7" x14ac:dyDescent="0.2">
      <c r="A15868" s="120"/>
      <c r="B15868" s="120"/>
      <c r="C15868" s="120"/>
      <c r="D15868" s="120"/>
      <c r="E15868" s="344"/>
      <c r="F15868" s="344"/>
      <c r="G15868" s="262">
        <f t="shared" si="270"/>
        <v>58584.866528488899</v>
      </c>
    </row>
    <row r="15869" spans="1:7" x14ac:dyDescent="0.2">
      <c r="A15869" s="120"/>
      <c r="B15869" s="120"/>
      <c r="C15869" s="120"/>
      <c r="D15869" s="120"/>
      <c r="E15869" s="344"/>
      <c r="F15869" s="344"/>
      <c r="G15869" s="262">
        <f t="shared" si="270"/>
        <v>58584.866528488899</v>
      </c>
    </row>
    <row r="15870" spans="1:7" x14ac:dyDescent="0.2">
      <c r="A15870" s="120"/>
      <c r="B15870" s="120"/>
      <c r="C15870" s="120"/>
      <c r="D15870" s="120"/>
      <c r="E15870" s="344"/>
      <c r="F15870" s="344"/>
      <c r="G15870" s="262">
        <f t="shared" si="270"/>
        <v>58584.866528488899</v>
      </c>
    </row>
    <row r="15871" spans="1:7" x14ac:dyDescent="0.2">
      <c r="A15871" s="120"/>
      <c r="B15871" s="120"/>
      <c r="C15871" s="120"/>
      <c r="D15871" s="120"/>
      <c r="E15871" s="344"/>
      <c r="F15871" s="344"/>
      <c r="G15871" s="262">
        <f t="shared" si="270"/>
        <v>58584.866528488899</v>
      </c>
    </row>
    <row r="15872" spans="1:7" x14ac:dyDescent="0.2">
      <c r="A15872" s="120"/>
      <c r="B15872" s="120"/>
      <c r="C15872" s="120"/>
      <c r="D15872" s="120"/>
      <c r="E15872" s="344"/>
      <c r="F15872" s="344"/>
      <c r="G15872" s="262">
        <f t="shared" si="270"/>
        <v>58584.866528488899</v>
      </c>
    </row>
    <row r="15873" spans="1:7" x14ac:dyDescent="0.2">
      <c r="A15873" s="120"/>
      <c r="B15873" s="120"/>
      <c r="C15873" s="120"/>
      <c r="D15873" s="120"/>
      <c r="E15873" s="344"/>
      <c r="F15873" s="344"/>
      <c r="G15873" s="262">
        <f t="shared" si="270"/>
        <v>58584.866528488899</v>
      </c>
    </row>
    <row r="15874" spans="1:7" x14ac:dyDescent="0.2">
      <c r="A15874" s="120"/>
      <c r="B15874" s="120"/>
      <c r="C15874" s="120"/>
      <c r="D15874" s="120"/>
      <c r="E15874" s="344"/>
      <c r="F15874" s="344"/>
      <c r="G15874" s="262">
        <f t="shared" si="270"/>
        <v>58584.866528488899</v>
      </c>
    </row>
    <row r="15875" spans="1:7" x14ac:dyDescent="0.2">
      <c r="A15875" s="120"/>
      <c r="B15875" s="120"/>
      <c r="C15875" s="120"/>
      <c r="D15875" s="120"/>
      <c r="E15875" s="344"/>
      <c r="F15875" s="344"/>
      <c r="G15875" s="262">
        <f t="shared" si="270"/>
        <v>58584.866528488899</v>
      </c>
    </row>
    <row r="15876" spans="1:7" x14ac:dyDescent="0.2">
      <c r="A15876" s="120"/>
      <c r="B15876" s="120"/>
      <c r="C15876" s="120"/>
      <c r="D15876" s="120"/>
      <c r="E15876" s="344"/>
      <c r="F15876" s="344"/>
      <c r="G15876" s="262">
        <f t="shared" si="270"/>
        <v>58584.866528488899</v>
      </c>
    </row>
    <row r="15877" spans="1:7" x14ac:dyDescent="0.2">
      <c r="A15877" s="120"/>
      <c r="B15877" s="120"/>
      <c r="C15877" s="120"/>
      <c r="D15877" s="120"/>
      <c r="E15877" s="344"/>
      <c r="F15877" s="344"/>
      <c r="G15877" s="262">
        <f t="shared" si="270"/>
        <v>58584.866528488899</v>
      </c>
    </row>
    <row r="15878" spans="1:7" x14ac:dyDescent="0.2">
      <c r="A15878" s="120"/>
      <c r="B15878" s="120"/>
      <c r="C15878" s="120"/>
      <c r="D15878" s="120"/>
      <c r="E15878" s="344"/>
      <c r="F15878" s="344"/>
      <c r="G15878" s="262">
        <f t="shared" ref="G15878:G15941" si="271">G15877+(D15878+D15877)/2*(E15878-E15877)</f>
        <v>58584.866528488899</v>
      </c>
    </row>
    <row r="15879" spans="1:7" x14ac:dyDescent="0.2">
      <c r="A15879" s="120"/>
      <c r="B15879" s="120"/>
      <c r="C15879" s="120"/>
      <c r="D15879" s="120"/>
      <c r="E15879" s="344"/>
      <c r="F15879" s="344"/>
      <c r="G15879" s="262">
        <f t="shared" si="271"/>
        <v>58584.866528488899</v>
      </c>
    </row>
    <row r="15880" spans="1:7" x14ac:dyDescent="0.2">
      <c r="A15880" s="120"/>
      <c r="B15880" s="120"/>
      <c r="C15880" s="120"/>
      <c r="D15880" s="120"/>
      <c r="E15880" s="344"/>
      <c r="F15880" s="344"/>
      <c r="G15880" s="262">
        <f t="shared" si="271"/>
        <v>58584.866528488899</v>
      </c>
    </row>
    <row r="15881" spans="1:7" x14ac:dyDescent="0.2">
      <c r="A15881" s="120"/>
      <c r="B15881" s="120"/>
      <c r="C15881" s="120"/>
      <c r="D15881" s="120"/>
      <c r="E15881" s="344"/>
      <c r="F15881" s="344"/>
      <c r="G15881" s="262">
        <f t="shared" si="271"/>
        <v>58584.866528488899</v>
      </c>
    </row>
    <row r="15882" spans="1:7" x14ac:dyDescent="0.2">
      <c r="A15882" s="120"/>
      <c r="B15882" s="120"/>
      <c r="C15882" s="120"/>
      <c r="D15882" s="120"/>
      <c r="E15882" s="344"/>
      <c r="F15882" s="344"/>
      <c r="G15882" s="262">
        <f t="shared" si="271"/>
        <v>58584.866528488899</v>
      </c>
    </row>
    <row r="15883" spans="1:7" x14ac:dyDescent="0.2">
      <c r="A15883" s="120"/>
      <c r="B15883" s="120"/>
      <c r="C15883" s="120"/>
      <c r="D15883" s="120"/>
      <c r="E15883" s="344"/>
      <c r="F15883" s="344"/>
      <c r="G15883" s="262">
        <f t="shared" si="271"/>
        <v>58584.866528488899</v>
      </c>
    </row>
    <row r="15884" spans="1:7" x14ac:dyDescent="0.2">
      <c r="A15884" s="120"/>
      <c r="B15884" s="120"/>
      <c r="C15884" s="120"/>
      <c r="D15884" s="120"/>
      <c r="E15884" s="344"/>
      <c r="F15884" s="344"/>
      <c r="G15884" s="262">
        <f t="shared" si="271"/>
        <v>58584.866528488899</v>
      </c>
    </row>
    <row r="15885" spans="1:7" x14ac:dyDescent="0.2">
      <c r="A15885" s="120"/>
      <c r="B15885" s="120"/>
      <c r="C15885" s="120"/>
      <c r="D15885" s="120"/>
      <c r="E15885" s="344"/>
      <c r="F15885" s="344"/>
      <c r="G15885" s="262">
        <f t="shared" si="271"/>
        <v>58584.866528488899</v>
      </c>
    </row>
    <row r="15886" spans="1:7" x14ac:dyDescent="0.2">
      <c r="A15886" s="120"/>
      <c r="B15886" s="120"/>
      <c r="C15886" s="120"/>
      <c r="D15886" s="120"/>
      <c r="E15886" s="344"/>
      <c r="F15886" s="344"/>
      <c r="G15886" s="262">
        <f t="shared" si="271"/>
        <v>58584.866528488899</v>
      </c>
    </row>
    <row r="15887" spans="1:7" x14ac:dyDescent="0.2">
      <c r="A15887" s="120"/>
      <c r="B15887" s="120"/>
      <c r="C15887" s="120"/>
      <c r="D15887" s="120"/>
      <c r="E15887" s="344"/>
      <c r="F15887" s="344"/>
      <c r="G15887" s="262">
        <f t="shared" si="271"/>
        <v>58584.866528488899</v>
      </c>
    </row>
    <row r="15888" spans="1:7" x14ac:dyDescent="0.2">
      <c r="A15888" s="120"/>
      <c r="B15888" s="120"/>
      <c r="C15888" s="120"/>
      <c r="D15888" s="120"/>
      <c r="E15888" s="344"/>
      <c r="F15888" s="344"/>
      <c r="G15888" s="262">
        <f t="shared" si="271"/>
        <v>58584.866528488899</v>
      </c>
    </row>
    <row r="15889" spans="1:7" x14ac:dyDescent="0.2">
      <c r="A15889" s="120"/>
      <c r="B15889" s="120"/>
      <c r="C15889" s="120"/>
      <c r="D15889" s="120"/>
      <c r="E15889" s="344"/>
      <c r="F15889" s="344"/>
      <c r="G15889" s="262">
        <f t="shared" si="271"/>
        <v>58584.866528488899</v>
      </c>
    </row>
    <row r="15890" spans="1:7" x14ac:dyDescent="0.2">
      <c r="A15890" s="120"/>
      <c r="B15890" s="120"/>
      <c r="C15890" s="120"/>
      <c r="D15890" s="120"/>
      <c r="E15890" s="344"/>
      <c r="F15890" s="344"/>
      <c r="G15890" s="262">
        <f t="shared" si="271"/>
        <v>58584.866528488899</v>
      </c>
    </row>
    <row r="15891" spans="1:7" x14ac:dyDescent="0.2">
      <c r="A15891" s="120"/>
      <c r="B15891" s="120"/>
      <c r="C15891" s="120"/>
      <c r="D15891" s="120"/>
      <c r="E15891" s="344"/>
      <c r="F15891" s="344"/>
      <c r="G15891" s="262">
        <f t="shared" si="271"/>
        <v>58584.866528488899</v>
      </c>
    </row>
    <row r="15892" spans="1:7" x14ac:dyDescent="0.2">
      <c r="A15892" s="120"/>
      <c r="B15892" s="120"/>
      <c r="C15892" s="120"/>
      <c r="D15892" s="120"/>
      <c r="E15892" s="344"/>
      <c r="F15892" s="344"/>
      <c r="G15892" s="262">
        <f t="shared" si="271"/>
        <v>58584.866528488899</v>
      </c>
    </row>
    <row r="15893" spans="1:7" x14ac:dyDescent="0.2">
      <c r="A15893" s="120"/>
      <c r="B15893" s="120"/>
      <c r="C15893" s="120"/>
      <c r="D15893" s="120"/>
      <c r="E15893" s="344"/>
      <c r="F15893" s="344"/>
      <c r="G15893" s="262">
        <f t="shared" si="271"/>
        <v>58584.866528488899</v>
      </c>
    </row>
    <row r="15894" spans="1:7" x14ac:dyDescent="0.2">
      <c r="A15894" s="120"/>
      <c r="B15894" s="120"/>
      <c r="C15894" s="120"/>
      <c r="D15894" s="120"/>
      <c r="E15894" s="344"/>
      <c r="F15894" s="344"/>
      <c r="G15894" s="262">
        <f t="shared" si="271"/>
        <v>58584.866528488899</v>
      </c>
    </row>
    <row r="15895" spans="1:7" x14ac:dyDescent="0.2">
      <c r="A15895" s="120"/>
      <c r="B15895" s="120"/>
      <c r="C15895" s="120"/>
      <c r="D15895" s="120"/>
      <c r="E15895" s="344"/>
      <c r="F15895" s="344"/>
      <c r="G15895" s="262">
        <f t="shared" si="271"/>
        <v>58584.866528488899</v>
      </c>
    </row>
    <row r="15896" spans="1:7" x14ac:dyDescent="0.2">
      <c r="A15896" s="120"/>
      <c r="B15896" s="120"/>
      <c r="C15896" s="120"/>
      <c r="D15896" s="120"/>
      <c r="E15896" s="344"/>
      <c r="F15896" s="344"/>
      <c r="G15896" s="262">
        <f t="shared" si="271"/>
        <v>58584.866528488899</v>
      </c>
    </row>
    <row r="15897" spans="1:7" x14ac:dyDescent="0.2">
      <c r="A15897" s="120"/>
      <c r="B15897" s="120"/>
      <c r="C15897" s="120"/>
      <c r="D15897" s="120"/>
      <c r="E15897" s="344"/>
      <c r="F15897" s="344"/>
      <c r="G15897" s="262">
        <f t="shared" si="271"/>
        <v>58584.866528488899</v>
      </c>
    </row>
    <row r="15898" spans="1:7" x14ac:dyDescent="0.2">
      <c r="A15898" s="120"/>
      <c r="B15898" s="120"/>
      <c r="C15898" s="120"/>
      <c r="D15898" s="120"/>
      <c r="E15898" s="344"/>
      <c r="F15898" s="344"/>
      <c r="G15898" s="262">
        <f t="shared" si="271"/>
        <v>58584.866528488899</v>
      </c>
    </row>
    <row r="15899" spans="1:7" x14ac:dyDescent="0.2">
      <c r="A15899" s="120"/>
      <c r="B15899" s="120"/>
      <c r="C15899" s="120"/>
      <c r="D15899" s="120"/>
      <c r="E15899" s="344"/>
      <c r="F15899" s="344"/>
      <c r="G15899" s="262">
        <f t="shared" si="271"/>
        <v>58584.866528488899</v>
      </c>
    </row>
    <row r="15900" spans="1:7" x14ac:dyDescent="0.2">
      <c r="A15900" s="120"/>
      <c r="B15900" s="120"/>
      <c r="C15900" s="120"/>
      <c r="D15900" s="120"/>
      <c r="E15900" s="344"/>
      <c r="F15900" s="344"/>
      <c r="G15900" s="262">
        <f t="shared" si="271"/>
        <v>58584.866528488899</v>
      </c>
    </row>
    <row r="15901" spans="1:7" x14ac:dyDescent="0.2">
      <c r="A15901" s="120"/>
      <c r="B15901" s="120"/>
      <c r="C15901" s="120"/>
      <c r="D15901" s="120"/>
      <c r="E15901" s="344"/>
      <c r="F15901" s="344"/>
      <c r="G15901" s="262">
        <f t="shared" si="271"/>
        <v>58584.866528488899</v>
      </c>
    </row>
    <row r="15902" spans="1:7" x14ac:dyDescent="0.2">
      <c r="A15902" s="120"/>
      <c r="B15902" s="120"/>
      <c r="C15902" s="120"/>
      <c r="D15902" s="120"/>
      <c r="E15902" s="344"/>
      <c r="F15902" s="344"/>
      <c r="G15902" s="262">
        <f t="shared" si="271"/>
        <v>58584.866528488899</v>
      </c>
    </row>
    <row r="15903" spans="1:7" x14ac:dyDescent="0.2">
      <c r="A15903" s="120"/>
      <c r="B15903" s="120"/>
      <c r="C15903" s="120"/>
      <c r="D15903" s="120"/>
      <c r="E15903" s="344"/>
      <c r="F15903" s="344"/>
      <c r="G15903" s="262">
        <f t="shared" si="271"/>
        <v>58584.866528488899</v>
      </c>
    </row>
    <row r="15904" spans="1:7" x14ac:dyDescent="0.2">
      <c r="A15904" s="120"/>
      <c r="B15904" s="120"/>
      <c r="C15904" s="120"/>
      <c r="D15904" s="120"/>
      <c r="E15904" s="344"/>
      <c r="F15904" s="344"/>
      <c r="G15904" s="262">
        <f t="shared" si="271"/>
        <v>58584.866528488899</v>
      </c>
    </row>
    <row r="15905" spans="1:7" x14ac:dyDescent="0.2">
      <c r="A15905" s="120"/>
      <c r="B15905" s="120"/>
      <c r="C15905" s="120"/>
      <c r="D15905" s="120"/>
      <c r="E15905" s="344"/>
      <c r="F15905" s="344"/>
      <c r="G15905" s="262">
        <f t="shared" si="271"/>
        <v>58584.866528488899</v>
      </c>
    </row>
    <row r="15906" spans="1:7" x14ac:dyDescent="0.2">
      <c r="A15906" s="120"/>
      <c r="B15906" s="120"/>
      <c r="C15906" s="120"/>
      <c r="D15906" s="120"/>
      <c r="E15906" s="344"/>
      <c r="F15906" s="344"/>
      <c r="G15906" s="262">
        <f t="shared" si="271"/>
        <v>58584.866528488899</v>
      </c>
    </row>
    <row r="15907" spans="1:7" x14ac:dyDescent="0.2">
      <c r="A15907" s="120"/>
      <c r="B15907" s="120"/>
      <c r="C15907" s="120"/>
      <c r="D15907" s="120"/>
      <c r="E15907" s="344"/>
      <c r="F15907" s="344"/>
      <c r="G15907" s="262">
        <f t="shared" si="271"/>
        <v>58584.866528488899</v>
      </c>
    </row>
    <row r="15908" spans="1:7" x14ac:dyDescent="0.2">
      <c r="A15908" s="120"/>
      <c r="B15908" s="120"/>
      <c r="C15908" s="120"/>
      <c r="D15908" s="120"/>
      <c r="E15908" s="344"/>
      <c r="F15908" s="344"/>
      <c r="G15908" s="262">
        <f t="shared" si="271"/>
        <v>58584.866528488899</v>
      </c>
    </row>
    <row r="15909" spans="1:7" x14ac:dyDescent="0.2">
      <c r="A15909" s="120"/>
      <c r="B15909" s="120"/>
      <c r="C15909" s="120"/>
      <c r="D15909" s="120"/>
      <c r="E15909" s="344"/>
      <c r="F15909" s="344"/>
      <c r="G15909" s="262">
        <f t="shared" si="271"/>
        <v>58584.866528488899</v>
      </c>
    </row>
    <row r="15910" spans="1:7" x14ac:dyDescent="0.2">
      <c r="A15910" s="120"/>
      <c r="B15910" s="120"/>
      <c r="C15910" s="120"/>
      <c r="D15910" s="120"/>
      <c r="E15910" s="344"/>
      <c r="F15910" s="344"/>
      <c r="G15910" s="262">
        <f t="shared" si="271"/>
        <v>58584.866528488899</v>
      </c>
    </row>
    <row r="15911" spans="1:7" x14ac:dyDescent="0.2">
      <c r="A15911" s="120"/>
      <c r="B15911" s="120"/>
      <c r="C15911" s="120"/>
      <c r="D15911" s="120"/>
      <c r="E15911" s="344"/>
      <c r="F15911" s="344"/>
      <c r="G15911" s="262">
        <f t="shared" si="271"/>
        <v>58584.866528488899</v>
      </c>
    </row>
    <row r="15912" spans="1:7" x14ac:dyDescent="0.2">
      <c r="A15912" s="120"/>
      <c r="B15912" s="120"/>
      <c r="C15912" s="120"/>
      <c r="D15912" s="120"/>
      <c r="E15912" s="344"/>
      <c r="F15912" s="344"/>
      <c r="G15912" s="262">
        <f t="shared" si="271"/>
        <v>58584.866528488899</v>
      </c>
    </row>
    <row r="15913" spans="1:7" x14ac:dyDescent="0.2">
      <c r="A15913" s="120"/>
      <c r="B15913" s="120"/>
      <c r="C15913" s="120"/>
      <c r="D15913" s="120"/>
      <c r="E15913" s="344"/>
      <c r="F15913" s="344"/>
      <c r="G15913" s="262">
        <f t="shared" si="271"/>
        <v>58584.866528488899</v>
      </c>
    </row>
    <row r="15914" spans="1:7" x14ac:dyDescent="0.2">
      <c r="A15914" s="120"/>
      <c r="B15914" s="120"/>
      <c r="C15914" s="120"/>
      <c r="D15914" s="120"/>
      <c r="E15914" s="344"/>
      <c r="F15914" s="344"/>
      <c r="G15914" s="262">
        <f t="shared" si="271"/>
        <v>58584.866528488899</v>
      </c>
    </row>
    <row r="15915" spans="1:7" x14ac:dyDescent="0.2">
      <c r="A15915" s="120"/>
      <c r="B15915" s="120"/>
      <c r="C15915" s="120"/>
      <c r="D15915" s="120"/>
      <c r="E15915" s="344"/>
      <c r="F15915" s="344"/>
      <c r="G15915" s="262">
        <f t="shared" si="271"/>
        <v>58584.866528488899</v>
      </c>
    </row>
    <row r="15916" spans="1:7" x14ac:dyDescent="0.2">
      <c r="A15916" s="120"/>
      <c r="B15916" s="120"/>
      <c r="C15916" s="120"/>
      <c r="D15916" s="120"/>
      <c r="E15916" s="344"/>
      <c r="F15916" s="344"/>
      <c r="G15916" s="262">
        <f t="shared" si="271"/>
        <v>58584.866528488899</v>
      </c>
    </row>
    <row r="15917" spans="1:7" x14ac:dyDescent="0.2">
      <c r="A15917" s="120"/>
      <c r="B15917" s="120"/>
      <c r="C15917" s="120"/>
      <c r="D15917" s="120"/>
      <c r="E15917" s="344"/>
      <c r="F15917" s="344"/>
      <c r="G15917" s="262">
        <f t="shared" si="271"/>
        <v>58584.866528488899</v>
      </c>
    </row>
    <row r="15918" spans="1:7" x14ac:dyDescent="0.2">
      <c r="A15918" s="120"/>
      <c r="B15918" s="120"/>
      <c r="C15918" s="120"/>
      <c r="D15918" s="120"/>
      <c r="E15918" s="344"/>
      <c r="F15918" s="344"/>
      <c r="G15918" s="262">
        <f t="shared" si="271"/>
        <v>58584.866528488899</v>
      </c>
    </row>
    <row r="15919" spans="1:7" x14ac:dyDescent="0.2">
      <c r="A15919" s="120"/>
      <c r="B15919" s="120"/>
      <c r="C15919" s="120"/>
      <c r="D15919" s="120"/>
      <c r="E15919" s="344"/>
      <c r="F15919" s="344"/>
      <c r="G15919" s="262">
        <f t="shared" si="271"/>
        <v>58584.866528488899</v>
      </c>
    </row>
    <row r="15920" spans="1:7" x14ac:dyDescent="0.2">
      <c r="A15920" s="120"/>
      <c r="B15920" s="120"/>
      <c r="C15920" s="120"/>
      <c r="D15920" s="120"/>
      <c r="E15920" s="344"/>
      <c r="F15920" s="344"/>
      <c r="G15920" s="262">
        <f t="shared" si="271"/>
        <v>58584.866528488899</v>
      </c>
    </row>
    <row r="15921" spans="1:7" x14ac:dyDescent="0.2">
      <c r="A15921" s="120"/>
      <c r="B15921" s="120"/>
      <c r="C15921" s="120"/>
      <c r="D15921" s="120"/>
      <c r="E15921" s="344"/>
      <c r="F15921" s="344"/>
      <c r="G15921" s="262">
        <f t="shared" si="271"/>
        <v>58584.866528488899</v>
      </c>
    </row>
    <row r="15922" spans="1:7" x14ac:dyDescent="0.2">
      <c r="A15922" s="120"/>
      <c r="B15922" s="120"/>
      <c r="C15922" s="120"/>
      <c r="D15922" s="120"/>
      <c r="E15922" s="344"/>
      <c r="F15922" s="344"/>
      <c r="G15922" s="262">
        <f t="shared" si="271"/>
        <v>58584.866528488899</v>
      </c>
    </row>
    <row r="15923" spans="1:7" x14ac:dyDescent="0.2">
      <c r="A15923" s="120"/>
      <c r="B15923" s="120"/>
      <c r="C15923" s="120"/>
      <c r="D15923" s="120"/>
      <c r="E15923" s="344"/>
      <c r="F15923" s="344"/>
      <c r="G15923" s="262">
        <f t="shared" si="271"/>
        <v>58584.866528488899</v>
      </c>
    </row>
    <row r="15924" spans="1:7" x14ac:dyDescent="0.2">
      <c r="A15924" s="120"/>
      <c r="B15924" s="120"/>
      <c r="C15924" s="120"/>
      <c r="D15924" s="120"/>
      <c r="E15924" s="344"/>
      <c r="F15924" s="344"/>
      <c r="G15924" s="262">
        <f t="shared" si="271"/>
        <v>58584.866528488899</v>
      </c>
    </row>
    <row r="15925" spans="1:7" x14ac:dyDescent="0.2">
      <c r="A15925" s="120"/>
      <c r="B15925" s="120"/>
      <c r="C15925" s="120"/>
      <c r="D15925" s="120"/>
      <c r="E15925" s="344"/>
      <c r="F15925" s="344"/>
      <c r="G15925" s="262">
        <f t="shared" si="271"/>
        <v>58584.866528488899</v>
      </c>
    </row>
    <row r="15926" spans="1:7" x14ac:dyDescent="0.2">
      <c r="A15926" s="120"/>
      <c r="B15926" s="120"/>
      <c r="C15926" s="120"/>
      <c r="D15926" s="120"/>
      <c r="E15926" s="344"/>
      <c r="F15926" s="344"/>
      <c r="G15926" s="262">
        <f t="shared" si="271"/>
        <v>58584.866528488899</v>
      </c>
    </row>
    <row r="15927" spans="1:7" x14ac:dyDescent="0.2">
      <c r="A15927" s="120"/>
      <c r="B15927" s="120"/>
      <c r="C15927" s="120"/>
      <c r="D15927" s="120"/>
      <c r="E15927" s="344"/>
      <c r="F15927" s="344"/>
      <c r="G15927" s="262">
        <f t="shared" si="271"/>
        <v>58584.866528488899</v>
      </c>
    </row>
    <row r="15928" spans="1:7" x14ac:dyDescent="0.2">
      <c r="A15928" s="120"/>
      <c r="B15928" s="120"/>
      <c r="C15928" s="120"/>
      <c r="D15928" s="120"/>
      <c r="E15928" s="344"/>
      <c r="F15928" s="344"/>
      <c r="G15928" s="262">
        <f t="shared" si="271"/>
        <v>58584.866528488899</v>
      </c>
    </row>
    <row r="15929" spans="1:7" x14ac:dyDescent="0.2">
      <c r="A15929" s="120"/>
      <c r="B15929" s="120"/>
      <c r="C15929" s="120"/>
      <c r="D15929" s="120"/>
      <c r="E15929" s="344"/>
      <c r="F15929" s="344"/>
      <c r="G15929" s="262">
        <f t="shared" si="271"/>
        <v>58584.866528488899</v>
      </c>
    </row>
    <row r="15930" spans="1:7" x14ac:dyDescent="0.2">
      <c r="A15930" s="120"/>
      <c r="B15930" s="120"/>
      <c r="C15930" s="120"/>
      <c r="D15930" s="120"/>
      <c r="E15930" s="344"/>
      <c r="F15930" s="344"/>
      <c r="G15930" s="262">
        <f t="shared" si="271"/>
        <v>58584.866528488899</v>
      </c>
    </row>
    <row r="15931" spans="1:7" x14ac:dyDescent="0.2">
      <c r="A15931" s="120"/>
      <c r="B15931" s="120"/>
      <c r="C15931" s="120"/>
      <c r="D15931" s="120"/>
      <c r="E15931" s="344"/>
      <c r="F15931" s="344"/>
      <c r="G15931" s="262">
        <f t="shared" si="271"/>
        <v>58584.866528488899</v>
      </c>
    </row>
    <row r="15932" spans="1:7" x14ac:dyDescent="0.2">
      <c r="A15932" s="120"/>
      <c r="B15932" s="120"/>
      <c r="C15932" s="120"/>
      <c r="D15932" s="120"/>
      <c r="E15932" s="344"/>
      <c r="F15932" s="344"/>
      <c r="G15932" s="262">
        <f t="shared" si="271"/>
        <v>58584.866528488899</v>
      </c>
    </row>
    <row r="15933" spans="1:7" x14ac:dyDescent="0.2">
      <c r="A15933" s="120"/>
      <c r="B15933" s="120"/>
      <c r="C15933" s="120"/>
      <c r="D15933" s="120"/>
      <c r="E15933" s="344"/>
      <c r="F15933" s="344"/>
      <c r="G15933" s="262">
        <f t="shared" si="271"/>
        <v>58584.866528488899</v>
      </c>
    </row>
    <row r="15934" spans="1:7" x14ac:dyDescent="0.2">
      <c r="A15934" s="120"/>
      <c r="B15934" s="120"/>
      <c r="C15934" s="120"/>
      <c r="D15934" s="120"/>
      <c r="E15934" s="344"/>
      <c r="F15934" s="344"/>
      <c r="G15934" s="262">
        <f t="shared" si="271"/>
        <v>58584.866528488899</v>
      </c>
    </row>
    <row r="15935" spans="1:7" x14ac:dyDescent="0.2">
      <c r="A15935" s="120"/>
      <c r="B15935" s="120"/>
      <c r="C15935" s="120"/>
      <c r="D15935" s="120"/>
      <c r="E15935" s="344"/>
      <c r="F15935" s="344"/>
      <c r="G15935" s="262">
        <f t="shared" si="271"/>
        <v>58584.866528488899</v>
      </c>
    </row>
    <row r="15936" spans="1:7" x14ac:dyDescent="0.2">
      <c r="A15936" s="120"/>
      <c r="B15936" s="120"/>
      <c r="C15936" s="120"/>
      <c r="D15936" s="120"/>
      <c r="E15936" s="344"/>
      <c r="F15936" s="344"/>
      <c r="G15936" s="262">
        <f t="shared" si="271"/>
        <v>58584.866528488899</v>
      </c>
    </row>
    <row r="15937" spans="1:7" x14ac:dyDescent="0.2">
      <c r="A15937" s="120"/>
      <c r="B15937" s="120"/>
      <c r="C15937" s="120"/>
      <c r="D15937" s="120"/>
      <c r="E15937" s="344"/>
      <c r="F15937" s="344"/>
      <c r="G15937" s="262">
        <f t="shared" si="271"/>
        <v>58584.866528488899</v>
      </c>
    </row>
    <row r="15938" spans="1:7" x14ac:dyDescent="0.2">
      <c r="A15938" s="120"/>
      <c r="B15938" s="120"/>
      <c r="C15938" s="120"/>
      <c r="D15938" s="120"/>
      <c r="E15938" s="344"/>
      <c r="F15938" s="344"/>
      <c r="G15938" s="262">
        <f t="shared" si="271"/>
        <v>58584.866528488899</v>
      </c>
    </row>
    <row r="15939" spans="1:7" x14ac:dyDescent="0.2">
      <c r="A15939" s="120"/>
      <c r="B15939" s="120"/>
      <c r="C15939" s="120"/>
      <c r="D15939" s="120"/>
      <c r="E15939" s="344"/>
      <c r="F15939" s="344"/>
      <c r="G15939" s="262">
        <f t="shared" si="271"/>
        <v>58584.866528488899</v>
      </c>
    </row>
    <row r="15940" spans="1:7" x14ac:dyDescent="0.2">
      <c r="A15940" s="120"/>
      <c r="B15940" s="120"/>
      <c r="C15940" s="120"/>
      <c r="D15940" s="120"/>
      <c r="E15940" s="344"/>
      <c r="F15940" s="344"/>
      <c r="G15940" s="262">
        <f t="shared" si="271"/>
        <v>58584.866528488899</v>
      </c>
    </row>
    <row r="15941" spans="1:7" x14ac:dyDescent="0.2">
      <c r="A15941" s="120"/>
      <c r="B15941" s="120"/>
      <c r="C15941" s="120"/>
      <c r="D15941" s="120"/>
      <c r="E15941" s="344"/>
      <c r="F15941" s="344"/>
      <c r="G15941" s="262">
        <f t="shared" si="271"/>
        <v>58584.866528488899</v>
      </c>
    </row>
    <row r="15942" spans="1:7" x14ac:dyDescent="0.2">
      <c r="A15942" s="120"/>
      <c r="B15942" s="120"/>
      <c r="C15942" s="120"/>
      <c r="D15942" s="120"/>
      <c r="E15942" s="344"/>
      <c r="F15942" s="344"/>
      <c r="G15942" s="262">
        <f t="shared" ref="G15942:G16005" si="272">G15941+(D15942+D15941)/2*(E15942-E15941)</f>
        <v>58584.866528488899</v>
      </c>
    </row>
    <row r="15943" spans="1:7" x14ac:dyDescent="0.2">
      <c r="A15943" s="120"/>
      <c r="B15943" s="120"/>
      <c r="C15943" s="120"/>
      <c r="D15943" s="120"/>
      <c r="E15943" s="344"/>
      <c r="F15943" s="344"/>
      <c r="G15943" s="262">
        <f t="shared" si="272"/>
        <v>58584.866528488899</v>
      </c>
    </row>
    <row r="15944" spans="1:7" x14ac:dyDescent="0.2">
      <c r="A15944" s="120"/>
      <c r="B15944" s="120"/>
      <c r="C15944" s="120"/>
      <c r="D15944" s="120"/>
      <c r="E15944" s="344"/>
      <c r="F15944" s="344"/>
      <c r="G15944" s="262">
        <f t="shared" si="272"/>
        <v>58584.866528488899</v>
      </c>
    </row>
    <row r="15945" spans="1:7" x14ac:dyDescent="0.2">
      <c r="A15945" s="120"/>
      <c r="B15945" s="120"/>
      <c r="C15945" s="120"/>
      <c r="D15945" s="120"/>
      <c r="E15945" s="344"/>
      <c r="F15945" s="344"/>
      <c r="G15945" s="262">
        <f t="shared" si="272"/>
        <v>58584.866528488899</v>
      </c>
    </row>
    <row r="15946" spans="1:7" x14ac:dyDescent="0.2">
      <c r="A15946" s="120"/>
      <c r="B15946" s="120"/>
      <c r="C15946" s="120"/>
      <c r="D15946" s="120"/>
      <c r="E15946" s="344"/>
      <c r="F15946" s="344"/>
      <c r="G15946" s="262">
        <f t="shared" si="272"/>
        <v>58584.866528488899</v>
      </c>
    </row>
    <row r="15947" spans="1:7" x14ac:dyDescent="0.2">
      <c r="A15947" s="120"/>
      <c r="B15947" s="120"/>
      <c r="C15947" s="120"/>
      <c r="D15947" s="120"/>
      <c r="E15947" s="344"/>
      <c r="F15947" s="344"/>
      <c r="G15947" s="262">
        <f t="shared" si="272"/>
        <v>58584.866528488899</v>
      </c>
    </row>
    <row r="15948" spans="1:7" x14ac:dyDescent="0.2">
      <c r="A15948" s="120"/>
      <c r="B15948" s="120"/>
      <c r="C15948" s="120"/>
      <c r="D15948" s="120"/>
      <c r="E15948" s="344"/>
      <c r="F15948" s="344"/>
      <c r="G15948" s="262">
        <f t="shared" si="272"/>
        <v>58584.866528488899</v>
      </c>
    </row>
    <row r="15949" spans="1:7" x14ac:dyDescent="0.2">
      <c r="A15949" s="120"/>
      <c r="B15949" s="120"/>
      <c r="C15949" s="120"/>
      <c r="D15949" s="120"/>
      <c r="E15949" s="344"/>
      <c r="F15949" s="344"/>
      <c r="G15949" s="262">
        <f t="shared" si="272"/>
        <v>58584.866528488899</v>
      </c>
    </row>
    <row r="15950" spans="1:7" x14ac:dyDescent="0.2">
      <c r="A15950" s="120"/>
      <c r="B15950" s="120"/>
      <c r="C15950" s="120"/>
      <c r="D15950" s="120"/>
      <c r="E15950" s="344"/>
      <c r="F15950" s="344"/>
      <c r="G15950" s="262">
        <f t="shared" si="272"/>
        <v>58584.866528488899</v>
      </c>
    </row>
    <row r="15951" spans="1:7" x14ac:dyDescent="0.2">
      <c r="A15951" s="120"/>
      <c r="B15951" s="120"/>
      <c r="C15951" s="120"/>
      <c r="D15951" s="120"/>
      <c r="E15951" s="344"/>
      <c r="F15951" s="344"/>
      <c r="G15951" s="262">
        <f t="shared" si="272"/>
        <v>58584.866528488899</v>
      </c>
    </row>
    <row r="15952" spans="1:7" x14ac:dyDescent="0.2">
      <c r="A15952" s="120"/>
      <c r="B15952" s="120"/>
      <c r="C15952" s="120"/>
      <c r="D15952" s="120"/>
      <c r="E15952" s="344"/>
      <c r="F15952" s="344"/>
      <c r="G15952" s="262">
        <f t="shared" si="272"/>
        <v>58584.866528488899</v>
      </c>
    </row>
    <row r="15953" spans="1:7" x14ac:dyDescent="0.2">
      <c r="A15953" s="120"/>
      <c r="B15953" s="120"/>
      <c r="C15953" s="120"/>
      <c r="D15953" s="120"/>
      <c r="E15953" s="344"/>
      <c r="F15953" s="344"/>
      <c r="G15953" s="262">
        <f t="shared" si="272"/>
        <v>58584.866528488899</v>
      </c>
    </row>
    <row r="15954" spans="1:7" x14ac:dyDescent="0.2">
      <c r="A15954" s="120"/>
      <c r="B15954" s="120"/>
      <c r="C15954" s="120"/>
      <c r="D15954" s="120"/>
      <c r="E15954" s="344"/>
      <c r="F15954" s="344"/>
      <c r="G15954" s="262">
        <f t="shared" si="272"/>
        <v>58584.866528488899</v>
      </c>
    </row>
    <row r="15955" spans="1:7" x14ac:dyDescent="0.2">
      <c r="A15955" s="120"/>
      <c r="B15955" s="120"/>
      <c r="C15955" s="120"/>
      <c r="D15955" s="120"/>
      <c r="E15955" s="344"/>
      <c r="F15955" s="344"/>
      <c r="G15955" s="262">
        <f t="shared" si="272"/>
        <v>58584.866528488899</v>
      </c>
    </row>
    <row r="15956" spans="1:7" x14ac:dyDescent="0.2">
      <c r="A15956" s="120"/>
      <c r="B15956" s="120"/>
      <c r="C15956" s="120"/>
      <c r="D15956" s="120"/>
      <c r="E15956" s="344"/>
      <c r="F15956" s="344"/>
      <c r="G15956" s="262">
        <f t="shared" si="272"/>
        <v>58584.866528488899</v>
      </c>
    </row>
    <row r="15957" spans="1:7" x14ac:dyDescent="0.2">
      <c r="A15957" s="120"/>
      <c r="B15957" s="120"/>
      <c r="C15957" s="120"/>
      <c r="D15957" s="120"/>
      <c r="E15957" s="344"/>
      <c r="F15957" s="344"/>
      <c r="G15957" s="262">
        <f t="shared" si="272"/>
        <v>58584.866528488899</v>
      </c>
    </row>
    <row r="15958" spans="1:7" x14ac:dyDescent="0.2">
      <c r="A15958" s="120"/>
      <c r="B15958" s="120"/>
      <c r="C15958" s="120"/>
      <c r="D15958" s="120"/>
      <c r="E15958" s="344"/>
      <c r="F15958" s="344"/>
      <c r="G15958" s="262">
        <f t="shared" si="272"/>
        <v>58584.866528488899</v>
      </c>
    </row>
    <row r="15959" spans="1:7" x14ac:dyDescent="0.2">
      <c r="A15959" s="120"/>
      <c r="B15959" s="120"/>
      <c r="C15959" s="120"/>
      <c r="D15959" s="120"/>
      <c r="E15959" s="344"/>
      <c r="F15959" s="344"/>
      <c r="G15959" s="262">
        <f t="shared" si="272"/>
        <v>58584.866528488899</v>
      </c>
    </row>
    <row r="15960" spans="1:7" x14ac:dyDescent="0.2">
      <c r="A15960" s="120"/>
      <c r="B15960" s="120"/>
      <c r="C15960" s="120"/>
      <c r="D15960" s="120"/>
      <c r="E15960" s="344"/>
      <c r="F15960" s="344"/>
      <c r="G15960" s="262">
        <f t="shared" si="272"/>
        <v>58584.866528488899</v>
      </c>
    </row>
    <row r="15961" spans="1:7" x14ac:dyDescent="0.2">
      <c r="A15961" s="120"/>
      <c r="B15961" s="120"/>
      <c r="C15961" s="120"/>
      <c r="D15961" s="120"/>
      <c r="E15961" s="344"/>
      <c r="F15961" s="344"/>
      <c r="G15961" s="262">
        <f t="shared" si="272"/>
        <v>58584.866528488899</v>
      </c>
    </row>
    <row r="15962" spans="1:7" x14ac:dyDescent="0.2">
      <c r="A15962" s="120"/>
      <c r="B15962" s="120"/>
      <c r="C15962" s="120"/>
      <c r="D15962" s="120"/>
      <c r="E15962" s="344"/>
      <c r="F15962" s="344"/>
      <c r="G15962" s="262">
        <f t="shared" si="272"/>
        <v>58584.866528488899</v>
      </c>
    </row>
    <row r="15963" spans="1:7" x14ac:dyDescent="0.2">
      <c r="A15963" s="120"/>
      <c r="B15963" s="120"/>
      <c r="C15963" s="120"/>
      <c r="D15963" s="120"/>
      <c r="E15963" s="344"/>
      <c r="F15963" s="344"/>
      <c r="G15963" s="262">
        <f t="shared" si="272"/>
        <v>58584.866528488899</v>
      </c>
    </row>
    <row r="15964" spans="1:7" x14ac:dyDescent="0.2">
      <c r="A15964" s="120"/>
      <c r="B15964" s="120"/>
      <c r="C15964" s="120"/>
      <c r="D15964" s="120"/>
      <c r="E15964" s="344"/>
      <c r="F15964" s="344"/>
      <c r="G15964" s="262">
        <f t="shared" si="272"/>
        <v>58584.866528488899</v>
      </c>
    </row>
    <row r="15965" spans="1:7" x14ac:dyDescent="0.2">
      <c r="A15965" s="120"/>
      <c r="B15965" s="120"/>
      <c r="C15965" s="120"/>
      <c r="D15965" s="120"/>
      <c r="E15965" s="344"/>
      <c r="F15965" s="344"/>
      <c r="G15965" s="262">
        <f t="shared" si="272"/>
        <v>58584.866528488899</v>
      </c>
    </row>
    <row r="15966" spans="1:7" x14ac:dyDescent="0.2">
      <c r="A15966" s="120"/>
      <c r="B15966" s="120"/>
      <c r="C15966" s="120"/>
      <c r="D15966" s="120"/>
      <c r="E15966" s="344"/>
      <c r="F15966" s="344"/>
      <c r="G15966" s="262">
        <f t="shared" si="272"/>
        <v>58584.866528488899</v>
      </c>
    </row>
    <row r="15967" spans="1:7" x14ac:dyDescent="0.2">
      <c r="A15967" s="120"/>
      <c r="B15967" s="120"/>
      <c r="C15967" s="120"/>
      <c r="D15967" s="120"/>
      <c r="E15967" s="344"/>
      <c r="F15967" s="344"/>
      <c r="G15967" s="262">
        <f t="shared" si="272"/>
        <v>58584.866528488899</v>
      </c>
    </row>
    <row r="15968" spans="1:7" x14ac:dyDescent="0.2">
      <c r="A15968" s="120"/>
      <c r="B15968" s="120"/>
      <c r="C15968" s="120"/>
      <c r="D15968" s="120"/>
      <c r="E15968" s="344"/>
      <c r="F15968" s="344"/>
      <c r="G15968" s="262">
        <f t="shared" si="272"/>
        <v>58584.866528488899</v>
      </c>
    </row>
    <row r="15969" spans="1:7" x14ac:dyDescent="0.2">
      <c r="A15969" s="120"/>
      <c r="B15969" s="120"/>
      <c r="C15969" s="120"/>
      <c r="D15969" s="120"/>
      <c r="E15969" s="344"/>
      <c r="F15969" s="344"/>
      <c r="G15969" s="262">
        <f t="shared" si="272"/>
        <v>58584.866528488899</v>
      </c>
    </row>
    <row r="15970" spans="1:7" x14ac:dyDescent="0.2">
      <c r="A15970" s="120"/>
      <c r="B15970" s="120"/>
      <c r="C15970" s="120"/>
      <c r="D15970" s="120"/>
      <c r="E15970" s="344"/>
      <c r="F15970" s="344"/>
      <c r="G15970" s="262">
        <f t="shared" si="272"/>
        <v>58584.866528488899</v>
      </c>
    </row>
    <row r="15971" spans="1:7" x14ac:dyDescent="0.2">
      <c r="A15971" s="120"/>
      <c r="B15971" s="120"/>
      <c r="C15971" s="120"/>
      <c r="D15971" s="120"/>
      <c r="E15971" s="344"/>
      <c r="F15971" s="344"/>
      <c r="G15971" s="262">
        <f t="shared" si="272"/>
        <v>58584.866528488899</v>
      </c>
    </row>
    <row r="15972" spans="1:7" x14ac:dyDescent="0.2">
      <c r="A15972" s="120"/>
      <c r="B15972" s="120"/>
      <c r="C15972" s="120"/>
      <c r="D15972" s="120"/>
      <c r="E15972" s="344"/>
      <c r="F15972" s="344"/>
      <c r="G15972" s="262">
        <f t="shared" si="272"/>
        <v>58584.866528488899</v>
      </c>
    </row>
    <row r="15973" spans="1:7" x14ac:dyDescent="0.2">
      <c r="A15973" s="120"/>
      <c r="B15973" s="120"/>
      <c r="C15973" s="120"/>
      <c r="D15973" s="120"/>
      <c r="E15973" s="344"/>
      <c r="F15973" s="344"/>
      <c r="G15973" s="262">
        <f t="shared" si="272"/>
        <v>58584.866528488899</v>
      </c>
    </row>
    <row r="15974" spans="1:7" x14ac:dyDescent="0.2">
      <c r="A15974" s="120"/>
      <c r="B15974" s="120"/>
      <c r="C15974" s="120"/>
      <c r="D15974" s="120"/>
      <c r="E15974" s="344"/>
      <c r="F15974" s="344"/>
      <c r="G15974" s="262">
        <f t="shared" si="272"/>
        <v>58584.866528488899</v>
      </c>
    </row>
    <row r="15975" spans="1:7" x14ac:dyDescent="0.2">
      <c r="A15975" s="120"/>
      <c r="B15975" s="120"/>
      <c r="C15975" s="120"/>
      <c r="D15975" s="120"/>
      <c r="E15975" s="344"/>
      <c r="F15975" s="344"/>
      <c r="G15975" s="262">
        <f t="shared" si="272"/>
        <v>58584.866528488899</v>
      </c>
    </row>
    <row r="15976" spans="1:7" x14ac:dyDescent="0.2">
      <c r="A15976" s="120"/>
      <c r="B15976" s="120"/>
      <c r="C15976" s="120"/>
      <c r="D15976" s="120"/>
      <c r="E15976" s="344"/>
      <c r="F15976" s="344"/>
      <c r="G15976" s="262">
        <f t="shared" si="272"/>
        <v>58584.866528488899</v>
      </c>
    </row>
    <row r="15977" spans="1:7" x14ac:dyDescent="0.2">
      <c r="A15977" s="120"/>
      <c r="B15977" s="120"/>
      <c r="C15977" s="120"/>
      <c r="D15977" s="120"/>
      <c r="E15977" s="344"/>
      <c r="F15977" s="344"/>
      <c r="G15977" s="262">
        <f t="shared" si="272"/>
        <v>58584.866528488899</v>
      </c>
    </row>
    <row r="15978" spans="1:7" x14ac:dyDescent="0.2">
      <c r="A15978" s="120"/>
      <c r="B15978" s="120"/>
      <c r="C15978" s="120"/>
      <c r="D15978" s="120"/>
      <c r="E15978" s="344"/>
      <c r="F15978" s="344"/>
      <c r="G15978" s="262">
        <f t="shared" si="272"/>
        <v>58584.866528488899</v>
      </c>
    </row>
    <row r="15979" spans="1:7" x14ac:dyDescent="0.2">
      <c r="A15979" s="120"/>
      <c r="B15979" s="120"/>
      <c r="C15979" s="120"/>
      <c r="D15979" s="120"/>
      <c r="E15979" s="344"/>
      <c r="F15979" s="344"/>
      <c r="G15979" s="262">
        <f t="shared" si="272"/>
        <v>58584.866528488899</v>
      </c>
    </row>
    <row r="15980" spans="1:7" x14ac:dyDescent="0.2">
      <c r="A15980" s="120"/>
      <c r="B15980" s="120"/>
      <c r="C15980" s="120"/>
      <c r="D15980" s="120"/>
      <c r="E15980" s="344"/>
      <c r="F15980" s="344"/>
      <c r="G15980" s="262">
        <f t="shared" si="272"/>
        <v>58584.866528488899</v>
      </c>
    </row>
    <row r="15981" spans="1:7" x14ac:dyDescent="0.2">
      <c r="A15981" s="120"/>
      <c r="B15981" s="120"/>
      <c r="C15981" s="120"/>
      <c r="D15981" s="120"/>
      <c r="E15981" s="344"/>
      <c r="F15981" s="344"/>
      <c r="G15981" s="262">
        <f t="shared" si="272"/>
        <v>58584.866528488899</v>
      </c>
    </row>
    <row r="15982" spans="1:7" x14ac:dyDescent="0.2">
      <c r="A15982" s="120"/>
      <c r="B15982" s="120"/>
      <c r="C15982" s="120"/>
      <c r="D15982" s="120"/>
      <c r="E15982" s="344"/>
      <c r="F15982" s="344"/>
      <c r="G15982" s="262">
        <f t="shared" si="272"/>
        <v>58584.866528488899</v>
      </c>
    </row>
    <row r="15983" spans="1:7" x14ac:dyDescent="0.2">
      <c r="A15983" s="120"/>
      <c r="B15983" s="120"/>
      <c r="C15983" s="120"/>
      <c r="D15983" s="120"/>
      <c r="E15983" s="344"/>
      <c r="F15983" s="344"/>
      <c r="G15983" s="262">
        <f t="shared" si="272"/>
        <v>58584.866528488899</v>
      </c>
    </row>
    <row r="15984" spans="1:7" x14ac:dyDescent="0.2">
      <c r="A15984" s="120"/>
      <c r="B15984" s="120"/>
      <c r="C15984" s="120"/>
      <c r="D15984" s="120"/>
      <c r="E15984" s="344"/>
      <c r="F15984" s="344"/>
      <c r="G15984" s="262">
        <f t="shared" si="272"/>
        <v>58584.866528488899</v>
      </c>
    </row>
    <row r="15985" spans="1:7" x14ac:dyDescent="0.2">
      <c r="A15985" s="120"/>
      <c r="B15985" s="120"/>
      <c r="C15985" s="120"/>
      <c r="D15985" s="120"/>
      <c r="E15985" s="344"/>
      <c r="F15985" s="344"/>
      <c r="G15985" s="262">
        <f t="shared" si="272"/>
        <v>58584.866528488899</v>
      </c>
    </row>
    <row r="15986" spans="1:7" x14ac:dyDescent="0.2">
      <c r="A15986" s="120"/>
      <c r="B15986" s="120"/>
      <c r="C15986" s="120"/>
      <c r="D15986" s="120"/>
      <c r="E15986" s="344"/>
      <c r="F15986" s="344"/>
      <c r="G15986" s="262">
        <f t="shared" si="272"/>
        <v>58584.866528488899</v>
      </c>
    </row>
    <row r="15987" spans="1:7" x14ac:dyDescent="0.2">
      <c r="A15987" s="120"/>
      <c r="B15987" s="120"/>
      <c r="C15987" s="120"/>
      <c r="D15987" s="120"/>
      <c r="E15987" s="344"/>
      <c r="F15987" s="344"/>
      <c r="G15987" s="262">
        <f t="shared" si="272"/>
        <v>58584.866528488899</v>
      </c>
    </row>
    <row r="15988" spans="1:7" x14ac:dyDescent="0.2">
      <c r="A15988" s="120"/>
      <c r="B15988" s="120"/>
      <c r="C15988" s="120"/>
      <c r="D15988" s="120"/>
      <c r="E15988" s="344"/>
      <c r="F15988" s="344"/>
      <c r="G15988" s="262">
        <f t="shared" si="272"/>
        <v>58584.866528488899</v>
      </c>
    </row>
    <row r="15989" spans="1:7" x14ac:dyDescent="0.2">
      <c r="A15989" s="120"/>
      <c r="B15989" s="120"/>
      <c r="C15989" s="120"/>
      <c r="D15989" s="120"/>
      <c r="E15989" s="344"/>
      <c r="F15989" s="344"/>
      <c r="G15989" s="262">
        <f t="shared" si="272"/>
        <v>58584.866528488899</v>
      </c>
    </row>
    <row r="15990" spans="1:7" x14ac:dyDescent="0.2">
      <c r="A15990" s="120"/>
      <c r="B15990" s="120"/>
      <c r="C15990" s="120"/>
      <c r="D15990" s="120"/>
      <c r="E15990" s="344"/>
      <c r="F15990" s="344"/>
      <c r="G15990" s="262">
        <f t="shared" si="272"/>
        <v>58584.866528488899</v>
      </c>
    </row>
    <row r="15991" spans="1:7" x14ac:dyDescent="0.2">
      <c r="A15991" s="120"/>
      <c r="B15991" s="120"/>
      <c r="C15991" s="120"/>
      <c r="D15991" s="120"/>
      <c r="E15991" s="344"/>
      <c r="F15991" s="344"/>
      <c r="G15991" s="262">
        <f t="shared" si="272"/>
        <v>58584.866528488899</v>
      </c>
    </row>
    <row r="15992" spans="1:7" x14ac:dyDescent="0.2">
      <c r="A15992" s="120"/>
      <c r="B15992" s="120"/>
      <c r="C15992" s="120"/>
      <c r="D15992" s="120"/>
      <c r="E15992" s="344"/>
      <c r="F15992" s="344"/>
      <c r="G15992" s="262">
        <f t="shared" si="272"/>
        <v>58584.866528488899</v>
      </c>
    </row>
    <row r="15993" spans="1:7" x14ac:dyDescent="0.2">
      <c r="A15993" s="120"/>
      <c r="B15993" s="120"/>
      <c r="C15993" s="120"/>
      <c r="D15993" s="120"/>
      <c r="E15993" s="344"/>
      <c r="F15993" s="344"/>
      <c r="G15993" s="262">
        <f t="shared" si="272"/>
        <v>58584.866528488899</v>
      </c>
    </row>
    <row r="15994" spans="1:7" x14ac:dyDescent="0.2">
      <c r="A15994" s="120"/>
      <c r="B15994" s="120"/>
      <c r="C15994" s="120"/>
      <c r="D15994" s="120"/>
      <c r="E15994" s="344"/>
      <c r="F15994" s="344"/>
      <c r="G15994" s="262">
        <f t="shared" si="272"/>
        <v>58584.866528488899</v>
      </c>
    </row>
    <row r="15995" spans="1:7" x14ac:dyDescent="0.2">
      <c r="A15995" s="120"/>
      <c r="B15995" s="120"/>
      <c r="C15995" s="120"/>
      <c r="D15995" s="120"/>
      <c r="E15995" s="344"/>
      <c r="F15995" s="344"/>
      <c r="G15995" s="262">
        <f t="shared" si="272"/>
        <v>58584.866528488899</v>
      </c>
    </row>
    <row r="15996" spans="1:7" x14ac:dyDescent="0.2">
      <c r="A15996" s="120"/>
      <c r="B15996" s="120"/>
      <c r="C15996" s="120"/>
      <c r="D15996" s="120"/>
      <c r="E15996" s="344"/>
      <c r="F15996" s="344"/>
      <c r="G15996" s="262">
        <f t="shared" si="272"/>
        <v>58584.866528488899</v>
      </c>
    </row>
    <row r="15997" spans="1:7" x14ac:dyDescent="0.2">
      <c r="A15997" s="120"/>
      <c r="B15997" s="120"/>
      <c r="C15997" s="120"/>
      <c r="D15997" s="120"/>
      <c r="E15997" s="344"/>
      <c r="F15997" s="344"/>
      <c r="G15997" s="262">
        <f t="shared" si="272"/>
        <v>58584.866528488899</v>
      </c>
    </row>
    <row r="15998" spans="1:7" x14ac:dyDescent="0.2">
      <c r="A15998" s="120"/>
      <c r="B15998" s="120"/>
      <c r="C15998" s="120"/>
      <c r="D15998" s="120"/>
      <c r="E15998" s="344"/>
      <c r="F15998" s="344"/>
      <c r="G15998" s="262">
        <f t="shared" si="272"/>
        <v>58584.866528488899</v>
      </c>
    </row>
    <row r="15999" spans="1:7" x14ac:dyDescent="0.2">
      <c r="A15999" s="120"/>
      <c r="B15999" s="120"/>
      <c r="C15999" s="120"/>
      <c r="D15999" s="120"/>
      <c r="E15999" s="344"/>
      <c r="F15999" s="344"/>
      <c r="G15999" s="262">
        <f t="shared" si="272"/>
        <v>58584.866528488899</v>
      </c>
    </row>
    <row r="16000" spans="1:7" x14ac:dyDescent="0.2">
      <c r="A16000" s="120"/>
      <c r="B16000" s="120"/>
      <c r="C16000" s="120"/>
      <c r="D16000" s="120"/>
      <c r="E16000" s="344"/>
      <c r="F16000" s="344"/>
      <c r="G16000" s="262">
        <f t="shared" si="272"/>
        <v>58584.866528488899</v>
      </c>
    </row>
    <row r="16001" spans="1:7" x14ac:dyDescent="0.2">
      <c r="A16001" s="120"/>
      <c r="B16001" s="120"/>
      <c r="C16001" s="120"/>
      <c r="D16001" s="120"/>
      <c r="E16001" s="344"/>
      <c r="F16001" s="344"/>
      <c r="G16001" s="262">
        <f t="shared" si="272"/>
        <v>58584.866528488899</v>
      </c>
    </row>
    <row r="16002" spans="1:7" x14ac:dyDescent="0.2">
      <c r="A16002" s="120"/>
      <c r="B16002" s="120"/>
      <c r="C16002" s="120"/>
      <c r="D16002" s="120"/>
      <c r="E16002" s="344"/>
      <c r="F16002" s="344"/>
      <c r="G16002" s="262">
        <f t="shared" si="272"/>
        <v>58584.866528488899</v>
      </c>
    </row>
    <row r="16003" spans="1:7" x14ac:dyDescent="0.2">
      <c r="A16003" s="120"/>
      <c r="B16003" s="120"/>
      <c r="C16003" s="120"/>
      <c r="D16003" s="120"/>
      <c r="E16003" s="344"/>
      <c r="F16003" s="344"/>
      <c r="G16003" s="262">
        <f t="shared" si="272"/>
        <v>58584.866528488899</v>
      </c>
    </row>
    <row r="16004" spans="1:7" x14ac:dyDescent="0.2">
      <c r="A16004" s="120"/>
      <c r="B16004" s="120"/>
      <c r="C16004" s="120"/>
      <c r="D16004" s="120"/>
      <c r="E16004" s="344"/>
      <c r="F16004" s="344"/>
      <c r="G16004" s="262">
        <f t="shared" si="272"/>
        <v>58584.866528488899</v>
      </c>
    </row>
    <row r="16005" spans="1:7" x14ac:dyDescent="0.2">
      <c r="A16005" s="120"/>
      <c r="B16005" s="120"/>
      <c r="C16005" s="120"/>
      <c r="D16005" s="120"/>
      <c r="E16005" s="344"/>
      <c r="F16005" s="344"/>
      <c r="G16005" s="262">
        <f t="shared" si="272"/>
        <v>58584.866528488899</v>
      </c>
    </row>
    <row r="16006" spans="1:7" x14ac:dyDescent="0.2">
      <c r="A16006" s="120"/>
      <c r="B16006" s="120"/>
      <c r="C16006" s="120"/>
      <c r="D16006" s="120"/>
      <c r="E16006" s="344"/>
      <c r="F16006" s="344"/>
      <c r="G16006" s="262">
        <f t="shared" ref="G16006:G16069" si="273">G16005+(D16006+D16005)/2*(E16006-E16005)</f>
        <v>58584.866528488899</v>
      </c>
    </row>
    <row r="16007" spans="1:7" x14ac:dyDescent="0.2">
      <c r="A16007" s="120"/>
      <c r="B16007" s="120"/>
      <c r="C16007" s="120"/>
      <c r="D16007" s="120"/>
      <c r="E16007" s="344"/>
      <c r="F16007" s="344"/>
      <c r="G16007" s="262">
        <f t="shared" si="273"/>
        <v>58584.866528488899</v>
      </c>
    </row>
    <row r="16008" spans="1:7" x14ac:dyDescent="0.2">
      <c r="A16008" s="120"/>
      <c r="B16008" s="120"/>
      <c r="C16008" s="120"/>
      <c r="D16008" s="120"/>
      <c r="E16008" s="344"/>
      <c r="F16008" s="344"/>
      <c r="G16008" s="262">
        <f t="shared" si="273"/>
        <v>58584.866528488899</v>
      </c>
    </row>
    <row r="16009" spans="1:7" x14ac:dyDescent="0.2">
      <c r="A16009" s="120"/>
      <c r="B16009" s="120"/>
      <c r="C16009" s="120"/>
      <c r="D16009" s="120"/>
      <c r="E16009" s="344"/>
      <c r="F16009" s="344"/>
      <c r="G16009" s="262">
        <f t="shared" si="273"/>
        <v>58584.866528488899</v>
      </c>
    </row>
    <row r="16010" spans="1:7" x14ac:dyDescent="0.2">
      <c r="A16010" s="120"/>
      <c r="B16010" s="120"/>
      <c r="C16010" s="120"/>
      <c r="D16010" s="120"/>
      <c r="E16010" s="344"/>
      <c r="F16010" s="344"/>
      <c r="G16010" s="262">
        <f t="shared" si="273"/>
        <v>58584.866528488899</v>
      </c>
    </row>
    <row r="16011" spans="1:7" x14ac:dyDescent="0.2">
      <c r="A16011" s="120"/>
      <c r="B16011" s="120"/>
      <c r="C16011" s="120"/>
      <c r="D16011" s="120"/>
      <c r="E16011" s="344"/>
      <c r="F16011" s="344"/>
      <c r="G16011" s="262">
        <f t="shared" si="273"/>
        <v>58584.866528488899</v>
      </c>
    </row>
    <row r="16012" spans="1:7" x14ac:dyDescent="0.2">
      <c r="A16012" s="120"/>
      <c r="B16012" s="120"/>
      <c r="C16012" s="120"/>
      <c r="D16012" s="120"/>
      <c r="E16012" s="344"/>
      <c r="F16012" s="344"/>
      <c r="G16012" s="262">
        <f t="shared" si="273"/>
        <v>58584.866528488899</v>
      </c>
    </row>
    <row r="16013" spans="1:7" x14ac:dyDescent="0.2">
      <c r="A16013" s="120"/>
      <c r="B16013" s="120"/>
      <c r="C16013" s="120"/>
      <c r="D16013" s="120"/>
      <c r="E16013" s="344"/>
      <c r="F16013" s="344"/>
      <c r="G16013" s="262">
        <f t="shared" si="273"/>
        <v>58584.866528488899</v>
      </c>
    </row>
    <row r="16014" spans="1:7" x14ac:dyDescent="0.2">
      <c r="A16014" s="120"/>
      <c r="B16014" s="120"/>
      <c r="C16014" s="120"/>
      <c r="D16014" s="120"/>
      <c r="E16014" s="344"/>
      <c r="F16014" s="344"/>
      <c r="G16014" s="262">
        <f t="shared" si="273"/>
        <v>58584.866528488899</v>
      </c>
    </row>
    <row r="16015" spans="1:7" x14ac:dyDescent="0.2">
      <c r="A16015" s="120"/>
      <c r="B16015" s="120"/>
      <c r="C16015" s="120"/>
      <c r="D16015" s="120"/>
      <c r="E16015" s="344"/>
      <c r="F16015" s="344"/>
      <c r="G16015" s="262">
        <f t="shared" si="273"/>
        <v>58584.866528488899</v>
      </c>
    </row>
    <row r="16016" spans="1:7" x14ac:dyDescent="0.2">
      <c r="A16016" s="120"/>
      <c r="B16016" s="120"/>
      <c r="C16016" s="120"/>
      <c r="D16016" s="120"/>
      <c r="E16016" s="344"/>
      <c r="F16016" s="344"/>
      <c r="G16016" s="262">
        <f t="shared" si="273"/>
        <v>58584.866528488899</v>
      </c>
    </row>
    <row r="16017" spans="1:7" x14ac:dyDescent="0.2">
      <c r="A16017" s="120"/>
      <c r="B16017" s="120"/>
      <c r="C16017" s="120"/>
      <c r="D16017" s="120"/>
      <c r="E16017" s="344"/>
      <c r="F16017" s="344"/>
      <c r="G16017" s="262">
        <f t="shared" si="273"/>
        <v>58584.866528488899</v>
      </c>
    </row>
    <row r="16018" spans="1:7" x14ac:dyDescent="0.2">
      <c r="A16018" s="120"/>
      <c r="B16018" s="120"/>
      <c r="C16018" s="120"/>
      <c r="D16018" s="120"/>
      <c r="E16018" s="344"/>
      <c r="F16018" s="344"/>
      <c r="G16018" s="262">
        <f t="shared" si="273"/>
        <v>58584.866528488899</v>
      </c>
    </row>
    <row r="16019" spans="1:7" x14ac:dyDescent="0.2">
      <c r="A16019" s="120"/>
      <c r="B16019" s="120"/>
      <c r="C16019" s="120"/>
      <c r="D16019" s="120"/>
      <c r="E16019" s="344"/>
      <c r="F16019" s="344"/>
      <c r="G16019" s="262">
        <f t="shared" si="273"/>
        <v>58584.866528488899</v>
      </c>
    </row>
    <row r="16020" spans="1:7" x14ac:dyDescent="0.2">
      <c r="A16020" s="120"/>
      <c r="B16020" s="120"/>
      <c r="C16020" s="120"/>
      <c r="D16020" s="120"/>
      <c r="E16020" s="344"/>
      <c r="F16020" s="344"/>
      <c r="G16020" s="262">
        <f t="shared" si="273"/>
        <v>58584.866528488899</v>
      </c>
    </row>
    <row r="16021" spans="1:7" x14ac:dyDescent="0.2">
      <c r="A16021" s="120"/>
      <c r="B16021" s="120"/>
      <c r="C16021" s="120"/>
      <c r="D16021" s="120"/>
      <c r="E16021" s="344"/>
      <c r="F16021" s="344"/>
      <c r="G16021" s="262">
        <f t="shared" si="273"/>
        <v>58584.866528488899</v>
      </c>
    </row>
    <row r="16022" spans="1:7" x14ac:dyDescent="0.2">
      <c r="A16022" s="120"/>
      <c r="B16022" s="120"/>
      <c r="C16022" s="120"/>
      <c r="D16022" s="120"/>
      <c r="E16022" s="344"/>
      <c r="F16022" s="344"/>
      <c r="G16022" s="262">
        <f t="shared" si="273"/>
        <v>58584.866528488899</v>
      </c>
    </row>
    <row r="16023" spans="1:7" x14ac:dyDescent="0.2">
      <c r="A16023" s="120"/>
      <c r="B16023" s="120"/>
      <c r="C16023" s="120"/>
      <c r="D16023" s="120"/>
      <c r="E16023" s="344"/>
      <c r="F16023" s="344"/>
      <c r="G16023" s="262">
        <f t="shared" si="273"/>
        <v>58584.866528488899</v>
      </c>
    </row>
    <row r="16024" spans="1:7" x14ac:dyDescent="0.2">
      <c r="A16024" s="120"/>
      <c r="B16024" s="120"/>
      <c r="C16024" s="120"/>
      <c r="D16024" s="120"/>
      <c r="E16024" s="344"/>
      <c r="F16024" s="344"/>
      <c r="G16024" s="262">
        <f t="shared" si="273"/>
        <v>58584.866528488899</v>
      </c>
    </row>
    <row r="16025" spans="1:7" x14ac:dyDescent="0.2">
      <c r="A16025" s="120"/>
      <c r="B16025" s="120"/>
      <c r="C16025" s="120"/>
      <c r="D16025" s="120"/>
      <c r="E16025" s="344"/>
      <c r="F16025" s="344"/>
      <c r="G16025" s="262">
        <f t="shared" si="273"/>
        <v>58584.866528488899</v>
      </c>
    </row>
    <row r="16026" spans="1:7" x14ac:dyDescent="0.2">
      <c r="A16026" s="120"/>
      <c r="B16026" s="120"/>
      <c r="C16026" s="120"/>
      <c r="D16026" s="120"/>
      <c r="E16026" s="344"/>
      <c r="F16026" s="344"/>
      <c r="G16026" s="262">
        <f t="shared" si="273"/>
        <v>58584.866528488899</v>
      </c>
    </row>
    <row r="16027" spans="1:7" x14ac:dyDescent="0.2">
      <c r="A16027" s="120"/>
      <c r="B16027" s="120"/>
      <c r="C16027" s="120"/>
      <c r="D16027" s="120"/>
      <c r="E16027" s="344"/>
      <c r="F16027" s="344"/>
      <c r="G16027" s="262">
        <f t="shared" si="273"/>
        <v>58584.866528488899</v>
      </c>
    </row>
    <row r="16028" spans="1:7" x14ac:dyDescent="0.2">
      <c r="A16028" s="120"/>
      <c r="B16028" s="120"/>
      <c r="C16028" s="120"/>
      <c r="D16028" s="120"/>
      <c r="E16028" s="344"/>
      <c r="F16028" s="344"/>
      <c r="G16028" s="262">
        <f t="shared" si="273"/>
        <v>58584.866528488899</v>
      </c>
    </row>
    <row r="16029" spans="1:7" x14ac:dyDescent="0.2">
      <c r="A16029" s="120"/>
      <c r="B16029" s="120"/>
      <c r="C16029" s="120"/>
      <c r="D16029" s="120"/>
      <c r="E16029" s="344"/>
      <c r="F16029" s="344"/>
      <c r="G16029" s="262">
        <f t="shared" si="273"/>
        <v>58584.866528488899</v>
      </c>
    </row>
    <row r="16030" spans="1:7" x14ac:dyDescent="0.2">
      <c r="A16030" s="120"/>
      <c r="B16030" s="120"/>
      <c r="C16030" s="120"/>
      <c r="D16030" s="120"/>
      <c r="E16030" s="344"/>
      <c r="F16030" s="344"/>
      <c r="G16030" s="262">
        <f t="shared" si="273"/>
        <v>58584.866528488899</v>
      </c>
    </row>
    <row r="16031" spans="1:7" x14ac:dyDescent="0.2">
      <c r="A16031" s="120"/>
      <c r="B16031" s="120"/>
      <c r="C16031" s="120"/>
      <c r="D16031" s="120"/>
      <c r="E16031" s="344"/>
      <c r="F16031" s="344"/>
      <c r="G16031" s="262">
        <f t="shared" si="273"/>
        <v>58584.866528488899</v>
      </c>
    </row>
    <row r="16032" spans="1:7" x14ac:dyDescent="0.2">
      <c r="A16032" s="120"/>
      <c r="B16032" s="120"/>
      <c r="C16032" s="120"/>
      <c r="D16032" s="120"/>
      <c r="E16032" s="344"/>
      <c r="F16032" s="344"/>
      <c r="G16032" s="262">
        <f t="shared" si="273"/>
        <v>58584.866528488899</v>
      </c>
    </row>
    <row r="16033" spans="1:7" x14ac:dyDescent="0.2">
      <c r="A16033" s="120"/>
      <c r="B16033" s="120"/>
      <c r="C16033" s="120"/>
      <c r="D16033" s="120"/>
      <c r="E16033" s="344"/>
      <c r="F16033" s="344"/>
      <c r="G16033" s="262">
        <f t="shared" si="273"/>
        <v>58584.866528488899</v>
      </c>
    </row>
    <row r="16034" spans="1:7" x14ac:dyDescent="0.2">
      <c r="A16034" s="120"/>
      <c r="B16034" s="120"/>
      <c r="C16034" s="120"/>
      <c r="D16034" s="120"/>
      <c r="E16034" s="344"/>
      <c r="F16034" s="344"/>
      <c r="G16034" s="262">
        <f t="shared" si="273"/>
        <v>58584.866528488899</v>
      </c>
    </row>
    <row r="16035" spans="1:7" x14ac:dyDescent="0.2">
      <c r="A16035" s="120"/>
      <c r="B16035" s="120"/>
      <c r="C16035" s="120"/>
      <c r="D16035" s="120"/>
      <c r="E16035" s="344"/>
      <c r="F16035" s="344"/>
      <c r="G16035" s="262">
        <f t="shared" si="273"/>
        <v>58584.866528488899</v>
      </c>
    </row>
    <row r="16036" spans="1:7" x14ac:dyDescent="0.2">
      <c r="A16036" s="120"/>
      <c r="B16036" s="120"/>
      <c r="C16036" s="120"/>
      <c r="D16036" s="120"/>
      <c r="E16036" s="344"/>
      <c r="F16036" s="344"/>
      <c r="G16036" s="262">
        <f t="shared" si="273"/>
        <v>58584.866528488899</v>
      </c>
    </row>
    <row r="16037" spans="1:7" x14ac:dyDescent="0.2">
      <c r="A16037" s="120"/>
      <c r="B16037" s="120"/>
      <c r="C16037" s="120"/>
      <c r="D16037" s="120"/>
      <c r="E16037" s="344"/>
      <c r="F16037" s="344"/>
      <c r="G16037" s="262">
        <f t="shared" si="273"/>
        <v>58584.866528488899</v>
      </c>
    </row>
    <row r="16038" spans="1:7" x14ac:dyDescent="0.2">
      <c r="A16038" s="120"/>
      <c r="B16038" s="120"/>
      <c r="C16038" s="120"/>
      <c r="D16038" s="120"/>
      <c r="E16038" s="344"/>
      <c r="F16038" s="344"/>
      <c r="G16038" s="262">
        <f t="shared" si="273"/>
        <v>58584.866528488899</v>
      </c>
    </row>
    <row r="16039" spans="1:7" x14ac:dyDescent="0.2">
      <c r="A16039" s="120"/>
      <c r="B16039" s="120"/>
      <c r="C16039" s="120"/>
      <c r="D16039" s="120"/>
      <c r="E16039" s="344"/>
      <c r="F16039" s="344"/>
      <c r="G16039" s="262">
        <f t="shared" si="273"/>
        <v>58584.866528488899</v>
      </c>
    </row>
    <row r="16040" spans="1:7" x14ac:dyDescent="0.2">
      <c r="A16040" s="120"/>
      <c r="B16040" s="120"/>
      <c r="C16040" s="120"/>
      <c r="D16040" s="120"/>
      <c r="E16040" s="344"/>
      <c r="F16040" s="344"/>
      <c r="G16040" s="262">
        <f t="shared" si="273"/>
        <v>58584.866528488899</v>
      </c>
    </row>
    <row r="16041" spans="1:7" x14ac:dyDescent="0.2">
      <c r="A16041" s="120"/>
      <c r="B16041" s="120"/>
      <c r="C16041" s="120"/>
      <c r="D16041" s="120"/>
      <c r="E16041" s="344"/>
      <c r="F16041" s="344"/>
      <c r="G16041" s="262">
        <f t="shared" si="273"/>
        <v>58584.866528488899</v>
      </c>
    </row>
    <row r="16042" spans="1:7" x14ac:dyDescent="0.2">
      <c r="A16042" s="120"/>
      <c r="B16042" s="120"/>
      <c r="C16042" s="120"/>
      <c r="D16042" s="120"/>
      <c r="E16042" s="344"/>
      <c r="F16042" s="344"/>
      <c r="G16042" s="262">
        <f t="shared" si="273"/>
        <v>58584.866528488899</v>
      </c>
    </row>
    <row r="16043" spans="1:7" x14ac:dyDescent="0.2">
      <c r="A16043" s="120"/>
      <c r="B16043" s="120"/>
      <c r="C16043" s="120"/>
      <c r="D16043" s="120"/>
      <c r="E16043" s="344"/>
      <c r="F16043" s="344"/>
      <c r="G16043" s="262">
        <f t="shared" si="273"/>
        <v>58584.866528488899</v>
      </c>
    </row>
    <row r="16044" spans="1:7" x14ac:dyDescent="0.2">
      <c r="A16044" s="120"/>
      <c r="B16044" s="120"/>
      <c r="C16044" s="120"/>
      <c r="D16044" s="120"/>
      <c r="E16044" s="344"/>
      <c r="F16044" s="344"/>
      <c r="G16044" s="262">
        <f t="shared" si="273"/>
        <v>58584.866528488899</v>
      </c>
    </row>
    <row r="16045" spans="1:7" x14ac:dyDescent="0.2">
      <c r="A16045" s="120"/>
      <c r="B16045" s="120"/>
      <c r="C16045" s="120"/>
      <c r="D16045" s="120"/>
      <c r="E16045" s="344"/>
      <c r="F16045" s="344"/>
      <c r="G16045" s="262">
        <f t="shared" si="273"/>
        <v>58584.866528488899</v>
      </c>
    </row>
    <row r="16046" spans="1:7" x14ac:dyDescent="0.2">
      <c r="A16046" s="120"/>
      <c r="B16046" s="120"/>
      <c r="C16046" s="120"/>
      <c r="D16046" s="120"/>
      <c r="E16046" s="344"/>
      <c r="F16046" s="344"/>
      <c r="G16046" s="262">
        <f t="shared" si="273"/>
        <v>58584.866528488899</v>
      </c>
    </row>
    <row r="16047" spans="1:7" x14ac:dyDescent="0.2">
      <c r="A16047" s="120"/>
      <c r="B16047" s="120"/>
      <c r="C16047" s="120"/>
      <c r="D16047" s="120"/>
      <c r="E16047" s="344"/>
      <c r="F16047" s="344"/>
      <c r="G16047" s="262">
        <f t="shared" si="273"/>
        <v>58584.866528488899</v>
      </c>
    </row>
    <row r="16048" spans="1:7" x14ac:dyDescent="0.2">
      <c r="A16048" s="120"/>
      <c r="B16048" s="120"/>
      <c r="C16048" s="120"/>
      <c r="D16048" s="120"/>
      <c r="E16048" s="344"/>
      <c r="F16048" s="344"/>
      <c r="G16048" s="262">
        <f t="shared" si="273"/>
        <v>58584.866528488899</v>
      </c>
    </row>
    <row r="16049" spans="1:7" x14ac:dyDescent="0.2">
      <c r="A16049" s="120"/>
      <c r="B16049" s="120"/>
      <c r="C16049" s="120"/>
      <c r="D16049" s="120"/>
      <c r="E16049" s="344"/>
      <c r="F16049" s="344"/>
      <c r="G16049" s="262">
        <f t="shared" si="273"/>
        <v>58584.866528488899</v>
      </c>
    </row>
    <row r="16050" spans="1:7" x14ac:dyDescent="0.2">
      <c r="A16050" s="120"/>
      <c r="B16050" s="120"/>
      <c r="C16050" s="120"/>
      <c r="D16050" s="120"/>
      <c r="E16050" s="344"/>
      <c r="F16050" s="344"/>
      <c r="G16050" s="262">
        <f t="shared" si="273"/>
        <v>58584.866528488899</v>
      </c>
    </row>
    <row r="16051" spans="1:7" x14ac:dyDescent="0.2">
      <c r="A16051" s="120"/>
      <c r="B16051" s="120"/>
      <c r="C16051" s="120"/>
      <c r="D16051" s="120"/>
      <c r="E16051" s="344"/>
      <c r="F16051" s="344"/>
      <c r="G16051" s="262">
        <f t="shared" si="273"/>
        <v>58584.866528488899</v>
      </c>
    </row>
    <row r="16052" spans="1:7" x14ac:dyDescent="0.2">
      <c r="A16052" s="120"/>
      <c r="B16052" s="120"/>
      <c r="C16052" s="120"/>
      <c r="D16052" s="120"/>
      <c r="E16052" s="344"/>
      <c r="F16052" s="344"/>
      <c r="G16052" s="262">
        <f t="shared" si="273"/>
        <v>58584.866528488899</v>
      </c>
    </row>
    <row r="16053" spans="1:7" x14ac:dyDescent="0.2">
      <c r="A16053" s="120"/>
      <c r="B16053" s="120"/>
      <c r="C16053" s="120"/>
      <c r="D16053" s="120"/>
      <c r="E16053" s="344"/>
      <c r="F16053" s="344"/>
      <c r="G16053" s="262">
        <f t="shared" si="273"/>
        <v>58584.866528488899</v>
      </c>
    </row>
    <row r="16054" spans="1:7" x14ac:dyDescent="0.2">
      <c r="A16054" s="120"/>
      <c r="B16054" s="120"/>
      <c r="C16054" s="120"/>
      <c r="D16054" s="120"/>
      <c r="E16054" s="344"/>
      <c r="F16054" s="344"/>
      <c r="G16054" s="262">
        <f t="shared" si="273"/>
        <v>58584.866528488899</v>
      </c>
    </row>
    <row r="16055" spans="1:7" x14ac:dyDescent="0.2">
      <c r="A16055" s="120"/>
      <c r="B16055" s="120"/>
      <c r="C16055" s="120"/>
      <c r="D16055" s="120"/>
      <c r="E16055" s="344"/>
      <c r="F16055" s="344"/>
      <c r="G16055" s="262">
        <f t="shared" si="273"/>
        <v>58584.866528488899</v>
      </c>
    </row>
    <row r="16056" spans="1:7" x14ac:dyDescent="0.2">
      <c r="A16056" s="120"/>
      <c r="B16056" s="120"/>
      <c r="C16056" s="120"/>
      <c r="D16056" s="120"/>
      <c r="E16056" s="344"/>
      <c r="F16056" s="344"/>
      <c r="G16056" s="262">
        <f t="shared" si="273"/>
        <v>58584.866528488899</v>
      </c>
    </row>
    <row r="16057" spans="1:7" x14ac:dyDescent="0.2">
      <c r="A16057" s="120"/>
      <c r="B16057" s="120"/>
      <c r="C16057" s="120"/>
      <c r="D16057" s="120"/>
      <c r="E16057" s="344"/>
      <c r="F16057" s="344"/>
      <c r="G16057" s="262">
        <f t="shared" si="273"/>
        <v>58584.866528488899</v>
      </c>
    </row>
    <row r="16058" spans="1:7" x14ac:dyDescent="0.2">
      <c r="A16058" s="120"/>
      <c r="B16058" s="120"/>
      <c r="C16058" s="120"/>
      <c r="D16058" s="120"/>
      <c r="E16058" s="344"/>
      <c r="F16058" s="344"/>
      <c r="G16058" s="262">
        <f t="shared" si="273"/>
        <v>58584.866528488899</v>
      </c>
    </row>
    <row r="16059" spans="1:7" x14ac:dyDescent="0.2">
      <c r="A16059" s="120"/>
      <c r="B16059" s="120"/>
      <c r="C16059" s="120"/>
      <c r="D16059" s="120"/>
      <c r="E16059" s="344"/>
      <c r="F16059" s="344"/>
      <c r="G16059" s="262">
        <f t="shared" si="273"/>
        <v>58584.866528488899</v>
      </c>
    </row>
    <row r="16060" spans="1:7" x14ac:dyDescent="0.2">
      <c r="A16060" s="120"/>
      <c r="B16060" s="120"/>
      <c r="C16060" s="120"/>
      <c r="D16060" s="120"/>
      <c r="E16060" s="344"/>
      <c r="F16060" s="344"/>
      <c r="G16060" s="262">
        <f t="shared" si="273"/>
        <v>58584.866528488899</v>
      </c>
    </row>
    <row r="16061" spans="1:7" x14ac:dyDescent="0.2">
      <c r="A16061" s="120"/>
      <c r="B16061" s="120"/>
      <c r="C16061" s="120"/>
      <c r="D16061" s="120"/>
      <c r="E16061" s="344"/>
      <c r="F16061" s="344"/>
      <c r="G16061" s="262">
        <f t="shared" si="273"/>
        <v>58584.866528488899</v>
      </c>
    </row>
    <row r="16062" spans="1:7" x14ac:dyDescent="0.2">
      <c r="A16062" s="120"/>
      <c r="B16062" s="120"/>
      <c r="C16062" s="120"/>
      <c r="D16062" s="120"/>
      <c r="E16062" s="344"/>
      <c r="F16062" s="344"/>
      <c r="G16062" s="262">
        <f t="shared" si="273"/>
        <v>58584.866528488899</v>
      </c>
    </row>
    <row r="16063" spans="1:7" x14ac:dyDescent="0.2">
      <c r="A16063" s="120"/>
      <c r="B16063" s="120"/>
      <c r="C16063" s="120"/>
      <c r="D16063" s="120"/>
      <c r="E16063" s="344"/>
      <c r="F16063" s="344"/>
      <c r="G16063" s="262">
        <f t="shared" si="273"/>
        <v>58584.866528488899</v>
      </c>
    </row>
    <row r="16064" spans="1:7" x14ac:dyDescent="0.2">
      <c r="A16064" s="120"/>
      <c r="B16064" s="120"/>
      <c r="C16064" s="120"/>
      <c r="D16064" s="120"/>
      <c r="E16064" s="344"/>
      <c r="F16064" s="344"/>
      <c r="G16064" s="262">
        <f t="shared" si="273"/>
        <v>58584.866528488899</v>
      </c>
    </row>
    <row r="16065" spans="1:7" x14ac:dyDescent="0.2">
      <c r="A16065" s="120"/>
      <c r="B16065" s="120"/>
      <c r="C16065" s="120"/>
      <c r="D16065" s="120"/>
      <c r="E16065" s="344"/>
      <c r="F16065" s="344"/>
      <c r="G16065" s="262">
        <f t="shared" si="273"/>
        <v>58584.866528488899</v>
      </c>
    </row>
    <row r="16066" spans="1:7" x14ac:dyDescent="0.2">
      <c r="A16066" s="120"/>
      <c r="B16066" s="120"/>
      <c r="C16066" s="120"/>
      <c r="D16066" s="120"/>
      <c r="E16066" s="344"/>
      <c r="F16066" s="344"/>
      <c r="G16066" s="262">
        <f t="shared" si="273"/>
        <v>58584.866528488899</v>
      </c>
    </row>
    <row r="16067" spans="1:7" x14ac:dyDescent="0.2">
      <c r="A16067" s="120"/>
      <c r="B16067" s="120"/>
      <c r="C16067" s="120"/>
      <c r="D16067" s="120"/>
      <c r="E16067" s="344"/>
      <c r="F16067" s="344"/>
      <c r="G16067" s="262">
        <f t="shared" si="273"/>
        <v>58584.866528488899</v>
      </c>
    </row>
    <row r="16068" spans="1:7" x14ac:dyDescent="0.2">
      <c r="A16068" s="120"/>
      <c r="B16068" s="120"/>
      <c r="C16068" s="120"/>
      <c r="D16068" s="120"/>
      <c r="E16068" s="344"/>
      <c r="F16068" s="344"/>
      <c r="G16068" s="262">
        <f t="shared" si="273"/>
        <v>58584.866528488899</v>
      </c>
    </row>
    <row r="16069" spans="1:7" x14ac:dyDescent="0.2">
      <c r="A16069" s="120"/>
      <c r="B16069" s="120"/>
      <c r="C16069" s="120"/>
      <c r="D16069" s="120"/>
      <c r="E16069" s="344"/>
      <c r="F16069" s="344"/>
      <c r="G16069" s="262">
        <f t="shared" si="273"/>
        <v>58584.866528488899</v>
      </c>
    </row>
    <row r="16070" spans="1:7" x14ac:dyDescent="0.2">
      <c r="A16070" s="120"/>
      <c r="B16070" s="120"/>
      <c r="C16070" s="120"/>
      <c r="D16070" s="120"/>
      <c r="E16070" s="344"/>
      <c r="F16070" s="344"/>
      <c r="G16070" s="262">
        <f t="shared" ref="G16070:G16133" si="274">G16069+(D16070+D16069)/2*(E16070-E16069)</f>
        <v>58584.866528488899</v>
      </c>
    </row>
    <row r="16071" spans="1:7" x14ac:dyDescent="0.2">
      <c r="A16071" s="120"/>
      <c r="B16071" s="120"/>
      <c r="C16071" s="120"/>
      <c r="D16071" s="120"/>
      <c r="E16071" s="344"/>
      <c r="F16071" s="344"/>
      <c r="G16071" s="262">
        <f t="shared" si="274"/>
        <v>58584.866528488899</v>
      </c>
    </row>
    <row r="16072" spans="1:7" x14ac:dyDescent="0.2">
      <c r="A16072" s="120"/>
      <c r="B16072" s="120"/>
      <c r="C16072" s="120"/>
      <c r="D16072" s="120"/>
      <c r="E16072" s="344"/>
      <c r="F16072" s="344"/>
      <c r="G16072" s="262">
        <f t="shared" si="274"/>
        <v>58584.866528488899</v>
      </c>
    </row>
    <row r="16073" spans="1:7" x14ac:dyDescent="0.2">
      <c r="A16073" s="120"/>
      <c r="B16073" s="120"/>
      <c r="C16073" s="120"/>
      <c r="D16073" s="120"/>
      <c r="E16073" s="344"/>
      <c r="F16073" s="344"/>
      <c r="G16073" s="262">
        <f t="shared" si="274"/>
        <v>58584.866528488899</v>
      </c>
    </row>
    <row r="16074" spans="1:7" x14ac:dyDescent="0.2">
      <c r="A16074" s="120"/>
      <c r="B16074" s="120"/>
      <c r="C16074" s="120"/>
      <c r="D16074" s="120"/>
      <c r="E16074" s="344"/>
      <c r="F16074" s="344"/>
      <c r="G16074" s="262">
        <f t="shared" si="274"/>
        <v>58584.866528488899</v>
      </c>
    </row>
    <row r="16075" spans="1:7" x14ac:dyDescent="0.2">
      <c r="A16075" s="120"/>
      <c r="B16075" s="120"/>
      <c r="C16075" s="120"/>
      <c r="D16075" s="120"/>
      <c r="E16075" s="344"/>
      <c r="F16075" s="344"/>
      <c r="G16075" s="262">
        <f t="shared" si="274"/>
        <v>58584.866528488899</v>
      </c>
    </row>
    <row r="16076" spans="1:7" x14ac:dyDescent="0.2">
      <c r="A16076" s="120"/>
      <c r="B16076" s="120"/>
      <c r="C16076" s="120"/>
      <c r="D16076" s="120"/>
      <c r="E16076" s="344"/>
      <c r="F16076" s="344"/>
      <c r="G16076" s="262">
        <f t="shared" si="274"/>
        <v>58584.866528488899</v>
      </c>
    </row>
    <row r="16077" spans="1:7" x14ac:dyDescent="0.2">
      <c r="A16077" s="120"/>
      <c r="B16077" s="120"/>
      <c r="C16077" s="120"/>
      <c r="D16077" s="120"/>
      <c r="E16077" s="344"/>
      <c r="F16077" s="344"/>
      <c r="G16077" s="262">
        <f t="shared" si="274"/>
        <v>58584.866528488899</v>
      </c>
    </row>
    <row r="16078" spans="1:7" x14ac:dyDescent="0.2">
      <c r="A16078" s="120"/>
      <c r="B16078" s="120"/>
      <c r="C16078" s="120"/>
      <c r="D16078" s="120"/>
      <c r="E16078" s="344"/>
      <c r="F16078" s="344"/>
      <c r="G16078" s="262">
        <f t="shared" si="274"/>
        <v>58584.866528488899</v>
      </c>
    </row>
    <row r="16079" spans="1:7" x14ac:dyDescent="0.2">
      <c r="A16079" s="120"/>
      <c r="B16079" s="120"/>
      <c r="C16079" s="120"/>
      <c r="D16079" s="120"/>
      <c r="E16079" s="344"/>
      <c r="F16079" s="344"/>
      <c r="G16079" s="262">
        <f t="shared" si="274"/>
        <v>58584.866528488899</v>
      </c>
    </row>
    <row r="16080" spans="1:7" x14ac:dyDescent="0.2">
      <c r="A16080" s="120"/>
      <c r="B16080" s="120"/>
      <c r="C16080" s="120"/>
      <c r="D16080" s="120"/>
      <c r="E16080" s="344"/>
      <c r="F16080" s="344"/>
      <c r="G16080" s="262">
        <f t="shared" si="274"/>
        <v>58584.866528488899</v>
      </c>
    </row>
    <row r="16081" spans="1:7" x14ac:dyDescent="0.2">
      <c r="A16081" s="120"/>
      <c r="B16081" s="120"/>
      <c r="C16081" s="120"/>
      <c r="D16081" s="120"/>
      <c r="E16081" s="344"/>
      <c r="F16081" s="344"/>
      <c r="G16081" s="262">
        <f t="shared" si="274"/>
        <v>58584.866528488899</v>
      </c>
    </row>
    <row r="16082" spans="1:7" x14ac:dyDescent="0.2">
      <c r="A16082" s="120"/>
      <c r="B16082" s="120"/>
      <c r="C16082" s="120"/>
      <c r="D16082" s="120"/>
      <c r="E16082" s="344"/>
      <c r="F16082" s="344"/>
      <c r="G16082" s="262">
        <f t="shared" si="274"/>
        <v>58584.866528488899</v>
      </c>
    </row>
    <row r="16083" spans="1:7" x14ac:dyDescent="0.2">
      <c r="A16083" s="120"/>
      <c r="B16083" s="120"/>
      <c r="C16083" s="120"/>
      <c r="D16083" s="120"/>
      <c r="E16083" s="344"/>
      <c r="F16083" s="344"/>
      <c r="G16083" s="262">
        <f t="shared" si="274"/>
        <v>58584.866528488899</v>
      </c>
    </row>
    <row r="16084" spans="1:7" x14ac:dyDescent="0.2">
      <c r="A16084" s="120"/>
      <c r="B16084" s="120"/>
      <c r="C16084" s="120"/>
      <c r="D16084" s="120"/>
      <c r="E16084" s="344"/>
      <c r="F16084" s="344"/>
      <c r="G16084" s="262">
        <f t="shared" si="274"/>
        <v>58584.866528488899</v>
      </c>
    </row>
    <row r="16085" spans="1:7" x14ac:dyDescent="0.2">
      <c r="A16085" s="120"/>
      <c r="B16085" s="120"/>
      <c r="C16085" s="120"/>
      <c r="D16085" s="120"/>
      <c r="E16085" s="344"/>
      <c r="F16085" s="344"/>
      <c r="G16085" s="262">
        <f t="shared" si="274"/>
        <v>58584.866528488899</v>
      </c>
    </row>
    <row r="16086" spans="1:7" x14ac:dyDescent="0.2">
      <c r="A16086" s="120"/>
      <c r="B16086" s="120"/>
      <c r="C16086" s="120"/>
      <c r="D16086" s="120"/>
      <c r="E16086" s="344"/>
      <c r="F16086" s="344"/>
      <c r="G16086" s="262">
        <f t="shared" si="274"/>
        <v>58584.866528488899</v>
      </c>
    </row>
    <row r="16087" spans="1:7" x14ac:dyDescent="0.2">
      <c r="A16087" s="120"/>
      <c r="B16087" s="120"/>
      <c r="C16087" s="120"/>
      <c r="D16087" s="120"/>
      <c r="E16087" s="344"/>
      <c r="F16087" s="344"/>
      <c r="G16087" s="262">
        <f t="shared" si="274"/>
        <v>58584.866528488899</v>
      </c>
    </row>
    <row r="16088" spans="1:7" x14ac:dyDescent="0.2">
      <c r="A16088" s="120"/>
      <c r="B16088" s="120"/>
      <c r="C16088" s="120"/>
      <c r="D16088" s="120"/>
      <c r="E16088" s="344"/>
      <c r="F16088" s="344"/>
      <c r="G16088" s="262">
        <f t="shared" si="274"/>
        <v>58584.866528488899</v>
      </c>
    </row>
    <row r="16089" spans="1:7" x14ac:dyDescent="0.2">
      <c r="A16089" s="120"/>
      <c r="B16089" s="120"/>
      <c r="C16089" s="120"/>
      <c r="D16089" s="120"/>
      <c r="E16089" s="344"/>
      <c r="F16089" s="344"/>
      <c r="G16089" s="262">
        <f t="shared" si="274"/>
        <v>58584.866528488899</v>
      </c>
    </row>
    <row r="16090" spans="1:7" x14ac:dyDescent="0.2">
      <c r="A16090" s="120"/>
      <c r="B16090" s="120"/>
      <c r="C16090" s="120"/>
      <c r="D16090" s="120"/>
      <c r="E16090" s="344"/>
      <c r="F16090" s="344"/>
      <c r="G16090" s="262">
        <f t="shared" si="274"/>
        <v>58584.866528488899</v>
      </c>
    </row>
    <row r="16091" spans="1:7" x14ac:dyDescent="0.2">
      <c r="A16091" s="120"/>
      <c r="B16091" s="120"/>
      <c r="C16091" s="120"/>
      <c r="D16091" s="120"/>
      <c r="E16091" s="344"/>
      <c r="F16091" s="344"/>
      <c r="G16091" s="262">
        <f t="shared" si="274"/>
        <v>58584.866528488899</v>
      </c>
    </row>
    <row r="16092" spans="1:7" x14ac:dyDescent="0.2">
      <c r="A16092" s="120"/>
      <c r="B16092" s="120"/>
      <c r="C16092" s="120"/>
      <c r="D16092" s="120"/>
      <c r="E16092" s="344"/>
      <c r="F16092" s="344"/>
      <c r="G16092" s="262">
        <f t="shared" si="274"/>
        <v>58584.866528488899</v>
      </c>
    </row>
    <row r="16093" spans="1:7" x14ac:dyDescent="0.2">
      <c r="A16093" s="120"/>
      <c r="B16093" s="120"/>
      <c r="C16093" s="120"/>
      <c r="D16093" s="120"/>
      <c r="E16093" s="344"/>
      <c r="F16093" s="344"/>
      <c r="G16093" s="262">
        <f t="shared" si="274"/>
        <v>58584.866528488899</v>
      </c>
    </row>
    <row r="16094" spans="1:7" x14ac:dyDescent="0.2">
      <c r="A16094" s="120"/>
      <c r="B16094" s="120"/>
      <c r="C16094" s="120"/>
      <c r="D16094" s="120"/>
      <c r="E16094" s="344"/>
      <c r="F16094" s="344"/>
      <c r="G16094" s="262">
        <f t="shared" si="274"/>
        <v>58584.866528488899</v>
      </c>
    </row>
    <row r="16095" spans="1:7" x14ac:dyDescent="0.2">
      <c r="A16095" s="120"/>
      <c r="B16095" s="120"/>
      <c r="C16095" s="120"/>
      <c r="D16095" s="120"/>
      <c r="E16095" s="344"/>
      <c r="F16095" s="344"/>
      <c r="G16095" s="262">
        <f t="shared" si="274"/>
        <v>58584.866528488899</v>
      </c>
    </row>
    <row r="16096" spans="1:7" x14ac:dyDescent="0.2">
      <c r="A16096" s="120"/>
      <c r="B16096" s="120"/>
      <c r="C16096" s="120"/>
      <c r="D16096" s="120"/>
      <c r="E16096" s="344"/>
      <c r="F16096" s="344"/>
      <c r="G16096" s="262">
        <f t="shared" si="274"/>
        <v>58584.866528488899</v>
      </c>
    </row>
    <row r="16097" spans="1:7" x14ac:dyDescent="0.2">
      <c r="A16097" s="120"/>
      <c r="B16097" s="120"/>
      <c r="C16097" s="120"/>
      <c r="D16097" s="120"/>
      <c r="E16097" s="344"/>
      <c r="F16097" s="344"/>
      <c r="G16097" s="262">
        <f t="shared" si="274"/>
        <v>58584.866528488899</v>
      </c>
    </row>
    <row r="16098" spans="1:7" x14ac:dyDescent="0.2">
      <c r="A16098" s="120"/>
      <c r="B16098" s="120"/>
      <c r="C16098" s="120"/>
      <c r="D16098" s="120"/>
      <c r="E16098" s="344"/>
      <c r="F16098" s="344"/>
      <c r="G16098" s="262">
        <f t="shared" si="274"/>
        <v>58584.866528488899</v>
      </c>
    </row>
    <row r="16099" spans="1:7" x14ac:dyDescent="0.2">
      <c r="A16099" s="120"/>
      <c r="B16099" s="120"/>
      <c r="C16099" s="120"/>
      <c r="D16099" s="120"/>
      <c r="E16099" s="344"/>
      <c r="F16099" s="344"/>
      <c r="G16099" s="262">
        <f t="shared" si="274"/>
        <v>58584.866528488899</v>
      </c>
    </row>
    <row r="16100" spans="1:7" x14ac:dyDescent="0.2">
      <c r="A16100" s="120"/>
      <c r="B16100" s="120"/>
      <c r="C16100" s="120"/>
      <c r="D16100" s="120"/>
      <c r="E16100" s="344"/>
      <c r="F16100" s="344"/>
      <c r="G16100" s="262">
        <f t="shared" si="274"/>
        <v>58584.866528488899</v>
      </c>
    </row>
    <row r="16101" spans="1:7" x14ac:dyDescent="0.2">
      <c r="A16101" s="120"/>
      <c r="B16101" s="120"/>
      <c r="C16101" s="120"/>
      <c r="D16101" s="120"/>
      <c r="E16101" s="344"/>
      <c r="F16101" s="344"/>
      <c r="G16101" s="262">
        <f t="shared" si="274"/>
        <v>58584.866528488899</v>
      </c>
    </row>
    <row r="16102" spans="1:7" x14ac:dyDescent="0.2">
      <c r="A16102" s="120"/>
      <c r="B16102" s="120"/>
      <c r="C16102" s="120"/>
      <c r="D16102" s="120"/>
      <c r="E16102" s="344"/>
      <c r="F16102" s="344"/>
      <c r="G16102" s="262">
        <f t="shared" si="274"/>
        <v>58584.866528488899</v>
      </c>
    </row>
    <row r="16103" spans="1:7" x14ac:dyDescent="0.2">
      <c r="A16103" s="120"/>
      <c r="B16103" s="120"/>
      <c r="C16103" s="120"/>
      <c r="D16103" s="120"/>
      <c r="E16103" s="344"/>
      <c r="F16103" s="344"/>
      <c r="G16103" s="262">
        <f t="shared" si="274"/>
        <v>58584.866528488899</v>
      </c>
    </row>
    <row r="16104" spans="1:7" x14ac:dyDescent="0.2">
      <c r="A16104" s="120"/>
      <c r="B16104" s="120"/>
      <c r="C16104" s="120"/>
      <c r="D16104" s="120"/>
      <c r="E16104" s="344"/>
      <c r="F16104" s="344"/>
      <c r="G16104" s="262">
        <f t="shared" si="274"/>
        <v>58584.866528488899</v>
      </c>
    </row>
    <row r="16105" spans="1:7" x14ac:dyDescent="0.2">
      <c r="A16105" s="120"/>
      <c r="B16105" s="120"/>
      <c r="C16105" s="120"/>
      <c r="D16105" s="120"/>
      <c r="E16105" s="344"/>
      <c r="F16105" s="344"/>
      <c r="G16105" s="262">
        <f t="shared" si="274"/>
        <v>58584.866528488899</v>
      </c>
    </row>
    <row r="16106" spans="1:7" x14ac:dyDescent="0.2">
      <c r="A16106" s="120"/>
      <c r="B16106" s="120"/>
      <c r="C16106" s="120"/>
      <c r="D16106" s="120"/>
      <c r="E16106" s="344"/>
      <c r="F16106" s="344"/>
      <c r="G16106" s="262">
        <f t="shared" si="274"/>
        <v>58584.866528488899</v>
      </c>
    </row>
    <row r="16107" spans="1:7" x14ac:dyDescent="0.2">
      <c r="A16107" s="120"/>
      <c r="B16107" s="120"/>
      <c r="C16107" s="120"/>
      <c r="D16107" s="120"/>
      <c r="E16107" s="344"/>
      <c r="F16107" s="344"/>
      <c r="G16107" s="262">
        <f t="shared" si="274"/>
        <v>58584.866528488899</v>
      </c>
    </row>
    <row r="16108" spans="1:7" x14ac:dyDescent="0.2">
      <c r="A16108" s="120"/>
      <c r="B16108" s="120"/>
      <c r="C16108" s="120"/>
      <c r="D16108" s="120"/>
      <c r="E16108" s="344"/>
      <c r="F16108" s="344"/>
      <c r="G16108" s="262">
        <f t="shared" si="274"/>
        <v>58584.866528488899</v>
      </c>
    </row>
    <row r="16109" spans="1:7" x14ac:dyDescent="0.2">
      <c r="A16109" s="120"/>
      <c r="B16109" s="120"/>
      <c r="C16109" s="120"/>
      <c r="D16109" s="120"/>
      <c r="E16109" s="344"/>
      <c r="F16109" s="344"/>
      <c r="G16109" s="262">
        <f t="shared" si="274"/>
        <v>58584.866528488899</v>
      </c>
    </row>
    <row r="16110" spans="1:7" x14ac:dyDescent="0.2">
      <c r="A16110" s="120"/>
      <c r="B16110" s="120"/>
      <c r="C16110" s="120"/>
      <c r="D16110" s="120"/>
      <c r="E16110" s="344"/>
      <c r="F16110" s="344"/>
      <c r="G16110" s="262">
        <f t="shared" si="274"/>
        <v>58584.866528488899</v>
      </c>
    </row>
    <row r="16111" spans="1:7" x14ac:dyDescent="0.2">
      <c r="A16111" s="120"/>
      <c r="B16111" s="120"/>
      <c r="C16111" s="120"/>
      <c r="D16111" s="120"/>
      <c r="E16111" s="344"/>
      <c r="F16111" s="344"/>
      <c r="G16111" s="262">
        <f t="shared" si="274"/>
        <v>58584.866528488899</v>
      </c>
    </row>
    <row r="16112" spans="1:7" x14ac:dyDescent="0.2">
      <c r="A16112" s="120"/>
      <c r="B16112" s="120"/>
      <c r="C16112" s="120"/>
      <c r="D16112" s="120"/>
      <c r="E16112" s="344"/>
      <c r="F16112" s="344"/>
      <c r="G16112" s="262">
        <f t="shared" si="274"/>
        <v>58584.866528488899</v>
      </c>
    </row>
    <row r="16113" spans="1:7" x14ac:dyDescent="0.2">
      <c r="A16113" s="120"/>
      <c r="B16113" s="120"/>
      <c r="C16113" s="120"/>
      <c r="D16113" s="120"/>
      <c r="E16113" s="344"/>
      <c r="F16113" s="344"/>
      <c r="G16113" s="262">
        <f t="shared" si="274"/>
        <v>58584.866528488899</v>
      </c>
    </row>
    <row r="16114" spans="1:7" x14ac:dyDescent="0.2">
      <c r="A16114" s="120"/>
      <c r="B16114" s="120"/>
      <c r="C16114" s="120"/>
      <c r="D16114" s="120"/>
      <c r="E16114" s="344"/>
      <c r="F16114" s="344"/>
      <c r="G16114" s="262">
        <f t="shared" si="274"/>
        <v>58584.866528488899</v>
      </c>
    </row>
    <row r="16115" spans="1:7" x14ac:dyDescent="0.2">
      <c r="A16115" s="120"/>
      <c r="B16115" s="120"/>
      <c r="C16115" s="120"/>
      <c r="D16115" s="120"/>
      <c r="E16115" s="344"/>
      <c r="F16115" s="344"/>
      <c r="G16115" s="262">
        <f t="shared" si="274"/>
        <v>58584.866528488899</v>
      </c>
    </row>
    <row r="16116" spans="1:7" x14ac:dyDescent="0.2">
      <c r="A16116" s="120"/>
      <c r="B16116" s="120"/>
      <c r="C16116" s="120"/>
      <c r="D16116" s="120"/>
      <c r="E16116" s="344"/>
      <c r="F16116" s="344"/>
      <c r="G16116" s="262">
        <f t="shared" si="274"/>
        <v>58584.866528488899</v>
      </c>
    </row>
    <row r="16117" spans="1:7" x14ac:dyDescent="0.2">
      <c r="A16117" s="120"/>
      <c r="B16117" s="120"/>
      <c r="C16117" s="120"/>
      <c r="D16117" s="120"/>
      <c r="E16117" s="344"/>
      <c r="F16117" s="344"/>
      <c r="G16117" s="262">
        <f t="shared" si="274"/>
        <v>58584.866528488899</v>
      </c>
    </row>
    <row r="16118" spans="1:7" x14ac:dyDescent="0.2">
      <c r="A16118" s="120"/>
      <c r="B16118" s="120"/>
      <c r="C16118" s="120"/>
      <c r="D16118" s="120"/>
      <c r="E16118" s="344"/>
      <c r="F16118" s="344"/>
      <c r="G16118" s="262">
        <f t="shared" si="274"/>
        <v>58584.866528488899</v>
      </c>
    </row>
    <row r="16119" spans="1:7" x14ac:dyDescent="0.2">
      <c r="A16119" s="120"/>
      <c r="B16119" s="120"/>
      <c r="C16119" s="120"/>
      <c r="D16119" s="120"/>
      <c r="E16119" s="344"/>
      <c r="F16119" s="344"/>
      <c r="G16119" s="262">
        <f t="shared" si="274"/>
        <v>58584.866528488899</v>
      </c>
    </row>
    <row r="16120" spans="1:7" x14ac:dyDescent="0.2">
      <c r="A16120" s="120"/>
      <c r="B16120" s="120"/>
      <c r="C16120" s="120"/>
      <c r="D16120" s="120"/>
      <c r="E16120" s="344"/>
      <c r="F16120" s="344"/>
      <c r="G16120" s="262">
        <f t="shared" si="274"/>
        <v>58584.866528488899</v>
      </c>
    </row>
    <row r="16121" spans="1:7" x14ac:dyDescent="0.2">
      <c r="A16121" s="120"/>
      <c r="B16121" s="120"/>
      <c r="C16121" s="120"/>
      <c r="D16121" s="120"/>
      <c r="E16121" s="344"/>
      <c r="F16121" s="344"/>
      <c r="G16121" s="262">
        <f t="shared" si="274"/>
        <v>58584.866528488899</v>
      </c>
    </row>
    <row r="16122" spans="1:7" x14ac:dyDescent="0.2">
      <c r="A16122" s="120"/>
      <c r="B16122" s="120"/>
      <c r="C16122" s="120"/>
      <c r="D16122" s="120"/>
      <c r="E16122" s="344"/>
      <c r="F16122" s="344"/>
      <c r="G16122" s="262">
        <f t="shared" si="274"/>
        <v>58584.866528488899</v>
      </c>
    </row>
    <row r="16123" spans="1:7" x14ac:dyDescent="0.2">
      <c r="A16123" s="120"/>
      <c r="B16123" s="120"/>
      <c r="C16123" s="120"/>
      <c r="D16123" s="120"/>
      <c r="E16123" s="344"/>
      <c r="F16123" s="344"/>
      <c r="G16123" s="262">
        <f t="shared" si="274"/>
        <v>58584.866528488899</v>
      </c>
    </row>
    <row r="16124" spans="1:7" x14ac:dyDescent="0.2">
      <c r="A16124" s="120"/>
      <c r="B16124" s="120"/>
      <c r="C16124" s="120"/>
      <c r="D16124" s="120"/>
      <c r="E16124" s="344"/>
      <c r="F16124" s="344"/>
      <c r="G16124" s="262">
        <f t="shared" si="274"/>
        <v>58584.866528488899</v>
      </c>
    </row>
    <row r="16125" spans="1:7" x14ac:dyDescent="0.2">
      <c r="A16125" s="120"/>
      <c r="B16125" s="120"/>
      <c r="C16125" s="120"/>
      <c r="D16125" s="120"/>
      <c r="E16125" s="344"/>
      <c r="F16125" s="344"/>
      <c r="G16125" s="262">
        <f t="shared" si="274"/>
        <v>58584.866528488899</v>
      </c>
    </row>
    <row r="16126" spans="1:7" x14ac:dyDescent="0.2">
      <c r="A16126" s="120"/>
      <c r="B16126" s="120"/>
      <c r="C16126" s="120"/>
      <c r="D16126" s="120"/>
      <c r="E16126" s="344"/>
      <c r="F16126" s="344"/>
      <c r="G16126" s="262">
        <f t="shared" si="274"/>
        <v>58584.866528488899</v>
      </c>
    </row>
    <row r="16127" spans="1:7" x14ac:dyDescent="0.2">
      <c r="A16127" s="120"/>
      <c r="B16127" s="120"/>
      <c r="C16127" s="120"/>
      <c r="D16127" s="120"/>
      <c r="E16127" s="344"/>
      <c r="F16127" s="344"/>
      <c r="G16127" s="262">
        <f t="shared" si="274"/>
        <v>58584.866528488899</v>
      </c>
    </row>
    <row r="16128" spans="1:7" x14ac:dyDescent="0.2">
      <c r="A16128" s="120"/>
      <c r="B16128" s="120"/>
      <c r="C16128" s="120"/>
      <c r="D16128" s="120"/>
      <c r="E16128" s="344"/>
      <c r="F16128" s="344"/>
      <c r="G16128" s="262">
        <f t="shared" si="274"/>
        <v>58584.866528488899</v>
      </c>
    </row>
    <row r="16129" spans="1:7" x14ac:dyDescent="0.2">
      <c r="A16129" s="120"/>
      <c r="B16129" s="120"/>
      <c r="C16129" s="120"/>
      <c r="D16129" s="120"/>
      <c r="E16129" s="344"/>
      <c r="F16129" s="344"/>
      <c r="G16129" s="262">
        <f t="shared" si="274"/>
        <v>58584.866528488899</v>
      </c>
    </row>
    <row r="16130" spans="1:7" x14ac:dyDescent="0.2">
      <c r="A16130" s="120"/>
      <c r="B16130" s="120"/>
      <c r="C16130" s="120"/>
      <c r="D16130" s="120"/>
      <c r="E16130" s="344"/>
      <c r="F16130" s="344"/>
      <c r="G16130" s="262">
        <f t="shared" si="274"/>
        <v>58584.866528488899</v>
      </c>
    </row>
    <row r="16131" spans="1:7" x14ac:dyDescent="0.2">
      <c r="A16131" s="120"/>
      <c r="B16131" s="120"/>
      <c r="C16131" s="120"/>
      <c r="D16131" s="120"/>
      <c r="E16131" s="344"/>
      <c r="F16131" s="344"/>
      <c r="G16131" s="262">
        <f t="shared" si="274"/>
        <v>58584.866528488899</v>
      </c>
    </row>
    <row r="16132" spans="1:7" x14ac:dyDescent="0.2">
      <c r="A16132" s="120"/>
      <c r="B16132" s="120"/>
      <c r="C16132" s="120"/>
      <c r="D16132" s="120"/>
      <c r="E16132" s="344"/>
      <c r="F16132" s="344"/>
      <c r="G16132" s="262">
        <f t="shared" si="274"/>
        <v>58584.866528488899</v>
      </c>
    </row>
    <row r="16133" spans="1:7" x14ac:dyDescent="0.2">
      <c r="A16133" s="120"/>
      <c r="B16133" s="120"/>
      <c r="C16133" s="120"/>
      <c r="D16133" s="120"/>
      <c r="E16133" s="344"/>
      <c r="F16133" s="344"/>
      <c r="G16133" s="262">
        <f t="shared" si="274"/>
        <v>58584.866528488899</v>
      </c>
    </row>
    <row r="16134" spans="1:7" x14ac:dyDescent="0.2">
      <c r="A16134" s="120"/>
      <c r="B16134" s="120"/>
      <c r="C16134" s="120"/>
      <c r="D16134" s="120"/>
      <c r="E16134" s="344"/>
      <c r="F16134" s="344"/>
      <c r="G16134" s="262">
        <f t="shared" ref="G16134:G16197" si="275">G16133+(D16134+D16133)/2*(E16134-E16133)</f>
        <v>58584.866528488899</v>
      </c>
    </row>
    <row r="16135" spans="1:7" x14ac:dyDescent="0.2">
      <c r="A16135" s="120"/>
      <c r="B16135" s="120"/>
      <c r="C16135" s="120"/>
      <c r="D16135" s="120"/>
      <c r="E16135" s="344"/>
      <c r="F16135" s="344"/>
      <c r="G16135" s="262">
        <f t="shared" si="275"/>
        <v>58584.866528488899</v>
      </c>
    </row>
    <row r="16136" spans="1:7" x14ac:dyDescent="0.2">
      <c r="A16136" s="120"/>
      <c r="B16136" s="120"/>
      <c r="C16136" s="120"/>
      <c r="D16136" s="120"/>
      <c r="E16136" s="344"/>
      <c r="F16136" s="344"/>
      <c r="G16136" s="262">
        <f t="shared" si="275"/>
        <v>58584.866528488899</v>
      </c>
    </row>
    <row r="16137" spans="1:7" x14ac:dyDescent="0.2">
      <c r="A16137" s="120"/>
      <c r="B16137" s="120"/>
      <c r="C16137" s="120"/>
      <c r="D16137" s="120"/>
      <c r="E16137" s="344"/>
      <c r="F16137" s="344"/>
      <c r="G16137" s="262">
        <f t="shared" si="275"/>
        <v>58584.866528488899</v>
      </c>
    </row>
    <row r="16138" spans="1:7" x14ac:dyDescent="0.2">
      <c r="A16138" s="120"/>
      <c r="B16138" s="120"/>
      <c r="C16138" s="120"/>
      <c r="D16138" s="120"/>
      <c r="E16138" s="344"/>
      <c r="F16138" s="344"/>
      <c r="G16138" s="262">
        <f t="shared" si="275"/>
        <v>58584.866528488899</v>
      </c>
    </row>
    <row r="16139" spans="1:7" x14ac:dyDescent="0.2">
      <c r="A16139" s="120"/>
      <c r="B16139" s="120"/>
      <c r="C16139" s="120"/>
      <c r="D16139" s="120"/>
      <c r="E16139" s="344"/>
      <c r="F16139" s="344"/>
      <c r="G16139" s="262">
        <f t="shared" si="275"/>
        <v>58584.866528488899</v>
      </c>
    </row>
    <row r="16140" spans="1:7" x14ac:dyDescent="0.2">
      <c r="A16140" s="120"/>
      <c r="B16140" s="120"/>
      <c r="C16140" s="120"/>
      <c r="D16140" s="120"/>
      <c r="E16140" s="344"/>
      <c r="F16140" s="344"/>
      <c r="G16140" s="262">
        <f t="shared" si="275"/>
        <v>58584.866528488899</v>
      </c>
    </row>
    <row r="16141" spans="1:7" x14ac:dyDescent="0.2">
      <c r="A16141" s="120"/>
      <c r="B16141" s="120"/>
      <c r="C16141" s="120"/>
      <c r="D16141" s="120"/>
      <c r="E16141" s="344"/>
      <c r="F16141" s="344"/>
      <c r="G16141" s="262">
        <f t="shared" si="275"/>
        <v>58584.866528488899</v>
      </c>
    </row>
    <row r="16142" spans="1:7" x14ac:dyDescent="0.2">
      <c r="A16142" s="120"/>
      <c r="B16142" s="120"/>
      <c r="C16142" s="120"/>
      <c r="D16142" s="120"/>
      <c r="E16142" s="344"/>
      <c r="F16142" s="344"/>
      <c r="G16142" s="262">
        <f t="shared" si="275"/>
        <v>58584.866528488899</v>
      </c>
    </row>
    <row r="16143" spans="1:7" x14ac:dyDescent="0.2">
      <c r="A16143" s="120"/>
      <c r="B16143" s="120"/>
      <c r="C16143" s="120"/>
      <c r="D16143" s="120"/>
      <c r="E16143" s="344"/>
      <c r="F16143" s="344"/>
      <c r="G16143" s="262">
        <f t="shared" si="275"/>
        <v>58584.866528488899</v>
      </c>
    </row>
    <row r="16144" spans="1:7" x14ac:dyDescent="0.2">
      <c r="A16144" s="120"/>
      <c r="B16144" s="120"/>
      <c r="C16144" s="120"/>
      <c r="D16144" s="120"/>
      <c r="E16144" s="344"/>
      <c r="F16144" s="344"/>
      <c r="G16144" s="262">
        <f t="shared" si="275"/>
        <v>58584.866528488899</v>
      </c>
    </row>
    <row r="16145" spans="1:7" x14ac:dyDescent="0.2">
      <c r="A16145" s="120"/>
      <c r="B16145" s="120"/>
      <c r="C16145" s="120"/>
      <c r="D16145" s="120"/>
      <c r="E16145" s="344"/>
      <c r="F16145" s="344"/>
      <c r="G16145" s="262">
        <f t="shared" si="275"/>
        <v>58584.866528488899</v>
      </c>
    </row>
    <row r="16146" spans="1:7" x14ac:dyDescent="0.2">
      <c r="A16146" s="120"/>
      <c r="B16146" s="120"/>
      <c r="C16146" s="120"/>
      <c r="D16146" s="120"/>
      <c r="E16146" s="344"/>
      <c r="F16146" s="344"/>
      <c r="G16146" s="262">
        <f t="shared" si="275"/>
        <v>58584.866528488899</v>
      </c>
    </row>
    <row r="16147" spans="1:7" x14ac:dyDescent="0.2">
      <c r="A16147" s="120"/>
      <c r="B16147" s="120"/>
      <c r="C16147" s="120"/>
      <c r="D16147" s="120"/>
      <c r="E16147" s="344"/>
      <c r="F16147" s="344"/>
      <c r="G16147" s="262">
        <f t="shared" si="275"/>
        <v>58584.866528488899</v>
      </c>
    </row>
    <row r="16148" spans="1:7" x14ac:dyDescent="0.2">
      <c r="A16148" s="120"/>
      <c r="B16148" s="120"/>
      <c r="C16148" s="120"/>
      <c r="D16148" s="120"/>
      <c r="E16148" s="344"/>
      <c r="F16148" s="344"/>
      <c r="G16148" s="262">
        <f t="shared" si="275"/>
        <v>58584.866528488899</v>
      </c>
    </row>
    <row r="16149" spans="1:7" x14ac:dyDescent="0.2">
      <c r="A16149" s="120"/>
      <c r="B16149" s="120"/>
      <c r="C16149" s="120"/>
      <c r="D16149" s="120"/>
      <c r="E16149" s="344"/>
      <c r="F16149" s="344"/>
      <c r="G16149" s="262">
        <f t="shared" si="275"/>
        <v>58584.866528488899</v>
      </c>
    </row>
    <row r="16150" spans="1:7" x14ac:dyDescent="0.2">
      <c r="A16150" s="120"/>
      <c r="B16150" s="120"/>
      <c r="C16150" s="120"/>
      <c r="D16150" s="120"/>
      <c r="E16150" s="344"/>
      <c r="F16150" s="344"/>
      <c r="G16150" s="262">
        <f t="shared" si="275"/>
        <v>58584.866528488899</v>
      </c>
    </row>
    <row r="16151" spans="1:7" x14ac:dyDescent="0.2">
      <c r="A16151" s="120"/>
      <c r="B16151" s="120"/>
      <c r="C16151" s="120"/>
      <c r="D16151" s="120"/>
      <c r="E16151" s="344"/>
      <c r="F16151" s="344"/>
      <c r="G16151" s="262">
        <f t="shared" si="275"/>
        <v>58584.866528488899</v>
      </c>
    </row>
    <row r="16152" spans="1:7" x14ac:dyDescent="0.2">
      <c r="A16152" s="120"/>
      <c r="B16152" s="120"/>
      <c r="C16152" s="120"/>
      <c r="D16152" s="120"/>
      <c r="E16152" s="344"/>
      <c r="F16152" s="344"/>
      <c r="G16152" s="262">
        <f t="shared" si="275"/>
        <v>58584.866528488899</v>
      </c>
    </row>
    <row r="16153" spans="1:7" x14ac:dyDescent="0.2">
      <c r="A16153" s="120"/>
      <c r="B16153" s="120"/>
      <c r="C16153" s="120"/>
      <c r="D16153" s="120"/>
      <c r="E16153" s="344"/>
      <c r="F16153" s="344"/>
      <c r="G16153" s="262">
        <f t="shared" si="275"/>
        <v>58584.866528488899</v>
      </c>
    </row>
    <row r="16154" spans="1:7" x14ac:dyDescent="0.2">
      <c r="A16154" s="120"/>
      <c r="B16154" s="120"/>
      <c r="C16154" s="120"/>
      <c r="D16154" s="120"/>
      <c r="E16154" s="344"/>
      <c r="F16154" s="344"/>
      <c r="G16154" s="262">
        <f t="shared" si="275"/>
        <v>58584.866528488899</v>
      </c>
    </row>
    <row r="16155" spans="1:7" x14ac:dyDescent="0.2">
      <c r="A16155" s="120"/>
      <c r="B16155" s="120"/>
      <c r="C16155" s="120"/>
      <c r="D16155" s="120"/>
      <c r="E16155" s="344"/>
      <c r="F16155" s="344"/>
      <c r="G16155" s="262">
        <f t="shared" si="275"/>
        <v>58584.866528488899</v>
      </c>
    </row>
    <row r="16156" spans="1:7" x14ac:dyDescent="0.2">
      <c r="A16156" s="120"/>
      <c r="B16156" s="120"/>
      <c r="C16156" s="120"/>
      <c r="D16156" s="120"/>
      <c r="E16156" s="344"/>
      <c r="F16156" s="344"/>
      <c r="G16156" s="262">
        <f t="shared" si="275"/>
        <v>58584.866528488899</v>
      </c>
    </row>
    <row r="16157" spans="1:7" x14ac:dyDescent="0.2">
      <c r="A16157" s="120"/>
      <c r="B16157" s="120"/>
      <c r="C16157" s="120"/>
      <c r="D16157" s="120"/>
      <c r="E16157" s="344"/>
      <c r="F16157" s="344"/>
      <c r="G16157" s="262">
        <f t="shared" si="275"/>
        <v>58584.866528488899</v>
      </c>
    </row>
    <row r="16158" spans="1:7" x14ac:dyDescent="0.2">
      <c r="A16158" s="120"/>
      <c r="B16158" s="120"/>
      <c r="C16158" s="120"/>
      <c r="D16158" s="120"/>
      <c r="E16158" s="344"/>
      <c r="F16158" s="344"/>
      <c r="G16158" s="262">
        <f t="shared" si="275"/>
        <v>58584.866528488899</v>
      </c>
    </row>
    <row r="16159" spans="1:7" x14ac:dyDescent="0.2">
      <c r="A16159" s="120"/>
      <c r="B16159" s="120"/>
      <c r="C16159" s="120"/>
      <c r="D16159" s="120"/>
      <c r="E16159" s="344"/>
      <c r="F16159" s="344"/>
      <c r="G16159" s="262">
        <f t="shared" si="275"/>
        <v>58584.866528488899</v>
      </c>
    </row>
    <row r="16160" spans="1:7" x14ac:dyDescent="0.2">
      <c r="A16160" s="120"/>
      <c r="B16160" s="120"/>
      <c r="C16160" s="120"/>
      <c r="D16160" s="120"/>
      <c r="E16160" s="344"/>
      <c r="F16160" s="344"/>
      <c r="G16160" s="262">
        <f t="shared" si="275"/>
        <v>58584.866528488899</v>
      </c>
    </row>
    <row r="16161" spans="1:7" x14ac:dyDescent="0.2">
      <c r="A16161" s="120"/>
      <c r="B16161" s="120"/>
      <c r="C16161" s="120"/>
      <c r="D16161" s="120"/>
      <c r="E16161" s="344"/>
      <c r="F16161" s="344"/>
      <c r="G16161" s="262">
        <f t="shared" si="275"/>
        <v>58584.866528488899</v>
      </c>
    </row>
    <row r="16162" spans="1:7" x14ac:dyDescent="0.2">
      <c r="A16162" s="120"/>
      <c r="B16162" s="120"/>
      <c r="C16162" s="120"/>
      <c r="D16162" s="120"/>
      <c r="E16162" s="344"/>
      <c r="F16162" s="344"/>
      <c r="G16162" s="262">
        <f t="shared" si="275"/>
        <v>58584.866528488899</v>
      </c>
    </row>
    <row r="16163" spans="1:7" x14ac:dyDescent="0.2">
      <c r="A16163" s="120"/>
      <c r="B16163" s="120"/>
      <c r="C16163" s="120"/>
      <c r="D16163" s="120"/>
      <c r="E16163" s="344"/>
      <c r="F16163" s="344"/>
      <c r="G16163" s="262">
        <f t="shared" si="275"/>
        <v>58584.866528488899</v>
      </c>
    </row>
    <row r="16164" spans="1:7" x14ac:dyDescent="0.2">
      <c r="A16164" s="120"/>
      <c r="B16164" s="120"/>
      <c r="C16164" s="120"/>
      <c r="D16164" s="120"/>
      <c r="E16164" s="344"/>
      <c r="F16164" s="344"/>
      <c r="G16164" s="262">
        <f t="shared" si="275"/>
        <v>58584.866528488899</v>
      </c>
    </row>
    <row r="16165" spans="1:7" x14ac:dyDescent="0.2">
      <c r="A16165" s="120"/>
      <c r="B16165" s="120"/>
      <c r="C16165" s="120"/>
      <c r="D16165" s="120"/>
      <c r="E16165" s="344"/>
      <c r="F16165" s="344"/>
      <c r="G16165" s="262">
        <f t="shared" si="275"/>
        <v>58584.866528488899</v>
      </c>
    </row>
    <row r="16166" spans="1:7" x14ac:dyDescent="0.2">
      <c r="A16166" s="120"/>
      <c r="B16166" s="120"/>
      <c r="C16166" s="120"/>
      <c r="D16166" s="120"/>
      <c r="E16166" s="344"/>
      <c r="F16166" s="344"/>
      <c r="G16166" s="262">
        <f t="shared" si="275"/>
        <v>58584.866528488899</v>
      </c>
    </row>
    <row r="16167" spans="1:7" x14ac:dyDescent="0.2">
      <c r="A16167" s="120"/>
      <c r="B16167" s="120"/>
      <c r="C16167" s="120"/>
      <c r="D16167" s="120"/>
      <c r="E16167" s="344"/>
      <c r="F16167" s="344"/>
      <c r="G16167" s="262">
        <f t="shared" si="275"/>
        <v>58584.866528488899</v>
      </c>
    </row>
    <row r="16168" spans="1:7" x14ac:dyDescent="0.2">
      <c r="A16168" s="120"/>
      <c r="B16168" s="120"/>
      <c r="C16168" s="120"/>
      <c r="D16168" s="120"/>
      <c r="E16168" s="344"/>
      <c r="F16168" s="344"/>
      <c r="G16168" s="262">
        <f t="shared" si="275"/>
        <v>58584.866528488899</v>
      </c>
    </row>
    <row r="16169" spans="1:7" x14ac:dyDescent="0.2">
      <c r="A16169" s="120"/>
      <c r="B16169" s="120"/>
      <c r="C16169" s="120"/>
      <c r="D16169" s="120"/>
      <c r="E16169" s="344"/>
      <c r="F16169" s="344"/>
      <c r="G16169" s="262">
        <f t="shared" si="275"/>
        <v>58584.866528488899</v>
      </c>
    </row>
    <row r="16170" spans="1:7" x14ac:dyDescent="0.2">
      <c r="A16170" s="120"/>
      <c r="B16170" s="120"/>
      <c r="C16170" s="120"/>
      <c r="D16170" s="120"/>
      <c r="E16170" s="344"/>
      <c r="F16170" s="344"/>
      <c r="G16170" s="262">
        <f t="shared" si="275"/>
        <v>58584.866528488899</v>
      </c>
    </row>
    <row r="16171" spans="1:7" x14ac:dyDescent="0.2">
      <c r="A16171" s="120"/>
      <c r="B16171" s="120"/>
      <c r="C16171" s="120"/>
      <c r="D16171" s="120"/>
      <c r="E16171" s="344"/>
      <c r="F16171" s="344"/>
      <c r="G16171" s="262">
        <f t="shared" si="275"/>
        <v>58584.866528488899</v>
      </c>
    </row>
    <row r="16172" spans="1:7" x14ac:dyDescent="0.2">
      <c r="A16172" s="120"/>
      <c r="B16172" s="120"/>
      <c r="C16172" s="120"/>
      <c r="D16172" s="120"/>
      <c r="E16172" s="344"/>
      <c r="F16172" s="344"/>
      <c r="G16172" s="262">
        <f t="shared" si="275"/>
        <v>58584.866528488899</v>
      </c>
    </row>
    <row r="16173" spans="1:7" x14ac:dyDescent="0.2">
      <c r="A16173" s="120"/>
      <c r="B16173" s="120"/>
      <c r="C16173" s="120"/>
      <c r="D16173" s="120"/>
      <c r="E16173" s="344"/>
      <c r="F16173" s="344"/>
      <c r="G16173" s="262">
        <f t="shared" si="275"/>
        <v>58584.866528488899</v>
      </c>
    </row>
    <row r="16174" spans="1:7" x14ac:dyDescent="0.2">
      <c r="A16174" s="120"/>
      <c r="B16174" s="120"/>
      <c r="C16174" s="120"/>
      <c r="D16174" s="120"/>
      <c r="E16174" s="344"/>
      <c r="F16174" s="344"/>
      <c r="G16174" s="262">
        <f t="shared" si="275"/>
        <v>58584.866528488899</v>
      </c>
    </row>
    <row r="16175" spans="1:7" x14ac:dyDescent="0.2">
      <c r="A16175" s="120"/>
      <c r="B16175" s="120"/>
      <c r="C16175" s="120"/>
      <c r="D16175" s="120"/>
      <c r="E16175" s="344"/>
      <c r="F16175" s="344"/>
      <c r="G16175" s="262">
        <f t="shared" si="275"/>
        <v>58584.866528488899</v>
      </c>
    </row>
    <row r="16176" spans="1:7" x14ac:dyDescent="0.2">
      <c r="A16176" s="120"/>
      <c r="B16176" s="120"/>
      <c r="C16176" s="120"/>
      <c r="D16176" s="120"/>
      <c r="E16176" s="344"/>
      <c r="F16176" s="344"/>
      <c r="G16176" s="262">
        <f t="shared" si="275"/>
        <v>58584.866528488899</v>
      </c>
    </row>
    <row r="16177" spans="1:7" x14ac:dyDescent="0.2">
      <c r="A16177" s="120"/>
      <c r="B16177" s="120"/>
      <c r="C16177" s="120"/>
      <c r="D16177" s="120"/>
      <c r="E16177" s="344"/>
      <c r="F16177" s="344"/>
      <c r="G16177" s="262">
        <f t="shared" si="275"/>
        <v>58584.866528488899</v>
      </c>
    </row>
    <row r="16178" spans="1:7" x14ac:dyDescent="0.2">
      <c r="A16178" s="120"/>
      <c r="B16178" s="120"/>
      <c r="C16178" s="120"/>
      <c r="D16178" s="120"/>
      <c r="E16178" s="344"/>
      <c r="F16178" s="344"/>
      <c r="G16178" s="262">
        <f t="shared" si="275"/>
        <v>58584.866528488899</v>
      </c>
    </row>
    <row r="16179" spans="1:7" x14ac:dyDescent="0.2">
      <c r="A16179" s="120"/>
      <c r="B16179" s="120"/>
      <c r="C16179" s="120"/>
      <c r="D16179" s="120"/>
      <c r="E16179" s="344"/>
      <c r="F16179" s="344"/>
      <c r="G16179" s="262">
        <f t="shared" si="275"/>
        <v>58584.866528488899</v>
      </c>
    </row>
    <row r="16180" spans="1:7" x14ac:dyDescent="0.2">
      <c r="A16180" s="120"/>
      <c r="B16180" s="120"/>
      <c r="C16180" s="120"/>
      <c r="D16180" s="120"/>
      <c r="E16180" s="344"/>
      <c r="F16180" s="344"/>
      <c r="G16180" s="262">
        <f t="shared" si="275"/>
        <v>58584.866528488899</v>
      </c>
    </row>
    <row r="16181" spans="1:7" x14ac:dyDescent="0.2">
      <c r="A16181" s="120"/>
      <c r="B16181" s="120"/>
      <c r="C16181" s="120"/>
      <c r="D16181" s="120"/>
      <c r="E16181" s="344"/>
      <c r="F16181" s="344"/>
      <c r="G16181" s="262">
        <f t="shared" si="275"/>
        <v>58584.866528488899</v>
      </c>
    </row>
    <row r="16182" spans="1:7" x14ac:dyDescent="0.2">
      <c r="A16182" s="120"/>
      <c r="B16182" s="120"/>
      <c r="C16182" s="120"/>
      <c r="D16182" s="120"/>
      <c r="E16182" s="344"/>
      <c r="F16182" s="344"/>
      <c r="G16182" s="262">
        <f t="shared" si="275"/>
        <v>58584.866528488899</v>
      </c>
    </row>
    <row r="16183" spans="1:7" x14ac:dyDescent="0.2">
      <c r="A16183" s="120"/>
      <c r="B16183" s="120"/>
      <c r="C16183" s="120"/>
      <c r="D16183" s="120"/>
      <c r="E16183" s="344"/>
      <c r="F16183" s="344"/>
      <c r="G16183" s="262">
        <f t="shared" si="275"/>
        <v>58584.866528488899</v>
      </c>
    </row>
    <row r="16184" spans="1:7" x14ac:dyDescent="0.2">
      <c r="A16184" s="120"/>
      <c r="B16184" s="120"/>
      <c r="C16184" s="120"/>
      <c r="D16184" s="120"/>
      <c r="E16184" s="344"/>
      <c r="F16184" s="344"/>
      <c r="G16184" s="262">
        <f t="shared" si="275"/>
        <v>58584.866528488899</v>
      </c>
    </row>
    <row r="16185" spans="1:7" x14ac:dyDescent="0.2">
      <c r="A16185" s="120"/>
      <c r="B16185" s="120"/>
      <c r="C16185" s="120"/>
      <c r="D16185" s="120"/>
      <c r="E16185" s="344"/>
      <c r="F16185" s="344"/>
      <c r="G16185" s="262">
        <f t="shared" si="275"/>
        <v>58584.866528488899</v>
      </c>
    </row>
    <row r="16186" spans="1:7" x14ac:dyDescent="0.2">
      <c r="A16186" s="120"/>
      <c r="B16186" s="120"/>
      <c r="C16186" s="120"/>
      <c r="D16186" s="120"/>
      <c r="E16186" s="344"/>
      <c r="F16186" s="344"/>
      <c r="G16186" s="262">
        <f t="shared" si="275"/>
        <v>58584.866528488899</v>
      </c>
    </row>
    <row r="16187" spans="1:7" x14ac:dyDescent="0.2">
      <c r="A16187" s="120"/>
      <c r="B16187" s="120"/>
      <c r="C16187" s="120"/>
      <c r="D16187" s="120"/>
      <c r="E16187" s="344"/>
      <c r="F16187" s="344"/>
      <c r="G16187" s="262">
        <f t="shared" si="275"/>
        <v>58584.866528488899</v>
      </c>
    </row>
    <row r="16188" spans="1:7" x14ac:dyDescent="0.2">
      <c r="A16188" s="120"/>
      <c r="B16188" s="120"/>
      <c r="C16188" s="120"/>
      <c r="D16188" s="120"/>
      <c r="E16188" s="344"/>
      <c r="F16188" s="344"/>
      <c r="G16188" s="262">
        <f t="shared" si="275"/>
        <v>58584.866528488899</v>
      </c>
    </row>
    <row r="16189" spans="1:7" x14ac:dyDescent="0.2">
      <c r="A16189" s="120"/>
      <c r="B16189" s="120"/>
      <c r="C16189" s="120"/>
      <c r="D16189" s="120"/>
      <c r="E16189" s="344"/>
      <c r="F16189" s="344"/>
      <c r="G16189" s="262">
        <f t="shared" si="275"/>
        <v>58584.866528488899</v>
      </c>
    </row>
    <row r="16190" spans="1:7" x14ac:dyDescent="0.2">
      <c r="A16190" s="120"/>
      <c r="B16190" s="120"/>
      <c r="C16190" s="120"/>
      <c r="D16190" s="120"/>
      <c r="E16190" s="344"/>
      <c r="F16190" s="344"/>
      <c r="G16190" s="262">
        <f t="shared" si="275"/>
        <v>58584.866528488899</v>
      </c>
    </row>
    <row r="16191" spans="1:7" x14ac:dyDescent="0.2">
      <c r="A16191" s="120"/>
      <c r="B16191" s="120"/>
      <c r="C16191" s="120"/>
      <c r="D16191" s="120"/>
      <c r="E16191" s="344"/>
      <c r="F16191" s="344"/>
      <c r="G16191" s="262">
        <f t="shared" si="275"/>
        <v>58584.866528488899</v>
      </c>
    </row>
    <row r="16192" spans="1:7" x14ac:dyDescent="0.2">
      <c r="A16192" s="120"/>
      <c r="B16192" s="120"/>
      <c r="C16192" s="120"/>
      <c r="D16192" s="120"/>
      <c r="E16192" s="344"/>
      <c r="F16192" s="344"/>
      <c r="G16192" s="262">
        <f t="shared" si="275"/>
        <v>58584.866528488899</v>
      </c>
    </row>
    <row r="16193" spans="1:7" x14ac:dyDescent="0.2">
      <c r="A16193" s="120"/>
      <c r="B16193" s="120"/>
      <c r="C16193" s="120"/>
      <c r="D16193" s="120"/>
      <c r="E16193" s="344"/>
      <c r="F16193" s="344"/>
      <c r="G16193" s="262">
        <f t="shared" si="275"/>
        <v>58584.866528488899</v>
      </c>
    </row>
    <row r="16194" spans="1:7" x14ac:dyDescent="0.2">
      <c r="A16194" s="120"/>
      <c r="B16194" s="120"/>
      <c r="C16194" s="120"/>
      <c r="D16194" s="120"/>
      <c r="E16194" s="344"/>
      <c r="F16194" s="344"/>
      <c r="G16194" s="262">
        <f t="shared" si="275"/>
        <v>58584.866528488899</v>
      </c>
    </row>
    <row r="16195" spans="1:7" x14ac:dyDescent="0.2">
      <c r="A16195" s="120"/>
      <c r="B16195" s="120"/>
      <c r="C16195" s="120"/>
      <c r="D16195" s="120"/>
      <c r="E16195" s="344"/>
      <c r="F16195" s="344"/>
      <c r="G16195" s="262">
        <f t="shared" si="275"/>
        <v>58584.866528488899</v>
      </c>
    </row>
    <row r="16196" spans="1:7" x14ac:dyDescent="0.2">
      <c r="A16196" s="120"/>
      <c r="B16196" s="120"/>
      <c r="C16196" s="120"/>
      <c r="D16196" s="120"/>
      <c r="E16196" s="344"/>
      <c r="F16196" s="344"/>
      <c r="G16196" s="262">
        <f t="shared" si="275"/>
        <v>58584.866528488899</v>
      </c>
    </row>
    <row r="16197" spans="1:7" x14ac:dyDescent="0.2">
      <c r="A16197" s="120"/>
      <c r="B16197" s="120"/>
      <c r="C16197" s="120"/>
      <c r="D16197" s="120"/>
      <c r="E16197" s="344"/>
      <c r="F16197" s="344"/>
      <c r="G16197" s="262">
        <f t="shared" si="275"/>
        <v>58584.866528488899</v>
      </c>
    </row>
    <row r="16198" spans="1:7" x14ac:dyDescent="0.2">
      <c r="A16198" s="120"/>
      <c r="B16198" s="120"/>
      <c r="C16198" s="120"/>
      <c r="D16198" s="120"/>
      <c r="E16198" s="344"/>
      <c r="F16198" s="344"/>
      <c r="G16198" s="262">
        <f t="shared" ref="G16198:G16261" si="276">G16197+(D16198+D16197)/2*(E16198-E16197)</f>
        <v>58584.866528488899</v>
      </c>
    </row>
    <row r="16199" spans="1:7" x14ac:dyDescent="0.2">
      <c r="A16199" s="120"/>
      <c r="B16199" s="120"/>
      <c r="C16199" s="120"/>
      <c r="D16199" s="120"/>
      <c r="E16199" s="344"/>
      <c r="F16199" s="344"/>
      <c r="G16199" s="262">
        <f t="shared" si="276"/>
        <v>58584.866528488899</v>
      </c>
    </row>
    <row r="16200" spans="1:7" x14ac:dyDescent="0.2">
      <c r="A16200" s="120"/>
      <c r="B16200" s="120"/>
      <c r="C16200" s="120"/>
      <c r="D16200" s="120"/>
      <c r="E16200" s="344"/>
      <c r="F16200" s="344"/>
      <c r="G16200" s="262">
        <f t="shared" si="276"/>
        <v>58584.866528488899</v>
      </c>
    </row>
    <row r="16201" spans="1:7" x14ac:dyDescent="0.2">
      <c r="A16201" s="120"/>
      <c r="B16201" s="120"/>
      <c r="C16201" s="120"/>
      <c r="D16201" s="120"/>
      <c r="E16201" s="344"/>
      <c r="F16201" s="344"/>
      <c r="G16201" s="262">
        <f t="shared" si="276"/>
        <v>58584.866528488899</v>
      </c>
    </row>
    <row r="16202" spans="1:7" x14ac:dyDescent="0.2">
      <c r="A16202" s="120"/>
      <c r="B16202" s="120"/>
      <c r="C16202" s="120"/>
      <c r="D16202" s="120"/>
      <c r="E16202" s="344"/>
      <c r="F16202" s="344"/>
      <c r="G16202" s="262">
        <f t="shared" si="276"/>
        <v>58584.866528488899</v>
      </c>
    </row>
    <row r="16203" spans="1:7" x14ac:dyDescent="0.2">
      <c r="A16203" s="120"/>
      <c r="B16203" s="120"/>
      <c r="C16203" s="120"/>
      <c r="D16203" s="120"/>
      <c r="E16203" s="344"/>
      <c r="F16203" s="344"/>
      <c r="G16203" s="262">
        <f t="shared" si="276"/>
        <v>58584.866528488899</v>
      </c>
    </row>
    <row r="16204" spans="1:7" x14ac:dyDescent="0.2">
      <c r="A16204" s="120"/>
      <c r="B16204" s="120"/>
      <c r="C16204" s="120"/>
      <c r="D16204" s="120"/>
      <c r="E16204" s="344"/>
      <c r="F16204" s="344"/>
      <c r="G16204" s="262">
        <f t="shared" si="276"/>
        <v>58584.866528488899</v>
      </c>
    </row>
    <row r="16205" spans="1:7" x14ac:dyDescent="0.2">
      <c r="A16205" s="120"/>
      <c r="B16205" s="120"/>
      <c r="C16205" s="120"/>
      <c r="D16205" s="120"/>
      <c r="E16205" s="344"/>
      <c r="F16205" s="344"/>
      <c r="G16205" s="262">
        <f t="shared" si="276"/>
        <v>58584.866528488899</v>
      </c>
    </row>
    <row r="16206" spans="1:7" x14ac:dyDescent="0.2">
      <c r="A16206" s="120"/>
      <c r="B16206" s="120"/>
      <c r="C16206" s="120"/>
      <c r="D16206" s="120"/>
      <c r="E16206" s="344"/>
      <c r="F16206" s="344"/>
      <c r="G16206" s="262">
        <f t="shared" si="276"/>
        <v>58584.866528488899</v>
      </c>
    </row>
    <row r="16207" spans="1:7" x14ac:dyDescent="0.2">
      <c r="A16207" s="120"/>
      <c r="B16207" s="120"/>
      <c r="C16207" s="120"/>
      <c r="D16207" s="120"/>
      <c r="E16207" s="344"/>
      <c r="F16207" s="344"/>
      <c r="G16207" s="262">
        <f t="shared" si="276"/>
        <v>58584.866528488899</v>
      </c>
    </row>
    <row r="16208" spans="1:7" x14ac:dyDescent="0.2">
      <c r="A16208" s="120"/>
      <c r="B16208" s="120"/>
      <c r="C16208" s="120"/>
      <c r="D16208" s="120"/>
      <c r="E16208" s="344"/>
      <c r="F16208" s="344"/>
      <c r="G16208" s="262">
        <f t="shared" si="276"/>
        <v>58584.866528488899</v>
      </c>
    </row>
    <row r="16209" spans="1:7" x14ac:dyDescent="0.2">
      <c r="A16209" s="120"/>
      <c r="B16209" s="120"/>
      <c r="C16209" s="120"/>
      <c r="D16209" s="120"/>
      <c r="E16209" s="344"/>
      <c r="F16209" s="344"/>
      <c r="G16209" s="262">
        <f t="shared" si="276"/>
        <v>58584.866528488899</v>
      </c>
    </row>
    <row r="16210" spans="1:7" x14ac:dyDescent="0.2">
      <c r="A16210" s="120"/>
      <c r="B16210" s="120"/>
      <c r="C16210" s="120"/>
      <c r="D16210" s="120"/>
      <c r="E16210" s="344"/>
      <c r="F16210" s="344"/>
      <c r="G16210" s="262">
        <f t="shared" si="276"/>
        <v>58584.866528488899</v>
      </c>
    </row>
    <row r="16211" spans="1:7" x14ac:dyDescent="0.2">
      <c r="A16211" s="120"/>
      <c r="B16211" s="120"/>
      <c r="C16211" s="120"/>
      <c r="D16211" s="120"/>
      <c r="E16211" s="344"/>
      <c r="F16211" s="344"/>
      <c r="G16211" s="262">
        <f t="shared" si="276"/>
        <v>58584.866528488899</v>
      </c>
    </row>
    <row r="16212" spans="1:7" x14ac:dyDescent="0.2">
      <c r="A16212" s="120"/>
      <c r="B16212" s="120"/>
      <c r="C16212" s="120"/>
      <c r="D16212" s="120"/>
      <c r="E16212" s="344"/>
      <c r="F16212" s="344"/>
      <c r="G16212" s="262">
        <f t="shared" si="276"/>
        <v>58584.866528488899</v>
      </c>
    </row>
    <row r="16213" spans="1:7" x14ac:dyDescent="0.2">
      <c r="A16213" s="120"/>
      <c r="B16213" s="120"/>
      <c r="C16213" s="120"/>
      <c r="D16213" s="120"/>
      <c r="E16213" s="344"/>
      <c r="F16213" s="344"/>
      <c r="G16213" s="262">
        <f t="shared" si="276"/>
        <v>58584.866528488899</v>
      </c>
    </row>
    <row r="16214" spans="1:7" x14ac:dyDescent="0.2">
      <c r="A16214" s="120"/>
      <c r="B16214" s="120"/>
      <c r="C16214" s="120"/>
      <c r="D16214" s="120"/>
      <c r="E16214" s="344"/>
      <c r="F16214" s="344"/>
      <c r="G16214" s="262">
        <f t="shared" si="276"/>
        <v>58584.866528488899</v>
      </c>
    </row>
    <row r="16215" spans="1:7" x14ac:dyDescent="0.2">
      <c r="A16215" s="120"/>
      <c r="B16215" s="120"/>
      <c r="C16215" s="120"/>
      <c r="D16215" s="120"/>
      <c r="E16215" s="344"/>
      <c r="F16215" s="344"/>
      <c r="G16215" s="262">
        <f t="shared" si="276"/>
        <v>58584.866528488899</v>
      </c>
    </row>
    <row r="16216" spans="1:7" x14ac:dyDescent="0.2">
      <c r="A16216" s="120"/>
      <c r="B16216" s="120"/>
      <c r="C16216" s="120"/>
      <c r="D16216" s="120"/>
      <c r="E16216" s="344"/>
      <c r="F16216" s="344"/>
      <c r="G16216" s="262">
        <f t="shared" si="276"/>
        <v>58584.866528488899</v>
      </c>
    </row>
    <row r="16217" spans="1:7" x14ac:dyDescent="0.2">
      <c r="A16217" s="120"/>
      <c r="B16217" s="120"/>
      <c r="C16217" s="120"/>
      <c r="D16217" s="120"/>
      <c r="E16217" s="344"/>
      <c r="F16217" s="344"/>
      <c r="G16217" s="262">
        <f t="shared" si="276"/>
        <v>58584.866528488899</v>
      </c>
    </row>
    <row r="16218" spans="1:7" x14ac:dyDescent="0.2">
      <c r="A16218" s="120"/>
      <c r="B16218" s="120"/>
      <c r="C16218" s="120"/>
      <c r="D16218" s="120"/>
      <c r="E16218" s="344"/>
      <c r="F16218" s="344"/>
      <c r="G16218" s="262">
        <f t="shared" si="276"/>
        <v>58584.866528488899</v>
      </c>
    </row>
    <row r="16219" spans="1:7" x14ac:dyDescent="0.2">
      <c r="A16219" s="120"/>
      <c r="B16219" s="120"/>
      <c r="C16219" s="120"/>
      <c r="D16219" s="120"/>
      <c r="E16219" s="344"/>
      <c r="F16219" s="344"/>
      <c r="G16219" s="262">
        <f t="shared" si="276"/>
        <v>58584.866528488899</v>
      </c>
    </row>
    <row r="16220" spans="1:7" x14ac:dyDescent="0.2">
      <c r="A16220" s="120"/>
      <c r="B16220" s="120"/>
      <c r="C16220" s="120"/>
      <c r="D16220" s="120"/>
      <c r="E16220" s="344"/>
      <c r="F16220" s="344"/>
      <c r="G16220" s="262">
        <f t="shared" si="276"/>
        <v>58584.866528488899</v>
      </c>
    </row>
    <row r="16221" spans="1:7" x14ac:dyDescent="0.2">
      <c r="A16221" s="120"/>
      <c r="B16221" s="120"/>
      <c r="C16221" s="120"/>
      <c r="D16221" s="120"/>
      <c r="E16221" s="344"/>
      <c r="F16221" s="344"/>
      <c r="G16221" s="262">
        <f t="shared" si="276"/>
        <v>58584.866528488899</v>
      </c>
    </row>
    <row r="16222" spans="1:7" x14ac:dyDescent="0.2">
      <c r="A16222" s="120"/>
      <c r="B16222" s="120"/>
      <c r="C16222" s="120"/>
      <c r="D16222" s="120"/>
      <c r="E16222" s="344"/>
      <c r="F16222" s="344"/>
      <c r="G16222" s="262">
        <f t="shared" si="276"/>
        <v>58584.866528488899</v>
      </c>
    </row>
    <row r="16223" spans="1:7" x14ac:dyDescent="0.2">
      <c r="A16223" s="120"/>
      <c r="B16223" s="120"/>
      <c r="C16223" s="120"/>
      <c r="D16223" s="120"/>
      <c r="E16223" s="344"/>
      <c r="F16223" s="344"/>
      <c r="G16223" s="262">
        <f t="shared" si="276"/>
        <v>58584.866528488899</v>
      </c>
    </row>
    <row r="16224" spans="1:7" x14ac:dyDescent="0.2">
      <c r="A16224" s="120"/>
      <c r="B16224" s="120"/>
      <c r="C16224" s="120"/>
      <c r="D16224" s="120"/>
      <c r="E16224" s="344"/>
      <c r="F16224" s="344"/>
      <c r="G16224" s="262">
        <f t="shared" si="276"/>
        <v>58584.866528488899</v>
      </c>
    </row>
    <row r="16225" spans="1:7" x14ac:dyDescent="0.2">
      <c r="A16225" s="120"/>
      <c r="B16225" s="120"/>
      <c r="C16225" s="120"/>
      <c r="D16225" s="120"/>
      <c r="E16225" s="344"/>
      <c r="F16225" s="344"/>
      <c r="G16225" s="262">
        <f t="shared" si="276"/>
        <v>58584.866528488899</v>
      </c>
    </row>
    <row r="16226" spans="1:7" x14ac:dyDescent="0.2">
      <c r="A16226" s="120"/>
      <c r="B16226" s="120"/>
      <c r="C16226" s="120"/>
      <c r="D16226" s="120"/>
      <c r="E16226" s="344"/>
      <c r="F16226" s="344"/>
      <c r="G16226" s="262">
        <f t="shared" si="276"/>
        <v>58584.866528488899</v>
      </c>
    </row>
    <row r="16227" spans="1:7" x14ac:dyDescent="0.2">
      <c r="A16227" s="120"/>
      <c r="B16227" s="120"/>
      <c r="C16227" s="120"/>
      <c r="D16227" s="120"/>
      <c r="E16227" s="344"/>
      <c r="F16227" s="344"/>
      <c r="G16227" s="262">
        <f t="shared" si="276"/>
        <v>58584.866528488899</v>
      </c>
    </row>
    <row r="16228" spans="1:7" x14ac:dyDescent="0.2">
      <c r="A16228" s="120"/>
      <c r="B16228" s="120"/>
      <c r="C16228" s="120"/>
      <c r="D16228" s="120"/>
      <c r="E16228" s="344"/>
      <c r="F16228" s="344"/>
      <c r="G16228" s="262">
        <f t="shared" si="276"/>
        <v>58584.866528488899</v>
      </c>
    </row>
    <row r="16229" spans="1:7" x14ac:dyDescent="0.2">
      <c r="A16229" s="120"/>
      <c r="B16229" s="120"/>
      <c r="C16229" s="120"/>
      <c r="D16229" s="120"/>
      <c r="E16229" s="344"/>
      <c r="F16229" s="344"/>
      <c r="G16229" s="262">
        <f t="shared" si="276"/>
        <v>58584.866528488899</v>
      </c>
    </row>
    <row r="16230" spans="1:7" x14ac:dyDescent="0.2">
      <c r="A16230" s="120"/>
      <c r="B16230" s="120"/>
      <c r="C16230" s="120"/>
      <c r="D16230" s="120"/>
      <c r="E16230" s="344"/>
      <c r="F16230" s="344"/>
      <c r="G16230" s="262">
        <f t="shared" si="276"/>
        <v>58584.866528488899</v>
      </c>
    </row>
    <row r="16231" spans="1:7" x14ac:dyDescent="0.2">
      <c r="A16231" s="120"/>
      <c r="B16231" s="120"/>
      <c r="C16231" s="120"/>
      <c r="D16231" s="120"/>
      <c r="E16231" s="344"/>
      <c r="F16231" s="344"/>
      <c r="G16231" s="262">
        <f t="shared" si="276"/>
        <v>58584.866528488899</v>
      </c>
    </row>
    <row r="16232" spans="1:7" x14ac:dyDescent="0.2">
      <c r="A16232" s="120"/>
      <c r="B16232" s="120"/>
      <c r="C16232" s="120"/>
      <c r="D16232" s="120"/>
      <c r="E16232" s="344"/>
      <c r="F16232" s="344"/>
      <c r="G16232" s="262">
        <f t="shared" si="276"/>
        <v>58584.866528488899</v>
      </c>
    </row>
    <row r="16233" spans="1:7" x14ac:dyDescent="0.2">
      <c r="A16233" s="120"/>
      <c r="B16233" s="120"/>
      <c r="C16233" s="120"/>
      <c r="D16233" s="120"/>
      <c r="E16233" s="344"/>
      <c r="F16233" s="344"/>
      <c r="G16233" s="262">
        <f t="shared" si="276"/>
        <v>58584.866528488899</v>
      </c>
    </row>
    <row r="16234" spans="1:7" x14ac:dyDescent="0.2">
      <c r="A16234" s="120"/>
      <c r="B16234" s="120"/>
      <c r="C16234" s="120"/>
      <c r="D16234" s="120"/>
      <c r="E16234" s="344"/>
      <c r="F16234" s="344"/>
      <c r="G16234" s="262">
        <f t="shared" si="276"/>
        <v>58584.866528488899</v>
      </c>
    </row>
    <row r="16235" spans="1:7" x14ac:dyDescent="0.2">
      <c r="A16235" s="120"/>
      <c r="B16235" s="120"/>
      <c r="C16235" s="120"/>
      <c r="D16235" s="120"/>
      <c r="E16235" s="344"/>
      <c r="F16235" s="344"/>
      <c r="G16235" s="262">
        <f t="shared" si="276"/>
        <v>58584.866528488899</v>
      </c>
    </row>
    <row r="16236" spans="1:7" x14ac:dyDescent="0.2">
      <c r="A16236" s="120"/>
      <c r="B16236" s="120"/>
      <c r="C16236" s="120"/>
      <c r="D16236" s="120"/>
      <c r="E16236" s="344"/>
      <c r="F16236" s="344"/>
      <c r="G16236" s="262">
        <f t="shared" si="276"/>
        <v>58584.866528488899</v>
      </c>
    </row>
    <row r="16237" spans="1:7" x14ac:dyDescent="0.2">
      <c r="A16237" s="120"/>
      <c r="B16237" s="120"/>
      <c r="C16237" s="120"/>
      <c r="D16237" s="120"/>
      <c r="E16237" s="344"/>
      <c r="F16237" s="344"/>
      <c r="G16237" s="262">
        <f t="shared" si="276"/>
        <v>58584.866528488899</v>
      </c>
    </row>
    <row r="16238" spans="1:7" x14ac:dyDescent="0.2">
      <c r="A16238" s="120"/>
      <c r="B16238" s="120"/>
      <c r="C16238" s="120"/>
      <c r="D16238" s="120"/>
      <c r="E16238" s="344"/>
      <c r="F16238" s="344"/>
      <c r="G16238" s="262">
        <f t="shared" si="276"/>
        <v>58584.866528488899</v>
      </c>
    </row>
    <row r="16239" spans="1:7" x14ac:dyDescent="0.2">
      <c r="A16239" s="120"/>
      <c r="B16239" s="120"/>
      <c r="C16239" s="120"/>
      <c r="D16239" s="120"/>
      <c r="E16239" s="344"/>
      <c r="F16239" s="344"/>
      <c r="G16239" s="262">
        <f t="shared" si="276"/>
        <v>58584.866528488899</v>
      </c>
    </row>
    <row r="16240" spans="1:7" x14ac:dyDescent="0.2">
      <c r="A16240" s="120"/>
      <c r="B16240" s="120"/>
      <c r="C16240" s="120"/>
      <c r="D16240" s="120"/>
      <c r="E16240" s="344"/>
      <c r="F16240" s="344"/>
      <c r="G16240" s="262">
        <f t="shared" si="276"/>
        <v>58584.866528488899</v>
      </c>
    </row>
    <row r="16241" spans="1:7" x14ac:dyDescent="0.2">
      <c r="A16241" s="120"/>
      <c r="B16241" s="120"/>
      <c r="C16241" s="120"/>
      <c r="D16241" s="120"/>
      <c r="E16241" s="344"/>
      <c r="F16241" s="344"/>
      <c r="G16241" s="262">
        <f t="shared" si="276"/>
        <v>58584.866528488899</v>
      </c>
    </row>
    <row r="16242" spans="1:7" x14ac:dyDescent="0.2">
      <c r="A16242" s="120"/>
      <c r="B16242" s="120"/>
      <c r="C16242" s="120"/>
      <c r="D16242" s="120"/>
      <c r="E16242" s="344"/>
      <c r="F16242" s="344"/>
      <c r="G16242" s="262">
        <f t="shared" si="276"/>
        <v>58584.866528488899</v>
      </c>
    </row>
    <row r="16243" spans="1:7" x14ac:dyDescent="0.2">
      <c r="A16243" s="120"/>
      <c r="B16243" s="120"/>
      <c r="C16243" s="120"/>
      <c r="D16243" s="120"/>
      <c r="E16243" s="344"/>
      <c r="F16243" s="344"/>
      <c r="G16243" s="262">
        <f t="shared" si="276"/>
        <v>58584.866528488899</v>
      </c>
    </row>
    <row r="16244" spans="1:7" x14ac:dyDescent="0.2">
      <c r="A16244" s="120"/>
      <c r="B16244" s="120"/>
      <c r="C16244" s="120"/>
      <c r="D16244" s="120"/>
      <c r="E16244" s="344"/>
      <c r="F16244" s="344"/>
      <c r="G16244" s="262">
        <f t="shared" si="276"/>
        <v>58584.866528488899</v>
      </c>
    </row>
    <row r="16245" spans="1:7" x14ac:dyDescent="0.2">
      <c r="A16245" s="120"/>
      <c r="B16245" s="120"/>
      <c r="C16245" s="120"/>
      <c r="D16245" s="120"/>
      <c r="E16245" s="344"/>
      <c r="F16245" s="344"/>
      <c r="G16245" s="262">
        <f t="shared" si="276"/>
        <v>58584.866528488899</v>
      </c>
    </row>
    <row r="16246" spans="1:7" x14ac:dyDescent="0.2">
      <c r="A16246" s="120"/>
      <c r="B16246" s="120"/>
      <c r="C16246" s="120"/>
      <c r="D16246" s="120"/>
      <c r="E16246" s="344"/>
      <c r="F16246" s="344"/>
      <c r="G16246" s="262">
        <f t="shared" si="276"/>
        <v>58584.866528488899</v>
      </c>
    </row>
    <row r="16247" spans="1:7" x14ac:dyDescent="0.2">
      <c r="A16247" s="120"/>
      <c r="B16247" s="120"/>
      <c r="C16247" s="120"/>
      <c r="D16247" s="120"/>
      <c r="E16247" s="344"/>
      <c r="F16247" s="344"/>
      <c r="G16247" s="262">
        <f t="shared" si="276"/>
        <v>58584.866528488899</v>
      </c>
    </row>
    <row r="16248" spans="1:7" x14ac:dyDescent="0.2">
      <c r="A16248" s="120"/>
      <c r="B16248" s="120"/>
      <c r="C16248" s="120"/>
      <c r="D16248" s="120"/>
      <c r="E16248" s="344"/>
      <c r="F16248" s="344"/>
      <c r="G16248" s="262">
        <f t="shared" si="276"/>
        <v>58584.866528488899</v>
      </c>
    </row>
    <row r="16249" spans="1:7" x14ac:dyDescent="0.2">
      <c r="A16249" s="120"/>
      <c r="B16249" s="120"/>
      <c r="C16249" s="120"/>
      <c r="D16249" s="120"/>
      <c r="E16249" s="344"/>
      <c r="F16249" s="344"/>
      <c r="G16249" s="262">
        <f t="shared" si="276"/>
        <v>58584.866528488899</v>
      </c>
    </row>
    <row r="16250" spans="1:7" x14ac:dyDescent="0.2">
      <c r="A16250" s="120"/>
      <c r="B16250" s="120"/>
      <c r="C16250" s="120"/>
      <c r="D16250" s="120"/>
      <c r="E16250" s="344"/>
      <c r="F16250" s="344"/>
      <c r="G16250" s="262">
        <f t="shared" si="276"/>
        <v>58584.866528488899</v>
      </c>
    </row>
    <row r="16251" spans="1:7" x14ac:dyDescent="0.2">
      <c r="A16251" s="120"/>
      <c r="B16251" s="120"/>
      <c r="C16251" s="120"/>
      <c r="D16251" s="120"/>
      <c r="E16251" s="344"/>
      <c r="F16251" s="344"/>
      <c r="G16251" s="262">
        <f t="shared" si="276"/>
        <v>58584.866528488899</v>
      </c>
    </row>
    <row r="16252" spans="1:7" x14ac:dyDescent="0.2">
      <c r="A16252" s="120"/>
      <c r="B16252" s="120"/>
      <c r="C16252" s="120"/>
      <c r="D16252" s="120"/>
      <c r="E16252" s="344"/>
      <c r="F16252" s="344"/>
      <c r="G16252" s="262">
        <f t="shared" si="276"/>
        <v>58584.866528488899</v>
      </c>
    </row>
    <row r="16253" spans="1:7" x14ac:dyDescent="0.2">
      <c r="A16253" s="120"/>
      <c r="B16253" s="120"/>
      <c r="C16253" s="120"/>
      <c r="D16253" s="120"/>
      <c r="E16253" s="344"/>
      <c r="F16253" s="344"/>
      <c r="G16253" s="262">
        <f t="shared" si="276"/>
        <v>58584.866528488899</v>
      </c>
    </row>
    <row r="16254" spans="1:7" x14ac:dyDescent="0.2">
      <c r="A16254" s="120"/>
      <c r="B16254" s="120"/>
      <c r="C16254" s="120"/>
      <c r="D16254" s="120"/>
      <c r="E16254" s="344"/>
      <c r="F16254" s="344"/>
      <c r="G16254" s="262">
        <f t="shared" si="276"/>
        <v>58584.866528488899</v>
      </c>
    </row>
    <row r="16255" spans="1:7" x14ac:dyDescent="0.2">
      <c r="A16255" s="120"/>
      <c r="B16255" s="120"/>
      <c r="C16255" s="120"/>
      <c r="D16255" s="120"/>
      <c r="E16255" s="344"/>
      <c r="F16255" s="344"/>
      <c r="G16255" s="262">
        <f t="shared" si="276"/>
        <v>58584.866528488899</v>
      </c>
    </row>
    <row r="16256" spans="1:7" x14ac:dyDescent="0.2">
      <c r="A16256" s="120"/>
      <c r="B16256" s="120"/>
      <c r="C16256" s="120"/>
      <c r="D16256" s="120"/>
      <c r="E16256" s="344"/>
      <c r="F16256" s="344"/>
      <c r="G16256" s="262">
        <f t="shared" si="276"/>
        <v>58584.866528488899</v>
      </c>
    </row>
    <row r="16257" spans="1:7" x14ac:dyDescent="0.2">
      <c r="A16257" s="120"/>
      <c r="B16257" s="120"/>
      <c r="C16257" s="120"/>
      <c r="D16257" s="120"/>
      <c r="E16257" s="344"/>
      <c r="F16257" s="344"/>
      <c r="G16257" s="262">
        <f t="shared" si="276"/>
        <v>58584.866528488899</v>
      </c>
    </row>
    <row r="16258" spans="1:7" x14ac:dyDescent="0.2">
      <c r="A16258" s="120"/>
      <c r="B16258" s="120"/>
      <c r="C16258" s="120"/>
      <c r="D16258" s="120"/>
      <c r="E16258" s="344"/>
      <c r="F16258" s="344"/>
      <c r="G16258" s="262">
        <f t="shared" si="276"/>
        <v>58584.866528488899</v>
      </c>
    </row>
    <row r="16259" spans="1:7" x14ac:dyDescent="0.2">
      <c r="A16259" s="120"/>
      <c r="B16259" s="120"/>
      <c r="C16259" s="120"/>
      <c r="D16259" s="120"/>
      <c r="E16259" s="344"/>
      <c r="F16259" s="344"/>
      <c r="G16259" s="262">
        <f t="shared" si="276"/>
        <v>58584.866528488899</v>
      </c>
    </row>
    <row r="16260" spans="1:7" x14ac:dyDescent="0.2">
      <c r="A16260" s="120"/>
      <c r="B16260" s="120"/>
      <c r="C16260" s="120"/>
      <c r="D16260" s="120"/>
      <c r="E16260" s="344"/>
      <c r="F16260" s="344"/>
      <c r="G16260" s="262">
        <f t="shared" si="276"/>
        <v>58584.866528488899</v>
      </c>
    </row>
    <row r="16261" spans="1:7" x14ac:dyDescent="0.2">
      <c r="A16261" s="120"/>
      <c r="B16261" s="120"/>
      <c r="C16261" s="120"/>
      <c r="D16261" s="120"/>
      <c r="E16261" s="344"/>
      <c r="F16261" s="344"/>
      <c r="G16261" s="262">
        <f t="shared" si="276"/>
        <v>58584.866528488899</v>
      </c>
    </row>
    <row r="16262" spans="1:7" x14ac:dyDescent="0.2">
      <c r="A16262" s="120"/>
      <c r="B16262" s="120"/>
      <c r="C16262" s="120"/>
      <c r="D16262" s="120"/>
      <c r="E16262" s="344"/>
      <c r="F16262" s="344"/>
      <c r="G16262" s="262">
        <f t="shared" ref="G16262:G16325" si="277">G16261+(D16262+D16261)/2*(E16262-E16261)</f>
        <v>58584.866528488899</v>
      </c>
    </row>
    <row r="16263" spans="1:7" x14ac:dyDescent="0.2">
      <c r="A16263" s="120"/>
      <c r="B16263" s="120"/>
      <c r="C16263" s="120"/>
      <c r="D16263" s="120"/>
      <c r="E16263" s="344"/>
      <c r="F16263" s="344"/>
      <c r="G16263" s="262">
        <f t="shared" si="277"/>
        <v>58584.866528488899</v>
      </c>
    </row>
    <row r="16264" spans="1:7" x14ac:dyDescent="0.2">
      <c r="A16264" s="120"/>
      <c r="B16264" s="120"/>
      <c r="C16264" s="120"/>
      <c r="D16264" s="120"/>
      <c r="E16264" s="344"/>
      <c r="F16264" s="344"/>
      <c r="G16264" s="262">
        <f t="shared" si="277"/>
        <v>58584.866528488899</v>
      </c>
    </row>
    <row r="16265" spans="1:7" x14ac:dyDescent="0.2">
      <c r="A16265" s="120"/>
      <c r="B16265" s="120"/>
      <c r="C16265" s="120"/>
      <c r="D16265" s="120"/>
      <c r="E16265" s="344"/>
      <c r="F16265" s="344"/>
      <c r="G16265" s="262">
        <f t="shared" si="277"/>
        <v>58584.866528488899</v>
      </c>
    </row>
    <row r="16266" spans="1:7" x14ac:dyDescent="0.2">
      <c r="A16266" s="120"/>
      <c r="B16266" s="120"/>
      <c r="C16266" s="120"/>
      <c r="D16266" s="120"/>
      <c r="E16266" s="344"/>
      <c r="F16266" s="344"/>
      <c r="G16266" s="262">
        <f t="shared" si="277"/>
        <v>58584.866528488899</v>
      </c>
    </row>
    <row r="16267" spans="1:7" x14ac:dyDescent="0.2">
      <c r="A16267" s="120"/>
      <c r="B16267" s="120"/>
      <c r="C16267" s="120"/>
      <c r="D16267" s="120"/>
      <c r="E16267" s="344"/>
      <c r="F16267" s="344"/>
      <c r="G16267" s="262">
        <f t="shared" si="277"/>
        <v>58584.866528488899</v>
      </c>
    </row>
    <row r="16268" spans="1:7" x14ac:dyDescent="0.2">
      <c r="A16268" s="120"/>
      <c r="B16268" s="120"/>
      <c r="C16268" s="120"/>
      <c r="D16268" s="120"/>
      <c r="E16268" s="344"/>
      <c r="F16268" s="344"/>
      <c r="G16268" s="262">
        <f t="shared" si="277"/>
        <v>58584.866528488899</v>
      </c>
    </row>
    <row r="16269" spans="1:7" x14ac:dyDescent="0.2">
      <c r="A16269" s="120"/>
      <c r="B16269" s="120"/>
      <c r="C16269" s="120"/>
      <c r="D16269" s="120"/>
      <c r="E16269" s="344"/>
      <c r="F16269" s="344"/>
      <c r="G16269" s="262">
        <f t="shared" si="277"/>
        <v>58584.866528488899</v>
      </c>
    </row>
    <row r="16270" spans="1:7" x14ac:dyDescent="0.2">
      <c r="A16270" s="120"/>
      <c r="B16270" s="120"/>
      <c r="C16270" s="120"/>
      <c r="D16270" s="120"/>
      <c r="E16270" s="344"/>
      <c r="F16270" s="344"/>
      <c r="G16270" s="262">
        <f t="shared" si="277"/>
        <v>58584.866528488899</v>
      </c>
    </row>
    <row r="16271" spans="1:7" x14ac:dyDescent="0.2">
      <c r="A16271" s="120"/>
      <c r="B16271" s="120"/>
      <c r="C16271" s="120"/>
      <c r="D16271" s="120"/>
      <c r="E16271" s="344"/>
      <c r="F16271" s="344"/>
      <c r="G16271" s="262">
        <f t="shared" si="277"/>
        <v>58584.866528488899</v>
      </c>
    </row>
    <row r="16272" spans="1:7" x14ac:dyDescent="0.2">
      <c r="A16272" s="120"/>
      <c r="B16272" s="120"/>
      <c r="C16272" s="120"/>
      <c r="D16272" s="120"/>
      <c r="E16272" s="344"/>
      <c r="F16272" s="344"/>
      <c r="G16272" s="262">
        <f t="shared" si="277"/>
        <v>58584.866528488899</v>
      </c>
    </row>
    <row r="16273" spans="1:7" x14ac:dyDescent="0.2">
      <c r="A16273" s="120"/>
      <c r="B16273" s="120"/>
      <c r="C16273" s="120"/>
      <c r="D16273" s="120"/>
      <c r="E16273" s="344"/>
      <c r="F16273" s="344"/>
      <c r="G16273" s="262">
        <f t="shared" si="277"/>
        <v>58584.866528488899</v>
      </c>
    </row>
    <row r="16274" spans="1:7" x14ac:dyDescent="0.2">
      <c r="A16274" s="120"/>
      <c r="B16274" s="120"/>
      <c r="C16274" s="120"/>
      <c r="D16274" s="120"/>
      <c r="E16274" s="344"/>
      <c r="F16274" s="344"/>
      <c r="G16274" s="262">
        <f t="shared" si="277"/>
        <v>58584.866528488899</v>
      </c>
    </row>
    <row r="16275" spans="1:7" x14ac:dyDescent="0.2">
      <c r="A16275" s="120"/>
      <c r="B16275" s="120"/>
      <c r="C16275" s="120"/>
      <c r="D16275" s="120"/>
      <c r="E16275" s="344"/>
      <c r="F16275" s="344"/>
      <c r="G16275" s="262">
        <f t="shared" si="277"/>
        <v>58584.866528488899</v>
      </c>
    </row>
    <row r="16276" spans="1:7" x14ac:dyDescent="0.2">
      <c r="A16276" s="120"/>
      <c r="B16276" s="120"/>
      <c r="C16276" s="120"/>
      <c r="D16276" s="120"/>
      <c r="E16276" s="344"/>
      <c r="F16276" s="344"/>
      <c r="G16276" s="262">
        <f t="shared" si="277"/>
        <v>58584.866528488899</v>
      </c>
    </row>
    <row r="16277" spans="1:7" x14ac:dyDescent="0.2">
      <c r="A16277" s="120"/>
      <c r="B16277" s="120"/>
      <c r="C16277" s="120"/>
      <c r="D16277" s="120"/>
      <c r="E16277" s="344"/>
      <c r="F16277" s="344"/>
      <c r="G16277" s="262">
        <f t="shared" si="277"/>
        <v>58584.866528488899</v>
      </c>
    </row>
    <row r="16278" spans="1:7" x14ac:dyDescent="0.2">
      <c r="A16278" s="120"/>
      <c r="B16278" s="120"/>
      <c r="C16278" s="120"/>
      <c r="D16278" s="120"/>
      <c r="E16278" s="344"/>
      <c r="F16278" s="344"/>
      <c r="G16278" s="262">
        <f t="shared" si="277"/>
        <v>58584.866528488899</v>
      </c>
    </row>
    <row r="16279" spans="1:7" x14ac:dyDescent="0.2">
      <c r="A16279" s="120"/>
      <c r="B16279" s="120"/>
      <c r="C16279" s="120"/>
      <c r="D16279" s="120"/>
      <c r="E16279" s="344"/>
      <c r="F16279" s="344"/>
      <c r="G16279" s="262">
        <f t="shared" si="277"/>
        <v>58584.866528488899</v>
      </c>
    </row>
    <row r="16280" spans="1:7" x14ac:dyDescent="0.2">
      <c r="A16280" s="120"/>
      <c r="B16280" s="120"/>
      <c r="C16280" s="120"/>
      <c r="D16280" s="120"/>
      <c r="E16280" s="344"/>
      <c r="F16280" s="344"/>
      <c r="G16280" s="262">
        <f t="shared" si="277"/>
        <v>58584.866528488899</v>
      </c>
    </row>
    <row r="16281" spans="1:7" x14ac:dyDescent="0.2">
      <c r="A16281" s="120"/>
      <c r="B16281" s="120"/>
      <c r="C16281" s="120"/>
      <c r="D16281" s="120"/>
      <c r="E16281" s="344"/>
      <c r="F16281" s="344"/>
      <c r="G16281" s="262">
        <f t="shared" si="277"/>
        <v>58584.866528488899</v>
      </c>
    </row>
    <row r="16282" spans="1:7" x14ac:dyDescent="0.2">
      <c r="A16282" s="120"/>
      <c r="B16282" s="120"/>
      <c r="C16282" s="120"/>
      <c r="D16282" s="120"/>
      <c r="E16282" s="344"/>
      <c r="F16282" s="344"/>
      <c r="G16282" s="262">
        <f t="shared" si="277"/>
        <v>58584.866528488899</v>
      </c>
    </row>
    <row r="16283" spans="1:7" x14ac:dyDescent="0.2">
      <c r="A16283" s="120"/>
      <c r="B16283" s="120"/>
      <c r="C16283" s="120"/>
      <c r="D16283" s="120"/>
      <c r="E16283" s="344"/>
      <c r="F16283" s="344"/>
      <c r="G16283" s="262">
        <f t="shared" si="277"/>
        <v>58584.866528488899</v>
      </c>
    </row>
    <row r="16284" spans="1:7" x14ac:dyDescent="0.2">
      <c r="A16284" s="120"/>
      <c r="B16284" s="120"/>
      <c r="C16284" s="120"/>
      <c r="D16284" s="120"/>
      <c r="E16284" s="344"/>
      <c r="F16284" s="344"/>
      <c r="G16284" s="262">
        <f t="shared" si="277"/>
        <v>58584.866528488899</v>
      </c>
    </row>
    <row r="16285" spans="1:7" x14ac:dyDescent="0.2">
      <c r="A16285" s="120"/>
      <c r="B16285" s="120"/>
      <c r="C16285" s="120"/>
      <c r="D16285" s="120"/>
      <c r="E16285" s="344"/>
      <c r="F16285" s="344"/>
      <c r="G16285" s="262">
        <f t="shared" si="277"/>
        <v>58584.866528488899</v>
      </c>
    </row>
    <row r="16286" spans="1:7" x14ac:dyDescent="0.2">
      <c r="A16286" s="120"/>
      <c r="B16286" s="120"/>
      <c r="C16286" s="120"/>
      <c r="D16286" s="120"/>
      <c r="E16286" s="344"/>
      <c r="F16286" s="344"/>
      <c r="G16286" s="262">
        <f t="shared" si="277"/>
        <v>58584.866528488899</v>
      </c>
    </row>
    <row r="16287" spans="1:7" x14ac:dyDescent="0.2">
      <c r="A16287" s="120"/>
      <c r="B16287" s="120"/>
      <c r="C16287" s="120"/>
      <c r="D16287" s="120"/>
      <c r="E16287" s="344"/>
      <c r="F16287" s="344"/>
      <c r="G16287" s="262">
        <f t="shared" si="277"/>
        <v>58584.866528488899</v>
      </c>
    </row>
    <row r="16288" spans="1:7" x14ac:dyDescent="0.2">
      <c r="A16288" s="120"/>
      <c r="B16288" s="120"/>
      <c r="C16288" s="120"/>
      <c r="D16288" s="120"/>
      <c r="E16288" s="344"/>
      <c r="F16288" s="344"/>
      <c r="G16288" s="262">
        <f t="shared" si="277"/>
        <v>58584.866528488899</v>
      </c>
    </row>
    <row r="16289" spans="1:7" x14ac:dyDescent="0.2">
      <c r="A16289" s="120"/>
      <c r="B16289" s="120"/>
      <c r="C16289" s="120"/>
      <c r="D16289" s="120"/>
      <c r="E16289" s="344"/>
      <c r="F16289" s="344"/>
      <c r="G16289" s="262">
        <f t="shared" si="277"/>
        <v>58584.866528488899</v>
      </c>
    </row>
    <row r="16290" spans="1:7" x14ac:dyDescent="0.2">
      <c r="A16290" s="120"/>
      <c r="B16290" s="120"/>
      <c r="C16290" s="120"/>
      <c r="D16290" s="120"/>
      <c r="E16290" s="344"/>
      <c r="F16290" s="344"/>
      <c r="G16290" s="262">
        <f t="shared" si="277"/>
        <v>58584.866528488899</v>
      </c>
    </row>
    <row r="16291" spans="1:7" x14ac:dyDescent="0.2">
      <c r="A16291" s="120"/>
      <c r="B16291" s="120"/>
      <c r="C16291" s="120"/>
      <c r="D16291" s="120"/>
      <c r="E16291" s="344"/>
      <c r="F16291" s="344"/>
      <c r="G16291" s="262">
        <f t="shared" si="277"/>
        <v>58584.866528488899</v>
      </c>
    </row>
    <row r="16292" spans="1:7" x14ac:dyDescent="0.2">
      <c r="A16292" s="120"/>
      <c r="B16292" s="120"/>
      <c r="C16292" s="120"/>
      <c r="D16292" s="120"/>
      <c r="E16292" s="344"/>
      <c r="F16292" s="344"/>
      <c r="G16292" s="262">
        <f t="shared" si="277"/>
        <v>58584.866528488899</v>
      </c>
    </row>
    <row r="16293" spans="1:7" x14ac:dyDescent="0.2">
      <c r="A16293" s="120"/>
      <c r="B16293" s="120"/>
      <c r="C16293" s="120"/>
      <c r="D16293" s="120"/>
      <c r="E16293" s="344"/>
      <c r="F16293" s="344"/>
      <c r="G16293" s="262">
        <f t="shared" si="277"/>
        <v>58584.866528488899</v>
      </c>
    </row>
    <row r="16294" spans="1:7" x14ac:dyDescent="0.2">
      <c r="A16294" s="120"/>
      <c r="B16294" s="120"/>
      <c r="C16294" s="120"/>
      <c r="D16294" s="120"/>
      <c r="E16294" s="344"/>
      <c r="F16294" s="344"/>
      <c r="G16294" s="262">
        <f t="shared" si="277"/>
        <v>58584.866528488899</v>
      </c>
    </row>
    <row r="16295" spans="1:7" x14ac:dyDescent="0.2">
      <c r="A16295" s="120"/>
      <c r="B16295" s="120"/>
      <c r="C16295" s="120"/>
      <c r="D16295" s="120"/>
      <c r="E16295" s="344"/>
      <c r="F16295" s="344"/>
      <c r="G16295" s="262">
        <f t="shared" si="277"/>
        <v>58584.866528488899</v>
      </c>
    </row>
    <row r="16296" spans="1:7" x14ac:dyDescent="0.2">
      <c r="A16296" s="120"/>
      <c r="B16296" s="120"/>
      <c r="C16296" s="120"/>
      <c r="D16296" s="120"/>
      <c r="E16296" s="344"/>
      <c r="F16296" s="344"/>
      <c r="G16296" s="262">
        <f t="shared" si="277"/>
        <v>58584.866528488899</v>
      </c>
    </row>
    <row r="16297" spans="1:7" x14ac:dyDescent="0.2">
      <c r="A16297" s="120"/>
      <c r="B16297" s="120"/>
      <c r="C16297" s="120"/>
      <c r="D16297" s="120"/>
      <c r="E16297" s="344"/>
      <c r="F16297" s="344"/>
      <c r="G16297" s="262">
        <f t="shared" si="277"/>
        <v>58584.866528488899</v>
      </c>
    </row>
    <row r="16298" spans="1:7" x14ac:dyDescent="0.2">
      <c r="A16298" s="120"/>
      <c r="B16298" s="120"/>
      <c r="C16298" s="120"/>
      <c r="D16298" s="120"/>
      <c r="E16298" s="344"/>
      <c r="F16298" s="344"/>
      <c r="G16298" s="262">
        <f t="shared" si="277"/>
        <v>58584.866528488899</v>
      </c>
    </row>
    <row r="16299" spans="1:7" x14ac:dyDescent="0.2">
      <c r="A16299" s="120"/>
      <c r="B16299" s="120"/>
      <c r="C16299" s="120"/>
      <c r="D16299" s="120"/>
      <c r="E16299" s="344"/>
      <c r="F16299" s="344"/>
      <c r="G16299" s="262">
        <f t="shared" si="277"/>
        <v>58584.866528488899</v>
      </c>
    </row>
    <row r="16300" spans="1:7" x14ac:dyDescent="0.2">
      <c r="A16300" s="120"/>
      <c r="B16300" s="120"/>
      <c r="C16300" s="120"/>
      <c r="D16300" s="120"/>
      <c r="E16300" s="344"/>
      <c r="F16300" s="344"/>
      <c r="G16300" s="262">
        <f t="shared" si="277"/>
        <v>58584.866528488899</v>
      </c>
    </row>
    <row r="16301" spans="1:7" x14ac:dyDescent="0.2">
      <c r="A16301" s="120"/>
      <c r="B16301" s="120"/>
      <c r="C16301" s="120"/>
      <c r="D16301" s="120"/>
      <c r="E16301" s="344"/>
      <c r="F16301" s="344"/>
      <c r="G16301" s="262">
        <f t="shared" si="277"/>
        <v>58584.866528488899</v>
      </c>
    </row>
    <row r="16302" spans="1:7" x14ac:dyDescent="0.2">
      <c r="A16302" s="120"/>
      <c r="B16302" s="120"/>
      <c r="C16302" s="120"/>
      <c r="D16302" s="120"/>
      <c r="E16302" s="344"/>
      <c r="F16302" s="344"/>
      <c r="G16302" s="262">
        <f t="shared" si="277"/>
        <v>58584.866528488899</v>
      </c>
    </row>
    <row r="16303" spans="1:7" x14ac:dyDescent="0.2">
      <c r="A16303" s="120"/>
      <c r="B16303" s="120"/>
      <c r="C16303" s="120"/>
      <c r="D16303" s="120"/>
      <c r="E16303" s="344"/>
      <c r="F16303" s="344"/>
      <c r="G16303" s="262">
        <f t="shared" si="277"/>
        <v>58584.866528488899</v>
      </c>
    </row>
    <row r="16304" spans="1:7" x14ac:dyDescent="0.2">
      <c r="A16304" s="120"/>
      <c r="B16304" s="120"/>
      <c r="C16304" s="120"/>
      <c r="D16304" s="120"/>
      <c r="E16304" s="344"/>
      <c r="F16304" s="344"/>
      <c r="G16304" s="262">
        <f t="shared" si="277"/>
        <v>58584.866528488899</v>
      </c>
    </row>
    <row r="16305" spans="1:7" x14ac:dyDescent="0.2">
      <c r="A16305" s="120"/>
      <c r="B16305" s="120"/>
      <c r="C16305" s="120"/>
      <c r="D16305" s="120"/>
      <c r="E16305" s="344"/>
      <c r="F16305" s="344"/>
      <c r="G16305" s="262">
        <f t="shared" si="277"/>
        <v>58584.866528488899</v>
      </c>
    </row>
    <row r="16306" spans="1:7" x14ac:dyDescent="0.2">
      <c r="A16306" s="120"/>
      <c r="B16306" s="120"/>
      <c r="C16306" s="120"/>
      <c r="D16306" s="120"/>
      <c r="E16306" s="344"/>
      <c r="F16306" s="344"/>
      <c r="G16306" s="262">
        <f t="shared" si="277"/>
        <v>58584.866528488899</v>
      </c>
    </row>
    <row r="16307" spans="1:7" x14ac:dyDescent="0.2">
      <c r="A16307" s="120"/>
      <c r="B16307" s="120"/>
      <c r="C16307" s="120"/>
      <c r="D16307" s="120"/>
      <c r="E16307" s="344"/>
      <c r="F16307" s="344"/>
      <c r="G16307" s="262">
        <f t="shared" si="277"/>
        <v>58584.866528488899</v>
      </c>
    </row>
    <row r="16308" spans="1:7" x14ac:dyDescent="0.2">
      <c r="A16308" s="120"/>
      <c r="B16308" s="120"/>
      <c r="C16308" s="120"/>
      <c r="D16308" s="120"/>
      <c r="E16308" s="344"/>
      <c r="F16308" s="344"/>
      <c r="G16308" s="262">
        <f t="shared" si="277"/>
        <v>58584.866528488899</v>
      </c>
    </row>
    <row r="16309" spans="1:7" x14ac:dyDescent="0.2">
      <c r="A16309" s="120"/>
      <c r="B16309" s="120"/>
      <c r="C16309" s="120"/>
      <c r="D16309" s="120"/>
      <c r="E16309" s="344"/>
      <c r="F16309" s="344"/>
      <c r="G16309" s="262">
        <f t="shared" si="277"/>
        <v>58584.866528488899</v>
      </c>
    </row>
    <row r="16310" spans="1:7" x14ac:dyDescent="0.2">
      <c r="A16310" s="120"/>
      <c r="B16310" s="120"/>
      <c r="C16310" s="120"/>
      <c r="D16310" s="120"/>
      <c r="E16310" s="344"/>
      <c r="F16310" s="344"/>
      <c r="G16310" s="262">
        <f t="shared" si="277"/>
        <v>58584.866528488899</v>
      </c>
    </row>
    <row r="16311" spans="1:7" x14ac:dyDescent="0.2">
      <c r="A16311" s="120"/>
      <c r="B16311" s="120"/>
      <c r="C16311" s="120"/>
      <c r="D16311" s="120"/>
      <c r="E16311" s="344"/>
      <c r="F16311" s="344"/>
      <c r="G16311" s="262">
        <f t="shared" si="277"/>
        <v>58584.866528488899</v>
      </c>
    </row>
    <row r="16312" spans="1:7" x14ac:dyDescent="0.2">
      <c r="A16312" s="120"/>
      <c r="B16312" s="120"/>
      <c r="C16312" s="120"/>
      <c r="D16312" s="120"/>
      <c r="E16312" s="344"/>
      <c r="F16312" s="344"/>
      <c r="G16312" s="262">
        <f t="shared" si="277"/>
        <v>58584.866528488899</v>
      </c>
    </row>
    <row r="16313" spans="1:7" x14ac:dyDescent="0.2">
      <c r="A16313" s="120"/>
      <c r="B16313" s="120"/>
      <c r="C16313" s="120"/>
      <c r="D16313" s="120"/>
      <c r="E16313" s="344"/>
      <c r="F16313" s="344"/>
      <c r="G16313" s="262">
        <f t="shared" si="277"/>
        <v>58584.866528488899</v>
      </c>
    </row>
    <row r="16314" spans="1:7" x14ac:dyDescent="0.2">
      <c r="A16314" s="120"/>
      <c r="B16314" s="120"/>
      <c r="C16314" s="120"/>
      <c r="D16314" s="120"/>
      <c r="E16314" s="344"/>
      <c r="F16314" s="344"/>
      <c r="G16314" s="262">
        <f t="shared" si="277"/>
        <v>58584.866528488899</v>
      </c>
    </row>
    <row r="16315" spans="1:7" x14ac:dyDescent="0.2">
      <c r="A16315" s="120"/>
      <c r="B16315" s="120"/>
      <c r="C16315" s="120"/>
      <c r="D16315" s="120"/>
      <c r="E16315" s="344"/>
      <c r="F16315" s="344"/>
      <c r="G16315" s="262">
        <f t="shared" si="277"/>
        <v>58584.866528488899</v>
      </c>
    </row>
    <row r="16316" spans="1:7" x14ac:dyDescent="0.2">
      <c r="A16316" s="120"/>
      <c r="B16316" s="120"/>
      <c r="C16316" s="120"/>
      <c r="D16316" s="120"/>
      <c r="E16316" s="344"/>
      <c r="F16316" s="344"/>
      <c r="G16316" s="262">
        <f t="shared" si="277"/>
        <v>58584.866528488899</v>
      </c>
    </row>
    <row r="16317" spans="1:7" x14ac:dyDescent="0.2">
      <c r="A16317" s="120"/>
      <c r="B16317" s="120"/>
      <c r="C16317" s="120"/>
      <c r="D16317" s="120"/>
      <c r="E16317" s="344"/>
      <c r="F16317" s="344"/>
      <c r="G16317" s="262">
        <f t="shared" si="277"/>
        <v>58584.866528488899</v>
      </c>
    </row>
    <row r="16318" spans="1:7" x14ac:dyDescent="0.2">
      <c r="A16318" s="120"/>
      <c r="B16318" s="120"/>
      <c r="C16318" s="120"/>
      <c r="D16318" s="120"/>
      <c r="E16318" s="344"/>
      <c r="F16318" s="344"/>
      <c r="G16318" s="262">
        <f t="shared" si="277"/>
        <v>58584.866528488899</v>
      </c>
    </row>
    <row r="16319" spans="1:7" x14ac:dyDescent="0.2">
      <c r="A16319" s="120"/>
      <c r="B16319" s="120"/>
      <c r="C16319" s="120"/>
      <c r="D16319" s="120"/>
      <c r="E16319" s="344"/>
      <c r="F16319" s="344"/>
      <c r="G16319" s="262">
        <f t="shared" si="277"/>
        <v>58584.866528488899</v>
      </c>
    </row>
    <row r="16320" spans="1:7" x14ac:dyDescent="0.2">
      <c r="A16320" s="120"/>
      <c r="B16320" s="120"/>
      <c r="C16320" s="120"/>
      <c r="D16320" s="120"/>
      <c r="E16320" s="344"/>
      <c r="F16320" s="344"/>
      <c r="G16320" s="262">
        <f t="shared" si="277"/>
        <v>58584.866528488899</v>
      </c>
    </row>
    <row r="16321" spans="1:7" x14ac:dyDescent="0.2">
      <c r="A16321" s="120"/>
      <c r="B16321" s="120"/>
      <c r="C16321" s="120"/>
      <c r="D16321" s="120"/>
      <c r="E16321" s="344"/>
      <c r="F16321" s="344"/>
      <c r="G16321" s="262">
        <f t="shared" si="277"/>
        <v>58584.866528488899</v>
      </c>
    </row>
    <row r="16322" spans="1:7" x14ac:dyDescent="0.2">
      <c r="A16322" s="120"/>
      <c r="B16322" s="120"/>
      <c r="C16322" s="120"/>
      <c r="D16322" s="120"/>
      <c r="E16322" s="344"/>
      <c r="F16322" s="344"/>
      <c r="G16322" s="262">
        <f t="shared" si="277"/>
        <v>58584.866528488899</v>
      </c>
    </row>
    <row r="16323" spans="1:7" x14ac:dyDescent="0.2">
      <c r="A16323" s="120"/>
      <c r="B16323" s="120"/>
      <c r="C16323" s="120"/>
      <c r="D16323" s="120"/>
      <c r="E16323" s="344"/>
      <c r="F16323" s="344"/>
      <c r="G16323" s="262">
        <f t="shared" si="277"/>
        <v>58584.866528488899</v>
      </c>
    </row>
    <row r="16324" spans="1:7" x14ac:dyDescent="0.2">
      <c r="A16324" s="120"/>
      <c r="B16324" s="120"/>
      <c r="C16324" s="120"/>
      <c r="D16324" s="120"/>
      <c r="E16324" s="344"/>
      <c r="F16324" s="344"/>
      <c r="G16324" s="262">
        <f t="shared" si="277"/>
        <v>58584.866528488899</v>
      </c>
    </row>
    <row r="16325" spans="1:7" x14ac:dyDescent="0.2">
      <c r="A16325" s="120"/>
      <c r="B16325" s="120"/>
      <c r="C16325" s="120"/>
      <c r="D16325" s="120"/>
      <c r="E16325" s="344"/>
      <c r="F16325" s="344"/>
      <c r="G16325" s="262">
        <f t="shared" si="277"/>
        <v>58584.866528488899</v>
      </c>
    </row>
    <row r="16326" spans="1:7" x14ac:dyDescent="0.2">
      <c r="A16326" s="120"/>
      <c r="B16326" s="120"/>
      <c r="C16326" s="120"/>
      <c r="D16326" s="120"/>
      <c r="E16326" s="344"/>
      <c r="F16326" s="344"/>
      <c r="G16326" s="262">
        <f t="shared" ref="G16326:G16389" si="278">G16325+(D16326+D16325)/2*(E16326-E16325)</f>
        <v>58584.866528488899</v>
      </c>
    </row>
    <row r="16327" spans="1:7" x14ac:dyDescent="0.2">
      <c r="A16327" s="120"/>
      <c r="B16327" s="120"/>
      <c r="C16327" s="120"/>
      <c r="D16327" s="120"/>
      <c r="E16327" s="344"/>
      <c r="F16327" s="344"/>
      <c r="G16327" s="262">
        <f t="shared" si="278"/>
        <v>58584.866528488899</v>
      </c>
    </row>
    <row r="16328" spans="1:7" x14ac:dyDescent="0.2">
      <c r="A16328" s="120"/>
      <c r="B16328" s="120"/>
      <c r="C16328" s="120"/>
      <c r="D16328" s="120"/>
      <c r="E16328" s="344"/>
      <c r="F16328" s="344"/>
      <c r="G16328" s="262">
        <f t="shared" si="278"/>
        <v>58584.866528488899</v>
      </c>
    </row>
    <row r="16329" spans="1:7" x14ac:dyDescent="0.2">
      <c r="A16329" s="120"/>
      <c r="B16329" s="120"/>
      <c r="C16329" s="120"/>
      <c r="D16329" s="120"/>
      <c r="E16329" s="344"/>
      <c r="F16329" s="344"/>
      <c r="G16329" s="262">
        <f t="shared" si="278"/>
        <v>58584.866528488899</v>
      </c>
    </row>
    <row r="16330" spans="1:7" x14ac:dyDescent="0.2">
      <c r="A16330" s="120"/>
      <c r="B16330" s="120"/>
      <c r="C16330" s="120"/>
      <c r="D16330" s="120"/>
      <c r="E16330" s="344"/>
      <c r="F16330" s="344"/>
      <c r="G16330" s="262">
        <f t="shared" si="278"/>
        <v>58584.866528488899</v>
      </c>
    </row>
    <row r="16331" spans="1:7" x14ac:dyDescent="0.2">
      <c r="A16331" s="120"/>
      <c r="B16331" s="120"/>
      <c r="C16331" s="120"/>
      <c r="D16331" s="120"/>
      <c r="E16331" s="344"/>
      <c r="F16331" s="344"/>
      <c r="G16331" s="262">
        <f t="shared" si="278"/>
        <v>58584.866528488899</v>
      </c>
    </row>
    <row r="16332" spans="1:7" x14ac:dyDescent="0.2">
      <c r="A16332" s="120"/>
      <c r="B16332" s="120"/>
      <c r="C16332" s="120"/>
      <c r="D16332" s="120"/>
      <c r="E16332" s="344"/>
      <c r="F16332" s="344"/>
      <c r="G16332" s="262">
        <f t="shared" si="278"/>
        <v>58584.866528488899</v>
      </c>
    </row>
    <row r="16333" spans="1:7" x14ac:dyDescent="0.2">
      <c r="A16333" s="120"/>
      <c r="B16333" s="120"/>
      <c r="C16333" s="120"/>
      <c r="D16333" s="120"/>
      <c r="E16333" s="344"/>
      <c r="F16333" s="344"/>
      <c r="G16333" s="262">
        <f t="shared" si="278"/>
        <v>58584.866528488899</v>
      </c>
    </row>
    <row r="16334" spans="1:7" x14ac:dyDescent="0.2">
      <c r="A16334" s="120"/>
      <c r="B16334" s="120"/>
      <c r="C16334" s="120"/>
      <c r="D16334" s="120"/>
      <c r="E16334" s="344"/>
      <c r="F16334" s="344"/>
      <c r="G16334" s="262">
        <f t="shared" si="278"/>
        <v>58584.866528488899</v>
      </c>
    </row>
    <row r="16335" spans="1:7" x14ac:dyDescent="0.2">
      <c r="A16335" s="120"/>
      <c r="B16335" s="120"/>
      <c r="C16335" s="120"/>
      <c r="D16335" s="120"/>
      <c r="E16335" s="344"/>
      <c r="F16335" s="344"/>
      <c r="G16335" s="262">
        <f t="shared" si="278"/>
        <v>58584.866528488899</v>
      </c>
    </row>
    <row r="16336" spans="1:7" x14ac:dyDescent="0.2">
      <c r="A16336" s="120"/>
      <c r="B16336" s="120"/>
      <c r="C16336" s="120"/>
      <c r="D16336" s="120"/>
      <c r="E16336" s="344"/>
      <c r="F16336" s="344"/>
      <c r="G16336" s="262">
        <f t="shared" si="278"/>
        <v>58584.866528488899</v>
      </c>
    </row>
    <row r="16337" spans="1:7" x14ac:dyDescent="0.2">
      <c r="A16337" s="120"/>
      <c r="B16337" s="120"/>
      <c r="C16337" s="120"/>
      <c r="D16337" s="120"/>
      <c r="E16337" s="344"/>
      <c r="F16337" s="344"/>
      <c r="G16337" s="262">
        <f t="shared" si="278"/>
        <v>58584.866528488899</v>
      </c>
    </row>
    <row r="16338" spans="1:7" x14ac:dyDescent="0.2">
      <c r="A16338" s="120"/>
      <c r="B16338" s="120"/>
      <c r="C16338" s="120"/>
      <c r="D16338" s="120"/>
      <c r="E16338" s="344"/>
      <c r="F16338" s="344"/>
      <c r="G16338" s="262">
        <f t="shared" si="278"/>
        <v>58584.866528488899</v>
      </c>
    </row>
    <row r="16339" spans="1:7" x14ac:dyDescent="0.2">
      <c r="A16339" s="120"/>
      <c r="B16339" s="120"/>
      <c r="C16339" s="120"/>
      <c r="D16339" s="120"/>
      <c r="E16339" s="344"/>
      <c r="F16339" s="344"/>
      <c r="G16339" s="262">
        <f t="shared" si="278"/>
        <v>58584.866528488899</v>
      </c>
    </row>
    <row r="16340" spans="1:7" x14ac:dyDescent="0.2">
      <c r="A16340" s="120"/>
      <c r="B16340" s="120"/>
      <c r="C16340" s="120"/>
      <c r="D16340" s="120"/>
      <c r="E16340" s="344"/>
      <c r="F16340" s="344"/>
      <c r="G16340" s="262">
        <f t="shared" si="278"/>
        <v>58584.866528488899</v>
      </c>
    </row>
    <row r="16341" spans="1:7" x14ac:dyDescent="0.2">
      <c r="A16341" s="120"/>
      <c r="B16341" s="120"/>
      <c r="C16341" s="120"/>
      <c r="D16341" s="120"/>
      <c r="E16341" s="344"/>
      <c r="F16341" s="344"/>
      <c r="G16341" s="262">
        <f t="shared" si="278"/>
        <v>58584.866528488899</v>
      </c>
    </row>
    <row r="16342" spans="1:7" x14ac:dyDescent="0.2">
      <c r="A16342" s="120"/>
      <c r="B16342" s="120"/>
      <c r="C16342" s="120"/>
      <c r="D16342" s="120"/>
      <c r="E16342" s="344"/>
      <c r="F16342" s="344"/>
      <c r="G16342" s="262">
        <f t="shared" si="278"/>
        <v>58584.866528488899</v>
      </c>
    </row>
    <row r="16343" spans="1:7" x14ac:dyDescent="0.2">
      <c r="A16343" s="120"/>
      <c r="B16343" s="120"/>
      <c r="C16343" s="120"/>
      <c r="D16343" s="120"/>
      <c r="E16343" s="344"/>
      <c r="F16343" s="344"/>
      <c r="G16343" s="262">
        <f t="shared" si="278"/>
        <v>58584.866528488899</v>
      </c>
    </row>
    <row r="16344" spans="1:7" x14ac:dyDescent="0.2">
      <c r="A16344" s="120"/>
      <c r="B16344" s="120"/>
      <c r="C16344" s="120"/>
      <c r="D16344" s="120"/>
      <c r="E16344" s="344"/>
      <c r="F16344" s="344"/>
      <c r="G16344" s="262">
        <f t="shared" si="278"/>
        <v>58584.866528488899</v>
      </c>
    </row>
    <row r="16345" spans="1:7" x14ac:dyDescent="0.2">
      <c r="A16345" s="120"/>
      <c r="B16345" s="120"/>
      <c r="C16345" s="120"/>
      <c r="D16345" s="120"/>
      <c r="E16345" s="344"/>
      <c r="F16345" s="344"/>
      <c r="G16345" s="262">
        <f t="shared" si="278"/>
        <v>58584.866528488899</v>
      </c>
    </row>
    <row r="16346" spans="1:7" x14ac:dyDescent="0.2">
      <c r="A16346" s="120"/>
      <c r="B16346" s="120"/>
      <c r="C16346" s="120"/>
      <c r="D16346" s="120"/>
      <c r="E16346" s="344"/>
      <c r="F16346" s="344"/>
      <c r="G16346" s="262">
        <f t="shared" si="278"/>
        <v>58584.866528488899</v>
      </c>
    </row>
    <row r="16347" spans="1:7" x14ac:dyDescent="0.2">
      <c r="A16347" s="120"/>
      <c r="B16347" s="120"/>
      <c r="C16347" s="120"/>
      <c r="D16347" s="120"/>
      <c r="E16347" s="344"/>
      <c r="F16347" s="344"/>
      <c r="G16347" s="262">
        <f t="shared" si="278"/>
        <v>58584.866528488899</v>
      </c>
    </row>
    <row r="16348" spans="1:7" x14ac:dyDescent="0.2">
      <c r="A16348" s="120"/>
      <c r="B16348" s="120"/>
      <c r="C16348" s="120"/>
      <c r="D16348" s="120"/>
      <c r="E16348" s="344"/>
      <c r="F16348" s="344"/>
      <c r="G16348" s="262">
        <f t="shared" si="278"/>
        <v>58584.866528488899</v>
      </c>
    </row>
    <row r="16349" spans="1:7" x14ac:dyDescent="0.2">
      <c r="A16349" s="120"/>
      <c r="B16349" s="120"/>
      <c r="C16349" s="120"/>
      <c r="D16349" s="120"/>
      <c r="E16349" s="344"/>
      <c r="F16349" s="344"/>
      <c r="G16349" s="262">
        <f t="shared" si="278"/>
        <v>58584.866528488899</v>
      </c>
    </row>
    <row r="16350" spans="1:7" x14ac:dyDescent="0.2">
      <c r="A16350" s="120"/>
      <c r="B16350" s="120"/>
      <c r="C16350" s="120"/>
      <c r="D16350" s="120"/>
      <c r="E16350" s="344"/>
      <c r="F16350" s="344"/>
      <c r="G16350" s="262">
        <f t="shared" si="278"/>
        <v>58584.866528488899</v>
      </c>
    </row>
    <row r="16351" spans="1:7" x14ac:dyDescent="0.2">
      <c r="A16351" s="120"/>
      <c r="B16351" s="120"/>
      <c r="C16351" s="120"/>
      <c r="D16351" s="120"/>
      <c r="E16351" s="344"/>
      <c r="F16351" s="344"/>
      <c r="G16351" s="262">
        <f t="shared" si="278"/>
        <v>58584.866528488899</v>
      </c>
    </row>
    <row r="16352" spans="1:7" x14ac:dyDescent="0.2">
      <c r="A16352" s="120"/>
      <c r="B16352" s="120"/>
      <c r="C16352" s="120"/>
      <c r="D16352" s="120"/>
      <c r="E16352" s="344"/>
      <c r="F16352" s="344"/>
      <c r="G16352" s="262">
        <f t="shared" si="278"/>
        <v>58584.866528488899</v>
      </c>
    </row>
    <row r="16353" spans="1:7" x14ac:dyDescent="0.2">
      <c r="A16353" s="120"/>
      <c r="B16353" s="120"/>
      <c r="C16353" s="120"/>
      <c r="D16353" s="120"/>
      <c r="E16353" s="344"/>
      <c r="F16353" s="344"/>
      <c r="G16353" s="262">
        <f t="shared" si="278"/>
        <v>58584.866528488899</v>
      </c>
    </row>
    <row r="16354" spans="1:7" x14ac:dyDescent="0.2">
      <c r="A16354" s="120"/>
      <c r="B16354" s="120"/>
      <c r="C16354" s="120"/>
      <c r="D16354" s="120"/>
      <c r="E16354" s="344"/>
      <c r="F16354" s="344"/>
      <c r="G16354" s="262">
        <f t="shared" si="278"/>
        <v>58584.866528488899</v>
      </c>
    </row>
    <row r="16355" spans="1:7" x14ac:dyDescent="0.2">
      <c r="A16355" s="120"/>
      <c r="B16355" s="120"/>
      <c r="C16355" s="120"/>
      <c r="D16355" s="120"/>
      <c r="E16355" s="344"/>
      <c r="F16355" s="344"/>
      <c r="G16355" s="262">
        <f t="shared" si="278"/>
        <v>58584.866528488899</v>
      </c>
    </row>
    <row r="16356" spans="1:7" x14ac:dyDescent="0.2">
      <c r="A16356" s="120"/>
      <c r="B16356" s="120"/>
      <c r="C16356" s="120"/>
      <c r="D16356" s="120"/>
      <c r="E16356" s="344"/>
      <c r="F16356" s="344"/>
      <c r="G16356" s="262">
        <f t="shared" si="278"/>
        <v>58584.866528488899</v>
      </c>
    </row>
    <row r="16357" spans="1:7" x14ac:dyDescent="0.2">
      <c r="A16357" s="120"/>
      <c r="B16357" s="120"/>
      <c r="C16357" s="120"/>
      <c r="D16357" s="120"/>
      <c r="E16357" s="344"/>
      <c r="F16357" s="344"/>
      <c r="G16357" s="262">
        <f t="shared" si="278"/>
        <v>58584.866528488899</v>
      </c>
    </row>
    <row r="16358" spans="1:7" x14ac:dyDescent="0.2">
      <c r="A16358" s="120"/>
      <c r="B16358" s="120"/>
      <c r="C16358" s="120"/>
      <c r="D16358" s="120"/>
      <c r="E16358" s="344"/>
      <c r="F16358" s="344"/>
      <c r="G16358" s="262">
        <f t="shared" si="278"/>
        <v>58584.866528488899</v>
      </c>
    </row>
    <row r="16359" spans="1:7" x14ac:dyDescent="0.2">
      <c r="A16359" s="120"/>
      <c r="B16359" s="120"/>
      <c r="C16359" s="120"/>
      <c r="D16359" s="120"/>
      <c r="E16359" s="344"/>
      <c r="F16359" s="344"/>
      <c r="G16359" s="262">
        <f t="shared" si="278"/>
        <v>58584.866528488899</v>
      </c>
    </row>
    <row r="16360" spans="1:7" x14ac:dyDescent="0.2">
      <c r="A16360" s="120"/>
      <c r="B16360" s="120"/>
      <c r="C16360" s="120"/>
      <c r="D16360" s="120"/>
      <c r="E16360" s="344"/>
      <c r="F16360" s="344"/>
      <c r="G16360" s="262">
        <f t="shared" si="278"/>
        <v>58584.866528488899</v>
      </c>
    </row>
    <row r="16361" spans="1:7" x14ac:dyDescent="0.2">
      <c r="A16361" s="120"/>
      <c r="B16361" s="120"/>
      <c r="C16361" s="120"/>
      <c r="D16361" s="120"/>
      <c r="E16361" s="344"/>
      <c r="F16361" s="344"/>
      <c r="G16361" s="262">
        <f t="shared" si="278"/>
        <v>58584.866528488899</v>
      </c>
    </row>
    <row r="16362" spans="1:7" x14ac:dyDescent="0.2">
      <c r="A16362" s="120"/>
      <c r="B16362" s="120"/>
      <c r="C16362" s="120"/>
      <c r="D16362" s="120"/>
      <c r="E16362" s="344"/>
      <c r="F16362" s="344"/>
      <c r="G16362" s="262">
        <f t="shared" si="278"/>
        <v>58584.866528488899</v>
      </c>
    </row>
    <row r="16363" spans="1:7" x14ac:dyDescent="0.2">
      <c r="A16363" s="120"/>
      <c r="B16363" s="120"/>
      <c r="C16363" s="120"/>
      <c r="D16363" s="120"/>
      <c r="E16363" s="344"/>
      <c r="F16363" s="344"/>
      <c r="G16363" s="262">
        <f t="shared" si="278"/>
        <v>58584.866528488899</v>
      </c>
    </row>
    <row r="16364" spans="1:7" x14ac:dyDescent="0.2">
      <c r="A16364" s="120"/>
      <c r="B16364" s="120"/>
      <c r="C16364" s="120"/>
      <c r="D16364" s="120"/>
      <c r="E16364" s="344"/>
      <c r="F16364" s="344"/>
      <c r="G16364" s="262">
        <f t="shared" si="278"/>
        <v>58584.866528488899</v>
      </c>
    </row>
    <row r="16365" spans="1:7" x14ac:dyDescent="0.2">
      <c r="A16365" s="120"/>
      <c r="B16365" s="120"/>
      <c r="C16365" s="120"/>
      <c r="D16365" s="120"/>
      <c r="E16365" s="344"/>
      <c r="F16365" s="344"/>
      <c r="G16365" s="262">
        <f t="shared" si="278"/>
        <v>58584.866528488899</v>
      </c>
    </row>
    <row r="16366" spans="1:7" x14ac:dyDescent="0.2">
      <c r="A16366" s="120"/>
      <c r="B16366" s="120"/>
      <c r="C16366" s="120"/>
      <c r="D16366" s="120"/>
      <c r="E16366" s="344"/>
      <c r="F16366" s="344"/>
      <c r="G16366" s="262">
        <f t="shared" si="278"/>
        <v>58584.866528488899</v>
      </c>
    </row>
    <row r="16367" spans="1:7" x14ac:dyDescent="0.2">
      <c r="A16367" s="120"/>
      <c r="B16367" s="120"/>
      <c r="C16367" s="120"/>
      <c r="D16367" s="120"/>
      <c r="E16367" s="344"/>
      <c r="F16367" s="344"/>
      <c r="G16367" s="262">
        <f t="shared" si="278"/>
        <v>58584.866528488899</v>
      </c>
    </row>
    <row r="16368" spans="1:7" x14ac:dyDescent="0.2">
      <c r="A16368" s="120"/>
      <c r="B16368" s="120"/>
      <c r="C16368" s="120"/>
      <c r="D16368" s="120"/>
      <c r="E16368" s="344"/>
      <c r="F16368" s="344"/>
      <c r="G16368" s="262">
        <f t="shared" si="278"/>
        <v>58584.866528488899</v>
      </c>
    </row>
    <row r="16369" spans="1:7" x14ac:dyDescent="0.2">
      <c r="A16369" s="120"/>
      <c r="B16369" s="120"/>
      <c r="C16369" s="120"/>
      <c r="D16369" s="120"/>
      <c r="E16369" s="344"/>
      <c r="F16369" s="344"/>
      <c r="G16369" s="262">
        <f t="shared" si="278"/>
        <v>58584.866528488899</v>
      </c>
    </row>
    <row r="16370" spans="1:7" x14ac:dyDescent="0.2">
      <c r="A16370" s="120"/>
      <c r="B16370" s="120"/>
      <c r="C16370" s="120"/>
      <c r="D16370" s="120"/>
      <c r="E16370" s="344"/>
      <c r="F16370" s="344"/>
      <c r="G16370" s="262">
        <f t="shared" si="278"/>
        <v>58584.866528488899</v>
      </c>
    </row>
    <row r="16371" spans="1:7" x14ac:dyDescent="0.2">
      <c r="A16371" s="120"/>
      <c r="B16371" s="120"/>
      <c r="C16371" s="120"/>
      <c r="D16371" s="120"/>
      <c r="E16371" s="344"/>
      <c r="F16371" s="344"/>
      <c r="G16371" s="262">
        <f t="shared" si="278"/>
        <v>58584.866528488899</v>
      </c>
    </row>
    <row r="16372" spans="1:7" x14ac:dyDescent="0.2">
      <c r="A16372" s="120"/>
      <c r="B16372" s="120"/>
      <c r="C16372" s="120"/>
      <c r="D16372" s="120"/>
      <c r="E16372" s="344"/>
      <c r="F16372" s="344"/>
      <c r="G16372" s="262">
        <f t="shared" si="278"/>
        <v>58584.866528488899</v>
      </c>
    </row>
    <row r="16373" spans="1:7" x14ac:dyDescent="0.2">
      <c r="A16373" s="120"/>
      <c r="B16373" s="120"/>
      <c r="C16373" s="120"/>
      <c r="D16373" s="120"/>
      <c r="E16373" s="344"/>
      <c r="F16373" s="344"/>
      <c r="G16373" s="262">
        <f t="shared" si="278"/>
        <v>58584.866528488899</v>
      </c>
    </row>
    <row r="16374" spans="1:7" x14ac:dyDescent="0.2">
      <c r="A16374" s="120"/>
      <c r="B16374" s="120"/>
      <c r="C16374" s="120"/>
      <c r="D16374" s="120"/>
      <c r="E16374" s="344"/>
      <c r="F16374" s="344"/>
      <c r="G16374" s="262">
        <f t="shared" si="278"/>
        <v>58584.866528488899</v>
      </c>
    </row>
    <row r="16375" spans="1:7" x14ac:dyDescent="0.2">
      <c r="A16375" s="120"/>
      <c r="B16375" s="120"/>
      <c r="C16375" s="120"/>
      <c r="D16375" s="120"/>
      <c r="E16375" s="344"/>
      <c r="F16375" s="344"/>
      <c r="G16375" s="262">
        <f t="shared" si="278"/>
        <v>58584.866528488899</v>
      </c>
    </row>
    <row r="16376" spans="1:7" x14ac:dyDescent="0.2">
      <c r="A16376" s="120"/>
      <c r="B16376" s="120"/>
      <c r="C16376" s="120"/>
      <c r="D16376" s="120"/>
      <c r="E16376" s="344"/>
      <c r="F16376" s="344"/>
      <c r="G16376" s="262">
        <f t="shared" si="278"/>
        <v>58584.866528488899</v>
      </c>
    </row>
    <row r="16377" spans="1:7" x14ac:dyDescent="0.2">
      <c r="A16377" s="120"/>
      <c r="B16377" s="120"/>
      <c r="C16377" s="120"/>
      <c r="D16377" s="120"/>
      <c r="E16377" s="344"/>
      <c r="F16377" s="344"/>
      <c r="G16377" s="262">
        <f t="shared" si="278"/>
        <v>58584.866528488899</v>
      </c>
    </row>
    <row r="16378" spans="1:7" x14ac:dyDescent="0.2">
      <c r="A16378" s="120"/>
      <c r="B16378" s="120"/>
      <c r="C16378" s="120"/>
      <c r="D16378" s="120"/>
      <c r="E16378" s="344"/>
      <c r="F16378" s="344"/>
      <c r="G16378" s="262">
        <f t="shared" si="278"/>
        <v>58584.866528488899</v>
      </c>
    </row>
    <row r="16379" spans="1:7" x14ac:dyDescent="0.2">
      <c r="A16379" s="120"/>
      <c r="B16379" s="120"/>
      <c r="C16379" s="120"/>
      <c r="D16379" s="120"/>
      <c r="E16379" s="344"/>
      <c r="F16379" s="344"/>
      <c r="G16379" s="262">
        <f t="shared" si="278"/>
        <v>58584.866528488899</v>
      </c>
    </row>
    <row r="16380" spans="1:7" x14ac:dyDescent="0.2">
      <c r="A16380" s="120"/>
      <c r="B16380" s="120"/>
      <c r="C16380" s="120"/>
      <c r="D16380" s="120"/>
      <c r="E16380" s="344"/>
      <c r="F16380" s="344"/>
      <c r="G16380" s="262">
        <f t="shared" si="278"/>
        <v>58584.866528488899</v>
      </c>
    </row>
    <row r="16381" spans="1:7" x14ac:dyDescent="0.2">
      <c r="A16381" s="120"/>
      <c r="B16381" s="120"/>
      <c r="C16381" s="120"/>
      <c r="D16381" s="120"/>
      <c r="E16381" s="344"/>
      <c r="F16381" s="344"/>
      <c r="G16381" s="262">
        <f t="shared" si="278"/>
        <v>58584.866528488899</v>
      </c>
    </row>
    <row r="16382" spans="1:7" x14ac:dyDescent="0.2">
      <c r="A16382" s="120"/>
      <c r="B16382" s="120"/>
      <c r="C16382" s="120"/>
      <c r="D16382" s="120"/>
      <c r="E16382" s="344"/>
      <c r="F16382" s="344"/>
      <c r="G16382" s="262">
        <f t="shared" si="278"/>
        <v>58584.866528488899</v>
      </c>
    </row>
    <row r="16383" spans="1:7" x14ac:dyDescent="0.2">
      <c r="A16383" s="120"/>
      <c r="B16383" s="120"/>
      <c r="C16383" s="120"/>
      <c r="D16383" s="120"/>
      <c r="E16383" s="344"/>
      <c r="F16383" s="344"/>
      <c r="G16383" s="262">
        <f t="shared" si="278"/>
        <v>58584.866528488899</v>
      </c>
    </row>
    <row r="16384" spans="1:7" x14ac:dyDescent="0.2">
      <c r="A16384" s="120"/>
      <c r="B16384" s="120"/>
      <c r="C16384" s="120"/>
      <c r="D16384" s="120"/>
      <c r="E16384" s="344"/>
      <c r="F16384" s="344"/>
      <c r="G16384" s="262">
        <f t="shared" si="278"/>
        <v>58584.866528488899</v>
      </c>
    </row>
    <row r="16385" spans="1:7" x14ac:dyDescent="0.2">
      <c r="A16385" s="120"/>
      <c r="B16385" s="120"/>
      <c r="C16385" s="120"/>
      <c r="D16385" s="120"/>
      <c r="E16385" s="344"/>
      <c r="F16385" s="344"/>
      <c r="G16385" s="262">
        <f t="shared" si="278"/>
        <v>58584.866528488899</v>
      </c>
    </row>
    <row r="16386" spans="1:7" x14ac:dyDescent="0.2">
      <c r="A16386" s="120"/>
      <c r="B16386" s="120"/>
      <c r="C16386" s="120"/>
      <c r="D16386" s="120"/>
      <c r="E16386" s="344"/>
      <c r="F16386" s="344"/>
      <c r="G16386" s="262">
        <f t="shared" si="278"/>
        <v>58584.866528488899</v>
      </c>
    </row>
    <row r="16387" spans="1:7" x14ac:dyDescent="0.2">
      <c r="A16387" s="120"/>
      <c r="B16387" s="120"/>
      <c r="C16387" s="120"/>
      <c r="D16387" s="120"/>
      <c r="E16387" s="344"/>
      <c r="F16387" s="344"/>
      <c r="G16387" s="262">
        <f t="shared" si="278"/>
        <v>58584.866528488899</v>
      </c>
    </row>
    <row r="16388" spans="1:7" x14ac:dyDescent="0.2">
      <c r="A16388" s="120"/>
      <c r="B16388" s="120"/>
      <c r="C16388" s="120"/>
      <c r="D16388" s="120"/>
      <c r="E16388" s="344"/>
      <c r="F16388" s="344"/>
      <c r="G16388" s="262">
        <f t="shared" si="278"/>
        <v>58584.866528488899</v>
      </c>
    </row>
    <row r="16389" spans="1:7" x14ac:dyDescent="0.2">
      <c r="A16389" s="120"/>
      <c r="B16389" s="120"/>
      <c r="C16389" s="120"/>
      <c r="D16389" s="120"/>
      <c r="E16389" s="344"/>
      <c r="F16389" s="344"/>
      <c r="G16389" s="262">
        <f t="shared" si="278"/>
        <v>58584.866528488899</v>
      </c>
    </row>
    <row r="16390" spans="1:7" x14ac:dyDescent="0.2">
      <c r="A16390" s="120"/>
      <c r="B16390" s="120"/>
      <c r="C16390" s="120"/>
      <c r="D16390" s="120"/>
      <c r="E16390" s="344"/>
      <c r="F16390" s="344"/>
      <c r="G16390" s="262">
        <f t="shared" ref="G16390:G16453" si="279">G16389+(D16390+D16389)/2*(E16390-E16389)</f>
        <v>58584.866528488899</v>
      </c>
    </row>
    <row r="16391" spans="1:7" x14ac:dyDescent="0.2">
      <c r="A16391" s="120"/>
      <c r="B16391" s="120"/>
      <c r="C16391" s="120"/>
      <c r="D16391" s="120"/>
      <c r="E16391" s="344"/>
      <c r="F16391" s="344"/>
      <c r="G16391" s="262">
        <f t="shared" si="279"/>
        <v>58584.866528488899</v>
      </c>
    </row>
    <row r="16392" spans="1:7" x14ac:dyDescent="0.2">
      <c r="A16392" s="120"/>
      <c r="B16392" s="120"/>
      <c r="C16392" s="120"/>
      <c r="D16392" s="120"/>
      <c r="E16392" s="344"/>
      <c r="F16392" s="344"/>
      <c r="G16392" s="262">
        <f t="shared" si="279"/>
        <v>58584.866528488899</v>
      </c>
    </row>
    <row r="16393" spans="1:7" x14ac:dyDescent="0.2">
      <c r="A16393" s="120"/>
      <c r="B16393" s="120"/>
      <c r="C16393" s="120"/>
      <c r="D16393" s="120"/>
      <c r="E16393" s="344"/>
      <c r="F16393" s="344"/>
      <c r="G16393" s="262">
        <f t="shared" si="279"/>
        <v>58584.866528488899</v>
      </c>
    </row>
    <row r="16394" spans="1:7" x14ac:dyDescent="0.2">
      <c r="A16394" s="120"/>
      <c r="B16394" s="120"/>
      <c r="C16394" s="120"/>
      <c r="D16394" s="120"/>
      <c r="E16394" s="344"/>
      <c r="F16394" s="344"/>
      <c r="G16394" s="262">
        <f t="shared" si="279"/>
        <v>58584.866528488899</v>
      </c>
    </row>
    <row r="16395" spans="1:7" x14ac:dyDescent="0.2">
      <c r="A16395" s="120"/>
      <c r="B16395" s="120"/>
      <c r="C16395" s="120"/>
      <c r="D16395" s="120"/>
      <c r="E16395" s="344"/>
      <c r="F16395" s="344"/>
      <c r="G16395" s="262">
        <f t="shared" si="279"/>
        <v>58584.866528488899</v>
      </c>
    </row>
    <row r="16396" spans="1:7" x14ac:dyDescent="0.2">
      <c r="A16396" s="120"/>
      <c r="B16396" s="120"/>
      <c r="C16396" s="120"/>
      <c r="D16396" s="120"/>
      <c r="E16396" s="344"/>
      <c r="F16396" s="344"/>
      <c r="G16396" s="262">
        <f t="shared" si="279"/>
        <v>58584.866528488899</v>
      </c>
    </row>
    <row r="16397" spans="1:7" x14ac:dyDescent="0.2">
      <c r="A16397" s="120"/>
      <c r="B16397" s="120"/>
      <c r="C16397" s="120"/>
      <c r="D16397" s="120"/>
      <c r="E16397" s="344"/>
      <c r="F16397" s="344"/>
      <c r="G16397" s="262">
        <f t="shared" si="279"/>
        <v>58584.866528488899</v>
      </c>
    </row>
    <row r="16398" spans="1:7" x14ac:dyDescent="0.2">
      <c r="A16398" s="120"/>
      <c r="B16398" s="120"/>
      <c r="C16398" s="120"/>
      <c r="D16398" s="120"/>
      <c r="E16398" s="344"/>
      <c r="F16398" s="344"/>
      <c r="G16398" s="262">
        <f t="shared" si="279"/>
        <v>58584.866528488899</v>
      </c>
    </row>
    <row r="16399" spans="1:7" x14ac:dyDescent="0.2">
      <c r="A16399" s="120"/>
      <c r="B16399" s="120"/>
      <c r="C16399" s="120"/>
      <c r="D16399" s="120"/>
      <c r="E16399" s="344"/>
      <c r="F16399" s="344"/>
      <c r="G16399" s="262">
        <f t="shared" si="279"/>
        <v>58584.866528488899</v>
      </c>
    </row>
    <row r="16400" spans="1:7" x14ac:dyDescent="0.2">
      <c r="A16400" s="120"/>
      <c r="B16400" s="120"/>
      <c r="C16400" s="120"/>
      <c r="D16400" s="120"/>
      <c r="E16400" s="344"/>
      <c r="F16400" s="344"/>
      <c r="G16400" s="262">
        <f t="shared" si="279"/>
        <v>58584.866528488899</v>
      </c>
    </row>
    <row r="16401" spans="1:7" x14ac:dyDescent="0.2">
      <c r="A16401" s="120"/>
      <c r="B16401" s="120"/>
      <c r="C16401" s="120"/>
      <c r="D16401" s="120"/>
      <c r="E16401" s="344"/>
      <c r="F16401" s="344"/>
      <c r="G16401" s="262">
        <f t="shared" si="279"/>
        <v>58584.866528488899</v>
      </c>
    </row>
    <row r="16402" spans="1:7" x14ac:dyDescent="0.2">
      <c r="A16402" s="120"/>
      <c r="B16402" s="120"/>
      <c r="C16402" s="120"/>
      <c r="D16402" s="120"/>
      <c r="E16402" s="344"/>
      <c r="F16402" s="344"/>
      <c r="G16402" s="262">
        <f t="shared" si="279"/>
        <v>58584.866528488899</v>
      </c>
    </row>
    <row r="16403" spans="1:7" x14ac:dyDescent="0.2">
      <c r="A16403" s="120"/>
      <c r="B16403" s="120"/>
      <c r="C16403" s="120"/>
      <c r="D16403" s="120"/>
      <c r="E16403" s="344"/>
      <c r="F16403" s="344"/>
      <c r="G16403" s="262">
        <f t="shared" si="279"/>
        <v>58584.866528488899</v>
      </c>
    </row>
    <row r="16404" spans="1:7" x14ac:dyDescent="0.2">
      <c r="A16404" s="120"/>
      <c r="B16404" s="120"/>
      <c r="C16404" s="120"/>
      <c r="D16404" s="120"/>
      <c r="E16404" s="344"/>
      <c r="F16404" s="344"/>
      <c r="G16404" s="262">
        <f t="shared" si="279"/>
        <v>58584.866528488899</v>
      </c>
    </row>
    <row r="16405" spans="1:7" x14ac:dyDescent="0.2">
      <c r="A16405" s="120"/>
      <c r="B16405" s="120"/>
      <c r="C16405" s="120"/>
      <c r="D16405" s="120"/>
      <c r="E16405" s="344"/>
      <c r="F16405" s="344"/>
      <c r="G16405" s="262">
        <f t="shared" si="279"/>
        <v>58584.866528488899</v>
      </c>
    </row>
    <row r="16406" spans="1:7" x14ac:dyDescent="0.2">
      <c r="A16406" s="120"/>
      <c r="B16406" s="120"/>
      <c r="C16406" s="120"/>
      <c r="D16406" s="120"/>
      <c r="E16406" s="344"/>
      <c r="F16406" s="344"/>
      <c r="G16406" s="262">
        <f t="shared" si="279"/>
        <v>58584.866528488899</v>
      </c>
    </row>
    <row r="16407" spans="1:7" x14ac:dyDescent="0.2">
      <c r="A16407" s="120"/>
      <c r="B16407" s="120"/>
      <c r="C16407" s="120"/>
      <c r="D16407" s="120"/>
      <c r="E16407" s="344"/>
      <c r="F16407" s="344"/>
      <c r="G16407" s="262">
        <f t="shared" si="279"/>
        <v>58584.866528488899</v>
      </c>
    </row>
    <row r="16408" spans="1:7" x14ac:dyDescent="0.2">
      <c r="A16408" s="120"/>
      <c r="B16408" s="120"/>
      <c r="C16408" s="120"/>
      <c r="D16408" s="120"/>
      <c r="E16408" s="344"/>
      <c r="F16408" s="344"/>
      <c r="G16408" s="262">
        <f t="shared" si="279"/>
        <v>58584.866528488899</v>
      </c>
    </row>
    <row r="16409" spans="1:7" x14ac:dyDescent="0.2">
      <c r="A16409" s="120"/>
      <c r="B16409" s="120"/>
      <c r="C16409" s="120"/>
      <c r="D16409" s="120"/>
      <c r="E16409" s="344"/>
      <c r="F16409" s="344"/>
      <c r="G16409" s="262">
        <f t="shared" si="279"/>
        <v>58584.866528488899</v>
      </c>
    </row>
    <row r="16410" spans="1:7" x14ac:dyDescent="0.2">
      <c r="A16410" s="120"/>
      <c r="B16410" s="120"/>
      <c r="C16410" s="120"/>
      <c r="D16410" s="120"/>
      <c r="E16410" s="344"/>
      <c r="F16410" s="344"/>
      <c r="G16410" s="262">
        <f t="shared" si="279"/>
        <v>58584.866528488899</v>
      </c>
    </row>
    <row r="16411" spans="1:7" x14ac:dyDescent="0.2">
      <c r="A16411" s="120"/>
      <c r="B16411" s="120"/>
      <c r="C16411" s="120"/>
      <c r="D16411" s="120"/>
      <c r="E16411" s="344"/>
      <c r="F16411" s="344"/>
      <c r="G16411" s="262">
        <f t="shared" si="279"/>
        <v>58584.866528488899</v>
      </c>
    </row>
    <row r="16412" spans="1:7" x14ac:dyDescent="0.2">
      <c r="A16412" s="120"/>
      <c r="B16412" s="120"/>
      <c r="C16412" s="120"/>
      <c r="D16412" s="120"/>
      <c r="E16412" s="344"/>
      <c r="F16412" s="344"/>
      <c r="G16412" s="262">
        <f t="shared" si="279"/>
        <v>58584.866528488899</v>
      </c>
    </row>
    <row r="16413" spans="1:7" x14ac:dyDescent="0.2">
      <c r="A16413" s="120"/>
      <c r="B16413" s="120"/>
      <c r="C16413" s="120"/>
      <c r="D16413" s="120"/>
      <c r="E16413" s="344"/>
      <c r="F16413" s="344"/>
      <c r="G16413" s="262">
        <f t="shared" si="279"/>
        <v>58584.866528488899</v>
      </c>
    </row>
    <row r="16414" spans="1:7" x14ac:dyDescent="0.2">
      <c r="A16414" s="120"/>
      <c r="B16414" s="120"/>
      <c r="C16414" s="120"/>
      <c r="D16414" s="120"/>
      <c r="E16414" s="344"/>
      <c r="F16414" s="344"/>
      <c r="G16414" s="262">
        <f t="shared" si="279"/>
        <v>58584.866528488899</v>
      </c>
    </row>
    <row r="16415" spans="1:7" x14ac:dyDescent="0.2">
      <c r="A16415" s="120"/>
      <c r="B16415" s="120"/>
      <c r="C16415" s="120"/>
      <c r="D16415" s="120"/>
      <c r="E16415" s="344"/>
      <c r="F16415" s="344"/>
      <c r="G16415" s="262">
        <f t="shared" si="279"/>
        <v>58584.866528488899</v>
      </c>
    </row>
    <row r="16416" spans="1:7" x14ac:dyDescent="0.2">
      <c r="A16416" s="120"/>
      <c r="B16416" s="120"/>
      <c r="C16416" s="120"/>
      <c r="D16416" s="120"/>
      <c r="E16416" s="344"/>
      <c r="F16416" s="344"/>
      <c r="G16416" s="262">
        <f t="shared" si="279"/>
        <v>58584.866528488899</v>
      </c>
    </row>
    <row r="16417" spans="1:7" x14ac:dyDescent="0.2">
      <c r="A16417" s="120"/>
      <c r="B16417" s="120"/>
      <c r="C16417" s="120"/>
      <c r="D16417" s="120"/>
      <c r="E16417" s="344"/>
      <c r="F16417" s="344"/>
      <c r="G16417" s="262">
        <f t="shared" si="279"/>
        <v>58584.866528488899</v>
      </c>
    </row>
    <row r="16418" spans="1:7" x14ac:dyDescent="0.2">
      <c r="A16418" s="120"/>
      <c r="B16418" s="120"/>
      <c r="C16418" s="120"/>
      <c r="D16418" s="120"/>
      <c r="E16418" s="344"/>
      <c r="F16418" s="344"/>
      <c r="G16418" s="262">
        <f t="shared" si="279"/>
        <v>58584.866528488899</v>
      </c>
    </row>
    <row r="16419" spans="1:7" x14ac:dyDescent="0.2">
      <c r="A16419" s="120"/>
      <c r="B16419" s="120"/>
      <c r="C16419" s="120"/>
      <c r="D16419" s="120"/>
      <c r="E16419" s="344"/>
      <c r="F16419" s="344"/>
      <c r="G16419" s="262">
        <f t="shared" si="279"/>
        <v>58584.866528488899</v>
      </c>
    </row>
    <row r="16420" spans="1:7" x14ac:dyDescent="0.2">
      <c r="A16420" s="120"/>
      <c r="B16420" s="120"/>
      <c r="C16420" s="120"/>
      <c r="D16420" s="120"/>
      <c r="E16420" s="344"/>
      <c r="F16420" s="344"/>
      <c r="G16420" s="262">
        <f t="shared" si="279"/>
        <v>58584.866528488899</v>
      </c>
    </row>
    <row r="16421" spans="1:7" x14ac:dyDescent="0.2">
      <c r="A16421" s="120"/>
      <c r="B16421" s="120"/>
      <c r="C16421" s="120"/>
      <c r="D16421" s="120"/>
      <c r="E16421" s="344"/>
      <c r="F16421" s="344"/>
      <c r="G16421" s="262">
        <f t="shared" si="279"/>
        <v>58584.866528488899</v>
      </c>
    </row>
    <row r="16422" spans="1:7" x14ac:dyDescent="0.2">
      <c r="A16422" s="120"/>
      <c r="B16422" s="120"/>
      <c r="C16422" s="120"/>
      <c r="D16422" s="120"/>
      <c r="E16422" s="344"/>
      <c r="F16422" s="344"/>
      <c r="G16422" s="262">
        <f t="shared" si="279"/>
        <v>58584.866528488899</v>
      </c>
    </row>
    <row r="16423" spans="1:7" x14ac:dyDescent="0.2">
      <c r="A16423" s="120"/>
      <c r="B16423" s="120"/>
      <c r="C16423" s="120"/>
      <c r="D16423" s="120"/>
      <c r="E16423" s="344"/>
      <c r="F16423" s="344"/>
      <c r="G16423" s="262">
        <f t="shared" si="279"/>
        <v>58584.866528488899</v>
      </c>
    </row>
    <row r="16424" spans="1:7" x14ac:dyDescent="0.2">
      <c r="A16424" s="120"/>
      <c r="B16424" s="120"/>
      <c r="C16424" s="120"/>
      <c r="D16424" s="120"/>
      <c r="E16424" s="344"/>
      <c r="F16424" s="344"/>
      <c r="G16424" s="262">
        <f t="shared" si="279"/>
        <v>58584.866528488899</v>
      </c>
    </row>
    <row r="16425" spans="1:7" x14ac:dyDescent="0.2">
      <c r="A16425" s="120"/>
      <c r="B16425" s="120"/>
      <c r="C16425" s="120"/>
      <c r="D16425" s="120"/>
      <c r="E16425" s="344"/>
      <c r="F16425" s="344"/>
      <c r="G16425" s="262">
        <f t="shared" si="279"/>
        <v>58584.866528488899</v>
      </c>
    </row>
    <row r="16426" spans="1:7" x14ac:dyDescent="0.2">
      <c r="A16426" s="120"/>
      <c r="B16426" s="120"/>
      <c r="C16426" s="120"/>
      <c r="D16426" s="120"/>
      <c r="E16426" s="344"/>
      <c r="F16426" s="344"/>
      <c r="G16426" s="262">
        <f t="shared" si="279"/>
        <v>58584.866528488899</v>
      </c>
    </row>
    <row r="16427" spans="1:7" x14ac:dyDescent="0.2">
      <c r="A16427" s="120"/>
      <c r="B16427" s="120"/>
      <c r="C16427" s="120"/>
      <c r="D16427" s="120"/>
      <c r="E16427" s="344"/>
      <c r="F16427" s="344"/>
      <c r="G16427" s="262">
        <f t="shared" si="279"/>
        <v>58584.866528488899</v>
      </c>
    </row>
    <row r="16428" spans="1:7" x14ac:dyDescent="0.2">
      <c r="A16428" s="120"/>
      <c r="B16428" s="120"/>
      <c r="C16428" s="120"/>
      <c r="D16428" s="120"/>
      <c r="E16428" s="344"/>
      <c r="F16428" s="344"/>
      <c r="G16428" s="262">
        <f t="shared" si="279"/>
        <v>58584.866528488899</v>
      </c>
    </row>
    <row r="16429" spans="1:7" x14ac:dyDescent="0.2">
      <c r="A16429" s="120"/>
      <c r="B16429" s="120"/>
      <c r="C16429" s="120"/>
      <c r="D16429" s="120"/>
      <c r="E16429" s="344"/>
      <c r="F16429" s="344"/>
      <c r="G16429" s="262">
        <f t="shared" si="279"/>
        <v>58584.866528488899</v>
      </c>
    </row>
    <row r="16430" spans="1:7" x14ac:dyDescent="0.2">
      <c r="A16430" s="120"/>
      <c r="B16430" s="120"/>
      <c r="C16430" s="120"/>
      <c r="D16430" s="120"/>
      <c r="E16430" s="344"/>
      <c r="F16430" s="344"/>
      <c r="G16430" s="262">
        <f t="shared" si="279"/>
        <v>58584.866528488899</v>
      </c>
    </row>
    <row r="16431" spans="1:7" x14ac:dyDescent="0.2">
      <c r="A16431" s="120"/>
      <c r="B16431" s="120"/>
      <c r="C16431" s="120"/>
      <c r="D16431" s="120"/>
      <c r="E16431" s="344"/>
      <c r="F16431" s="344"/>
      <c r="G16431" s="262">
        <f t="shared" si="279"/>
        <v>58584.866528488899</v>
      </c>
    </row>
    <row r="16432" spans="1:7" x14ac:dyDescent="0.2">
      <c r="A16432" s="120"/>
      <c r="B16432" s="120"/>
      <c r="C16432" s="120"/>
      <c r="D16432" s="120"/>
      <c r="E16432" s="344"/>
      <c r="F16432" s="344"/>
      <c r="G16432" s="262">
        <f t="shared" si="279"/>
        <v>58584.866528488899</v>
      </c>
    </row>
    <row r="16433" spans="1:7" x14ac:dyDescent="0.2">
      <c r="A16433" s="120"/>
      <c r="B16433" s="120"/>
      <c r="C16433" s="120"/>
      <c r="D16433" s="120"/>
      <c r="E16433" s="344"/>
      <c r="F16433" s="344"/>
      <c r="G16433" s="262">
        <f t="shared" si="279"/>
        <v>58584.866528488899</v>
      </c>
    </row>
    <row r="16434" spans="1:7" x14ac:dyDescent="0.2">
      <c r="A16434" s="120"/>
      <c r="B16434" s="120"/>
      <c r="C16434" s="120"/>
      <c r="D16434" s="120"/>
      <c r="E16434" s="344"/>
      <c r="F16434" s="344"/>
      <c r="G16434" s="262">
        <f t="shared" si="279"/>
        <v>58584.866528488899</v>
      </c>
    </row>
    <row r="16435" spans="1:7" x14ac:dyDescent="0.2">
      <c r="A16435" s="120"/>
      <c r="B16435" s="120"/>
      <c r="C16435" s="120"/>
      <c r="D16435" s="120"/>
      <c r="E16435" s="344"/>
      <c r="F16435" s="344"/>
      <c r="G16435" s="262">
        <f t="shared" si="279"/>
        <v>58584.866528488899</v>
      </c>
    </row>
    <row r="16436" spans="1:7" x14ac:dyDescent="0.2">
      <c r="A16436" s="120"/>
      <c r="B16436" s="120"/>
      <c r="C16436" s="120"/>
      <c r="D16436" s="120"/>
      <c r="E16436" s="344"/>
      <c r="F16436" s="344"/>
      <c r="G16436" s="262">
        <f t="shared" si="279"/>
        <v>58584.866528488899</v>
      </c>
    </row>
    <row r="16437" spans="1:7" x14ac:dyDescent="0.2">
      <c r="A16437" s="120"/>
      <c r="B16437" s="120"/>
      <c r="C16437" s="120"/>
      <c r="D16437" s="120"/>
      <c r="E16437" s="344"/>
      <c r="F16437" s="344"/>
      <c r="G16437" s="262">
        <f t="shared" si="279"/>
        <v>58584.866528488899</v>
      </c>
    </row>
    <row r="16438" spans="1:7" x14ac:dyDescent="0.2">
      <c r="A16438" s="120"/>
      <c r="B16438" s="120"/>
      <c r="C16438" s="120"/>
      <c r="D16438" s="120"/>
      <c r="E16438" s="344"/>
      <c r="F16438" s="344"/>
      <c r="G16438" s="262">
        <f t="shared" si="279"/>
        <v>58584.866528488899</v>
      </c>
    </row>
    <row r="16439" spans="1:7" x14ac:dyDescent="0.2">
      <c r="A16439" s="120"/>
      <c r="B16439" s="120"/>
      <c r="C16439" s="120"/>
      <c r="D16439" s="120"/>
      <c r="E16439" s="344"/>
      <c r="F16439" s="344"/>
      <c r="G16439" s="262">
        <f t="shared" si="279"/>
        <v>58584.866528488899</v>
      </c>
    </row>
    <row r="16440" spans="1:7" x14ac:dyDescent="0.2">
      <c r="A16440" s="120"/>
      <c r="B16440" s="120"/>
      <c r="C16440" s="120"/>
      <c r="D16440" s="120"/>
      <c r="E16440" s="344"/>
      <c r="F16440" s="344"/>
      <c r="G16440" s="262">
        <f t="shared" si="279"/>
        <v>58584.866528488899</v>
      </c>
    </row>
    <row r="16441" spans="1:7" x14ac:dyDescent="0.2">
      <c r="A16441" s="120"/>
      <c r="B16441" s="120"/>
      <c r="C16441" s="120"/>
      <c r="D16441" s="120"/>
      <c r="E16441" s="344"/>
      <c r="F16441" s="344"/>
      <c r="G16441" s="262">
        <f t="shared" si="279"/>
        <v>58584.866528488899</v>
      </c>
    </row>
    <row r="16442" spans="1:7" x14ac:dyDescent="0.2">
      <c r="A16442" s="120"/>
      <c r="B16442" s="120"/>
      <c r="C16442" s="120"/>
      <c r="D16442" s="120"/>
      <c r="E16442" s="344"/>
      <c r="F16442" s="344"/>
      <c r="G16442" s="262">
        <f t="shared" si="279"/>
        <v>58584.866528488899</v>
      </c>
    </row>
    <row r="16443" spans="1:7" x14ac:dyDescent="0.2">
      <c r="A16443" s="120"/>
      <c r="B16443" s="120"/>
      <c r="C16443" s="120"/>
      <c r="D16443" s="120"/>
      <c r="E16443" s="344"/>
      <c r="F16443" s="344"/>
      <c r="G16443" s="262">
        <f t="shared" si="279"/>
        <v>58584.866528488899</v>
      </c>
    </row>
    <row r="16444" spans="1:7" x14ac:dyDescent="0.2">
      <c r="A16444" s="120"/>
      <c r="B16444" s="120"/>
      <c r="C16444" s="120"/>
      <c r="D16444" s="120"/>
      <c r="E16444" s="344"/>
      <c r="F16444" s="344"/>
      <c r="G16444" s="262">
        <f t="shared" si="279"/>
        <v>58584.866528488899</v>
      </c>
    </row>
    <row r="16445" spans="1:7" x14ac:dyDescent="0.2">
      <c r="A16445" s="120"/>
      <c r="B16445" s="120"/>
      <c r="C16445" s="120"/>
      <c r="D16445" s="120"/>
      <c r="E16445" s="344"/>
      <c r="F16445" s="344"/>
      <c r="G16445" s="262">
        <f t="shared" si="279"/>
        <v>58584.866528488899</v>
      </c>
    </row>
    <row r="16446" spans="1:7" x14ac:dyDescent="0.2">
      <c r="A16446" s="120"/>
      <c r="B16446" s="120"/>
      <c r="C16446" s="120"/>
      <c r="D16446" s="120"/>
      <c r="E16446" s="344"/>
      <c r="F16446" s="344"/>
      <c r="G16446" s="262">
        <f t="shared" si="279"/>
        <v>58584.866528488899</v>
      </c>
    </row>
    <row r="16447" spans="1:7" x14ac:dyDescent="0.2">
      <c r="A16447" s="120"/>
      <c r="B16447" s="120"/>
      <c r="C16447" s="120"/>
      <c r="D16447" s="120"/>
      <c r="E16447" s="344"/>
      <c r="F16447" s="344"/>
      <c r="G16447" s="262">
        <f t="shared" si="279"/>
        <v>58584.866528488899</v>
      </c>
    </row>
    <row r="16448" spans="1:7" x14ac:dyDescent="0.2">
      <c r="A16448" s="120"/>
      <c r="B16448" s="120"/>
      <c r="C16448" s="120"/>
      <c r="D16448" s="120"/>
      <c r="E16448" s="344"/>
      <c r="F16448" s="344"/>
      <c r="G16448" s="262">
        <f t="shared" si="279"/>
        <v>58584.866528488899</v>
      </c>
    </row>
    <row r="16449" spans="1:7" x14ac:dyDescent="0.2">
      <c r="A16449" s="120"/>
      <c r="B16449" s="120"/>
      <c r="C16449" s="120"/>
      <c r="D16449" s="120"/>
      <c r="E16449" s="344"/>
      <c r="F16449" s="344"/>
      <c r="G16449" s="262">
        <f t="shared" si="279"/>
        <v>58584.866528488899</v>
      </c>
    </row>
    <row r="16450" spans="1:7" x14ac:dyDescent="0.2">
      <c r="A16450" s="120"/>
      <c r="B16450" s="120"/>
      <c r="C16450" s="120"/>
      <c r="D16450" s="120"/>
      <c r="E16450" s="344"/>
      <c r="F16450" s="344"/>
      <c r="G16450" s="262">
        <f t="shared" si="279"/>
        <v>58584.866528488899</v>
      </c>
    </row>
    <row r="16451" spans="1:7" x14ac:dyDescent="0.2">
      <c r="A16451" s="120"/>
      <c r="B16451" s="120"/>
      <c r="C16451" s="120"/>
      <c r="D16451" s="120"/>
      <c r="E16451" s="344"/>
      <c r="F16451" s="344"/>
      <c r="G16451" s="262">
        <f t="shared" si="279"/>
        <v>58584.866528488899</v>
      </c>
    </row>
    <row r="16452" spans="1:7" x14ac:dyDescent="0.2">
      <c r="A16452" s="120"/>
      <c r="B16452" s="120"/>
      <c r="C16452" s="120"/>
      <c r="D16452" s="120"/>
      <c r="E16452" s="344"/>
      <c r="F16452" s="344"/>
      <c r="G16452" s="262">
        <f t="shared" si="279"/>
        <v>58584.866528488899</v>
      </c>
    </row>
    <row r="16453" spans="1:7" x14ac:dyDescent="0.2">
      <c r="A16453" s="120"/>
      <c r="B16453" s="120"/>
      <c r="C16453" s="120"/>
      <c r="D16453" s="120"/>
      <c r="E16453" s="344"/>
      <c r="F16453" s="344"/>
      <c r="G16453" s="262">
        <f t="shared" si="279"/>
        <v>58584.866528488899</v>
      </c>
    </row>
    <row r="16454" spans="1:7" x14ac:dyDescent="0.2">
      <c r="A16454" s="120"/>
      <c r="B16454" s="120"/>
      <c r="C16454" s="120"/>
      <c r="D16454" s="120"/>
      <c r="E16454" s="344"/>
      <c r="F16454" s="344"/>
      <c r="G16454" s="262">
        <f t="shared" ref="G16454:G16517" si="280">G16453+(D16454+D16453)/2*(E16454-E16453)</f>
        <v>58584.866528488899</v>
      </c>
    </row>
    <row r="16455" spans="1:7" x14ac:dyDescent="0.2">
      <c r="A16455" s="120"/>
      <c r="B16455" s="120"/>
      <c r="C16455" s="120"/>
      <c r="D16455" s="120"/>
      <c r="E16455" s="344"/>
      <c r="F16455" s="344"/>
      <c r="G16455" s="262">
        <f t="shared" si="280"/>
        <v>58584.866528488899</v>
      </c>
    </row>
    <row r="16456" spans="1:7" x14ac:dyDescent="0.2">
      <c r="A16456" s="120"/>
      <c r="B16456" s="120"/>
      <c r="C16456" s="120"/>
      <c r="D16456" s="120"/>
      <c r="E16456" s="344"/>
      <c r="F16456" s="344"/>
      <c r="G16456" s="262">
        <f t="shared" si="280"/>
        <v>58584.866528488899</v>
      </c>
    </row>
    <row r="16457" spans="1:7" x14ac:dyDescent="0.2">
      <c r="A16457" s="120"/>
      <c r="B16457" s="120"/>
      <c r="C16457" s="120"/>
      <c r="D16457" s="120"/>
      <c r="E16457" s="344"/>
      <c r="F16457" s="344"/>
      <c r="G16457" s="262">
        <f t="shared" si="280"/>
        <v>58584.866528488899</v>
      </c>
    </row>
    <row r="16458" spans="1:7" x14ac:dyDescent="0.2">
      <c r="A16458" s="120"/>
      <c r="B16458" s="120"/>
      <c r="C16458" s="120"/>
      <c r="D16458" s="120"/>
      <c r="E16458" s="344"/>
      <c r="F16458" s="344"/>
      <c r="G16458" s="262">
        <f t="shared" si="280"/>
        <v>58584.866528488899</v>
      </c>
    </row>
    <row r="16459" spans="1:7" x14ac:dyDescent="0.2">
      <c r="A16459" s="120"/>
      <c r="B16459" s="120"/>
      <c r="C16459" s="120"/>
      <c r="D16459" s="120"/>
      <c r="E16459" s="344"/>
      <c r="F16459" s="344"/>
      <c r="G16459" s="262">
        <f t="shared" si="280"/>
        <v>58584.866528488899</v>
      </c>
    </row>
    <row r="16460" spans="1:7" x14ac:dyDescent="0.2">
      <c r="A16460" s="120"/>
      <c r="B16460" s="120"/>
      <c r="C16460" s="120"/>
      <c r="D16460" s="120"/>
      <c r="E16460" s="344"/>
      <c r="F16460" s="344"/>
      <c r="G16460" s="262">
        <f t="shared" si="280"/>
        <v>58584.866528488899</v>
      </c>
    </row>
    <row r="16461" spans="1:7" x14ac:dyDescent="0.2">
      <c r="A16461" s="120"/>
      <c r="B16461" s="120"/>
      <c r="C16461" s="120"/>
      <c r="D16461" s="120"/>
      <c r="E16461" s="344"/>
      <c r="F16461" s="344"/>
      <c r="G16461" s="262">
        <f t="shared" si="280"/>
        <v>58584.866528488899</v>
      </c>
    </row>
    <row r="16462" spans="1:7" x14ac:dyDescent="0.2">
      <c r="A16462" s="120"/>
      <c r="B16462" s="120"/>
      <c r="C16462" s="120"/>
      <c r="D16462" s="120"/>
      <c r="E16462" s="344"/>
      <c r="F16462" s="344"/>
      <c r="G16462" s="262">
        <f t="shared" si="280"/>
        <v>58584.866528488899</v>
      </c>
    </row>
    <row r="16463" spans="1:7" x14ac:dyDescent="0.2">
      <c r="A16463" s="120"/>
      <c r="B16463" s="120"/>
      <c r="C16463" s="120"/>
      <c r="D16463" s="120"/>
      <c r="E16463" s="344"/>
      <c r="F16463" s="344"/>
      <c r="G16463" s="262">
        <f t="shared" si="280"/>
        <v>58584.866528488899</v>
      </c>
    </row>
    <row r="16464" spans="1:7" x14ac:dyDescent="0.2">
      <c r="A16464" s="120"/>
      <c r="B16464" s="120"/>
      <c r="C16464" s="120"/>
      <c r="D16464" s="120"/>
      <c r="E16464" s="344"/>
      <c r="F16464" s="344"/>
      <c r="G16464" s="262">
        <f t="shared" si="280"/>
        <v>58584.866528488899</v>
      </c>
    </row>
    <row r="16465" spans="1:7" x14ac:dyDescent="0.2">
      <c r="A16465" s="120"/>
      <c r="B16465" s="120"/>
      <c r="C16465" s="120"/>
      <c r="D16465" s="120"/>
      <c r="E16465" s="344"/>
      <c r="F16465" s="344"/>
      <c r="G16465" s="262">
        <f t="shared" si="280"/>
        <v>58584.866528488899</v>
      </c>
    </row>
    <row r="16466" spans="1:7" x14ac:dyDescent="0.2">
      <c r="A16466" s="120"/>
      <c r="B16466" s="120"/>
      <c r="C16466" s="120"/>
      <c r="D16466" s="120"/>
      <c r="E16466" s="344"/>
      <c r="F16466" s="344"/>
      <c r="G16466" s="262">
        <f t="shared" si="280"/>
        <v>58584.866528488899</v>
      </c>
    </row>
    <row r="16467" spans="1:7" x14ac:dyDescent="0.2">
      <c r="A16467" s="120"/>
      <c r="B16467" s="120"/>
      <c r="C16467" s="120"/>
      <c r="D16467" s="120"/>
      <c r="E16467" s="344"/>
      <c r="F16467" s="344"/>
      <c r="G16467" s="262">
        <f t="shared" si="280"/>
        <v>58584.866528488899</v>
      </c>
    </row>
    <row r="16468" spans="1:7" x14ac:dyDescent="0.2">
      <c r="A16468" s="120"/>
      <c r="B16468" s="120"/>
      <c r="C16468" s="120"/>
      <c r="D16468" s="120"/>
      <c r="E16468" s="344"/>
      <c r="F16468" s="344"/>
      <c r="G16468" s="262">
        <f t="shared" si="280"/>
        <v>58584.866528488899</v>
      </c>
    </row>
    <row r="16469" spans="1:7" x14ac:dyDescent="0.2">
      <c r="A16469" s="120"/>
      <c r="B16469" s="120"/>
      <c r="C16469" s="120"/>
      <c r="D16469" s="120"/>
      <c r="E16469" s="344"/>
      <c r="F16469" s="344"/>
      <c r="G16469" s="262">
        <f t="shared" si="280"/>
        <v>58584.866528488899</v>
      </c>
    </row>
    <row r="16470" spans="1:7" x14ac:dyDescent="0.2">
      <c r="A16470" s="120"/>
      <c r="B16470" s="120"/>
      <c r="C16470" s="120"/>
      <c r="D16470" s="120"/>
      <c r="E16470" s="344"/>
      <c r="F16470" s="344"/>
      <c r="G16470" s="262">
        <f t="shared" si="280"/>
        <v>58584.866528488899</v>
      </c>
    </row>
    <row r="16471" spans="1:7" x14ac:dyDescent="0.2">
      <c r="A16471" s="120"/>
      <c r="B16471" s="120"/>
      <c r="C16471" s="120"/>
      <c r="D16471" s="120"/>
      <c r="E16471" s="344"/>
      <c r="F16471" s="344"/>
      <c r="G16471" s="262">
        <f t="shared" si="280"/>
        <v>58584.866528488899</v>
      </c>
    </row>
    <row r="16472" spans="1:7" x14ac:dyDescent="0.2">
      <c r="A16472" s="120"/>
      <c r="B16472" s="120"/>
      <c r="C16472" s="120"/>
      <c r="D16472" s="120"/>
      <c r="E16472" s="344"/>
      <c r="F16472" s="344"/>
      <c r="G16472" s="262">
        <f t="shared" si="280"/>
        <v>58584.866528488899</v>
      </c>
    </row>
    <row r="16473" spans="1:7" x14ac:dyDescent="0.2">
      <c r="A16473" s="120"/>
      <c r="B16473" s="120"/>
      <c r="C16473" s="120"/>
      <c r="D16473" s="120"/>
      <c r="E16473" s="344"/>
      <c r="F16473" s="344"/>
      <c r="G16473" s="262">
        <f t="shared" si="280"/>
        <v>58584.866528488899</v>
      </c>
    </row>
    <row r="16474" spans="1:7" x14ac:dyDescent="0.2">
      <c r="A16474" s="120"/>
      <c r="B16474" s="120"/>
      <c r="C16474" s="120"/>
      <c r="D16474" s="120"/>
      <c r="E16474" s="344"/>
      <c r="F16474" s="344"/>
      <c r="G16474" s="262">
        <f t="shared" si="280"/>
        <v>58584.866528488899</v>
      </c>
    </row>
    <row r="16475" spans="1:7" x14ac:dyDescent="0.2">
      <c r="A16475" s="120"/>
      <c r="B16475" s="120"/>
      <c r="C16475" s="120"/>
      <c r="D16475" s="120"/>
      <c r="E16475" s="344"/>
      <c r="F16475" s="344"/>
      <c r="G16475" s="262">
        <f t="shared" si="280"/>
        <v>58584.866528488899</v>
      </c>
    </row>
    <row r="16476" spans="1:7" x14ac:dyDescent="0.2">
      <c r="A16476" s="120"/>
      <c r="B16476" s="120"/>
      <c r="C16476" s="120"/>
      <c r="D16476" s="120"/>
      <c r="E16476" s="344"/>
      <c r="F16476" s="344"/>
      <c r="G16476" s="262">
        <f t="shared" si="280"/>
        <v>58584.866528488899</v>
      </c>
    </row>
    <row r="16477" spans="1:7" x14ac:dyDescent="0.2">
      <c r="A16477" s="120"/>
      <c r="B16477" s="120"/>
      <c r="C16477" s="120"/>
      <c r="D16477" s="120"/>
      <c r="E16477" s="344"/>
      <c r="F16477" s="344"/>
      <c r="G16477" s="262">
        <f t="shared" si="280"/>
        <v>58584.866528488899</v>
      </c>
    </row>
    <row r="16478" spans="1:7" x14ac:dyDescent="0.2">
      <c r="A16478" s="120"/>
      <c r="B16478" s="120"/>
      <c r="C16478" s="120"/>
      <c r="D16478" s="120"/>
      <c r="E16478" s="344"/>
      <c r="F16478" s="344"/>
      <c r="G16478" s="262">
        <f t="shared" si="280"/>
        <v>58584.866528488899</v>
      </c>
    </row>
    <row r="16479" spans="1:7" x14ac:dyDescent="0.2">
      <c r="A16479" s="120"/>
      <c r="B16479" s="120"/>
      <c r="C16479" s="120"/>
      <c r="D16479" s="120"/>
      <c r="E16479" s="344"/>
      <c r="F16479" s="344"/>
      <c r="G16479" s="262">
        <f t="shared" si="280"/>
        <v>58584.866528488899</v>
      </c>
    </row>
    <row r="16480" spans="1:7" x14ac:dyDescent="0.2">
      <c r="A16480" s="120"/>
      <c r="B16480" s="120"/>
      <c r="C16480" s="120"/>
      <c r="D16480" s="120"/>
      <c r="E16480" s="344"/>
      <c r="F16480" s="344"/>
      <c r="G16480" s="262">
        <f t="shared" si="280"/>
        <v>58584.866528488899</v>
      </c>
    </row>
    <row r="16481" spans="1:7" x14ac:dyDescent="0.2">
      <c r="A16481" s="120"/>
      <c r="B16481" s="120"/>
      <c r="C16481" s="120"/>
      <c r="D16481" s="120"/>
      <c r="E16481" s="344"/>
      <c r="F16481" s="344"/>
      <c r="G16481" s="262">
        <f t="shared" si="280"/>
        <v>58584.866528488899</v>
      </c>
    </row>
    <row r="16482" spans="1:7" x14ac:dyDescent="0.2">
      <c r="A16482" s="120"/>
      <c r="B16482" s="120"/>
      <c r="C16482" s="120"/>
      <c r="D16482" s="120"/>
      <c r="E16482" s="344"/>
      <c r="F16482" s="344"/>
      <c r="G16482" s="262">
        <f t="shared" si="280"/>
        <v>58584.866528488899</v>
      </c>
    </row>
    <row r="16483" spans="1:7" x14ac:dyDescent="0.2">
      <c r="A16483" s="120"/>
      <c r="B16483" s="120"/>
      <c r="C16483" s="120"/>
      <c r="D16483" s="120"/>
      <c r="E16483" s="344"/>
      <c r="F16483" s="344"/>
      <c r="G16483" s="262">
        <f t="shared" si="280"/>
        <v>58584.866528488899</v>
      </c>
    </row>
    <row r="16484" spans="1:7" x14ac:dyDescent="0.2">
      <c r="A16484" s="120"/>
      <c r="B16484" s="120"/>
      <c r="C16484" s="120"/>
      <c r="D16484" s="120"/>
      <c r="E16484" s="344"/>
      <c r="F16484" s="344"/>
      <c r="G16484" s="262">
        <f t="shared" si="280"/>
        <v>58584.866528488899</v>
      </c>
    </row>
    <row r="16485" spans="1:7" x14ac:dyDescent="0.2">
      <c r="A16485" s="120"/>
      <c r="B16485" s="120"/>
      <c r="C16485" s="120"/>
      <c r="D16485" s="120"/>
      <c r="E16485" s="344"/>
      <c r="F16485" s="344"/>
      <c r="G16485" s="262">
        <f t="shared" si="280"/>
        <v>58584.866528488899</v>
      </c>
    </row>
    <row r="16486" spans="1:7" x14ac:dyDescent="0.2">
      <c r="A16486" s="120"/>
      <c r="B16486" s="120"/>
      <c r="C16486" s="120"/>
      <c r="D16486" s="120"/>
      <c r="E16486" s="344"/>
      <c r="F16486" s="344"/>
      <c r="G16486" s="262">
        <f t="shared" si="280"/>
        <v>58584.866528488899</v>
      </c>
    </row>
    <row r="16487" spans="1:7" x14ac:dyDescent="0.2">
      <c r="A16487" s="120"/>
      <c r="B16487" s="120"/>
      <c r="C16487" s="120"/>
      <c r="D16487" s="120"/>
      <c r="E16487" s="344"/>
      <c r="F16487" s="344"/>
      <c r="G16487" s="262">
        <f t="shared" si="280"/>
        <v>58584.866528488899</v>
      </c>
    </row>
    <row r="16488" spans="1:7" x14ac:dyDescent="0.2">
      <c r="A16488" s="120"/>
      <c r="B16488" s="120"/>
      <c r="C16488" s="120"/>
      <c r="D16488" s="120"/>
      <c r="E16488" s="344"/>
      <c r="F16488" s="344"/>
      <c r="G16488" s="262">
        <f t="shared" si="280"/>
        <v>58584.866528488899</v>
      </c>
    </row>
    <row r="16489" spans="1:7" x14ac:dyDescent="0.2">
      <c r="A16489" s="120"/>
      <c r="B16489" s="120"/>
      <c r="C16489" s="120"/>
      <c r="D16489" s="120"/>
      <c r="E16489" s="344"/>
      <c r="F16489" s="344"/>
      <c r="G16489" s="262">
        <f t="shared" si="280"/>
        <v>58584.866528488899</v>
      </c>
    </row>
    <row r="16490" spans="1:7" x14ac:dyDescent="0.2">
      <c r="A16490" s="120"/>
      <c r="B16490" s="120"/>
      <c r="C16490" s="120"/>
      <c r="D16490" s="120"/>
      <c r="E16490" s="344"/>
      <c r="F16490" s="344"/>
      <c r="G16490" s="262">
        <f t="shared" si="280"/>
        <v>58584.866528488899</v>
      </c>
    </row>
    <row r="16491" spans="1:7" x14ac:dyDescent="0.2">
      <c r="A16491" s="120"/>
      <c r="B16491" s="120"/>
      <c r="C16491" s="120"/>
      <c r="D16491" s="120"/>
      <c r="E16491" s="344"/>
      <c r="F16491" s="344"/>
      <c r="G16491" s="262">
        <f t="shared" si="280"/>
        <v>58584.866528488899</v>
      </c>
    </row>
    <row r="16492" spans="1:7" x14ac:dyDescent="0.2">
      <c r="A16492" s="120"/>
      <c r="B16492" s="120"/>
      <c r="C16492" s="120"/>
      <c r="D16492" s="120"/>
      <c r="E16492" s="344"/>
      <c r="F16492" s="344"/>
      <c r="G16492" s="262">
        <f t="shared" si="280"/>
        <v>58584.866528488899</v>
      </c>
    </row>
    <row r="16493" spans="1:7" x14ac:dyDescent="0.2">
      <c r="A16493" s="120"/>
      <c r="B16493" s="120"/>
      <c r="C16493" s="120"/>
      <c r="D16493" s="120"/>
      <c r="E16493" s="344"/>
      <c r="F16493" s="344"/>
      <c r="G16493" s="262">
        <f t="shared" si="280"/>
        <v>58584.866528488899</v>
      </c>
    </row>
    <row r="16494" spans="1:7" x14ac:dyDescent="0.2">
      <c r="A16494" s="120"/>
      <c r="B16494" s="120"/>
      <c r="C16494" s="120"/>
      <c r="D16494" s="120"/>
      <c r="E16494" s="344"/>
      <c r="F16494" s="344"/>
      <c r="G16494" s="262">
        <f t="shared" si="280"/>
        <v>58584.866528488899</v>
      </c>
    </row>
    <row r="16495" spans="1:7" x14ac:dyDescent="0.2">
      <c r="A16495" s="120"/>
      <c r="B16495" s="120"/>
      <c r="C16495" s="120"/>
      <c r="D16495" s="120"/>
      <c r="E16495" s="344"/>
      <c r="F16495" s="344"/>
      <c r="G16495" s="262">
        <f t="shared" si="280"/>
        <v>58584.866528488899</v>
      </c>
    </row>
    <row r="16496" spans="1:7" x14ac:dyDescent="0.2">
      <c r="A16496" s="120"/>
      <c r="B16496" s="120"/>
      <c r="C16496" s="120"/>
      <c r="D16496" s="120"/>
      <c r="E16496" s="344"/>
      <c r="F16496" s="344"/>
      <c r="G16496" s="262">
        <f t="shared" si="280"/>
        <v>58584.866528488899</v>
      </c>
    </row>
    <row r="16497" spans="1:7" x14ac:dyDescent="0.2">
      <c r="A16497" s="120"/>
      <c r="B16497" s="120"/>
      <c r="C16497" s="120"/>
      <c r="D16497" s="120"/>
      <c r="E16497" s="344"/>
      <c r="F16497" s="344"/>
      <c r="G16497" s="262">
        <f t="shared" si="280"/>
        <v>58584.866528488899</v>
      </c>
    </row>
    <row r="16498" spans="1:7" x14ac:dyDescent="0.2">
      <c r="A16498" s="120"/>
      <c r="B16498" s="120"/>
      <c r="C16498" s="120"/>
      <c r="D16498" s="120"/>
      <c r="E16498" s="344"/>
      <c r="F16498" s="344"/>
      <c r="G16498" s="262">
        <f t="shared" si="280"/>
        <v>58584.866528488899</v>
      </c>
    </row>
    <row r="16499" spans="1:7" x14ac:dyDescent="0.2">
      <c r="A16499" s="120"/>
      <c r="B16499" s="120"/>
      <c r="C16499" s="120"/>
      <c r="D16499" s="120"/>
      <c r="E16499" s="344"/>
      <c r="F16499" s="344"/>
      <c r="G16499" s="262">
        <f t="shared" si="280"/>
        <v>58584.866528488899</v>
      </c>
    </row>
    <row r="16500" spans="1:7" x14ac:dyDescent="0.2">
      <c r="A16500" s="120"/>
      <c r="B16500" s="120"/>
      <c r="C16500" s="120"/>
      <c r="D16500" s="120"/>
      <c r="E16500" s="344"/>
      <c r="F16500" s="344"/>
      <c r="G16500" s="262">
        <f t="shared" si="280"/>
        <v>58584.866528488899</v>
      </c>
    </row>
    <row r="16501" spans="1:7" x14ac:dyDescent="0.2">
      <c r="A16501" s="120"/>
      <c r="B16501" s="120"/>
      <c r="C16501" s="120"/>
      <c r="D16501" s="120"/>
      <c r="E16501" s="344"/>
      <c r="F16501" s="344"/>
      <c r="G16501" s="262">
        <f t="shared" si="280"/>
        <v>58584.866528488899</v>
      </c>
    </row>
    <row r="16502" spans="1:7" x14ac:dyDescent="0.2">
      <c r="A16502" s="120"/>
      <c r="B16502" s="120"/>
      <c r="C16502" s="120"/>
      <c r="D16502" s="120"/>
      <c r="E16502" s="344"/>
      <c r="F16502" s="344"/>
      <c r="G16502" s="262">
        <f t="shared" si="280"/>
        <v>58584.866528488899</v>
      </c>
    </row>
    <row r="16503" spans="1:7" x14ac:dyDescent="0.2">
      <c r="A16503" s="120"/>
      <c r="B16503" s="120"/>
      <c r="C16503" s="120"/>
      <c r="D16503" s="120"/>
      <c r="E16503" s="344"/>
      <c r="F16503" s="344"/>
      <c r="G16503" s="262">
        <f t="shared" si="280"/>
        <v>58584.866528488899</v>
      </c>
    </row>
    <row r="16504" spans="1:7" x14ac:dyDescent="0.2">
      <c r="A16504" s="120"/>
      <c r="B16504" s="120"/>
      <c r="C16504" s="120"/>
      <c r="D16504" s="120"/>
      <c r="E16504" s="344"/>
      <c r="F16504" s="344"/>
      <c r="G16504" s="262">
        <f t="shared" si="280"/>
        <v>58584.866528488899</v>
      </c>
    </row>
    <row r="16505" spans="1:7" x14ac:dyDescent="0.2">
      <c r="A16505" s="120"/>
      <c r="B16505" s="120"/>
      <c r="C16505" s="120"/>
      <c r="D16505" s="120"/>
      <c r="E16505" s="344"/>
      <c r="F16505" s="344"/>
      <c r="G16505" s="262">
        <f t="shared" si="280"/>
        <v>58584.866528488899</v>
      </c>
    </row>
    <row r="16506" spans="1:7" x14ac:dyDescent="0.2">
      <c r="A16506" s="120"/>
      <c r="B16506" s="120"/>
      <c r="C16506" s="120"/>
      <c r="D16506" s="120"/>
      <c r="E16506" s="344"/>
      <c r="F16506" s="344"/>
      <c r="G16506" s="262">
        <f t="shared" si="280"/>
        <v>58584.866528488899</v>
      </c>
    </row>
    <row r="16507" spans="1:7" x14ac:dyDescent="0.2">
      <c r="A16507" s="120"/>
      <c r="B16507" s="120"/>
      <c r="C16507" s="120"/>
      <c r="D16507" s="120"/>
      <c r="E16507" s="344"/>
      <c r="F16507" s="344"/>
      <c r="G16507" s="262">
        <f t="shared" si="280"/>
        <v>58584.866528488899</v>
      </c>
    </row>
    <row r="16508" spans="1:7" x14ac:dyDescent="0.2">
      <c r="A16508" s="120"/>
      <c r="B16508" s="120"/>
      <c r="C16508" s="120"/>
      <c r="D16508" s="120"/>
      <c r="E16508" s="344"/>
      <c r="F16508" s="344"/>
      <c r="G16508" s="262">
        <f t="shared" si="280"/>
        <v>58584.866528488899</v>
      </c>
    </row>
    <row r="16509" spans="1:7" x14ac:dyDescent="0.2">
      <c r="A16509" s="120"/>
      <c r="B16509" s="120"/>
      <c r="C16509" s="120"/>
      <c r="D16509" s="120"/>
      <c r="E16509" s="344"/>
      <c r="F16509" s="344"/>
      <c r="G16509" s="262">
        <f t="shared" si="280"/>
        <v>58584.866528488899</v>
      </c>
    </row>
    <row r="16510" spans="1:7" x14ac:dyDescent="0.2">
      <c r="A16510" s="120"/>
      <c r="B16510" s="120"/>
      <c r="C16510" s="120"/>
      <c r="D16510" s="120"/>
      <c r="E16510" s="344"/>
      <c r="F16510" s="344"/>
      <c r="G16510" s="262">
        <f t="shared" si="280"/>
        <v>58584.866528488899</v>
      </c>
    </row>
    <row r="16511" spans="1:7" x14ac:dyDescent="0.2">
      <c r="A16511" s="120"/>
      <c r="B16511" s="120"/>
      <c r="C16511" s="120"/>
      <c r="D16511" s="120"/>
      <c r="E16511" s="344"/>
      <c r="F16511" s="344"/>
      <c r="G16511" s="262">
        <f t="shared" si="280"/>
        <v>58584.866528488899</v>
      </c>
    </row>
    <row r="16512" spans="1:7" x14ac:dyDescent="0.2">
      <c r="A16512" s="120"/>
      <c r="B16512" s="120"/>
      <c r="C16512" s="120"/>
      <c r="D16512" s="120"/>
      <c r="E16512" s="344"/>
      <c r="F16512" s="344"/>
      <c r="G16512" s="262">
        <f t="shared" si="280"/>
        <v>58584.866528488899</v>
      </c>
    </row>
    <row r="16513" spans="1:7" x14ac:dyDescent="0.2">
      <c r="A16513" s="120"/>
      <c r="B16513" s="120"/>
      <c r="C16513" s="120"/>
      <c r="D16513" s="120"/>
      <c r="E16513" s="344"/>
      <c r="F16513" s="344"/>
      <c r="G16513" s="262">
        <f t="shared" si="280"/>
        <v>58584.866528488899</v>
      </c>
    </row>
    <row r="16514" spans="1:7" x14ac:dyDescent="0.2">
      <c r="A16514" s="120"/>
      <c r="B16514" s="120"/>
      <c r="C16514" s="120"/>
      <c r="D16514" s="120"/>
      <c r="E16514" s="344"/>
      <c r="F16514" s="344"/>
      <c r="G16514" s="262">
        <f t="shared" si="280"/>
        <v>58584.866528488899</v>
      </c>
    </row>
    <row r="16515" spans="1:7" x14ac:dyDescent="0.2">
      <c r="A16515" s="120"/>
      <c r="B16515" s="120"/>
      <c r="C16515" s="120"/>
      <c r="D16515" s="120"/>
      <c r="E16515" s="344"/>
      <c r="F16515" s="344"/>
      <c r="G16515" s="262">
        <f t="shared" si="280"/>
        <v>58584.866528488899</v>
      </c>
    </row>
    <row r="16516" spans="1:7" x14ac:dyDescent="0.2">
      <c r="A16516" s="120"/>
      <c r="B16516" s="120"/>
      <c r="C16516" s="120"/>
      <c r="D16516" s="120"/>
      <c r="E16516" s="344"/>
      <c r="F16516" s="344"/>
      <c r="G16516" s="262">
        <f t="shared" si="280"/>
        <v>58584.866528488899</v>
      </c>
    </row>
    <row r="16517" spans="1:7" x14ac:dyDescent="0.2">
      <c r="A16517" s="120"/>
      <c r="B16517" s="120"/>
      <c r="C16517" s="120"/>
      <c r="D16517" s="120"/>
      <c r="E16517" s="344"/>
      <c r="F16517" s="344"/>
      <c r="G16517" s="262">
        <f t="shared" si="280"/>
        <v>58584.866528488899</v>
      </c>
    </row>
    <row r="16518" spans="1:7" x14ac:dyDescent="0.2">
      <c r="A16518" s="120"/>
      <c r="B16518" s="120"/>
      <c r="C16518" s="120"/>
      <c r="D16518" s="120"/>
      <c r="E16518" s="344"/>
      <c r="F16518" s="344"/>
      <c r="G16518" s="262">
        <f t="shared" ref="G16518:G16581" si="281">G16517+(D16518+D16517)/2*(E16518-E16517)</f>
        <v>58584.866528488899</v>
      </c>
    </row>
    <row r="16519" spans="1:7" x14ac:dyDescent="0.2">
      <c r="A16519" s="120"/>
      <c r="B16519" s="120"/>
      <c r="C16519" s="120"/>
      <c r="D16519" s="120"/>
      <c r="E16519" s="344"/>
      <c r="F16519" s="344"/>
      <c r="G16519" s="262">
        <f t="shared" si="281"/>
        <v>58584.866528488899</v>
      </c>
    </row>
    <row r="16520" spans="1:7" x14ac:dyDescent="0.2">
      <c r="A16520" s="120"/>
      <c r="B16520" s="120"/>
      <c r="C16520" s="120"/>
      <c r="D16520" s="120"/>
      <c r="E16520" s="344"/>
      <c r="F16520" s="344"/>
      <c r="G16520" s="262">
        <f t="shared" si="281"/>
        <v>58584.866528488899</v>
      </c>
    </row>
    <row r="16521" spans="1:7" x14ac:dyDescent="0.2">
      <c r="A16521" s="120"/>
      <c r="B16521" s="120"/>
      <c r="C16521" s="120"/>
      <c r="D16521" s="120"/>
      <c r="E16521" s="344"/>
      <c r="F16521" s="344"/>
      <c r="G16521" s="262">
        <f t="shared" si="281"/>
        <v>58584.866528488899</v>
      </c>
    </row>
    <row r="16522" spans="1:7" x14ac:dyDescent="0.2">
      <c r="A16522" s="120"/>
      <c r="B16522" s="120"/>
      <c r="C16522" s="120"/>
      <c r="D16522" s="120"/>
      <c r="E16522" s="344"/>
      <c r="F16522" s="344"/>
      <c r="G16522" s="262">
        <f t="shared" si="281"/>
        <v>58584.866528488899</v>
      </c>
    </row>
    <row r="16523" spans="1:7" x14ac:dyDescent="0.2">
      <c r="A16523" s="120"/>
      <c r="B16523" s="120"/>
      <c r="C16523" s="120"/>
      <c r="D16523" s="120"/>
      <c r="E16523" s="344"/>
      <c r="F16523" s="344"/>
      <c r="G16523" s="262">
        <f t="shared" si="281"/>
        <v>58584.866528488899</v>
      </c>
    </row>
    <row r="16524" spans="1:7" x14ac:dyDescent="0.2">
      <c r="A16524" s="120"/>
      <c r="B16524" s="120"/>
      <c r="C16524" s="120"/>
      <c r="D16524" s="120"/>
      <c r="E16524" s="344"/>
      <c r="F16524" s="344"/>
      <c r="G16524" s="262">
        <f t="shared" si="281"/>
        <v>58584.866528488899</v>
      </c>
    </row>
    <row r="16525" spans="1:7" x14ac:dyDescent="0.2">
      <c r="A16525" s="120"/>
      <c r="B16525" s="120"/>
      <c r="C16525" s="120"/>
      <c r="D16525" s="120"/>
      <c r="E16525" s="344"/>
      <c r="F16525" s="344"/>
      <c r="G16525" s="262">
        <f t="shared" si="281"/>
        <v>58584.866528488899</v>
      </c>
    </row>
    <row r="16526" spans="1:7" x14ac:dyDescent="0.2">
      <c r="A16526" s="120"/>
      <c r="B16526" s="120"/>
      <c r="C16526" s="120"/>
      <c r="D16526" s="120"/>
      <c r="E16526" s="344"/>
      <c r="F16526" s="344"/>
      <c r="G16526" s="262">
        <f t="shared" si="281"/>
        <v>58584.866528488899</v>
      </c>
    </row>
    <row r="16527" spans="1:7" x14ac:dyDescent="0.2">
      <c r="A16527" s="120"/>
      <c r="B16527" s="120"/>
      <c r="C16527" s="120"/>
      <c r="D16527" s="120"/>
      <c r="E16527" s="344"/>
      <c r="F16527" s="344"/>
      <c r="G16527" s="262">
        <f t="shared" si="281"/>
        <v>58584.866528488899</v>
      </c>
    </row>
    <row r="16528" spans="1:7" x14ac:dyDescent="0.2">
      <c r="A16528" s="120"/>
      <c r="B16528" s="120"/>
      <c r="C16528" s="120"/>
      <c r="D16528" s="120"/>
      <c r="E16528" s="344"/>
      <c r="F16528" s="344"/>
      <c r="G16528" s="262">
        <f t="shared" si="281"/>
        <v>58584.866528488899</v>
      </c>
    </row>
    <row r="16529" spans="1:7" x14ac:dyDescent="0.2">
      <c r="A16529" s="120"/>
      <c r="B16529" s="120"/>
      <c r="C16529" s="120"/>
      <c r="D16529" s="120"/>
      <c r="E16529" s="344"/>
      <c r="F16529" s="344"/>
      <c r="G16529" s="262">
        <f t="shared" si="281"/>
        <v>58584.866528488899</v>
      </c>
    </row>
    <row r="16530" spans="1:7" x14ac:dyDescent="0.2">
      <c r="A16530" s="120"/>
      <c r="B16530" s="120"/>
      <c r="C16530" s="120"/>
      <c r="D16530" s="120"/>
      <c r="E16530" s="344"/>
      <c r="F16530" s="344"/>
      <c r="G16530" s="262">
        <f t="shared" si="281"/>
        <v>58584.866528488899</v>
      </c>
    </row>
    <row r="16531" spans="1:7" x14ac:dyDescent="0.2">
      <c r="A16531" s="120"/>
      <c r="B16531" s="120"/>
      <c r="C16531" s="120"/>
      <c r="D16531" s="120"/>
      <c r="E16531" s="344"/>
      <c r="F16531" s="344"/>
      <c r="G16531" s="262">
        <f t="shared" si="281"/>
        <v>58584.866528488899</v>
      </c>
    </row>
    <row r="16532" spans="1:7" x14ac:dyDescent="0.2">
      <c r="A16532" s="120"/>
      <c r="B16532" s="120"/>
      <c r="C16532" s="120"/>
      <c r="D16532" s="120"/>
      <c r="E16532" s="344"/>
      <c r="F16532" s="344"/>
      <c r="G16532" s="262">
        <f t="shared" si="281"/>
        <v>58584.866528488899</v>
      </c>
    </row>
    <row r="16533" spans="1:7" x14ac:dyDescent="0.2">
      <c r="A16533" s="120"/>
      <c r="B16533" s="120"/>
      <c r="C16533" s="120"/>
      <c r="D16533" s="120"/>
      <c r="E16533" s="344"/>
      <c r="F16533" s="344"/>
      <c r="G16533" s="262">
        <f t="shared" si="281"/>
        <v>58584.866528488899</v>
      </c>
    </row>
    <row r="16534" spans="1:7" x14ac:dyDescent="0.2">
      <c r="A16534" s="120"/>
      <c r="B16534" s="120"/>
      <c r="C16534" s="120"/>
      <c r="D16534" s="120"/>
      <c r="E16534" s="344"/>
      <c r="F16534" s="344"/>
      <c r="G16534" s="262">
        <f t="shared" si="281"/>
        <v>58584.866528488899</v>
      </c>
    </row>
    <row r="16535" spans="1:7" x14ac:dyDescent="0.2">
      <c r="A16535" s="120"/>
      <c r="B16535" s="120"/>
      <c r="C16535" s="120"/>
      <c r="D16535" s="120"/>
      <c r="E16535" s="344"/>
      <c r="F16535" s="344"/>
      <c r="G16535" s="262">
        <f t="shared" si="281"/>
        <v>58584.866528488899</v>
      </c>
    </row>
    <row r="16536" spans="1:7" x14ac:dyDescent="0.2">
      <c r="A16536" s="120"/>
      <c r="B16536" s="120"/>
      <c r="C16536" s="120"/>
      <c r="D16536" s="120"/>
      <c r="E16536" s="344"/>
      <c r="F16536" s="344"/>
      <c r="G16536" s="262">
        <f t="shared" si="281"/>
        <v>58584.866528488899</v>
      </c>
    </row>
    <row r="16537" spans="1:7" x14ac:dyDescent="0.2">
      <c r="A16537" s="120"/>
      <c r="B16537" s="120"/>
      <c r="C16537" s="120"/>
      <c r="D16537" s="120"/>
      <c r="E16537" s="344"/>
      <c r="F16537" s="344"/>
      <c r="G16537" s="262">
        <f t="shared" si="281"/>
        <v>58584.866528488899</v>
      </c>
    </row>
    <row r="16538" spans="1:7" x14ac:dyDescent="0.2">
      <c r="A16538" s="120"/>
      <c r="B16538" s="120"/>
      <c r="C16538" s="120"/>
      <c r="D16538" s="120"/>
      <c r="E16538" s="344"/>
      <c r="F16538" s="344"/>
      <c r="G16538" s="262">
        <f t="shared" si="281"/>
        <v>58584.866528488899</v>
      </c>
    </row>
    <row r="16539" spans="1:7" x14ac:dyDescent="0.2">
      <c r="A16539" s="120"/>
      <c r="B16539" s="120"/>
      <c r="C16539" s="120"/>
      <c r="D16539" s="120"/>
      <c r="E16539" s="344"/>
      <c r="F16539" s="344"/>
      <c r="G16539" s="262">
        <f t="shared" si="281"/>
        <v>58584.866528488899</v>
      </c>
    </row>
    <row r="16540" spans="1:7" x14ac:dyDescent="0.2">
      <c r="A16540" s="120"/>
      <c r="B16540" s="120"/>
      <c r="C16540" s="120"/>
      <c r="D16540" s="120"/>
      <c r="E16540" s="344"/>
      <c r="F16540" s="344"/>
      <c r="G16540" s="262">
        <f t="shared" si="281"/>
        <v>58584.866528488899</v>
      </c>
    </row>
    <row r="16541" spans="1:7" x14ac:dyDescent="0.2">
      <c r="A16541" s="120"/>
      <c r="B16541" s="120"/>
      <c r="C16541" s="120"/>
      <c r="D16541" s="120"/>
      <c r="E16541" s="344"/>
      <c r="F16541" s="344"/>
      <c r="G16541" s="262">
        <f t="shared" si="281"/>
        <v>58584.866528488899</v>
      </c>
    </row>
    <row r="16542" spans="1:7" x14ac:dyDescent="0.2">
      <c r="A16542" s="120"/>
      <c r="B16542" s="120"/>
      <c r="C16542" s="120"/>
      <c r="D16542" s="120"/>
      <c r="E16542" s="344"/>
      <c r="F16542" s="344"/>
      <c r="G16542" s="262">
        <f t="shared" si="281"/>
        <v>58584.866528488899</v>
      </c>
    </row>
    <row r="16543" spans="1:7" x14ac:dyDescent="0.2">
      <c r="A16543" s="120"/>
      <c r="B16543" s="120"/>
      <c r="C16543" s="120"/>
      <c r="D16543" s="120"/>
      <c r="E16543" s="344"/>
      <c r="F16543" s="344"/>
      <c r="G16543" s="262">
        <f t="shared" si="281"/>
        <v>58584.866528488899</v>
      </c>
    </row>
    <row r="16544" spans="1:7" x14ac:dyDescent="0.2">
      <c r="A16544" s="120"/>
      <c r="B16544" s="120"/>
      <c r="C16544" s="120"/>
      <c r="D16544" s="120"/>
      <c r="E16544" s="344"/>
      <c r="F16544" s="344"/>
      <c r="G16544" s="262">
        <f t="shared" si="281"/>
        <v>58584.866528488899</v>
      </c>
    </row>
    <row r="16545" spans="1:7" x14ac:dyDescent="0.2">
      <c r="A16545" s="120"/>
      <c r="B16545" s="120"/>
      <c r="C16545" s="120"/>
      <c r="D16545" s="120"/>
      <c r="E16545" s="344"/>
      <c r="F16545" s="344"/>
      <c r="G16545" s="262">
        <f t="shared" si="281"/>
        <v>58584.866528488899</v>
      </c>
    </row>
    <row r="16546" spans="1:7" x14ac:dyDescent="0.2">
      <c r="A16546" s="120"/>
      <c r="B16546" s="120"/>
      <c r="C16546" s="120"/>
      <c r="D16546" s="120"/>
      <c r="E16546" s="344"/>
      <c r="F16546" s="344"/>
      <c r="G16546" s="262">
        <f t="shared" si="281"/>
        <v>58584.866528488899</v>
      </c>
    </row>
    <row r="16547" spans="1:7" x14ac:dyDescent="0.2">
      <c r="A16547" s="120"/>
      <c r="B16547" s="120"/>
      <c r="C16547" s="120"/>
      <c r="D16547" s="120"/>
      <c r="E16547" s="344"/>
      <c r="F16547" s="344"/>
      <c r="G16547" s="262">
        <f t="shared" si="281"/>
        <v>58584.866528488899</v>
      </c>
    </row>
    <row r="16548" spans="1:7" x14ac:dyDescent="0.2">
      <c r="A16548" s="120"/>
      <c r="B16548" s="120"/>
      <c r="C16548" s="120"/>
      <c r="D16548" s="120"/>
      <c r="E16548" s="344"/>
      <c r="F16548" s="344"/>
      <c r="G16548" s="262">
        <f t="shared" si="281"/>
        <v>58584.866528488899</v>
      </c>
    </row>
    <row r="16549" spans="1:7" x14ac:dyDescent="0.2">
      <c r="A16549" s="120"/>
      <c r="B16549" s="120"/>
      <c r="C16549" s="120"/>
      <c r="D16549" s="120"/>
      <c r="E16549" s="344"/>
      <c r="F16549" s="344"/>
      <c r="G16549" s="262">
        <f t="shared" si="281"/>
        <v>58584.866528488899</v>
      </c>
    </row>
    <row r="16550" spans="1:7" x14ac:dyDescent="0.2">
      <c r="A16550" s="120"/>
      <c r="B16550" s="120"/>
      <c r="C16550" s="120"/>
      <c r="D16550" s="120"/>
      <c r="E16550" s="344"/>
      <c r="F16550" s="344"/>
      <c r="G16550" s="262">
        <f t="shared" si="281"/>
        <v>58584.866528488899</v>
      </c>
    </row>
    <row r="16551" spans="1:7" x14ac:dyDescent="0.2">
      <c r="A16551" s="120"/>
      <c r="B16551" s="120"/>
      <c r="C16551" s="120"/>
      <c r="D16551" s="120"/>
      <c r="E16551" s="344"/>
      <c r="F16551" s="344"/>
      <c r="G16551" s="262">
        <f t="shared" si="281"/>
        <v>58584.866528488899</v>
      </c>
    </row>
    <row r="16552" spans="1:7" x14ac:dyDescent="0.2">
      <c r="A16552" s="120"/>
      <c r="B16552" s="120"/>
      <c r="C16552" s="120"/>
      <c r="D16552" s="120"/>
      <c r="E16552" s="344"/>
      <c r="F16552" s="344"/>
      <c r="G16552" s="262">
        <f t="shared" si="281"/>
        <v>58584.866528488899</v>
      </c>
    </row>
    <row r="16553" spans="1:7" x14ac:dyDescent="0.2">
      <c r="A16553" s="120"/>
      <c r="B16553" s="120"/>
      <c r="C16553" s="120"/>
      <c r="D16553" s="120"/>
      <c r="E16553" s="344"/>
      <c r="F16553" s="344"/>
      <c r="G16553" s="262">
        <f t="shared" si="281"/>
        <v>58584.866528488899</v>
      </c>
    </row>
    <row r="16554" spans="1:7" x14ac:dyDescent="0.2">
      <c r="A16554" s="120"/>
      <c r="B16554" s="120"/>
      <c r="C16554" s="120"/>
      <c r="D16554" s="120"/>
      <c r="E16554" s="344"/>
      <c r="F16554" s="344"/>
      <c r="G16554" s="262">
        <f t="shared" si="281"/>
        <v>58584.866528488899</v>
      </c>
    </row>
    <row r="16555" spans="1:7" x14ac:dyDescent="0.2">
      <c r="A16555" s="120"/>
      <c r="B16555" s="120"/>
      <c r="C16555" s="120"/>
      <c r="D16555" s="120"/>
      <c r="E16555" s="344"/>
      <c r="F16555" s="344"/>
      <c r="G16555" s="262">
        <f t="shared" si="281"/>
        <v>58584.866528488899</v>
      </c>
    </row>
    <row r="16556" spans="1:7" x14ac:dyDescent="0.2">
      <c r="A16556" s="120"/>
      <c r="B16556" s="120"/>
      <c r="C16556" s="120"/>
      <c r="D16556" s="120"/>
      <c r="E16556" s="344"/>
      <c r="F16556" s="344"/>
      <c r="G16556" s="262">
        <f t="shared" si="281"/>
        <v>58584.866528488899</v>
      </c>
    </row>
    <row r="16557" spans="1:7" x14ac:dyDescent="0.2">
      <c r="A16557" s="120"/>
      <c r="B16557" s="120"/>
      <c r="C16557" s="120"/>
      <c r="D16557" s="120"/>
      <c r="E16557" s="344"/>
      <c r="F16557" s="344"/>
      <c r="G16557" s="262">
        <f t="shared" si="281"/>
        <v>58584.866528488899</v>
      </c>
    </row>
    <row r="16558" spans="1:7" x14ac:dyDescent="0.2">
      <c r="A16558" s="120"/>
      <c r="B16558" s="120"/>
      <c r="C16558" s="120"/>
      <c r="D16558" s="120"/>
      <c r="E16558" s="344"/>
      <c r="F16558" s="344"/>
      <c r="G16558" s="262">
        <f t="shared" si="281"/>
        <v>58584.866528488899</v>
      </c>
    </row>
    <row r="16559" spans="1:7" x14ac:dyDescent="0.2">
      <c r="A16559" s="120"/>
      <c r="B16559" s="120"/>
      <c r="C16559" s="120"/>
      <c r="D16559" s="120"/>
      <c r="E16559" s="344"/>
      <c r="F16559" s="344"/>
      <c r="G16559" s="262">
        <f t="shared" si="281"/>
        <v>58584.866528488899</v>
      </c>
    </row>
    <row r="16560" spans="1:7" x14ac:dyDescent="0.2">
      <c r="A16560" s="120"/>
      <c r="B16560" s="120"/>
      <c r="C16560" s="120"/>
      <c r="D16560" s="120"/>
      <c r="E16560" s="344"/>
      <c r="F16560" s="344"/>
      <c r="G16560" s="262">
        <f t="shared" si="281"/>
        <v>58584.866528488899</v>
      </c>
    </row>
    <row r="16561" spans="1:7" x14ac:dyDescent="0.2">
      <c r="A16561" s="120"/>
      <c r="B16561" s="120"/>
      <c r="C16561" s="120"/>
      <c r="D16561" s="120"/>
      <c r="E16561" s="344"/>
      <c r="F16561" s="344"/>
      <c r="G16561" s="262">
        <f t="shared" si="281"/>
        <v>58584.866528488899</v>
      </c>
    </row>
    <row r="16562" spans="1:7" x14ac:dyDescent="0.2">
      <c r="A16562" s="120"/>
      <c r="B16562" s="120"/>
      <c r="C16562" s="120"/>
      <c r="D16562" s="120"/>
      <c r="E16562" s="344"/>
      <c r="F16562" s="344"/>
      <c r="G16562" s="262">
        <f t="shared" si="281"/>
        <v>58584.866528488899</v>
      </c>
    </row>
    <row r="16563" spans="1:7" x14ac:dyDescent="0.2">
      <c r="A16563" s="120"/>
      <c r="B16563" s="120"/>
      <c r="C16563" s="120"/>
      <c r="D16563" s="120"/>
      <c r="E16563" s="344"/>
      <c r="F16563" s="344"/>
      <c r="G16563" s="262">
        <f t="shared" si="281"/>
        <v>58584.866528488899</v>
      </c>
    </row>
    <row r="16564" spans="1:7" x14ac:dyDescent="0.2">
      <c r="A16564" s="120"/>
      <c r="B16564" s="120"/>
      <c r="C16564" s="120"/>
      <c r="D16564" s="120"/>
      <c r="E16564" s="344"/>
      <c r="F16564" s="344"/>
      <c r="G16564" s="262">
        <f t="shared" si="281"/>
        <v>58584.866528488899</v>
      </c>
    </row>
    <row r="16565" spans="1:7" x14ac:dyDescent="0.2">
      <c r="A16565" s="120"/>
      <c r="B16565" s="120"/>
      <c r="C16565" s="120"/>
      <c r="D16565" s="120"/>
      <c r="E16565" s="344"/>
      <c r="F16565" s="344"/>
      <c r="G16565" s="262">
        <f t="shared" si="281"/>
        <v>58584.866528488899</v>
      </c>
    </row>
    <row r="16566" spans="1:7" x14ac:dyDescent="0.2">
      <c r="A16566" s="120"/>
      <c r="B16566" s="120"/>
      <c r="C16566" s="120"/>
      <c r="D16566" s="120"/>
      <c r="E16566" s="344"/>
      <c r="F16566" s="344"/>
      <c r="G16566" s="262">
        <f t="shared" si="281"/>
        <v>58584.866528488899</v>
      </c>
    </row>
    <row r="16567" spans="1:7" x14ac:dyDescent="0.2">
      <c r="A16567" s="120"/>
      <c r="B16567" s="120"/>
      <c r="C16567" s="120"/>
      <c r="D16567" s="120"/>
      <c r="E16567" s="344"/>
      <c r="F16567" s="344"/>
      <c r="G16567" s="262">
        <f t="shared" si="281"/>
        <v>58584.866528488899</v>
      </c>
    </row>
    <row r="16568" spans="1:7" x14ac:dyDescent="0.2">
      <c r="A16568" s="120"/>
      <c r="B16568" s="120"/>
      <c r="C16568" s="120"/>
      <c r="D16568" s="120"/>
      <c r="E16568" s="344"/>
      <c r="F16568" s="344"/>
      <c r="G16568" s="262">
        <f t="shared" si="281"/>
        <v>58584.866528488899</v>
      </c>
    </row>
    <row r="16569" spans="1:7" x14ac:dyDescent="0.2">
      <c r="A16569" s="120"/>
      <c r="B16569" s="120"/>
      <c r="C16569" s="120"/>
      <c r="D16569" s="120"/>
      <c r="E16569" s="344"/>
      <c r="F16569" s="344"/>
      <c r="G16569" s="262">
        <f t="shared" si="281"/>
        <v>58584.866528488899</v>
      </c>
    </row>
    <row r="16570" spans="1:7" x14ac:dyDescent="0.2">
      <c r="A16570" s="120"/>
      <c r="B16570" s="120"/>
      <c r="C16570" s="120"/>
      <c r="D16570" s="120"/>
      <c r="E16570" s="344"/>
      <c r="F16570" s="344"/>
      <c r="G16570" s="262">
        <f t="shared" si="281"/>
        <v>58584.866528488899</v>
      </c>
    </row>
    <row r="16571" spans="1:7" x14ac:dyDescent="0.2">
      <c r="A16571" s="120"/>
      <c r="B16571" s="120"/>
      <c r="C16571" s="120"/>
      <c r="D16571" s="120"/>
      <c r="E16571" s="344"/>
      <c r="F16571" s="344"/>
      <c r="G16571" s="262">
        <f t="shared" si="281"/>
        <v>58584.866528488899</v>
      </c>
    </row>
    <row r="16572" spans="1:7" x14ac:dyDescent="0.2">
      <c r="A16572" s="120"/>
      <c r="B16572" s="120"/>
      <c r="C16572" s="120"/>
      <c r="D16572" s="120"/>
      <c r="E16572" s="344"/>
      <c r="F16572" s="344"/>
      <c r="G16572" s="262">
        <f t="shared" si="281"/>
        <v>58584.866528488899</v>
      </c>
    </row>
    <row r="16573" spans="1:7" x14ac:dyDescent="0.2">
      <c r="A16573" s="120"/>
      <c r="B16573" s="120"/>
      <c r="C16573" s="120"/>
      <c r="D16573" s="120"/>
      <c r="E16573" s="344"/>
      <c r="F16573" s="344"/>
      <c r="G16573" s="262">
        <f t="shared" si="281"/>
        <v>58584.866528488899</v>
      </c>
    </row>
    <row r="16574" spans="1:7" x14ac:dyDescent="0.2">
      <c r="A16574" s="120"/>
      <c r="B16574" s="120"/>
      <c r="C16574" s="120"/>
      <c r="D16574" s="120"/>
      <c r="E16574" s="344"/>
      <c r="F16574" s="344"/>
      <c r="G16574" s="262">
        <f t="shared" si="281"/>
        <v>58584.866528488899</v>
      </c>
    </row>
    <row r="16575" spans="1:7" x14ac:dyDescent="0.2">
      <c r="A16575" s="120"/>
      <c r="B16575" s="120"/>
      <c r="C16575" s="120"/>
      <c r="D16575" s="120"/>
      <c r="E16575" s="344"/>
      <c r="F16575" s="344"/>
      <c r="G16575" s="262">
        <f t="shared" si="281"/>
        <v>58584.866528488899</v>
      </c>
    </row>
    <row r="16576" spans="1:7" x14ac:dyDescent="0.2">
      <c r="A16576" s="120"/>
      <c r="B16576" s="120"/>
      <c r="C16576" s="120"/>
      <c r="D16576" s="120"/>
      <c r="E16576" s="344"/>
      <c r="F16576" s="344"/>
      <c r="G16576" s="262">
        <f t="shared" si="281"/>
        <v>58584.866528488899</v>
      </c>
    </row>
    <row r="16577" spans="1:7" x14ac:dyDescent="0.2">
      <c r="A16577" s="120"/>
      <c r="B16577" s="120"/>
      <c r="C16577" s="120"/>
      <c r="D16577" s="120"/>
      <c r="E16577" s="344"/>
      <c r="F16577" s="344"/>
      <c r="G16577" s="262">
        <f t="shared" si="281"/>
        <v>58584.866528488899</v>
      </c>
    </row>
    <row r="16578" spans="1:7" x14ac:dyDescent="0.2">
      <c r="A16578" s="120"/>
      <c r="B16578" s="120"/>
      <c r="C16578" s="120"/>
      <c r="D16578" s="120"/>
      <c r="E16578" s="344"/>
      <c r="F16578" s="344"/>
      <c r="G16578" s="262">
        <f t="shared" si="281"/>
        <v>58584.866528488899</v>
      </c>
    </row>
    <row r="16579" spans="1:7" x14ac:dyDescent="0.2">
      <c r="A16579" s="120"/>
      <c r="B16579" s="120"/>
      <c r="C16579" s="120"/>
      <c r="D16579" s="120"/>
      <c r="E16579" s="344"/>
      <c r="F16579" s="344"/>
      <c r="G16579" s="262">
        <f t="shared" si="281"/>
        <v>58584.866528488899</v>
      </c>
    </row>
    <row r="16580" spans="1:7" x14ac:dyDescent="0.2">
      <c r="A16580" s="120"/>
      <c r="B16580" s="120"/>
      <c r="C16580" s="120"/>
      <c r="D16580" s="120"/>
      <c r="E16580" s="344"/>
      <c r="F16580" s="344"/>
      <c r="G16580" s="262">
        <f t="shared" si="281"/>
        <v>58584.866528488899</v>
      </c>
    </row>
    <row r="16581" spans="1:7" x14ac:dyDescent="0.2">
      <c r="A16581" s="120"/>
      <c r="B16581" s="120"/>
      <c r="C16581" s="120"/>
      <c r="D16581" s="120"/>
      <c r="E16581" s="344"/>
      <c r="F16581" s="344"/>
      <c r="G16581" s="262">
        <f t="shared" si="281"/>
        <v>58584.866528488899</v>
      </c>
    </row>
    <row r="16582" spans="1:7" x14ac:dyDescent="0.2">
      <c r="A16582" s="120"/>
      <c r="B16582" s="120"/>
      <c r="C16582" s="120"/>
      <c r="D16582" s="120"/>
      <c r="E16582" s="344"/>
      <c r="F16582" s="344"/>
      <c r="G16582" s="262">
        <f t="shared" ref="G16582:G16645" si="282">G16581+(D16582+D16581)/2*(E16582-E16581)</f>
        <v>58584.866528488899</v>
      </c>
    </row>
    <row r="16583" spans="1:7" x14ac:dyDescent="0.2">
      <c r="A16583" s="120"/>
      <c r="B16583" s="120"/>
      <c r="C16583" s="120"/>
      <c r="D16583" s="120"/>
      <c r="E16583" s="344"/>
      <c r="F16583" s="344"/>
      <c r="G16583" s="262">
        <f t="shared" si="282"/>
        <v>58584.866528488899</v>
      </c>
    </row>
    <row r="16584" spans="1:7" x14ac:dyDescent="0.2">
      <c r="A16584" s="120"/>
      <c r="B16584" s="120"/>
      <c r="C16584" s="120"/>
      <c r="D16584" s="120"/>
      <c r="E16584" s="344"/>
      <c r="F16584" s="344"/>
      <c r="G16584" s="262">
        <f t="shared" si="282"/>
        <v>58584.866528488899</v>
      </c>
    </row>
    <row r="16585" spans="1:7" x14ac:dyDescent="0.2">
      <c r="A16585" s="120"/>
      <c r="B16585" s="120"/>
      <c r="C16585" s="120"/>
      <c r="D16585" s="120"/>
      <c r="E16585" s="344"/>
      <c r="F16585" s="344"/>
      <c r="G16585" s="262">
        <f t="shared" si="282"/>
        <v>58584.866528488899</v>
      </c>
    </row>
    <row r="16586" spans="1:7" x14ac:dyDescent="0.2">
      <c r="A16586" s="120"/>
      <c r="B16586" s="120"/>
      <c r="C16586" s="120"/>
      <c r="D16586" s="120"/>
      <c r="E16586" s="344"/>
      <c r="F16586" s="344"/>
      <c r="G16586" s="262">
        <f t="shared" si="282"/>
        <v>58584.866528488899</v>
      </c>
    </row>
    <row r="16587" spans="1:7" x14ac:dyDescent="0.2">
      <c r="A16587" s="120"/>
      <c r="B16587" s="120"/>
      <c r="C16587" s="120"/>
      <c r="D16587" s="120"/>
      <c r="E16587" s="344"/>
      <c r="F16587" s="344"/>
      <c r="G16587" s="262">
        <f t="shared" si="282"/>
        <v>58584.866528488899</v>
      </c>
    </row>
    <row r="16588" spans="1:7" x14ac:dyDescent="0.2">
      <c r="A16588" s="120"/>
      <c r="B16588" s="120"/>
      <c r="C16588" s="120"/>
      <c r="D16588" s="120"/>
      <c r="E16588" s="344"/>
      <c r="F16588" s="344"/>
      <c r="G16588" s="262">
        <f t="shared" si="282"/>
        <v>58584.866528488899</v>
      </c>
    </row>
    <row r="16589" spans="1:7" x14ac:dyDescent="0.2">
      <c r="A16589" s="120"/>
      <c r="B16589" s="120"/>
      <c r="C16589" s="120"/>
      <c r="D16589" s="120"/>
      <c r="E16589" s="344"/>
      <c r="F16589" s="344"/>
      <c r="G16589" s="262">
        <f t="shared" si="282"/>
        <v>58584.866528488899</v>
      </c>
    </row>
    <row r="16590" spans="1:7" x14ac:dyDescent="0.2">
      <c r="A16590" s="120"/>
      <c r="B16590" s="120"/>
      <c r="C16590" s="120"/>
      <c r="D16590" s="120"/>
      <c r="E16590" s="344"/>
      <c r="F16590" s="344"/>
      <c r="G16590" s="262">
        <f t="shared" si="282"/>
        <v>58584.866528488899</v>
      </c>
    </row>
    <row r="16591" spans="1:7" x14ac:dyDescent="0.2">
      <c r="A16591" s="120"/>
      <c r="B16591" s="120"/>
      <c r="C16591" s="120"/>
      <c r="D16591" s="120"/>
      <c r="E16591" s="344"/>
      <c r="F16591" s="344"/>
      <c r="G16591" s="262">
        <f t="shared" si="282"/>
        <v>58584.866528488899</v>
      </c>
    </row>
    <row r="16592" spans="1:7" x14ac:dyDescent="0.2">
      <c r="A16592" s="120"/>
      <c r="B16592" s="120"/>
      <c r="C16592" s="120"/>
      <c r="D16592" s="120"/>
      <c r="E16592" s="344"/>
      <c r="F16592" s="344"/>
      <c r="G16592" s="262">
        <f t="shared" si="282"/>
        <v>58584.866528488899</v>
      </c>
    </row>
    <row r="16593" spans="1:7" x14ac:dyDescent="0.2">
      <c r="A16593" s="120"/>
      <c r="B16593" s="120"/>
      <c r="C16593" s="120"/>
      <c r="D16593" s="120"/>
      <c r="E16593" s="344"/>
      <c r="F16593" s="344"/>
      <c r="G16593" s="262">
        <f t="shared" si="282"/>
        <v>58584.866528488899</v>
      </c>
    </row>
    <row r="16594" spans="1:7" x14ac:dyDescent="0.2">
      <c r="A16594" s="120"/>
      <c r="B16594" s="120"/>
      <c r="C16594" s="120"/>
      <c r="D16594" s="120"/>
      <c r="E16594" s="344"/>
      <c r="F16594" s="344"/>
      <c r="G16594" s="262">
        <f t="shared" si="282"/>
        <v>58584.866528488899</v>
      </c>
    </row>
    <row r="16595" spans="1:7" x14ac:dyDescent="0.2">
      <c r="A16595" s="120"/>
      <c r="B16595" s="120"/>
      <c r="C16595" s="120"/>
      <c r="D16595" s="120"/>
      <c r="E16595" s="344"/>
      <c r="F16595" s="344"/>
      <c r="G16595" s="262">
        <f t="shared" si="282"/>
        <v>58584.866528488899</v>
      </c>
    </row>
    <row r="16596" spans="1:7" x14ac:dyDescent="0.2">
      <c r="A16596" s="120"/>
      <c r="B16596" s="120"/>
      <c r="C16596" s="120"/>
      <c r="D16596" s="120"/>
      <c r="E16596" s="344"/>
      <c r="F16596" s="344"/>
      <c r="G16596" s="262">
        <f t="shared" si="282"/>
        <v>58584.866528488899</v>
      </c>
    </row>
    <row r="16597" spans="1:7" x14ac:dyDescent="0.2">
      <c r="A16597" s="120"/>
      <c r="B16597" s="120"/>
      <c r="C16597" s="120"/>
      <c r="D16597" s="120"/>
      <c r="E16597" s="344"/>
      <c r="F16597" s="344"/>
      <c r="G16597" s="262">
        <f t="shared" si="282"/>
        <v>58584.866528488899</v>
      </c>
    </row>
    <row r="16598" spans="1:7" x14ac:dyDescent="0.2">
      <c r="A16598" s="120"/>
      <c r="B16598" s="120"/>
      <c r="C16598" s="120"/>
      <c r="D16598" s="120"/>
      <c r="E16598" s="344"/>
      <c r="F16598" s="344"/>
      <c r="G16598" s="262">
        <f t="shared" si="282"/>
        <v>58584.866528488899</v>
      </c>
    </row>
    <row r="16599" spans="1:7" x14ac:dyDescent="0.2">
      <c r="A16599" s="120"/>
      <c r="B16599" s="120"/>
      <c r="C16599" s="120"/>
      <c r="D16599" s="120"/>
      <c r="E16599" s="344"/>
      <c r="F16599" s="344"/>
      <c r="G16599" s="262">
        <f t="shared" si="282"/>
        <v>58584.866528488899</v>
      </c>
    </row>
    <row r="16600" spans="1:7" x14ac:dyDescent="0.2">
      <c r="A16600" s="120"/>
      <c r="B16600" s="120"/>
      <c r="C16600" s="120"/>
      <c r="D16600" s="120"/>
      <c r="E16600" s="344"/>
      <c r="F16600" s="344"/>
      <c r="G16600" s="262">
        <f t="shared" si="282"/>
        <v>58584.866528488899</v>
      </c>
    </row>
    <row r="16601" spans="1:7" x14ac:dyDescent="0.2">
      <c r="A16601" s="120"/>
      <c r="B16601" s="120"/>
      <c r="C16601" s="120"/>
      <c r="D16601" s="120"/>
      <c r="E16601" s="344"/>
      <c r="F16601" s="344"/>
      <c r="G16601" s="262">
        <f t="shared" si="282"/>
        <v>58584.866528488899</v>
      </c>
    </row>
    <row r="16602" spans="1:7" x14ac:dyDescent="0.2">
      <c r="A16602" s="120"/>
      <c r="B16602" s="120"/>
      <c r="C16602" s="120"/>
      <c r="D16602" s="120"/>
      <c r="E16602" s="344"/>
      <c r="F16602" s="344"/>
      <c r="G16602" s="262">
        <f t="shared" si="282"/>
        <v>58584.866528488899</v>
      </c>
    </row>
    <row r="16603" spans="1:7" x14ac:dyDescent="0.2">
      <c r="A16603" s="120"/>
      <c r="B16603" s="120"/>
      <c r="C16603" s="120"/>
      <c r="D16603" s="120"/>
      <c r="E16603" s="344"/>
      <c r="F16603" s="344"/>
      <c r="G16603" s="262">
        <f t="shared" si="282"/>
        <v>58584.866528488899</v>
      </c>
    </row>
    <row r="16604" spans="1:7" x14ac:dyDescent="0.2">
      <c r="A16604" s="120"/>
      <c r="B16604" s="120"/>
      <c r="C16604" s="120"/>
      <c r="D16604" s="120"/>
      <c r="E16604" s="344"/>
      <c r="F16604" s="344"/>
      <c r="G16604" s="262">
        <f t="shared" si="282"/>
        <v>58584.866528488899</v>
      </c>
    </row>
    <row r="16605" spans="1:7" x14ac:dyDescent="0.2">
      <c r="A16605" s="120"/>
      <c r="B16605" s="120"/>
      <c r="C16605" s="120"/>
      <c r="D16605" s="120"/>
      <c r="E16605" s="344"/>
      <c r="F16605" s="344"/>
      <c r="G16605" s="262">
        <f t="shared" si="282"/>
        <v>58584.866528488899</v>
      </c>
    </row>
    <row r="16606" spans="1:7" x14ac:dyDescent="0.2">
      <c r="A16606" s="120"/>
      <c r="B16606" s="120"/>
      <c r="C16606" s="120"/>
      <c r="D16606" s="120"/>
      <c r="E16606" s="344"/>
      <c r="F16606" s="344"/>
      <c r="G16606" s="262">
        <f t="shared" si="282"/>
        <v>58584.866528488899</v>
      </c>
    </row>
    <row r="16607" spans="1:7" x14ac:dyDescent="0.2">
      <c r="A16607" s="120"/>
      <c r="B16607" s="120"/>
      <c r="C16607" s="120"/>
      <c r="D16607" s="120"/>
      <c r="E16607" s="344"/>
      <c r="F16607" s="344"/>
      <c r="G16607" s="262">
        <f t="shared" si="282"/>
        <v>58584.866528488899</v>
      </c>
    </row>
    <row r="16608" spans="1:7" x14ac:dyDescent="0.2">
      <c r="A16608" s="120"/>
      <c r="B16608" s="120"/>
      <c r="C16608" s="120"/>
      <c r="D16608" s="120"/>
      <c r="E16608" s="344"/>
      <c r="F16608" s="344"/>
      <c r="G16608" s="262">
        <f t="shared" si="282"/>
        <v>58584.866528488899</v>
      </c>
    </row>
    <row r="16609" spans="1:7" x14ac:dyDescent="0.2">
      <c r="A16609" s="120"/>
      <c r="B16609" s="120"/>
      <c r="C16609" s="120"/>
      <c r="D16609" s="120"/>
      <c r="E16609" s="344"/>
      <c r="F16609" s="344"/>
      <c r="G16609" s="262">
        <f t="shared" si="282"/>
        <v>58584.866528488899</v>
      </c>
    </row>
    <row r="16610" spans="1:7" x14ac:dyDescent="0.2">
      <c r="A16610" s="120"/>
      <c r="B16610" s="120"/>
      <c r="C16610" s="120"/>
      <c r="D16610" s="120"/>
      <c r="E16610" s="344"/>
      <c r="F16610" s="344"/>
      <c r="G16610" s="262">
        <f t="shared" si="282"/>
        <v>58584.866528488899</v>
      </c>
    </row>
    <row r="16611" spans="1:7" x14ac:dyDescent="0.2">
      <c r="A16611" s="120"/>
      <c r="B16611" s="120"/>
      <c r="C16611" s="120"/>
      <c r="D16611" s="120"/>
      <c r="E16611" s="344"/>
      <c r="F16611" s="344"/>
      <c r="G16611" s="262">
        <f t="shared" si="282"/>
        <v>58584.866528488899</v>
      </c>
    </row>
    <row r="16612" spans="1:7" x14ac:dyDescent="0.2">
      <c r="A16612" s="120"/>
      <c r="B16612" s="120"/>
      <c r="C16612" s="120"/>
      <c r="D16612" s="120"/>
      <c r="E16612" s="344"/>
      <c r="F16612" s="344"/>
      <c r="G16612" s="262">
        <f t="shared" si="282"/>
        <v>58584.866528488899</v>
      </c>
    </row>
    <row r="16613" spans="1:7" x14ac:dyDescent="0.2">
      <c r="A16613" s="120"/>
      <c r="B16613" s="120"/>
      <c r="C16613" s="120"/>
      <c r="D16613" s="120"/>
      <c r="E16613" s="344"/>
      <c r="F16613" s="344"/>
      <c r="G16613" s="262">
        <f t="shared" si="282"/>
        <v>58584.866528488899</v>
      </c>
    </row>
    <row r="16614" spans="1:7" x14ac:dyDescent="0.2">
      <c r="A16614" s="120"/>
      <c r="B16614" s="120"/>
      <c r="C16614" s="120"/>
      <c r="D16614" s="120"/>
      <c r="E16614" s="344"/>
      <c r="F16614" s="344"/>
      <c r="G16614" s="262">
        <f t="shared" si="282"/>
        <v>58584.866528488899</v>
      </c>
    </row>
    <row r="16615" spans="1:7" x14ac:dyDescent="0.2">
      <c r="A16615" s="120"/>
      <c r="B16615" s="120"/>
      <c r="C16615" s="120"/>
      <c r="D16615" s="120"/>
      <c r="E16615" s="344"/>
      <c r="F16615" s="344"/>
      <c r="G16615" s="262">
        <f t="shared" si="282"/>
        <v>58584.866528488899</v>
      </c>
    </row>
    <row r="16616" spans="1:7" x14ac:dyDescent="0.2">
      <c r="A16616" s="120"/>
      <c r="B16616" s="120"/>
      <c r="C16616" s="120"/>
      <c r="D16616" s="120"/>
      <c r="E16616" s="344"/>
      <c r="F16616" s="344"/>
      <c r="G16616" s="262">
        <f t="shared" si="282"/>
        <v>58584.866528488899</v>
      </c>
    </row>
    <row r="16617" spans="1:7" x14ac:dyDescent="0.2">
      <c r="A16617" s="120"/>
      <c r="B16617" s="120"/>
      <c r="C16617" s="120"/>
      <c r="D16617" s="120"/>
      <c r="E16617" s="344"/>
      <c r="F16617" s="344"/>
      <c r="G16617" s="262">
        <f t="shared" si="282"/>
        <v>58584.866528488899</v>
      </c>
    </row>
    <row r="16618" spans="1:7" x14ac:dyDescent="0.2">
      <c r="A16618" s="120"/>
      <c r="B16618" s="120"/>
      <c r="C16618" s="120"/>
      <c r="D16618" s="120"/>
      <c r="E16618" s="344"/>
      <c r="F16618" s="344"/>
      <c r="G16618" s="262">
        <f t="shared" si="282"/>
        <v>58584.866528488899</v>
      </c>
    </row>
    <row r="16619" spans="1:7" x14ac:dyDescent="0.2">
      <c r="A16619" s="120"/>
      <c r="B16619" s="120"/>
      <c r="C16619" s="120"/>
      <c r="D16619" s="120"/>
      <c r="E16619" s="344"/>
      <c r="F16619" s="344"/>
      <c r="G16619" s="262">
        <f t="shared" si="282"/>
        <v>58584.866528488899</v>
      </c>
    </row>
    <row r="16620" spans="1:7" x14ac:dyDescent="0.2">
      <c r="A16620" s="120"/>
      <c r="B16620" s="120"/>
      <c r="C16620" s="120"/>
      <c r="D16620" s="120"/>
      <c r="E16620" s="344"/>
      <c r="F16620" s="344"/>
      <c r="G16620" s="262">
        <f t="shared" si="282"/>
        <v>58584.866528488899</v>
      </c>
    </row>
    <row r="16621" spans="1:7" x14ac:dyDescent="0.2">
      <c r="A16621" s="120"/>
      <c r="B16621" s="120"/>
      <c r="C16621" s="120"/>
      <c r="D16621" s="120"/>
      <c r="E16621" s="344"/>
      <c r="F16621" s="344"/>
      <c r="G16621" s="262">
        <f t="shared" si="282"/>
        <v>58584.866528488899</v>
      </c>
    </row>
    <row r="16622" spans="1:7" x14ac:dyDescent="0.2">
      <c r="A16622" s="120"/>
      <c r="B16622" s="120"/>
      <c r="C16622" s="120"/>
      <c r="D16622" s="120"/>
      <c r="E16622" s="344"/>
      <c r="F16622" s="344"/>
      <c r="G16622" s="262">
        <f t="shared" si="282"/>
        <v>58584.866528488899</v>
      </c>
    </row>
    <row r="16623" spans="1:7" x14ac:dyDescent="0.2">
      <c r="A16623" s="120"/>
      <c r="B16623" s="120"/>
      <c r="C16623" s="120"/>
      <c r="D16623" s="120"/>
      <c r="E16623" s="344"/>
      <c r="F16623" s="344"/>
      <c r="G16623" s="262">
        <f t="shared" si="282"/>
        <v>58584.866528488899</v>
      </c>
    </row>
    <row r="16624" spans="1:7" x14ac:dyDescent="0.2">
      <c r="A16624" s="120"/>
      <c r="B16624" s="120"/>
      <c r="C16624" s="120"/>
      <c r="D16624" s="120"/>
      <c r="E16624" s="344"/>
      <c r="F16624" s="344"/>
      <c r="G16624" s="262">
        <f t="shared" si="282"/>
        <v>58584.866528488899</v>
      </c>
    </row>
    <row r="16625" spans="1:7" x14ac:dyDescent="0.2">
      <c r="A16625" s="120"/>
      <c r="B16625" s="120"/>
      <c r="C16625" s="120"/>
      <c r="D16625" s="120"/>
      <c r="E16625" s="344"/>
      <c r="F16625" s="344"/>
      <c r="G16625" s="262">
        <f t="shared" si="282"/>
        <v>58584.866528488899</v>
      </c>
    </row>
    <row r="16626" spans="1:7" x14ac:dyDescent="0.2">
      <c r="A16626" s="120"/>
      <c r="B16626" s="120"/>
      <c r="C16626" s="120"/>
      <c r="D16626" s="120"/>
      <c r="E16626" s="344"/>
      <c r="F16626" s="344"/>
      <c r="G16626" s="262">
        <f t="shared" si="282"/>
        <v>58584.866528488899</v>
      </c>
    </row>
    <row r="16627" spans="1:7" x14ac:dyDescent="0.2">
      <c r="A16627" s="120"/>
      <c r="B16627" s="120"/>
      <c r="C16627" s="120"/>
      <c r="D16627" s="120"/>
      <c r="E16627" s="344"/>
      <c r="F16627" s="344"/>
      <c r="G16627" s="262">
        <f t="shared" si="282"/>
        <v>58584.866528488899</v>
      </c>
    </row>
    <row r="16628" spans="1:7" x14ac:dyDescent="0.2">
      <c r="A16628" s="120"/>
      <c r="B16628" s="120"/>
      <c r="C16628" s="120"/>
      <c r="D16628" s="120"/>
      <c r="E16628" s="344"/>
      <c r="F16628" s="344"/>
      <c r="G16628" s="262">
        <f t="shared" si="282"/>
        <v>58584.866528488899</v>
      </c>
    </row>
    <row r="16629" spans="1:7" x14ac:dyDescent="0.2">
      <c r="A16629" s="120"/>
      <c r="B16629" s="120"/>
      <c r="C16629" s="120"/>
      <c r="D16629" s="120"/>
      <c r="E16629" s="344"/>
      <c r="F16629" s="344"/>
      <c r="G16629" s="262">
        <f t="shared" si="282"/>
        <v>58584.866528488899</v>
      </c>
    </row>
    <row r="16630" spans="1:7" x14ac:dyDescent="0.2">
      <c r="A16630" s="120"/>
      <c r="B16630" s="120"/>
      <c r="C16630" s="120"/>
      <c r="D16630" s="120"/>
      <c r="E16630" s="344"/>
      <c r="F16630" s="344"/>
      <c r="G16630" s="262">
        <f t="shared" si="282"/>
        <v>58584.866528488899</v>
      </c>
    </row>
    <row r="16631" spans="1:7" x14ac:dyDescent="0.2">
      <c r="A16631" s="120"/>
      <c r="B16631" s="120"/>
      <c r="C16631" s="120"/>
      <c r="D16631" s="120"/>
      <c r="E16631" s="344"/>
      <c r="F16631" s="344"/>
      <c r="G16631" s="262">
        <f t="shared" si="282"/>
        <v>58584.866528488899</v>
      </c>
    </row>
    <row r="16632" spans="1:7" x14ac:dyDescent="0.2">
      <c r="A16632" s="120"/>
      <c r="B16632" s="120"/>
      <c r="C16632" s="120"/>
      <c r="D16632" s="120"/>
      <c r="E16632" s="344"/>
      <c r="F16632" s="344"/>
      <c r="G16632" s="262">
        <f t="shared" si="282"/>
        <v>58584.866528488899</v>
      </c>
    </row>
    <row r="16633" spans="1:7" x14ac:dyDescent="0.2">
      <c r="A16633" s="120"/>
      <c r="B16633" s="120"/>
      <c r="C16633" s="120"/>
      <c r="D16633" s="120"/>
      <c r="E16633" s="344"/>
      <c r="F16633" s="344"/>
      <c r="G16633" s="262">
        <f t="shared" si="282"/>
        <v>58584.866528488899</v>
      </c>
    </row>
    <row r="16634" spans="1:7" x14ac:dyDescent="0.2">
      <c r="A16634" s="120"/>
      <c r="B16634" s="120"/>
      <c r="C16634" s="120"/>
      <c r="D16634" s="120"/>
      <c r="E16634" s="344"/>
      <c r="F16634" s="344"/>
      <c r="G16634" s="262">
        <f t="shared" si="282"/>
        <v>58584.866528488899</v>
      </c>
    </row>
    <row r="16635" spans="1:7" x14ac:dyDescent="0.2">
      <c r="A16635" s="120"/>
      <c r="B16635" s="120"/>
      <c r="C16635" s="120"/>
      <c r="D16635" s="120"/>
      <c r="E16635" s="344"/>
      <c r="F16635" s="344"/>
      <c r="G16635" s="262">
        <f t="shared" si="282"/>
        <v>58584.866528488899</v>
      </c>
    </row>
    <row r="16636" spans="1:7" x14ac:dyDescent="0.2">
      <c r="A16636" s="120"/>
      <c r="B16636" s="120"/>
      <c r="C16636" s="120"/>
      <c r="D16636" s="120"/>
      <c r="E16636" s="344"/>
      <c r="F16636" s="344"/>
      <c r="G16636" s="262">
        <f t="shared" si="282"/>
        <v>58584.866528488899</v>
      </c>
    </row>
    <row r="16637" spans="1:7" x14ac:dyDescent="0.2">
      <c r="A16637" s="120"/>
      <c r="B16637" s="120"/>
      <c r="C16637" s="120"/>
      <c r="D16637" s="120"/>
      <c r="E16637" s="344"/>
      <c r="F16637" s="344"/>
      <c r="G16637" s="262">
        <f t="shared" si="282"/>
        <v>58584.866528488899</v>
      </c>
    </row>
    <row r="16638" spans="1:7" x14ac:dyDescent="0.2">
      <c r="A16638" s="120"/>
      <c r="B16638" s="120"/>
      <c r="C16638" s="120"/>
      <c r="D16638" s="120"/>
      <c r="E16638" s="344"/>
      <c r="F16638" s="344"/>
      <c r="G16638" s="262">
        <f t="shared" si="282"/>
        <v>58584.866528488899</v>
      </c>
    </row>
    <row r="16639" spans="1:7" x14ac:dyDescent="0.2">
      <c r="A16639" s="120"/>
      <c r="B16639" s="120"/>
      <c r="C16639" s="120"/>
      <c r="D16639" s="120"/>
      <c r="E16639" s="344"/>
      <c r="F16639" s="344"/>
      <c r="G16639" s="262">
        <f t="shared" si="282"/>
        <v>58584.866528488899</v>
      </c>
    </row>
    <row r="16640" spans="1:7" x14ac:dyDescent="0.2">
      <c r="A16640" s="120"/>
      <c r="B16640" s="120"/>
      <c r="C16640" s="120"/>
      <c r="D16640" s="120"/>
      <c r="E16640" s="344"/>
      <c r="F16640" s="344"/>
      <c r="G16640" s="262">
        <f t="shared" si="282"/>
        <v>58584.866528488899</v>
      </c>
    </row>
    <row r="16641" spans="1:7" x14ac:dyDescent="0.2">
      <c r="A16641" s="120"/>
      <c r="B16641" s="120"/>
      <c r="C16641" s="120"/>
      <c r="D16641" s="120"/>
      <c r="E16641" s="344"/>
      <c r="F16641" s="344"/>
      <c r="G16641" s="262">
        <f t="shared" si="282"/>
        <v>58584.866528488899</v>
      </c>
    </row>
    <row r="16642" spans="1:7" x14ac:dyDescent="0.2">
      <c r="A16642" s="120"/>
      <c r="B16642" s="120"/>
      <c r="C16642" s="120"/>
      <c r="D16642" s="120"/>
      <c r="E16642" s="344"/>
      <c r="F16642" s="344"/>
      <c r="G16642" s="262">
        <f t="shared" si="282"/>
        <v>58584.866528488899</v>
      </c>
    </row>
    <row r="16643" spans="1:7" x14ac:dyDescent="0.2">
      <c r="A16643" s="120"/>
      <c r="B16643" s="120"/>
      <c r="C16643" s="120"/>
      <c r="D16643" s="120"/>
      <c r="E16643" s="344"/>
      <c r="F16643" s="344"/>
      <c r="G16643" s="262">
        <f t="shared" si="282"/>
        <v>58584.866528488899</v>
      </c>
    </row>
    <row r="16644" spans="1:7" x14ac:dyDescent="0.2">
      <c r="A16644" s="120"/>
      <c r="B16644" s="120"/>
      <c r="C16644" s="120"/>
      <c r="D16644" s="120"/>
      <c r="E16644" s="344"/>
      <c r="F16644" s="344"/>
      <c r="G16644" s="262">
        <f t="shared" si="282"/>
        <v>58584.866528488899</v>
      </c>
    </row>
    <row r="16645" spans="1:7" x14ac:dyDescent="0.2">
      <c r="A16645" s="120"/>
      <c r="B16645" s="120"/>
      <c r="C16645" s="120"/>
      <c r="D16645" s="120"/>
      <c r="E16645" s="344"/>
      <c r="F16645" s="344"/>
      <c r="G16645" s="262">
        <f t="shared" si="282"/>
        <v>58584.866528488899</v>
      </c>
    </row>
    <row r="16646" spans="1:7" x14ac:dyDescent="0.2">
      <c r="A16646" s="120"/>
      <c r="B16646" s="120"/>
      <c r="C16646" s="120"/>
      <c r="D16646" s="120"/>
      <c r="E16646" s="344"/>
      <c r="F16646" s="344"/>
      <c r="G16646" s="262">
        <f t="shared" ref="G16646:G16709" si="283">G16645+(D16646+D16645)/2*(E16646-E16645)</f>
        <v>58584.866528488899</v>
      </c>
    </row>
    <row r="16647" spans="1:7" x14ac:dyDescent="0.2">
      <c r="A16647" s="120"/>
      <c r="B16647" s="120"/>
      <c r="C16647" s="120"/>
      <c r="D16647" s="120"/>
      <c r="E16647" s="344"/>
      <c r="F16647" s="344"/>
      <c r="G16647" s="262">
        <f t="shared" si="283"/>
        <v>58584.866528488899</v>
      </c>
    </row>
    <row r="16648" spans="1:7" x14ac:dyDescent="0.2">
      <c r="A16648" s="120"/>
      <c r="B16648" s="120"/>
      <c r="C16648" s="120"/>
      <c r="D16648" s="120"/>
      <c r="E16648" s="344"/>
      <c r="F16648" s="344"/>
      <c r="G16648" s="262">
        <f t="shared" si="283"/>
        <v>58584.866528488899</v>
      </c>
    </row>
    <row r="16649" spans="1:7" x14ac:dyDescent="0.2">
      <c r="A16649" s="120"/>
      <c r="B16649" s="120"/>
      <c r="C16649" s="120"/>
      <c r="D16649" s="120"/>
      <c r="E16649" s="344"/>
      <c r="F16649" s="344"/>
      <c r="G16649" s="262">
        <f t="shared" si="283"/>
        <v>58584.866528488899</v>
      </c>
    </row>
    <row r="16650" spans="1:7" x14ac:dyDescent="0.2">
      <c r="A16650" s="120"/>
      <c r="B16650" s="120"/>
      <c r="C16650" s="120"/>
      <c r="D16650" s="120"/>
      <c r="E16650" s="344"/>
      <c r="F16650" s="344"/>
      <c r="G16650" s="262">
        <f t="shared" si="283"/>
        <v>58584.866528488899</v>
      </c>
    </row>
    <row r="16651" spans="1:7" x14ac:dyDescent="0.2">
      <c r="A16651" s="120"/>
      <c r="B16651" s="120"/>
      <c r="C16651" s="120"/>
      <c r="D16651" s="120"/>
      <c r="E16651" s="344"/>
      <c r="F16651" s="344"/>
      <c r="G16651" s="262">
        <f t="shared" si="283"/>
        <v>58584.866528488899</v>
      </c>
    </row>
    <row r="16652" spans="1:7" x14ac:dyDescent="0.2">
      <c r="A16652" s="120"/>
      <c r="B16652" s="120"/>
      <c r="C16652" s="120"/>
      <c r="D16652" s="120"/>
      <c r="E16652" s="344"/>
      <c r="F16652" s="344"/>
      <c r="G16652" s="262">
        <f t="shared" si="283"/>
        <v>58584.866528488899</v>
      </c>
    </row>
    <row r="16653" spans="1:7" x14ac:dyDescent="0.2">
      <c r="A16653" s="120"/>
      <c r="B16653" s="120"/>
      <c r="C16653" s="120"/>
      <c r="D16653" s="120"/>
      <c r="E16653" s="344"/>
      <c r="F16653" s="344"/>
      <c r="G16653" s="262">
        <f t="shared" si="283"/>
        <v>58584.866528488899</v>
      </c>
    </row>
    <row r="16654" spans="1:7" x14ac:dyDescent="0.2">
      <c r="A16654" s="120"/>
      <c r="B16654" s="120"/>
      <c r="C16654" s="120"/>
      <c r="D16654" s="120"/>
      <c r="E16654" s="344"/>
      <c r="F16654" s="344"/>
      <c r="G16654" s="262">
        <f t="shared" si="283"/>
        <v>58584.866528488899</v>
      </c>
    </row>
    <row r="16655" spans="1:7" x14ac:dyDescent="0.2">
      <c r="A16655" s="120"/>
      <c r="B16655" s="120"/>
      <c r="C16655" s="120"/>
      <c r="D16655" s="120"/>
      <c r="E16655" s="344"/>
      <c r="F16655" s="344"/>
      <c r="G16655" s="262">
        <f t="shared" si="283"/>
        <v>58584.866528488899</v>
      </c>
    </row>
    <row r="16656" spans="1:7" x14ac:dyDescent="0.2">
      <c r="A16656" s="120"/>
      <c r="B16656" s="120"/>
      <c r="C16656" s="120"/>
      <c r="D16656" s="120"/>
      <c r="E16656" s="344"/>
      <c r="F16656" s="344"/>
      <c r="G16656" s="262">
        <f t="shared" si="283"/>
        <v>58584.866528488899</v>
      </c>
    </row>
    <row r="16657" spans="1:7" x14ac:dyDescent="0.2">
      <c r="A16657" s="120"/>
      <c r="B16657" s="120"/>
      <c r="C16657" s="120"/>
      <c r="D16657" s="120"/>
      <c r="E16657" s="344"/>
      <c r="F16657" s="344"/>
      <c r="G16657" s="262">
        <f t="shared" si="283"/>
        <v>58584.866528488899</v>
      </c>
    </row>
    <row r="16658" spans="1:7" x14ac:dyDescent="0.2">
      <c r="A16658" s="120"/>
      <c r="B16658" s="120"/>
      <c r="C16658" s="120"/>
      <c r="D16658" s="120"/>
      <c r="E16658" s="344"/>
      <c r="F16658" s="344"/>
      <c r="G16658" s="262">
        <f t="shared" si="283"/>
        <v>58584.866528488899</v>
      </c>
    </row>
    <row r="16659" spans="1:7" x14ac:dyDescent="0.2">
      <c r="A16659" s="120"/>
      <c r="B16659" s="120"/>
      <c r="C16659" s="120"/>
      <c r="D16659" s="120"/>
      <c r="E16659" s="344"/>
      <c r="F16659" s="344"/>
      <c r="G16659" s="262">
        <f t="shared" si="283"/>
        <v>58584.866528488899</v>
      </c>
    </row>
    <row r="16660" spans="1:7" x14ac:dyDescent="0.2">
      <c r="A16660" s="120"/>
      <c r="B16660" s="120"/>
      <c r="C16660" s="120"/>
      <c r="D16660" s="120"/>
      <c r="E16660" s="344"/>
      <c r="F16660" s="344"/>
      <c r="G16660" s="262">
        <f t="shared" si="283"/>
        <v>58584.866528488899</v>
      </c>
    </row>
    <row r="16661" spans="1:7" x14ac:dyDescent="0.2">
      <c r="A16661" s="120"/>
      <c r="B16661" s="120"/>
      <c r="C16661" s="120"/>
      <c r="D16661" s="120"/>
      <c r="E16661" s="344"/>
      <c r="F16661" s="344"/>
      <c r="G16661" s="262">
        <f t="shared" si="283"/>
        <v>58584.866528488899</v>
      </c>
    </row>
    <row r="16662" spans="1:7" x14ac:dyDescent="0.2">
      <c r="A16662" s="120"/>
      <c r="B16662" s="120"/>
      <c r="C16662" s="120"/>
      <c r="D16662" s="120"/>
      <c r="E16662" s="344"/>
      <c r="F16662" s="344"/>
      <c r="G16662" s="262">
        <f t="shared" si="283"/>
        <v>58584.866528488899</v>
      </c>
    </row>
    <row r="16663" spans="1:7" x14ac:dyDescent="0.2">
      <c r="A16663" s="120"/>
      <c r="B16663" s="120"/>
      <c r="C16663" s="120"/>
      <c r="D16663" s="120"/>
      <c r="E16663" s="344"/>
      <c r="F16663" s="344"/>
      <c r="G16663" s="262">
        <f t="shared" si="283"/>
        <v>58584.866528488899</v>
      </c>
    </row>
    <row r="16664" spans="1:7" x14ac:dyDescent="0.2">
      <c r="A16664" s="120"/>
      <c r="B16664" s="120"/>
      <c r="C16664" s="120"/>
      <c r="D16664" s="120"/>
      <c r="E16664" s="344"/>
      <c r="F16664" s="344"/>
      <c r="G16664" s="262">
        <f t="shared" si="283"/>
        <v>58584.866528488899</v>
      </c>
    </row>
    <row r="16665" spans="1:7" x14ac:dyDescent="0.2">
      <c r="A16665" s="120"/>
      <c r="B16665" s="120"/>
      <c r="C16665" s="120"/>
      <c r="D16665" s="120"/>
      <c r="E16665" s="344"/>
      <c r="F16665" s="344"/>
      <c r="G16665" s="262">
        <f t="shared" si="283"/>
        <v>58584.866528488899</v>
      </c>
    </row>
    <row r="16666" spans="1:7" x14ac:dyDescent="0.2">
      <c r="A16666" s="120"/>
      <c r="B16666" s="120"/>
      <c r="C16666" s="120"/>
      <c r="D16666" s="120"/>
      <c r="E16666" s="344"/>
      <c r="F16666" s="344"/>
      <c r="G16666" s="262">
        <f t="shared" si="283"/>
        <v>58584.866528488899</v>
      </c>
    </row>
    <row r="16667" spans="1:7" x14ac:dyDescent="0.2">
      <c r="A16667" s="120"/>
      <c r="B16667" s="120"/>
      <c r="C16667" s="120"/>
      <c r="D16667" s="120"/>
      <c r="E16667" s="344"/>
      <c r="F16667" s="344"/>
      <c r="G16667" s="262">
        <f t="shared" si="283"/>
        <v>58584.866528488899</v>
      </c>
    </row>
    <row r="16668" spans="1:7" x14ac:dyDescent="0.2">
      <c r="A16668" s="120"/>
      <c r="B16668" s="120"/>
      <c r="C16668" s="120"/>
      <c r="D16668" s="120"/>
      <c r="E16668" s="344"/>
      <c r="F16668" s="344"/>
      <c r="G16668" s="262">
        <f t="shared" si="283"/>
        <v>58584.866528488899</v>
      </c>
    </row>
    <row r="16669" spans="1:7" x14ac:dyDescent="0.2">
      <c r="A16669" s="120"/>
      <c r="B16669" s="120"/>
      <c r="C16669" s="120"/>
      <c r="D16669" s="120"/>
      <c r="E16669" s="344"/>
      <c r="F16669" s="344"/>
      <c r="G16669" s="262">
        <f t="shared" si="283"/>
        <v>58584.866528488899</v>
      </c>
    </row>
    <row r="16670" spans="1:7" x14ac:dyDescent="0.2">
      <c r="A16670" s="120"/>
      <c r="B16670" s="120"/>
      <c r="C16670" s="120"/>
      <c r="D16670" s="120"/>
      <c r="E16670" s="344"/>
      <c r="F16670" s="344"/>
      <c r="G16670" s="262">
        <f t="shared" si="283"/>
        <v>58584.866528488899</v>
      </c>
    </row>
    <row r="16671" spans="1:7" x14ac:dyDescent="0.2">
      <c r="A16671" s="120"/>
      <c r="B16671" s="120"/>
      <c r="C16671" s="120"/>
      <c r="D16671" s="120"/>
      <c r="E16671" s="344"/>
      <c r="F16671" s="344"/>
      <c r="G16671" s="262">
        <f t="shared" si="283"/>
        <v>58584.866528488899</v>
      </c>
    </row>
    <row r="16672" spans="1:7" x14ac:dyDescent="0.2">
      <c r="A16672" s="120"/>
      <c r="B16672" s="120"/>
      <c r="C16672" s="120"/>
      <c r="D16672" s="120"/>
      <c r="E16672" s="344"/>
      <c r="F16672" s="344"/>
      <c r="G16672" s="262">
        <f t="shared" si="283"/>
        <v>58584.866528488899</v>
      </c>
    </row>
    <row r="16673" spans="1:7" x14ac:dyDescent="0.2">
      <c r="A16673" s="120"/>
      <c r="B16673" s="120"/>
      <c r="C16673" s="120"/>
      <c r="D16673" s="120"/>
      <c r="E16673" s="344"/>
      <c r="F16673" s="344"/>
      <c r="G16673" s="262">
        <f t="shared" si="283"/>
        <v>58584.866528488899</v>
      </c>
    </row>
    <row r="16674" spans="1:7" x14ac:dyDescent="0.2">
      <c r="A16674" s="120"/>
      <c r="B16674" s="120"/>
      <c r="C16674" s="120"/>
      <c r="D16674" s="120"/>
      <c r="E16674" s="344"/>
      <c r="F16674" s="344"/>
      <c r="G16674" s="262">
        <f t="shared" si="283"/>
        <v>58584.866528488899</v>
      </c>
    </row>
    <row r="16675" spans="1:7" x14ac:dyDescent="0.2">
      <c r="A16675" s="120"/>
      <c r="B16675" s="120"/>
      <c r="C16675" s="120"/>
      <c r="D16675" s="120"/>
      <c r="E16675" s="344"/>
      <c r="F16675" s="344"/>
      <c r="G16675" s="262">
        <f t="shared" si="283"/>
        <v>58584.866528488899</v>
      </c>
    </row>
    <row r="16676" spans="1:7" x14ac:dyDescent="0.2">
      <c r="A16676" s="120"/>
      <c r="B16676" s="120"/>
      <c r="C16676" s="120"/>
      <c r="D16676" s="120"/>
      <c r="E16676" s="344"/>
      <c r="F16676" s="344"/>
      <c r="G16676" s="262">
        <f t="shared" si="283"/>
        <v>58584.866528488899</v>
      </c>
    </row>
    <row r="16677" spans="1:7" x14ac:dyDescent="0.2">
      <c r="A16677" s="120"/>
      <c r="B16677" s="120"/>
      <c r="C16677" s="120"/>
      <c r="D16677" s="120"/>
      <c r="E16677" s="344"/>
      <c r="F16677" s="344"/>
      <c r="G16677" s="262">
        <f t="shared" si="283"/>
        <v>58584.866528488899</v>
      </c>
    </row>
    <row r="16678" spans="1:7" x14ac:dyDescent="0.2">
      <c r="A16678" s="120"/>
      <c r="B16678" s="120"/>
      <c r="C16678" s="120"/>
      <c r="D16678" s="120"/>
      <c r="E16678" s="344"/>
      <c r="F16678" s="344"/>
      <c r="G16678" s="262">
        <f t="shared" si="283"/>
        <v>58584.866528488899</v>
      </c>
    </row>
    <row r="16679" spans="1:7" x14ac:dyDescent="0.2">
      <c r="A16679" s="120"/>
      <c r="B16679" s="120"/>
      <c r="C16679" s="120"/>
      <c r="D16679" s="120"/>
      <c r="E16679" s="344"/>
      <c r="F16679" s="344"/>
      <c r="G16679" s="262">
        <f t="shared" si="283"/>
        <v>58584.866528488899</v>
      </c>
    </row>
    <row r="16680" spans="1:7" x14ac:dyDescent="0.2">
      <c r="A16680" s="120"/>
      <c r="B16680" s="120"/>
      <c r="C16680" s="120"/>
      <c r="D16680" s="120"/>
      <c r="E16680" s="344"/>
      <c r="F16680" s="344"/>
      <c r="G16680" s="262">
        <f t="shared" si="283"/>
        <v>58584.866528488899</v>
      </c>
    </row>
    <row r="16681" spans="1:7" x14ac:dyDescent="0.2">
      <c r="A16681" s="120"/>
      <c r="B16681" s="120"/>
      <c r="C16681" s="120"/>
      <c r="D16681" s="120"/>
      <c r="E16681" s="344"/>
      <c r="F16681" s="344"/>
      <c r="G16681" s="262">
        <f t="shared" si="283"/>
        <v>58584.866528488899</v>
      </c>
    </row>
    <row r="16682" spans="1:7" x14ac:dyDescent="0.2">
      <c r="A16682" s="120"/>
      <c r="B16682" s="120"/>
      <c r="C16682" s="120"/>
      <c r="D16682" s="120"/>
      <c r="E16682" s="344"/>
      <c r="F16682" s="344"/>
      <c r="G16682" s="262">
        <f t="shared" si="283"/>
        <v>58584.866528488899</v>
      </c>
    </row>
    <row r="16683" spans="1:7" x14ac:dyDescent="0.2">
      <c r="A16683" s="120"/>
      <c r="B16683" s="120"/>
      <c r="C16683" s="120"/>
      <c r="D16683" s="120"/>
      <c r="E16683" s="344"/>
      <c r="F16683" s="344"/>
      <c r="G16683" s="262">
        <f t="shared" si="283"/>
        <v>58584.866528488899</v>
      </c>
    </row>
    <row r="16684" spans="1:7" x14ac:dyDescent="0.2">
      <c r="A16684" s="120"/>
      <c r="B16684" s="120"/>
      <c r="C16684" s="120"/>
      <c r="D16684" s="120"/>
      <c r="E16684" s="344"/>
      <c r="F16684" s="344"/>
      <c r="G16684" s="262">
        <f t="shared" si="283"/>
        <v>58584.866528488899</v>
      </c>
    </row>
    <row r="16685" spans="1:7" x14ac:dyDescent="0.2">
      <c r="A16685" s="120"/>
      <c r="B16685" s="120"/>
      <c r="C16685" s="120"/>
      <c r="D16685" s="120"/>
      <c r="E16685" s="344"/>
      <c r="F16685" s="344"/>
      <c r="G16685" s="262">
        <f t="shared" si="283"/>
        <v>58584.866528488899</v>
      </c>
    </row>
    <row r="16686" spans="1:7" x14ac:dyDescent="0.2">
      <c r="A16686" s="120"/>
      <c r="B16686" s="120"/>
      <c r="C16686" s="120"/>
      <c r="D16686" s="120"/>
      <c r="E16686" s="344"/>
      <c r="F16686" s="344"/>
      <c r="G16686" s="262">
        <f t="shared" si="283"/>
        <v>58584.866528488899</v>
      </c>
    </row>
    <row r="16687" spans="1:7" x14ac:dyDescent="0.2">
      <c r="A16687" s="120"/>
      <c r="B16687" s="120"/>
      <c r="C16687" s="120"/>
      <c r="D16687" s="120"/>
      <c r="E16687" s="344"/>
      <c r="F16687" s="344"/>
      <c r="G16687" s="262">
        <f t="shared" si="283"/>
        <v>58584.866528488899</v>
      </c>
    </row>
    <row r="16688" spans="1:7" x14ac:dyDescent="0.2">
      <c r="A16688" s="120"/>
      <c r="B16688" s="120"/>
      <c r="C16688" s="120"/>
      <c r="D16688" s="120"/>
      <c r="E16688" s="344"/>
      <c r="F16688" s="344"/>
      <c r="G16688" s="262">
        <f t="shared" si="283"/>
        <v>58584.866528488899</v>
      </c>
    </row>
    <row r="16689" spans="1:7" x14ac:dyDescent="0.2">
      <c r="A16689" s="120"/>
      <c r="B16689" s="120"/>
      <c r="C16689" s="120"/>
      <c r="D16689" s="120"/>
      <c r="E16689" s="344"/>
      <c r="F16689" s="344"/>
      <c r="G16689" s="262">
        <f t="shared" si="283"/>
        <v>58584.866528488899</v>
      </c>
    </row>
    <row r="16690" spans="1:7" x14ac:dyDescent="0.2">
      <c r="A16690" s="120"/>
      <c r="B16690" s="120"/>
      <c r="C16690" s="120"/>
      <c r="D16690" s="120"/>
      <c r="E16690" s="344"/>
      <c r="F16690" s="344"/>
      <c r="G16690" s="262">
        <f t="shared" si="283"/>
        <v>58584.866528488899</v>
      </c>
    </row>
    <row r="16691" spans="1:7" x14ac:dyDescent="0.2">
      <c r="A16691" s="120"/>
      <c r="B16691" s="120"/>
      <c r="C16691" s="120"/>
      <c r="D16691" s="120"/>
      <c r="E16691" s="344"/>
      <c r="F16691" s="344"/>
      <c r="G16691" s="262">
        <f t="shared" si="283"/>
        <v>58584.866528488899</v>
      </c>
    </row>
    <row r="16692" spans="1:7" x14ac:dyDescent="0.2">
      <c r="A16692" s="120"/>
      <c r="B16692" s="120"/>
      <c r="C16692" s="120"/>
      <c r="D16692" s="120"/>
      <c r="E16692" s="344"/>
      <c r="F16692" s="344"/>
      <c r="G16692" s="262">
        <f t="shared" si="283"/>
        <v>58584.866528488899</v>
      </c>
    </row>
    <row r="16693" spans="1:7" x14ac:dyDescent="0.2">
      <c r="A16693" s="120"/>
      <c r="B16693" s="120"/>
      <c r="C16693" s="120"/>
      <c r="D16693" s="120"/>
      <c r="E16693" s="344"/>
      <c r="F16693" s="344"/>
      <c r="G16693" s="262">
        <f t="shared" si="283"/>
        <v>58584.866528488899</v>
      </c>
    </row>
    <row r="16694" spans="1:7" x14ac:dyDescent="0.2">
      <c r="A16694" s="120"/>
      <c r="B16694" s="120"/>
      <c r="C16694" s="120"/>
      <c r="D16694" s="120"/>
      <c r="E16694" s="344"/>
      <c r="F16694" s="344"/>
      <c r="G16694" s="262">
        <f t="shared" si="283"/>
        <v>58584.866528488899</v>
      </c>
    </row>
    <row r="16695" spans="1:7" x14ac:dyDescent="0.2">
      <c r="A16695" s="120"/>
      <c r="B16695" s="120"/>
      <c r="C16695" s="120"/>
      <c r="D16695" s="120"/>
      <c r="E16695" s="344"/>
      <c r="F16695" s="344"/>
      <c r="G16695" s="262">
        <f t="shared" si="283"/>
        <v>58584.866528488899</v>
      </c>
    </row>
    <row r="16696" spans="1:7" x14ac:dyDescent="0.2">
      <c r="A16696" s="120"/>
      <c r="B16696" s="120"/>
      <c r="C16696" s="120"/>
      <c r="D16696" s="120"/>
      <c r="E16696" s="344"/>
      <c r="F16696" s="344"/>
      <c r="G16696" s="262">
        <f t="shared" si="283"/>
        <v>58584.866528488899</v>
      </c>
    </row>
    <row r="16697" spans="1:7" x14ac:dyDescent="0.2">
      <c r="A16697" s="120"/>
      <c r="B16697" s="120"/>
      <c r="C16697" s="120"/>
      <c r="D16697" s="120"/>
      <c r="E16697" s="344"/>
      <c r="F16697" s="344"/>
      <c r="G16697" s="262">
        <f t="shared" si="283"/>
        <v>58584.866528488899</v>
      </c>
    </row>
    <row r="16698" spans="1:7" x14ac:dyDescent="0.2">
      <c r="A16698" s="120"/>
      <c r="B16698" s="120"/>
      <c r="C16698" s="120"/>
      <c r="D16698" s="120"/>
      <c r="E16698" s="344"/>
      <c r="F16698" s="344"/>
      <c r="G16698" s="262">
        <f t="shared" si="283"/>
        <v>58584.866528488899</v>
      </c>
    </row>
    <row r="16699" spans="1:7" x14ac:dyDescent="0.2">
      <c r="A16699" s="120"/>
      <c r="B16699" s="120"/>
      <c r="C16699" s="120"/>
      <c r="D16699" s="120"/>
      <c r="E16699" s="344"/>
      <c r="F16699" s="344"/>
      <c r="G16699" s="262">
        <f t="shared" si="283"/>
        <v>58584.866528488899</v>
      </c>
    </row>
    <row r="16700" spans="1:7" x14ac:dyDescent="0.2">
      <c r="A16700" s="120"/>
      <c r="B16700" s="120"/>
      <c r="C16700" s="120"/>
      <c r="D16700" s="120"/>
      <c r="E16700" s="344"/>
      <c r="F16700" s="344"/>
      <c r="G16700" s="262">
        <f t="shared" si="283"/>
        <v>58584.866528488899</v>
      </c>
    </row>
    <row r="16701" spans="1:7" x14ac:dyDescent="0.2">
      <c r="A16701" s="120"/>
      <c r="B16701" s="120"/>
      <c r="C16701" s="120"/>
      <c r="D16701" s="120"/>
      <c r="E16701" s="344"/>
      <c r="F16701" s="344"/>
      <c r="G16701" s="262">
        <f t="shared" si="283"/>
        <v>58584.866528488899</v>
      </c>
    </row>
    <row r="16702" spans="1:7" x14ac:dyDescent="0.2">
      <c r="A16702" s="120"/>
      <c r="B16702" s="120"/>
      <c r="C16702" s="120"/>
      <c r="D16702" s="120"/>
      <c r="E16702" s="344"/>
      <c r="F16702" s="344"/>
      <c r="G16702" s="262">
        <f t="shared" si="283"/>
        <v>58584.866528488899</v>
      </c>
    </row>
    <row r="16703" spans="1:7" x14ac:dyDescent="0.2">
      <c r="A16703" s="120"/>
      <c r="B16703" s="120"/>
      <c r="C16703" s="120"/>
      <c r="D16703" s="120"/>
      <c r="E16703" s="344"/>
      <c r="F16703" s="344"/>
      <c r="G16703" s="262">
        <f t="shared" si="283"/>
        <v>58584.866528488899</v>
      </c>
    </row>
    <row r="16704" spans="1:7" x14ac:dyDescent="0.2">
      <c r="A16704" s="120"/>
      <c r="B16704" s="120"/>
      <c r="C16704" s="120"/>
      <c r="D16704" s="120"/>
      <c r="E16704" s="344"/>
      <c r="F16704" s="344"/>
      <c r="G16704" s="262">
        <f t="shared" si="283"/>
        <v>58584.866528488899</v>
      </c>
    </row>
    <row r="16705" spans="1:7" x14ac:dyDescent="0.2">
      <c r="A16705" s="120"/>
      <c r="B16705" s="120"/>
      <c r="C16705" s="120"/>
      <c r="D16705" s="120"/>
      <c r="E16705" s="344"/>
      <c r="F16705" s="344"/>
      <c r="G16705" s="262">
        <f t="shared" si="283"/>
        <v>58584.866528488899</v>
      </c>
    </row>
    <row r="16706" spans="1:7" x14ac:dyDescent="0.2">
      <c r="A16706" s="120"/>
      <c r="B16706" s="120"/>
      <c r="C16706" s="120"/>
      <c r="D16706" s="120"/>
      <c r="E16706" s="344"/>
      <c r="F16706" s="344"/>
      <c r="G16706" s="262">
        <f t="shared" si="283"/>
        <v>58584.866528488899</v>
      </c>
    </row>
    <row r="16707" spans="1:7" x14ac:dyDescent="0.2">
      <c r="A16707" s="120"/>
      <c r="B16707" s="120"/>
      <c r="C16707" s="120"/>
      <c r="D16707" s="120"/>
      <c r="E16707" s="344"/>
      <c r="F16707" s="344"/>
      <c r="G16707" s="262">
        <f t="shared" si="283"/>
        <v>58584.866528488899</v>
      </c>
    </row>
    <row r="16708" spans="1:7" x14ac:dyDescent="0.2">
      <c r="A16708" s="120"/>
      <c r="B16708" s="120"/>
      <c r="C16708" s="120"/>
      <c r="D16708" s="120"/>
      <c r="E16708" s="344"/>
      <c r="F16708" s="344"/>
      <c r="G16708" s="262">
        <f t="shared" si="283"/>
        <v>58584.866528488899</v>
      </c>
    </row>
    <row r="16709" spans="1:7" x14ac:dyDescent="0.2">
      <c r="A16709" s="120"/>
      <c r="B16709" s="120"/>
      <c r="C16709" s="120"/>
      <c r="D16709" s="120"/>
      <c r="E16709" s="344"/>
      <c r="F16709" s="344"/>
      <c r="G16709" s="262">
        <f t="shared" si="283"/>
        <v>58584.866528488899</v>
      </c>
    </row>
    <row r="16710" spans="1:7" x14ac:dyDescent="0.2">
      <c r="A16710" s="120"/>
      <c r="B16710" s="120"/>
      <c r="C16710" s="120"/>
      <c r="D16710" s="120"/>
      <c r="E16710" s="344"/>
      <c r="F16710" s="344"/>
      <c r="G16710" s="262">
        <f t="shared" ref="G16710:G16773" si="284">G16709+(D16710+D16709)/2*(E16710-E16709)</f>
        <v>58584.866528488899</v>
      </c>
    </row>
    <row r="16711" spans="1:7" x14ac:dyDescent="0.2">
      <c r="A16711" s="120"/>
      <c r="B16711" s="120"/>
      <c r="C16711" s="120"/>
      <c r="D16711" s="120"/>
      <c r="E16711" s="344"/>
      <c r="F16711" s="344"/>
      <c r="G16711" s="262">
        <f t="shared" si="284"/>
        <v>58584.866528488899</v>
      </c>
    </row>
    <row r="16712" spans="1:7" x14ac:dyDescent="0.2">
      <c r="A16712" s="120"/>
      <c r="B16712" s="120"/>
      <c r="C16712" s="120"/>
      <c r="D16712" s="120"/>
      <c r="E16712" s="344"/>
      <c r="F16712" s="344"/>
      <c r="G16712" s="262">
        <f t="shared" si="284"/>
        <v>58584.866528488899</v>
      </c>
    </row>
    <row r="16713" spans="1:7" x14ac:dyDescent="0.2">
      <c r="A16713" s="120"/>
      <c r="B16713" s="120"/>
      <c r="C16713" s="120"/>
      <c r="D16713" s="120"/>
      <c r="E16713" s="344"/>
      <c r="F16713" s="344"/>
      <c r="G16713" s="262">
        <f t="shared" si="284"/>
        <v>58584.866528488899</v>
      </c>
    </row>
    <row r="16714" spans="1:7" x14ac:dyDescent="0.2">
      <c r="A16714" s="120"/>
      <c r="B16714" s="120"/>
      <c r="C16714" s="120"/>
      <c r="D16714" s="120"/>
      <c r="E16714" s="344"/>
      <c r="F16714" s="344"/>
      <c r="G16714" s="262">
        <f t="shared" si="284"/>
        <v>58584.866528488899</v>
      </c>
    </row>
    <row r="16715" spans="1:7" x14ac:dyDescent="0.2">
      <c r="A16715" s="120"/>
      <c r="B16715" s="120"/>
      <c r="C16715" s="120"/>
      <c r="D16715" s="120"/>
      <c r="E16715" s="344"/>
      <c r="F16715" s="344"/>
      <c r="G16715" s="262">
        <f t="shared" si="284"/>
        <v>58584.866528488899</v>
      </c>
    </row>
    <row r="16716" spans="1:7" x14ac:dyDescent="0.2">
      <c r="A16716" s="120"/>
      <c r="B16716" s="120"/>
      <c r="C16716" s="120"/>
      <c r="D16716" s="120"/>
      <c r="E16716" s="344"/>
      <c r="F16716" s="344"/>
      <c r="G16716" s="262">
        <f t="shared" si="284"/>
        <v>58584.866528488899</v>
      </c>
    </row>
    <row r="16717" spans="1:7" x14ac:dyDescent="0.2">
      <c r="A16717" s="120"/>
      <c r="B16717" s="120"/>
      <c r="C16717" s="120"/>
      <c r="D16717" s="120"/>
      <c r="E16717" s="344"/>
      <c r="F16717" s="344"/>
      <c r="G16717" s="262">
        <f t="shared" si="284"/>
        <v>58584.866528488899</v>
      </c>
    </row>
    <row r="16718" spans="1:7" x14ac:dyDescent="0.2">
      <c r="A16718" s="120"/>
      <c r="B16718" s="120"/>
      <c r="C16718" s="120"/>
      <c r="D16718" s="120"/>
      <c r="E16718" s="344"/>
      <c r="F16718" s="344"/>
      <c r="G16718" s="262">
        <f t="shared" si="284"/>
        <v>58584.866528488899</v>
      </c>
    </row>
    <row r="16719" spans="1:7" x14ac:dyDescent="0.2">
      <c r="A16719" s="120"/>
      <c r="B16719" s="120"/>
      <c r="C16719" s="120"/>
      <c r="D16719" s="120"/>
      <c r="E16719" s="344"/>
      <c r="F16719" s="344"/>
      <c r="G16719" s="262">
        <f t="shared" si="284"/>
        <v>58584.866528488899</v>
      </c>
    </row>
    <row r="16720" spans="1:7" x14ac:dyDescent="0.2">
      <c r="A16720" s="120"/>
      <c r="B16720" s="120"/>
      <c r="C16720" s="120"/>
      <c r="D16720" s="120"/>
      <c r="E16720" s="344"/>
      <c r="F16720" s="344"/>
      <c r="G16720" s="262">
        <f t="shared" si="284"/>
        <v>58584.866528488899</v>
      </c>
    </row>
    <row r="16721" spans="1:7" x14ac:dyDescent="0.2">
      <c r="A16721" s="120"/>
      <c r="B16721" s="120"/>
      <c r="C16721" s="120"/>
      <c r="D16721" s="120"/>
      <c r="E16721" s="344"/>
      <c r="F16721" s="344"/>
      <c r="G16721" s="262">
        <f t="shared" si="284"/>
        <v>58584.866528488899</v>
      </c>
    </row>
    <row r="16722" spans="1:7" x14ac:dyDescent="0.2">
      <c r="A16722" s="120"/>
      <c r="B16722" s="120"/>
      <c r="C16722" s="120"/>
      <c r="D16722" s="120"/>
      <c r="E16722" s="344"/>
      <c r="F16722" s="344"/>
      <c r="G16722" s="262">
        <f t="shared" si="284"/>
        <v>58584.866528488899</v>
      </c>
    </row>
    <row r="16723" spans="1:7" x14ac:dyDescent="0.2">
      <c r="A16723" s="120"/>
      <c r="B16723" s="120"/>
      <c r="C16723" s="120"/>
      <c r="D16723" s="120"/>
      <c r="E16723" s="344"/>
      <c r="F16723" s="344"/>
      <c r="G16723" s="262">
        <f t="shared" si="284"/>
        <v>58584.866528488899</v>
      </c>
    </row>
    <row r="16724" spans="1:7" x14ac:dyDescent="0.2">
      <c r="A16724" s="120"/>
      <c r="B16724" s="120"/>
      <c r="C16724" s="120"/>
      <c r="D16724" s="120"/>
      <c r="E16724" s="344"/>
      <c r="F16724" s="344"/>
      <c r="G16724" s="262">
        <f t="shared" si="284"/>
        <v>58584.866528488899</v>
      </c>
    </row>
    <row r="16725" spans="1:7" x14ac:dyDescent="0.2">
      <c r="A16725" s="120"/>
      <c r="B16725" s="120"/>
      <c r="C16725" s="120"/>
      <c r="D16725" s="120"/>
      <c r="E16725" s="344"/>
      <c r="F16725" s="344"/>
      <c r="G16725" s="262">
        <f t="shared" si="284"/>
        <v>58584.866528488899</v>
      </c>
    </row>
    <row r="16726" spans="1:7" x14ac:dyDescent="0.2">
      <c r="A16726" s="120"/>
      <c r="B16726" s="120"/>
      <c r="C16726" s="120"/>
      <c r="D16726" s="120"/>
      <c r="E16726" s="344"/>
      <c r="F16726" s="344"/>
      <c r="G16726" s="262">
        <f t="shared" si="284"/>
        <v>58584.866528488899</v>
      </c>
    </row>
    <row r="16727" spans="1:7" x14ac:dyDescent="0.2">
      <c r="A16727" s="120"/>
      <c r="B16727" s="120"/>
      <c r="C16727" s="120"/>
      <c r="D16727" s="120"/>
      <c r="E16727" s="344"/>
      <c r="F16727" s="344"/>
      <c r="G16727" s="262">
        <f t="shared" si="284"/>
        <v>58584.866528488899</v>
      </c>
    </row>
    <row r="16728" spans="1:7" x14ac:dyDescent="0.2">
      <c r="A16728" s="120"/>
      <c r="B16728" s="120"/>
      <c r="C16728" s="120"/>
      <c r="D16728" s="120"/>
      <c r="E16728" s="344"/>
      <c r="F16728" s="344"/>
      <c r="G16728" s="262">
        <f t="shared" si="284"/>
        <v>58584.866528488899</v>
      </c>
    </row>
    <row r="16729" spans="1:7" x14ac:dyDescent="0.2">
      <c r="A16729" s="120"/>
      <c r="B16729" s="120"/>
      <c r="C16729" s="120"/>
      <c r="D16729" s="120"/>
      <c r="E16729" s="344"/>
      <c r="F16729" s="344"/>
      <c r="G16729" s="262">
        <f t="shared" si="284"/>
        <v>58584.866528488899</v>
      </c>
    </row>
    <row r="16730" spans="1:7" x14ac:dyDescent="0.2">
      <c r="A16730" s="120"/>
      <c r="B16730" s="120"/>
      <c r="C16730" s="120"/>
      <c r="D16730" s="120"/>
      <c r="E16730" s="344"/>
      <c r="F16730" s="344"/>
      <c r="G16730" s="262">
        <f t="shared" si="284"/>
        <v>58584.866528488899</v>
      </c>
    </row>
    <row r="16731" spans="1:7" x14ac:dyDescent="0.2">
      <c r="A16731" s="120"/>
      <c r="B16731" s="120"/>
      <c r="C16731" s="120"/>
      <c r="D16731" s="120"/>
      <c r="E16731" s="344"/>
      <c r="F16731" s="344"/>
      <c r="G16731" s="262">
        <f t="shared" si="284"/>
        <v>58584.866528488899</v>
      </c>
    </row>
    <row r="16732" spans="1:7" x14ac:dyDescent="0.2">
      <c r="A16732" s="120"/>
      <c r="B16732" s="120"/>
      <c r="C16732" s="120"/>
      <c r="D16732" s="120"/>
      <c r="E16732" s="344"/>
      <c r="F16732" s="344"/>
      <c r="G16732" s="262">
        <f t="shared" si="284"/>
        <v>58584.866528488899</v>
      </c>
    </row>
    <row r="16733" spans="1:7" x14ac:dyDescent="0.2">
      <c r="A16733" s="120"/>
      <c r="B16733" s="120"/>
      <c r="C16733" s="120"/>
      <c r="D16733" s="120"/>
      <c r="E16733" s="344"/>
      <c r="F16733" s="344"/>
      <c r="G16733" s="262">
        <f t="shared" si="284"/>
        <v>58584.866528488899</v>
      </c>
    </row>
    <row r="16734" spans="1:7" x14ac:dyDescent="0.2">
      <c r="A16734" s="120"/>
      <c r="B16734" s="120"/>
      <c r="C16734" s="120"/>
      <c r="D16734" s="120"/>
      <c r="E16734" s="344"/>
      <c r="F16734" s="344"/>
      <c r="G16734" s="262">
        <f t="shared" si="284"/>
        <v>58584.866528488899</v>
      </c>
    </row>
    <row r="16735" spans="1:7" x14ac:dyDescent="0.2">
      <c r="A16735" s="120"/>
      <c r="B16735" s="120"/>
      <c r="C16735" s="120"/>
      <c r="D16735" s="120"/>
      <c r="E16735" s="344"/>
      <c r="F16735" s="344"/>
      <c r="G16735" s="262">
        <f t="shared" si="284"/>
        <v>58584.866528488899</v>
      </c>
    </row>
    <row r="16736" spans="1:7" x14ac:dyDescent="0.2">
      <c r="A16736" s="120"/>
      <c r="B16736" s="120"/>
      <c r="C16736" s="120"/>
      <c r="D16736" s="120"/>
      <c r="E16736" s="344"/>
      <c r="F16736" s="344"/>
      <c r="G16736" s="262">
        <f t="shared" si="284"/>
        <v>58584.866528488899</v>
      </c>
    </row>
    <row r="16737" spans="1:7" x14ac:dyDescent="0.2">
      <c r="A16737" s="120"/>
      <c r="B16737" s="120"/>
      <c r="C16737" s="120"/>
      <c r="D16737" s="120"/>
      <c r="E16737" s="344"/>
      <c r="F16737" s="344"/>
      <c r="G16737" s="262">
        <f t="shared" si="284"/>
        <v>58584.866528488899</v>
      </c>
    </row>
    <row r="16738" spans="1:7" x14ac:dyDescent="0.2">
      <c r="A16738" s="120"/>
      <c r="B16738" s="120"/>
      <c r="C16738" s="120"/>
      <c r="D16738" s="120"/>
      <c r="E16738" s="344"/>
      <c r="F16738" s="344"/>
      <c r="G16738" s="262">
        <f t="shared" si="284"/>
        <v>58584.866528488899</v>
      </c>
    </row>
    <row r="16739" spans="1:7" x14ac:dyDescent="0.2">
      <c r="A16739" s="120"/>
      <c r="B16739" s="120"/>
      <c r="C16739" s="120"/>
      <c r="D16739" s="120"/>
      <c r="E16739" s="344"/>
      <c r="F16739" s="344"/>
      <c r="G16739" s="262">
        <f t="shared" si="284"/>
        <v>58584.866528488899</v>
      </c>
    </row>
    <row r="16740" spans="1:7" x14ac:dyDescent="0.2">
      <c r="A16740" s="120"/>
      <c r="B16740" s="120"/>
      <c r="C16740" s="120"/>
      <c r="D16740" s="120"/>
      <c r="E16740" s="344"/>
      <c r="F16740" s="344"/>
      <c r="G16740" s="262">
        <f t="shared" si="284"/>
        <v>58584.866528488899</v>
      </c>
    </row>
    <row r="16741" spans="1:7" x14ac:dyDescent="0.2">
      <c r="A16741" s="120"/>
      <c r="B16741" s="120"/>
      <c r="C16741" s="120"/>
      <c r="D16741" s="120"/>
      <c r="E16741" s="344"/>
      <c r="F16741" s="344"/>
      <c r="G16741" s="262">
        <f t="shared" si="284"/>
        <v>58584.866528488899</v>
      </c>
    </row>
    <row r="16742" spans="1:7" x14ac:dyDescent="0.2">
      <c r="A16742" s="120"/>
      <c r="B16742" s="120"/>
      <c r="C16742" s="120"/>
      <c r="D16742" s="120"/>
      <c r="E16742" s="344"/>
      <c r="F16742" s="344"/>
      <c r="G16742" s="262">
        <f t="shared" si="284"/>
        <v>58584.866528488899</v>
      </c>
    </row>
    <row r="16743" spans="1:7" x14ac:dyDescent="0.2">
      <c r="A16743" s="120"/>
      <c r="B16743" s="120"/>
      <c r="C16743" s="120"/>
      <c r="D16743" s="120"/>
      <c r="E16743" s="344"/>
      <c r="F16743" s="344"/>
      <c r="G16743" s="262">
        <f t="shared" si="284"/>
        <v>58584.866528488899</v>
      </c>
    </row>
    <row r="16744" spans="1:7" x14ac:dyDescent="0.2">
      <c r="A16744" s="120"/>
      <c r="B16744" s="120"/>
      <c r="C16744" s="120"/>
      <c r="D16744" s="120"/>
      <c r="E16744" s="344"/>
      <c r="F16744" s="344"/>
      <c r="G16744" s="262">
        <f t="shared" si="284"/>
        <v>58584.866528488899</v>
      </c>
    </row>
    <row r="16745" spans="1:7" x14ac:dyDescent="0.2">
      <c r="A16745" s="120"/>
      <c r="B16745" s="120"/>
      <c r="C16745" s="120"/>
      <c r="D16745" s="120"/>
      <c r="E16745" s="344"/>
      <c r="F16745" s="344"/>
      <c r="G16745" s="262">
        <f t="shared" si="284"/>
        <v>58584.866528488899</v>
      </c>
    </row>
    <row r="16746" spans="1:7" x14ac:dyDescent="0.2">
      <c r="A16746" s="120"/>
      <c r="B16746" s="120"/>
      <c r="C16746" s="120"/>
      <c r="D16746" s="120"/>
      <c r="E16746" s="344"/>
      <c r="F16746" s="344"/>
      <c r="G16746" s="262">
        <f t="shared" si="284"/>
        <v>58584.866528488899</v>
      </c>
    </row>
    <row r="16747" spans="1:7" x14ac:dyDescent="0.2">
      <c r="A16747" s="120"/>
      <c r="B16747" s="120"/>
      <c r="C16747" s="120"/>
      <c r="D16747" s="120"/>
      <c r="E16747" s="344"/>
      <c r="F16747" s="344"/>
      <c r="G16747" s="262">
        <f t="shared" si="284"/>
        <v>58584.866528488899</v>
      </c>
    </row>
    <row r="16748" spans="1:7" x14ac:dyDescent="0.2">
      <c r="A16748" s="120"/>
      <c r="B16748" s="120"/>
      <c r="C16748" s="120"/>
      <c r="D16748" s="120"/>
      <c r="E16748" s="344"/>
      <c r="F16748" s="344"/>
      <c r="G16748" s="262">
        <f t="shared" si="284"/>
        <v>58584.866528488899</v>
      </c>
    </row>
    <row r="16749" spans="1:7" x14ac:dyDescent="0.2">
      <c r="A16749" s="120"/>
      <c r="B16749" s="120"/>
      <c r="C16749" s="120"/>
      <c r="D16749" s="120"/>
      <c r="E16749" s="344"/>
      <c r="F16749" s="344"/>
      <c r="G16749" s="262">
        <f t="shared" si="284"/>
        <v>58584.866528488899</v>
      </c>
    </row>
    <row r="16750" spans="1:7" x14ac:dyDescent="0.2">
      <c r="A16750" s="120"/>
      <c r="B16750" s="120"/>
      <c r="C16750" s="120"/>
      <c r="D16750" s="120"/>
      <c r="E16750" s="344"/>
      <c r="F16750" s="344"/>
      <c r="G16750" s="262">
        <f t="shared" si="284"/>
        <v>58584.866528488899</v>
      </c>
    </row>
    <row r="16751" spans="1:7" x14ac:dyDescent="0.2">
      <c r="A16751" s="120"/>
      <c r="B16751" s="120"/>
      <c r="C16751" s="120"/>
      <c r="D16751" s="120"/>
      <c r="E16751" s="344"/>
      <c r="F16751" s="344"/>
      <c r="G16751" s="262">
        <f t="shared" si="284"/>
        <v>58584.866528488899</v>
      </c>
    </row>
    <row r="16752" spans="1:7" x14ac:dyDescent="0.2">
      <c r="A16752" s="120"/>
      <c r="B16752" s="120"/>
      <c r="C16752" s="120"/>
      <c r="D16752" s="120"/>
      <c r="E16752" s="344"/>
      <c r="F16752" s="344"/>
      <c r="G16752" s="262">
        <f t="shared" si="284"/>
        <v>58584.866528488899</v>
      </c>
    </row>
    <row r="16753" spans="1:7" x14ac:dyDescent="0.2">
      <c r="A16753" s="120"/>
      <c r="B16753" s="120"/>
      <c r="C16753" s="120"/>
      <c r="D16753" s="120"/>
      <c r="E16753" s="344"/>
      <c r="F16753" s="344"/>
      <c r="G16753" s="262">
        <f t="shared" si="284"/>
        <v>58584.866528488899</v>
      </c>
    </row>
    <row r="16754" spans="1:7" x14ac:dyDescent="0.2">
      <c r="A16754" s="120"/>
      <c r="B16754" s="120"/>
      <c r="C16754" s="120"/>
      <c r="D16754" s="120"/>
      <c r="E16754" s="344"/>
      <c r="F16754" s="344"/>
      <c r="G16754" s="262">
        <f t="shared" si="284"/>
        <v>58584.866528488899</v>
      </c>
    </row>
    <row r="16755" spans="1:7" x14ac:dyDescent="0.2">
      <c r="A16755" s="120"/>
      <c r="B16755" s="120"/>
      <c r="C16755" s="120"/>
      <c r="D16755" s="120"/>
      <c r="E16755" s="344"/>
      <c r="F16755" s="344"/>
      <c r="G16755" s="262">
        <f t="shared" si="284"/>
        <v>58584.866528488899</v>
      </c>
    </row>
    <row r="16756" spans="1:7" x14ac:dyDescent="0.2">
      <c r="A16756" s="120"/>
      <c r="B16756" s="120"/>
      <c r="C16756" s="120"/>
      <c r="D16756" s="120"/>
      <c r="E16756" s="344"/>
      <c r="F16756" s="344"/>
      <c r="G16756" s="262">
        <f t="shared" si="284"/>
        <v>58584.866528488899</v>
      </c>
    </row>
    <row r="16757" spans="1:7" x14ac:dyDescent="0.2">
      <c r="A16757" s="120"/>
      <c r="B16757" s="120"/>
      <c r="C16757" s="120"/>
      <c r="D16757" s="120"/>
      <c r="E16757" s="344"/>
      <c r="F16757" s="344"/>
      <c r="G16757" s="262">
        <f t="shared" si="284"/>
        <v>58584.866528488899</v>
      </c>
    </row>
    <row r="16758" spans="1:7" x14ac:dyDescent="0.2">
      <c r="A16758" s="120"/>
      <c r="B16758" s="120"/>
      <c r="C16758" s="120"/>
      <c r="D16758" s="120"/>
      <c r="E16758" s="344"/>
      <c r="F16758" s="344"/>
      <c r="G16758" s="262">
        <f t="shared" si="284"/>
        <v>58584.866528488899</v>
      </c>
    </row>
    <row r="16759" spans="1:7" x14ac:dyDescent="0.2">
      <c r="A16759" s="120"/>
      <c r="B16759" s="120"/>
      <c r="C16759" s="120"/>
      <c r="D16759" s="120"/>
      <c r="E16759" s="344"/>
      <c r="F16759" s="344"/>
      <c r="G16759" s="262">
        <f t="shared" si="284"/>
        <v>58584.866528488899</v>
      </c>
    </row>
    <row r="16760" spans="1:7" x14ac:dyDescent="0.2">
      <c r="A16760" s="120"/>
      <c r="B16760" s="120"/>
      <c r="C16760" s="120"/>
      <c r="D16760" s="120"/>
      <c r="E16760" s="344"/>
      <c r="F16760" s="344"/>
      <c r="G16760" s="262">
        <f t="shared" si="284"/>
        <v>58584.866528488899</v>
      </c>
    </row>
    <row r="16761" spans="1:7" x14ac:dyDescent="0.2">
      <c r="A16761" s="120"/>
      <c r="B16761" s="120"/>
      <c r="C16761" s="120"/>
      <c r="D16761" s="120"/>
      <c r="E16761" s="344"/>
      <c r="F16761" s="344"/>
      <c r="G16761" s="262">
        <f t="shared" si="284"/>
        <v>58584.866528488899</v>
      </c>
    </row>
    <row r="16762" spans="1:7" x14ac:dyDescent="0.2">
      <c r="A16762" s="120"/>
      <c r="B16762" s="120"/>
      <c r="C16762" s="120"/>
      <c r="D16762" s="120"/>
      <c r="E16762" s="344"/>
      <c r="F16762" s="344"/>
      <c r="G16762" s="262">
        <f t="shared" si="284"/>
        <v>58584.866528488899</v>
      </c>
    </row>
    <row r="16763" spans="1:7" x14ac:dyDescent="0.2">
      <c r="A16763" s="120"/>
      <c r="B16763" s="120"/>
      <c r="C16763" s="120"/>
      <c r="D16763" s="120"/>
      <c r="E16763" s="344"/>
      <c r="F16763" s="344"/>
      <c r="G16763" s="262">
        <f t="shared" si="284"/>
        <v>58584.866528488899</v>
      </c>
    </row>
    <row r="16764" spans="1:7" x14ac:dyDescent="0.2">
      <c r="A16764" s="120"/>
      <c r="B16764" s="120"/>
      <c r="C16764" s="120"/>
      <c r="D16764" s="120"/>
      <c r="E16764" s="344"/>
      <c r="F16764" s="344"/>
      <c r="G16764" s="262">
        <f t="shared" si="284"/>
        <v>58584.866528488899</v>
      </c>
    </row>
    <row r="16765" spans="1:7" x14ac:dyDescent="0.2">
      <c r="A16765" s="120"/>
      <c r="B16765" s="120"/>
      <c r="C16765" s="120"/>
      <c r="D16765" s="120"/>
      <c r="E16765" s="344"/>
      <c r="F16765" s="344"/>
      <c r="G16765" s="262">
        <f t="shared" si="284"/>
        <v>58584.866528488899</v>
      </c>
    </row>
    <row r="16766" spans="1:7" x14ac:dyDescent="0.2">
      <c r="A16766" s="120"/>
      <c r="B16766" s="120"/>
      <c r="C16766" s="120"/>
      <c r="D16766" s="120"/>
      <c r="E16766" s="344"/>
      <c r="F16766" s="344"/>
      <c r="G16766" s="262">
        <f t="shared" si="284"/>
        <v>58584.866528488899</v>
      </c>
    </row>
    <row r="16767" spans="1:7" x14ac:dyDescent="0.2">
      <c r="A16767" s="120"/>
      <c r="B16767" s="120"/>
      <c r="C16767" s="120"/>
      <c r="D16767" s="120"/>
      <c r="E16767" s="344"/>
      <c r="F16767" s="344"/>
      <c r="G16767" s="262">
        <f t="shared" si="284"/>
        <v>58584.866528488899</v>
      </c>
    </row>
    <row r="16768" spans="1:7" x14ac:dyDescent="0.2">
      <c r="A16768" s="120"/>
      <c r="B16768" s="120"/>
      <c r="C16768" s="120"/>
      <c r="D16768" s="120"/>
      <c r="E16768" s="344"/>
      <c r="F16768" s="344"/>
      <c r="G16768" s="262">
        <f t="shared" si="284"/>
        <v>58584.866528488899</v>
      </c>
    </row>
    <row r="16769" spans="1:7" x14ac:dyDescent="0.2">
      <c r="A16769" s="120"/>
      <c r="B16769" s="120"/>
      <c r="C16769" s="120"/>
      <c r="D16769" s="120"/>
      <c r="E16769" s="344"/>
      <c r="F16769" s="344"/>
      <c r="G16769" s="262">
        <f t="shared" si="284"/>
        <v>58584.866528488899</v>
      </c>
    </row>
    <row r="16770" spans="1:7" x14ac:dyDescent="0.2">
      <c r="A16770" s="120"/>
      <c r="B16770" s="120"/>
      <c r="C16770" s="120"/>
      <c r="D16770" s="120"/>
      <c r="E16770" s="344"/>
      <c r="F16770" s="344"/>
      <c r="G16770" s="262">
        <f t="shared" si="284"/>
        <v>58584.866528488899</v>
      </c>
    </row>
    <row r="16771" spans="1:7" x14ac:dyDescent="0.2">
      <c r="A16771" s="120"/>
      <c r="B16771" s="120"/>
      <c r="C16771" s="120"/>
      <c r="D16771" s="120"/>
      <c r="E16771" s="344"/>
      <c r="F16771" s="344"/>
      <c r="G16771" s="262">
        <f t="shared" si="284"/>
        <v>58584.866528488899</v>
      </c>
    </row>
    <row r="16772" spans="1:7" x14ac:dyDescent="0.2">
      <c r="A16772" s="120"/>
      <c r="B16772" s="120"/>
      <c r="C16772" s="120"/>
      <c r="D16772" s="120"/>
      <c r="E16772" s="344"/>
      <c r="F16772" s="344"/>
      <c r="G16772" s="262">
        <f t="shared" si="284"/>
        <v>58584.866528488899</v>
      </c>
    </row>
    <row r="16773" spans="1:7" x14ac:dyDescent="0.2">
      <c r="A16773" s="120"/>
      <c r="B16773" s="120"/>
      <c r="C16773" s="120"/>
      <c r="D16773" s="120"/>
      <c r="E16773" s="344"/>
      <c r="F16773" s="344"/>
      <c r="G16773" s="262">
        <f t="shared" si="284"/>
        <v>58584.866528488899</v>
      </c>
    </row>
    <row r="16774" spans="1:7" x14ac:dyDescent="0.2">
      <c r="A16774" s="120"/>
      <c r="B16774" s="120"/>
      <c r="C16774" s="120"/>
      <c r="D16774" s="120"/>
      <c r="E16774" s="344"/>
      <c r="F16774" s="344"/>
      <c r="G16774" s="262">
        <f t="shared" ref="G16774:G16812" si="285">G16773+(D16774+D16773)/2*(E16774-E16773)</f>
        <v>58584.866528488899</v>
      </c>
    </row>
    <row r="16775" spans="1:7" x14ac:dyDescent="0.2">
      <c r="A16775" s="120"/>
      <c r="B16775" s="120"/>
      <c r="C16775" s="120"/>
      <c r="D16775" s="120"/>
      <c r="E16775" s="344"/>
      <c r="F16775" s="344"/>
      <c r="G16775" s="262">
        <f t="shared" si="285"/>
        <v>58584.866528488899</v>
      </c>
    </row>
    <row r="16776" spans="1:7" x14ac:dyDescent="0.2">
      <c r="A16776" s="120"/>
      <c r="B16776" s="120"/>
      <c r="C16776" s="120"/>
      <c r="D16776" s="120"/>
      <c r="E16776" s="344"/>
      <c r="F16776" s="344"/>
      <c r="G16776" s="262">
        <f t="shared" si="285"/>
        <v>58584.866528488899</v>
      </c>
    </row>
    <row r="16777" spans="1:7" x14ac:dyDescent="0.2">
      <c r="A16777" s="120"/>
      <c r="B16777" s="120"/>
      <c r="C16777" s="120"/>
      <c r="D16777" s="120"/>
      <c r="E16777" s="344"/>
      <c r="F16777" s="344"/>
      <c r="G16777" s="262">
        <f t="shared" si="285"/>
        <v>58584.866528488899</v>
      </c>
    </row>
    <row r="16778" spans="1:7" x14ac:dyDescent="0.2">
      <c r="A16778" s="120"/>
      <c r="B16778" s="120"/>
      <c r="C16778" s="120"/>
      <c r="D16778" s="120"/>
      <c r="E16778" s="344"/>
      <c r="F16778" s="344"/>
      <c r="G16778" s="262">
        <f t="shared" si="285"/>
        <v>58584.866528488899</v>
      </c>
    </row>
    <row r="16779" spans="1:7" x14ac:dyDescent="0.2">
      <c r="A16779" s="120"/>
      <c r="B16779" s="120"/>
      <c r="C16779" s="120"/>
      <c r="D16779" s="120"/>
      <c r="E16779" s="344"/>
      <c r="F16779" s="344"/>
      <c r="G16779" s="262">
        <f t="shared" si="285"/>
        <v>58584.866528488899</v>
      </c>
    </row>
    <row r="16780" spans="1:7" x14ac:dyDescent="0.2">
      <c r="A16780" s="120"/>
      <c r="B16780" s="120"/>
      <c r="C16780" s="120"/>
      <c r="D16780" s="120"/>
      <c r="E16780" s="344"/>
      <c r="F16780" s="344"/>
      <c r="G16780" s="262">
        <f t="shared" si="285"/>
        <v>58584.866528488899</v>
      </c>
    </row>
    <row r="16781" spans="1:7" x14ac:dyDescent="0.2">
      <c r="A16781" s="120"/>
      <c r="B16781" s="120"/>
      <c r="C16781" s="120"/>
      <c r="D16781" s="120"/>
      <c r="E16781" s="344"/>
      <c r="F16781" s="344"/>
      <c r="G16781" s="262">
        <f t="shared" si="285"/>
        <v>58584.866528488899</v>
      </c>
    </row>
    <row r="16782" spans="1:7" x14ac:dyDescent="0.2">
      <c r="A16782" s="120"/>
      <c r="B16782" s="120"/>
      <c r="C16782" s="120"/>
      <c r="D16782" s="120"/>
      <c r="E16782" s="344"/>
      <c r="F16782" s="344"/>
      <c r="G16782" s="262">
        <f t="shared" si="285"/>
        <v>58584.866528488899</v>
      </c>
    </row>
    <row r="16783" spans="1:7" x14ac:dyDescent="0.2">
      <c r="A16783" s="120"/>
      <c r="B16783" s="120"/>
      <c r="C16783" s="120"/>
      <c r="D16783" s="120"/>
      <c r="E16783" s="344"/>
      <c r="F16783" s="344"/>
      <c r="G16783" s="262">
        <f t="shared" si="285"/>
        <v>58584.866528488899</v>
      </c>
    </row>
    <row r="16784" spans="1:7" x14ac:dyDescent="0.2">
      <c r="A16784" s="120"/>
      <c r="B16784" s="120"/>
      <c r="C16784" s="120"/>
      <c r="D16784" s="120"/>
      <c r="E16784" s="344"/>
      <c r="F16784" s="344"/>
      <c r="G16784" s="262">
        <f t="shared" si="285"/>
        <v>58584.866528488899</v>
      </c>
    </row>
    <row r="16785" spans="1:7" x14ac:dyDescent="0.2">
      <c r="A16785" s="120"/>
      <c r="B16785" s="120"/>
      <c r="C16785" s="120"/>
      <c r="D16785" s="120"/>
      <c r="E16785" s="344"/>
      <c r="F16785" s="344"/>
      <c r="G16785" s="262">
        <f t="shared" si="285"/>
        <v>58584.866528488899</v>
      </c>
    </row>
    <row r="16786" spans="1:7" x14ac:dyDescent="0.2">
      <c r="A16786" s="120"/>
      <c r="B16786" s="120"/>
      <c r="C16786" s="120"/>
      <c r="D16786" s="120"/>
      <c r="E16786" s="344"/>
      <c r="F16786" s="344"/>
      <c r="G16786" s="262">
        <f t="shared" si="285"/>
        <v>58584.866528488899</v>
      </c>
    </row>
    <row r="16787" spans="1:7" x14ac:dyDescent="0.2">
      <c r="A16787" s="120"/>
      <c r="B16787" s="120"/>
      <c r="C16787" s="120"/>
      <c r="D16787" s="120"/>
      <c r="E16787" s="344"/>
      <c r="F16787" s="344"/>
      <c r="G16787" s="262">
        <f t="shared" si="285"/>
        <v>58584.866528488899</v>
      </c>
    </row>
    <row r="16788" spans="1:7" x14ac:dyDescent="0.2">
      <c r="A16788" s="120"/>
      <c r="B16788" s="120"/>
      <c r="C16788" s="120"/>
      <c r="D16788" s="120"/>
      <c r="E16788" s="344"/>
      <c r="F16788" s="344"/>
      <c r="G16788" s="262">
        <f t="shared" si="285"/>
        <v>58584.866528488899</v>
      </c>
    </row>
    <row r="16789" spans="1:7" x14ac:dyDescent="0.2">
      <c r="A16789" s="120"/>
      <c r="B16789" s="120"/>
      <c r="C16789" s="120"/>
      <c r="D16789" s="120"/>
      <c r="E16789" s="344"/>
      <c r="F16789" s="344"/>
      <c r="G16789" s="262">
        <f t="shared" si="285"/>
        <v>58584.866528488899</v>
      </c>
    </row>
    <row r="16790" spans="1:7" x14ac:dyDescent="0.2">
      <c r="A16790" s="120"/>
      <c r="B16790" s="120"/>
      <c r="C16790" s="120"/>
      <c r="D16790" s="120"/>
      <c r="E16790" s="344"/>
      <c r="F16790" s="344"/>
      <c r="G16790" s="262">
        <f t="shared" si="285"/>
        <v>58584.866528488899</v>
      </c>
    </row>
    <row r="16791" spans="1:7" x14ac:dyDescent="0.2">
      <c r="A16791" s="120"/>
      <c r="B16791" s="120"/>
      <c r="C16791" s="120"/>
      <c r="D16791" s="120"/>
      <c r="E16791" s="344"/>
      <c r="F16791" s="344"/>
      <c r="G16791" s="262">
        <f t="shared" si="285"/>
        <v>58584.866528488899</v>
      </c>
    </row>
    <row r="16792" spans="1:7" x14ac:dyDescent="0.2">
      <c r="A16792" s="120"/>
      <c r="B16792" s="120"/>
      <c r="C16792" s="120"/>
      <c r="D16792" s="120"/>
      <c r="E16792" s="344"/>
      <c r="F16792" s="344"/>
      <c r="G16792" s="262">
        <f t="shared" si="285"/>
        <v>58584.866528488899</v>
      </c>
    </row>
    <row r="16793" spans="1:7" x14ac:dyDescent="0.2">
      <c r="A16793" s="120"/>
      <c r="B16793" s="120"/>
      <c r="C16793" s="120"/>
      <c r="D16793" s="120"/>
      <c r="E16793" s="344"/>
      <c r="F16793" s="344"/>
      <c r="G16793" s="262">
        <f t="shared" si="285"/>
        <v>58584.866528488899</v>
      </c>
    </row>
    <row r="16794" spans="1:7" x14ac:dyDescent="0.2">
      <c r="A16794" s="120"/>
      <c r="B16794" s="120"/>
      <c r="C16794" s="120"/>
      <c r="D16794" s="120"/>
      <c r="E16794" s="344"/>
      <c r="F16794" s="344"/>
      <c r="G16794" s="262">
        <f t="shared" si="285"/>
        <v>58584.866528488899</v>
      </c>
    </row>
    <row r="16795" spans="1:7" x14ac:dyDescent="0.2">
      <c r="A16795" s="120"/>
      <c r="B16795" s="120"/>
      <c r="C16795" s="120"/>
      <c r="D16795" s="120"/>
      <c r="E16795" s="344"/>
      <c r="F16795" s="344"/>
      <c r="G16795" s="262">
        <f t="shared" si="285"/>
        <v>58584.866528488899</v>
      </c>
    </row>
    <row r="16796" spans="1:7" x14ac:dyDescent="0.2">
      <c r="A16796" s="120"/>
      <c r="B16796" s="120"/>
      <c r="C16796" s="120"/>
      <c r="D16796" s="120"/>
      <c r="E16796" s="344"/>
      <c r="F16796" s="344"/>
      <c r="G16796" s="262">
        <f t="shared" si="285"/>
        <v>58584.866528488899</v>
      </c>
    </row>
    <row r="16797" spans="1:7" x14ac:dyDescent="0.2">
      <c r="A16797" s="120"/>
      <c r="B16797" s="120"/>
      <c r="C16797" s="120"/>
      <c r="D16797" s="120"/>
      <c r="E16797" s="344"/>
      <c r="F16797" s="344"/>
      <c r="G16797" s="262">
        <f t="shared" si="285"/>
        <v>58584.866528488899</v>
      </c>
    </row>
    <row r="16798" spans="1:7" x14ac:dyDescent="0.2">
      <c r="A16798" s="120"/>
      <c r="B16798" s="120"/>
      <c r="C16798" s="120"/>
      <c r="D16798" s="120"/>
      <c r="E16798" s="344"/>
      <c r="F16798" s="344"/>
      <c r="G16798" s="262">
        <f t="shared" si="285"/>
        <v>58584.866528488899</v>
      </c>
    </row>
    <row r="16799" spans="1:7" x14ac:dyDescent="0.2">
      <c r="A16799" s="120"/>
      <c r="B16799" s="120"/>
      <c r="C16799" s="120"/>
      <c r="D16799" s="120"/>
      <c r="E16799" s="344"/>
      <c r="F16799" s="344"/>
      <c r="G16799" s="262">
        <f t="shared" si="285"/>
        <v>58584.866528488899</v>
      </c>
    </row>
    <row r="16800" spans="1:7" x14ac:dyDescent="0.2">
      <c r="A16800" s="120"/>
      <c r="B16800" s="120"/>
      <c r="C16800" s="120"/>
      <c r="D16800" s="120"/>
      <c r="E16800" s="344"/>
      <c r="F16800" s="344"/>
      <c r="G16800" s="262">
        <f t="shared" si="285"/>
        <v>58584.866528488899</v>
      </c>
    </row>
    <row r="16801" spans="1:7" x14ac:dyDescent="0.2">
      <c r="A16801" s="120"/>
      <c r="B16801" s="120"/>
      <c r="C16801" s="120"/>
      <c r="D16801" s="120"/>
      <c r="E16801" s="344"/>
      <c r="F16801" s="344"/>
      <c r="G16801" s="262">
        <f t="shared" si="285"/>
        <v>58584.866528488899</v>
      </c>
    </row>
    <row r="16802" spans="1:7" x14ac:dyDescent="0.2">
      <c r="A16802" s="120"/>
      <c r="B16802" s="120"/>
      <c r="C16802" s="120"/>
      <c r="D16802" s="120"/>
      <c r="E16802" s="344"/>
      <c r="F16802" s="344"/>
      <c r="G16802" s="262">
        <f t="shared" si="285"/>
        <v>58584.866528488899</v>
      </c>
    </row>
    <row r="16803" spans="1:7" x14ac:dyDescent="0.2">
      <c r="A16803" s="120"/>
      <c r="B16803" s="120"/>
      <c r="C16803" s="120"/>
      <c r="D16803" s="120"/>
      <c r="E16803" s="344"/>
      <c r="F16803" s="344"/>
      <c r="G16803" s="262">
        <f t="shared" si="285"/>
        <v>58584.866528488899</v>
      </c>
    </row>
    <row r="16804" spans="1:7" x14ac:dyDescent="0.2">
      <c r="A16804" s="120"/>
      <c r="B16804" s="120"/>
      <c r="C16804" s="120"/>
      <c r="D16804" s="120"/>
      <c r="E16804" s="344"/>
      <c r="F16804" s="344"/>
      <c r="G16804" s="262">
        <f t="shared" si="285"/>
        <v>58584.866528488899</v>
      </c>
    </row>
    <row r="16805" spans="1:7" x14ac:dyDescent="0.2">
      <c r="A16805" s="120"/>
      <c r="B16805" s="120"/>
      <c r="C16805" s="120"/>
      <c r="D16805" s="120"/>
      <c r="E16805" s="344"/>
      <c r="F16805" s="344"/>
      <c r="G16805" s="262">
        <f t="shared" si="285"/>
        <v>58584.866528488899</v>
      </c>
    </row>
    <row r="16806" spans="1:7" x14ac:dyDescent="0.2">
      <c r="A16806" s="120"/>
      <c r="B16806" s="120"/>
      <c r="C16806" s="120"/>
      <c r="D16806" s="120"/>
      <c r="E16806" s="344"/>
      <c r="F16806" s="344"/>
      <c r="G16806" s="262">
        <f t="shared" si="285"/>
        <v>58584.866528488899</v>
      </c>
    </row>
    <row r="16807" spans="1:7" x14ac:dyDescent="0.2">
      <c r="A16807" s="120"/>
      <c r="B16807" s="120"/>
      <c r="C16807" s="120"/>
      <c r="D16807" s="120"/>
      <c r="E16807" s="344"/>
      <c r="F16807" s="344"/>
      <c r="G16807" s="262">
        <f t="shared" si="285"/>
        <v>58584.866528488899</v>
      </c>
    </row>
    <row r="16808" spans="1:7" x14ac:dyDescent="0.2">
      <c r="A16808" s="120"/>
      <c r="B16808" s="120"/>
      <c r="C16808" s="120"/>
      <c r="D16808" s="120"/>
      <c r="E16808" s="344"/>
      <c r="F16808" s="344"/>
      <c r="G16808" s="262">
        <f t="shared" si="285"/>
        <v>58584.866528488899</v>
      </c>
    </row>
    <row r="16809" spans="1:7" x14ac:dyDescent="0.2">
      <c r="A16809" s="120"/>
      <c r="B16809" s="120"/>
      <c r="C16809" s="120"/>
      <c r="D16809" s="120"/>
      <c r="E16809" s="344"/>
      <c r="F16809" s="344"/>
      <c r="G16809" s="262">
        <f t="shared" si="285"/>
        <v>58584.866528488899</v>
      </c>
    </row>
    <row r="16810" spans="1:7" x14ac:dyDescent="0.2">
      <c r="A16810" s="120"/>
      <c r="B16810" s="120"/>
      <c r="C16810" s="120"/>
      <c r="D16810" s="120"/>
      <c r="E16810" s="344"/>
      <c r="F16810" s="344"/>
      <c r="G16810" s="262">
        <f t="shared" si="285"/>
        <v>58584.866528488899</v>
      </c>
    </row>
    <row r="16811" spans="1:7" x14ac:dyDescent="0.2">
      <c r="A16811" s="120"/>
      <c r="B16811" s="120"/>
      <c r="C16811" s="120"/>
      <c r="D16811" s="120"/>
      <c r="E16811" s="344"/>
      <c r="F16811" s="344"/>
      <c r="G16811" s="262">
        <f t="shared" si="285"/>
        <v>58584.866528488899</v>
      </c>
    </row>
    <row r="16812" spans="1:7" x14ac:dyDescent="0.2">
      <c r="A16812" s="120"/>
      <c r="B16812" s="120"/>
      <c r="C16812" s="120"/>
      <c r="D16812" s="120"/>
      <c r="E16812" s="344"/>
      <c r="F16812" s="344"/>
      <c r="G16812" s="262">
        <f t="shared" si="285"/>
        <v>58584.866528488899</v>
      </c>
    </row>
  </sheetData>
  <sheetProtection formatCells="0" formatColumns="0"/>
  <mergeCells count="12">
    <mergeCell ref="H18:J19"/>
    <mergeCell ref="H20:J20"/>
    <mergeCell ref="H21:J21"/>
    <mergeCell ref="H12:J13"/>
    <mergeCell ref="H14:J14"/>
    <mergeCell ref="H15:J16"/>
    <mergeCell ref="H17:J17"/>
    <mergeCell ref="G1:G3"/>
    <mergeCell ref="H6:J7"/>
    <mergeCell ref="H8:J8"/>
    <mergeCell ref="H9:J10"/>
    <mergeCell ref="H11:J11"/>
  </mergeCells>
  <phoneticPr fontId="8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16"/>
  <sheetViews>
    <sheetView showGridLines="0" workbookViewId="0">
      <selection activeCell="B5" sqref="B5:E14"/>
    </sheetView>
  </sheetViews>
  <sheetFormatPr baseColWidth="10" defaultRowHeight="12.75" x14ac:dyDescent="0.2"/>
  <cols>
    <col min="1" max="1" width="12.7109375" style="1" customWidth="1"/>
    <col min="2" max="5" width="16.7109375" style="1" customWidth="1"/>
    <col min="6" max="16384" width="11.42578125" style="1"/>
  </cols>
  <sheetData>
    <row r="1" spans="1:7" s="80" customFormat="1" ht="30" customHeight="1" x14ac:dyDescent="0.2">
      <c r="A1" s="436" t="str">
        <f>Paramètres!A1&amp;" ; "&amp;Paramètres!F1&amp;" : essai J/Δa à "&amp;Paramètres!D9&amp;"°C sur la "&amp;Validité_ASTM!D3&amp;" repérée "&amp;Paramètres!D5</f>
        <v>Etude n° ; Prestation n° : essai J/Δa à 23°C sur la CTJD20 repérée 2007-U910-T3-CT20-7</v>
      </c>
      <c r="B1" s="436"/>
      <c r="C1" s="436"/>
      <c r="D1" s="436"/>
      <c r="E1" s="436"/>
    </row>
    <row r="2" spans="1:7" s="13" customFormat="1" ht="39.950000000000003" customHeight="1" x14ac:dyDescent="0.2">
      <c r="A2" s="441" t="s">
        <v>0</v>
      </c>
      <c r="B2" s="441"/>
      <c r="C2" s="441"/>
      <c r="D2" s="441"/>
      <c r="E2" s="441"/>
    </row>
    <row r="3" spans="1:7" s="33" customFormat="1" ht="24.95" customHeight="1" x14ac:dyDescent="0.2">
      <c r="A3" s="67" t="s">
        <v>1</v>
      </c>
      <c r="B3" s="439" t="s">
        <v>51</v>
      </c>
      <c r="C3" s="440"/>
      <c r="D3" s="437" t="s">
        <v>2</v>
      </c>
      <c r="E3" s="438"/>
    </row>
    <row r="4" spans="1:7" s="33" customFormat="1" ht="24.95" customHeight="1" x14ac:dyDescent="0.2">
      <c r="A4" s="69">
        <f>Bn</f>
        <v>15.323</v>
      </c>
      <c r="B4" s="70" t="s">
        <v>3</v>
      </c>
      <c r="C4" s="71" t="s">
        <v>4</v>
      </c>
      <c r="D4" s="68" t="s">
        <v>3</v>
      </c>
      <c r="E4" s="70" t="s">
        <v>4</v>
      </c>
    </row>
    <row r="5" spans="1:7" s="33" customFormat="1" ht="35.1" customHeight="1" x14ac:dyDescent="0.2">
      <c r="A5" s="72">
        <f>0.01*B</f>
        <v>0.19984000000000002</v>
      </c>
      <c r="B5" s="345">
        <v>3.9929999999999999</v>
      </c>
      <c r="C5" s="346">
        <v>6.0430000000000001</v>
      </c>
      <c r="D5" s="347">
        <v>4.0119999999999996</v>
      </c>
      <c r="E5" s="348">
        <v>6.984</v>
      </c>
      <c r="G5" s="307"/>
    </row>
    <row r="6" spans="1:7" s="33" customFormat="1" ht="35.1" customHeight="1" x14ac:dyDescent="0.2">
      <c r="A6" s="73">
        <f>A4/8</f>
        <v>1.915375</v>
      </c>
      <c r="B6" s="349">
        <v>4.0659999999999998</v>
      </c>
      <c r="C6" s="350">
        <v>5.8769999999999998</v>
      </c>
      <c r="D6" s="351">
        <v>4.1829999999999998</v>
      </c>
      <c r="E6" s="352">
        <v>6.7679999999999998</v>
      </c>
      <c r="G6" s="307"/>
    </row>
    <row r="7" spans="1:7" s="33" customFormat="1" ht="35.1" customHeight="1" x14ac:dyDescent="0.2">
      <c r="A7" s="73">
        <f>A6+A4/8</f>
        <v>3.8307500000000001</v>
      </c>
      <c r="B7" s="349">
        <v>4.21</v>
      </c>
      <c r="C7" s="350">
        <v>6.4370000000000003</v>
      </c>
      <c r="D7" s="351">
        <v>4.2169999999999996</v>
      </c>
      <c r="E7" s="352">
        <v>6.5990000000000002</v>
      </c>
      <c r="G7" s="307"/>
    </row>
    <row r="8" spans="1:7" s="33" customFormat="1" ht="35.1" customHeight="1" x14ac:dyDescent="0.2">
      <c r="A8" s="73">
        <f>A7+A4/8</f>
        <v>5.7461250000000001</v>
      </c>
      <c r="B8" s="349">
        <v>4.2119999999999997</v>
      </c>
      <c r="C8" s="350">
        <v>6.3280000000000003</v>
      </c>
      <c r="D8" s="351">
        <v>4.234</v>
      </c>
      <c r="E8" s="352">
        <v>6.6379999999999999</v>
      </c>
      <c r="G8" s="307"/>
    </row>
    <row r="9" spans="1:7" s="33" customFormat="1" ht="35.1" customHeight="1" x14ac:dyDescent="0.2">
      <c r="A9" s="73">
        <f>A8+A4/8</f>
        <v>7.6615000000000002</v>
      </c>
      <c r="B9" s="349">
        <v>4.1870000000000003</v>
      </c>
      <c r="C9" s="350">
        <v>6.2370000000000001</v>
      </c>
      <c r="D9" s="351">
        <v>4.242</v>
      </c>
      <c r="E9" s="352">
        <v>6.1319999999999997</v>
      </c>
      <c r="G9" s="307"/>
    </row>
    <row r="10" spans="1:7" s="33" customFormat="1" ht="35.1" customHeight="1" x14ac:dyDescent="0.2">
      <c r="A10" s="73">
        <f>A9+A4/8</f>
        <v>9.5768750000000011</v>
      </c>
      <c r="B10" s="349">
        <v>4.1449999999999996</v>
      </c>
      <c r="C10" s="350">
        <v>6.4829999999999997</v>
      </c>
      <c r="D10" s="351">
        <v>4.2190000000000003</v>
      </c>
      <c r="E10" s="352">
        <v>6.3490000000000002</v>
      </c>
      <c r="G10" s="307"/>
    </row>
    <row r="11" spans="1:7" s="33" customFormat="1" ht="35.1" customHeight="1" x14ac:dyDescent="0.2">
      <c r="A11" s="73">
        <f>A10+A4/8</f>
        <v>11.492250000000002</v>
      </c>
      <c r="B11" s="349">
        <v>4.1779999999999999</v>
      </c>
      <c r="C11" s="350">
        <v>6.4189999999999996</v>
      </c>
      <c r="D11" s="351">
        <v>4.1470000000000002</v>
      </c>
      <c r="E11" s="352">
        <v>6.37</v>
      </c>
      <c r="G11" s="307"/>
    </row>
    <row r="12" spans="1:7" s="33" customFormat="1" ht="35.1" customHeight="1" x14ac:dyDescent="0.2">
      <c r="A12" s="73">
        <f>A11+A4/8</f>
        <v>13.407625000000003</v>
      </c>
      <c r="B12" s="349">
        <v>4.1449999999999996</v>
      </c>
      <c r="C12" s="350">
        <v>6.7569999999999997</v>
      </c>
      <c r="D12" s="351">
        <v>4.0890000000000004</v>
      </c>
      <c r="E12" s="352">
        <v>5.94</v>
      </c>
      <c r="G12" s="307"/>
    </row>
    <row r="13" spans="1:7" s="33" customFormat="1" ht="35.1" customHeight="1" x14ac:dyDescent="0.2">
      <c r="A13" s="74">
        <f>A4-0.01*B</f>
        <v>15.12316</v>
      </c>
      <c r="B13" s="349">
        <v>4.0140000000000002</v>
      </c>
      <c r="C13" s="353">
        <v>6.9660000000000002</v>
      </c>
      <c r="D13" s="354">
        <v>4.0250000000000004</v>
      </c>
      <c r="E13" s="355">
        <v>5.94</v>
      </c>
      <c r="G13" s="307"/>
    </row>
    <row r="14" spans="1:7" s="33" customFormat="1" ht="35.1" customHeight="1" x14ac:dyDescent="0.2">
      <c r="A14" s="75"/>
      <c r="B14" s="76" t="s">
        <v>5</v>
      </c>
      <c r="C14" s="77">
        <v>19.978000000000002</v>
      </c>
      <c r="D14" s="78" t="s">
        <v>5</v>
      </c>
      <c r="E14" s="79">
        <v>19.978000000000002</v>
      </c>
    </row>
    <row r="16" spans="1:7" s="64" customFormat="1" ht="32.1" customHeight="1" x14ac:dyDescent="0.2">
      <c r="A16" s="434" t="s">
        <v>68</v>
      </c>
      <c r="B16" s="434"/>
      <c r="C16" s="435"/>
      <c r="D16" s="435"/>
      <c r="E16" s="435"/>
    </row>
  </sheetData>
  <mergeCells count="6">
    <mergeCell ref="A16:B16"/>
    <mergeCell ref="C16:E16"/>
    <mergeCell ref="A1:E1"/>
    <mergeCell ref="D3:E3"/>
    <mergeCell ref="B3:C3"/>
    <mergeCell ref="A2:E2"/>
  </mergeCells>
  <phoneticPr fontId="0" type="noConversion"/>
  <conditionalFormatting sqref="C5:C13 E5:E13">
    <cfRule type="cellIs" dxfId="8" priority="1" stopIfTrue="1" operator="lessThan">
      <formula>B5</formula>
    </cfRule>
  </conditionalFormatting>
  <printOptions horizontalCentered="1"/>
  <pageMargins left="0.78740157480314965" right="0.78740157480314965" top="0.51" bottom="0.98425196850393704" header="0.51181102362204722" footer="0.51181102362204722"/>
  <pageSetup paperSize="9" orientation="portrait" horizontalDpi="300" verticalDpi="300" r:id="rId1"/>
  <headerFooter alignWithMargins="0">
    <oddFooter>&amp;CFichier &amp;F&amp;R&amp;D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H50"/>
  <sheetViews>
    <sheetView showGridLines="0" topLeftCell="A7" zoomScaleNormal="100" workbookViewId="0">
      <selection activeCell="K27" sqref="K27"/>
    </sheetView>
  </sheetViews>
  <sheetFormatPr baseColWidth="10" defaultRowHeight="12.75" x14ac:dyDescent="0.2"/>
  <cols>
    <col min="1" max="7" width="11.7109375" style="1" customWidth="1"/>
    <col min="8" max="16384" width="11.42578125" style="1"/>
  </cols>
  <sheetData>
    <row r="1" spans="1:8" ht="30" customHeight="1" thickBot="1" x14ac:dyDescent="0.25">
      <c r="A1" s="436" t="str">
        <f>Relevés!A1</f>
        <v>Etude n° ; Prestation n° : essai J/Δa à 23°C sur la CTJD20 repérée 2007-U910-T3-CT20-7</v>
      </c>
      <c r="B1" s="436"/>
      <c r="C1" s="436"/>
      <c r="D1" s="436"/>
      <c r="E1" s="436"/>
      <c r="F1" s="436"/>
      <c r="G1" s="436"/>
    </row>
    <row r="2" spans="1:8" s="13" customFormat="1" ht="39.950000000000003" customHeight="1" thickBot="1" x14ac:dyDescent="0.25">
      <c r="A2" s="375" t="s">
        <v>0</v>
      </c>
      <c r="B2" s="376"/>
      <c r="C2" s="376"/>
      <c r="D2" s="376"/>
      <c r="E2" s="376"/>
      <c r="F2" s="376"/>
      <c r="G2" s="377"/>
    </row>
    <row r="3" spans="1:8" ht="15" customHeight="1" x14ac:dyDescent="0.2">
      <c r="A3" s="126" t="s">
        <v>1</v>
      </c>
      <c r="B3" s="444" t="s">
        <v>51</v>
      </c>
      <c r="C3" s="445"/>
      <c r="D3" s="444" t="s">
        <v>2</v>
      </c>
      <c r="E3" s="445"/>
      <c r="F3" s="125" t="s">
        <v>10</v>
      </c>
      <c r="G3" s="130"/>
    </row>
    <row r="4" spans="1:8" ht="15" customHeight="1" x14ac:dyDescent="0.2">
      <c r="A4" s="127">
        <f>Bn</f>
        <v>15.323</v>
      </c>
      <c r="B4" s="3" t="s">
        <v>3</v>
      </c>
      <c r="C4" s="3" t="s">
        <v>4</v>
      </c>
      <c r="D4" s="3" t="s">
        <v>3</v>
      </c>
      <c r="E4" s="3" t="s">
        <v>4</v>
      </c>
      <c r="F4" s="3" t="s">
        <v>3</v>
      </c>
      <c r="G4" s="131" t="s">
        <v>4</v>
      </c>
    </row>
    <row r="5" spans="1:8" ht="15" customHeight="1" x14ac:dyDescent="0.2">
      <c r="A5" s="128">
        <f>0.01*B</f>
        <v>0.19984000000000002</v>
      </c>
      <c r="B5" s="47">
        <f>Relevés!B5+Relevés!$C$14</f>
        <v>23.971</v>
      </c>
      <c r="C5" s="4">
        <f>Relevés!C5+Relevés!$C$14</f>
        <v>26.021000000000001</v>
      </c>
      <c r="D5" s="47">
        <f>Relevés!$E$14+Relevés!D13</f>
        <v>24.003</v>
      </c>
      <c r="E5" s="4">
        <f>Relevés!E13+Relevés!$E$14</f>
        <v>25.918000000000003</v>
      </c>
      <c r="F5" s="47">
        <f>(B5+D5)/2</f>
        <v>23.987000000000002</v>
      </c>
      <c r="G5" s="132">
        <f t="shared" ref="G5:G13" si="0">(C5+E5)/2</f>
        <v>25.969500000000004</v>
      </c>
      <c r="H5" s="327"/>
    </row>
    <row r="6" spans="1:8" ht="15" customHeight="1" x14ac:dyDescent="0.2">
      <c r="A6" s="129">
        <f>Bn/8</f>
        <v>1.915375</v>
      </c>
      <c r="B6" s="81">
        <f>Relevés!B6+Relevés!$C$14</f>
        <v>24.044</v>
      </c>
      <c r="C6" s="5">
        <f>Relevés!C6+Relevés!$C$14</f>
        <v>25.855</v>
      </c>
      <c r="D6" s="81">
        <f>Relevés!$E$14+Relevés!D12</f>
        <v>24.067</v>
      </c>
      <c r="E6" s="5">
        <f>Relevés!E12+Relevés!$E$14</f>
        <v>25.918000000000003</v>
      </c>
      <c r="F6" s="81">
        <f t="shared" ref="F6:F13" si="1">(B6+D6)/2</f>
        <v>24.055500000000002</v>
      </c>
      <c r="G6" s="133">
        <f t="shared" si="0"/>
        <v>25.886500000000002</v>
      </c>
      <c r="H6" s="327"/>
    </row>
    <row r="7" spans="1:8" ht="15" customHeight="1" x14ac:dyDescent="0.2">
      <c r="A7" s="129">
        <f t="shared" ref="A7:A12" si="2">A6+Bn/8</f>
        <v>3.8307500000000001</v>
      </c>
      <c r="B7" s="81">
        <f>Relevés!B7+Relevés!$C$14</f>
        <v>24.188000000000002</v>
      </c>
      <c r="C7" s="5">
        <f>Relevés!C7+Relevés!$C$14</f>
        <v>26.415000000000003</v>
      </c>
      <c r="D7" s="81">
        <f>Relevés!$E$14+Relevés!D11</f>
        <v>24.125</v>
      </c>
      <c r="E7" s="5">
        <f>Relevés!E11+Relevés!$E$14</f>
        <v>26.348000000000003</v>
      </c>
      <c r="F7" s="81">
        <f t="shared" si="1"/>
        <v>24.156500000000001</v>
      </c>
      <c r="G7" s="133">
        <f t="shared" si="0"/>
        <v>26.381500000000003</v>
      </c>
      <c r="H7" s="327"/>
    </row>
    <row r="8" spans="1:8" ht="15" customHeight="1" x14ac:dyDescent="0.2">
      <c r="A8" s="129">
        <f t="shared" si="2"/>
        <v>5.7461250000000001</v>
      </c>
      <c r="B8" s="81">
        <f>Relevés!B8+Relevés!$C$14</f>
        <v>24.19</v>
      </c>
      <c r="C8" s="5">
        <f>Relevés!C8+Relevés!$C$14</f>
        <v>26.306000000000001</v>
      </c>
      <c r="D8" s="81">
        <f>Relevés!$E$14+Relevés!D10</f>
        <v>24.197000000000003</v>
      </c>
      <c r="E8" s="5">
        <f>Relevés!E10+Relevés!$E$14</f>
        <v>26.327000000000002</v>
      </c>
      <c r="F8" s="81">
        <f t="shared" si="1"/>
        <v>24.1935</v>
      </c>
      <c r="G8" s="133">
        <f t="shared" si="0"/>
        <v>26.316500000000001</v>
      </c>
      <c r="H8" s="327"/>
    </row>
    <row r="9" spans="1:8" ht="15" customHeight="1" x14ac:dyDescent="0.2">
      <c r="A9" s="129">
        <f t="shared" si="2"/>
        <v>7.6615000000000002</v>
      </c>
      <c r="B9" s="81">
        <f>Relevés!B9+Relevés!$C$14</f>
        <v>24.165000000000003</v>
      </c>
      <c r="C9" s="5">
        <f>Relevés!C9+Relevés!$C$14</f>
        <v>26.215000000000003</v>
      </c>
      <c r="D9" s="81">
        <f>Relevés!$E$14+Relevés!D9</f>
        <v>24.220000000000002</v>
      </c>
      <c r="E9" s="5">
        <f>Relevés!E9+Relevés!$E$14</f>
        <v>26.11</v>
      </c>
      <c r="F9" s="81">
        <f t="shared" si="1"/>
        <v>24.192500000000003</v>
      </c>
      <c r="G9" s="133">
        <f t="shared" si="0"/>
        <v>26.162500000000001</v>
      </c>
      <c r="H9" s="327"/>
    </row>
    <row r="10" spans="1:8" ht="15" customHeight="1" x14ac:dyDescent="0.2">
      <c r="A10" s="129">
        <f t="shared" si="2"/>
        <v>9.5768750000000011</v>
      </c>
      <c r="B10" s="81">
        <f>Relevés!B10+Relevés!$C$14</f>
        <v>24.123000000000001</v>
      </c>
      <c r="C10" s="5">
        <f>Relevés!C10+Relevés!$C$14</f>
        <v>26.461000000000002</v>
      </c>
      <c r="D10" s="81">
        <f>Relevés!$E$14+Relevés!D8</f>
        <v>24.212000000000003</v>
      </c>
      <c r="E10" s="5">
        <f>Relevés!E8+Relevés!$E$14</f>
        <v>26.616</v>
      </c>
      <c r="F10" s="81">
        <f t="shared" si="1"/>
        <v>24.167500000000004</v>
      </c>
      <c r="G10" s="133">
        <f t="shared" si="0"/>
        <v>26.538499999999999</v>
      </c>
      <c r="H10" s="327"/>
    </row>
    <row r="11" spans="1:8" ht="15" customHeight="1" x14ac:dyDescent="0.2">
      <c r="A11" s="129">
        <f t="shared" si="2"/>
        <v>11.492250000000002</v>
      </c>
      <c r="B11" s="81">
        <f>Relevés!B11+Relevés!$C$14</f>
        <v>24.156000000000002</v>
      </c>
      <c r="C11" s="5">
        <f>Relevés!C11+Relevés!$C$14</f>
        <v>26.397000000000002</v>
      </c>
      <c r="D11" s="81">
        <f>Relevés!$E$14+Relevés!D7</f>
        <v>24.195</v>
      </c>
      <c r="E11" s="5">
        <f>Relevés!E7+Relevés!$E$14</f>
        <v>26.577000000000002</v>
      </c>
      <c r="F11" s="81">
        <f t="shared" si="1"/>
        <v>24.1755</v>
      </c>
      <c r="G11" s="133">
        <f t="shared" si="0"/>
        <v>26.487000000000002</v>
      </c>
      <c r="H11" s="327"/>
    </row>
    <row r="12" spans="1:8" ht="15" customHeight="1" x14ac:dyDescent="0.2">
      <c r="A12" s="129">
        <f t="shared" si="2"/>
        <v>13.407625000000003</v>
      </c>
      <c r="B12" s="81">
        <f>Relevés!B12+Relevés!$C$14</f>
        <v>24.123000000000001</v>
      </c>
      <c r="C12" s="5">
        <f>Relevés!C12+Relevés!$C$14</f>
        <v>26.734999999999999</v>
      </c>
      <c r="D12" s="81">
        <f>Relevés!$E$14+Relevés!D6</f>
        <v>24.161000000000001</v>
      </c>
      <c r="E12" s="5">
        <f>Relevés!E6+Relevés!$E$14</f>
        <v>26.746000000000002</v>
      </c>
      <c r="F12" s="81">
        <f t="shared" si="1"/>
        <v>24.142000000000003</v>
      </c>
      <c r="G12" s="133">
        <f t="shared" si="0"/>
        <v>26.740500000000001</v>
      </c>
      <c r="H12" s="327"/>
    </row>
    <row r="13" spans="1:8" ht="15" customHeight="1" thickBot="1" x14ac:dyDescent="0.25">
      <c r="A13" s="139">
        <f>Bn-0.01*B</f>
        <v>15.12316</v>
      </c>
      <c r="B13" s="48">
        <f>Relevés!B13+Relevés!$C$14</f>
        <v>23.992000000000001</v>
      </c>
      <c r="C13" s="6">
        <f>Relevés!C13+Relevés!$C$14</f>
        <v>26.944000000000003</v>
      </c>
      <c r="D13" s="48">
        <f>Relevés!$E$14+Relevés!D5</f>
        <v>23.990000000000002</v>
      </c>
      <c r="E13" s="6">
        <f>Relevés!E5+Relevés!$E$14</f>
        <v>26.962000000000003</v>
      </c>
      <c r="F13" s="140">
        <f t="shared" si="1"/>
        <v>23.991</v>
      </c>
      <c r="G13" s="141">
        <f t="shared" si="0"/>
        <v>26.953000000000003</v>
      </c>
      <c r="H13" s="327"/>
    </row>
    <row r="14" spans="1:8" ht="15" customHeight="1" x14ac:dyDescent="0.2">
      <c r="A14" s="7"/>
      <c r="B14" s="134" t="s">
        <v>5</v>
      </c>
      <c r="C14" s="8">
        <f>Relevés!C14</f>
        <v>19.978000000000002</v>
      </c>
      <c r="D14" s="2" t="s">
        <v>5</v>
      </c>
      <c r="E14" s="322">
        <f>Relevés!E14</f>
        <v>19.978000000000002</v>
      </c>
      <c r="F14" s="142"/>
      <c r="G14" s="143"/>
      <c r="H14" s="327"/>
    </row>
    <row r="15" spans="1:8" ht="15" customHeight="1" x14ac:dyDescent="0.2">
      <c r="A15" s="7"/>
      <c r="B15" s="135" t="s">
        <v>6</v>
      </c>
      <c r="C15" s="320">
        <f>AVERAGE(((B5+B13)/2),B6:B12)</f>
        <v>24.121312500000002</v>
      </c>
      <c r="D15" s="53" t="s">
        <v>6</v>
      </c>
      <c r="E15" s="321">
        <f>AVERAGE(((D5+D13)/2),D6:D12)</f>
        <v>24.146687499999999</v>
      </c>
      <c r="F15" s="11"/>
      <c r="G15" s="12"/>
      <c r="H15" s="327"/>
    </row>
    <row r="16" spans="1:8" ht="15" customHeight="1" x14ac:dyDescent="0.2">
      <c r="A16" s="7"/>
      <c r="B16" s="205" t="s">
        <v>7</v>
      </c>
      <c r="C16" s="66">
        <f>STDEV(((B5+B13)/2),B6:B12)</f>
        <v>7.3491951697351288E-2</v>
      </c>
      <c r="D16" s="35" t="s">
        <v>7</v>
      </c>
      <c r="E16" s="319">
        <f>STDEV(((D5+D13)/2),D6:D12)</f>
        <v>7.9361261465709348E-2</v>
      </c>
      <c r="F16" s="65"/>
      <c r="G16" s="66"/>
      <c r="H16" s="327"/>
    </row>
    <row r="17" spans="1:8" ht="15" customHeight="1" x14ac:dyDescent="0.2">
      <c r="A17" s="7"/>
      <c r="B17" s="205" t="s">
        <v>154</v>
      </c>
      <c r="C17" s="66">
        <f>ABS(MAX(B5:B13)-C15)</f>
        <v>6.8687499999999346E-2</v>
      </c>
      <c r="D17" s="35" t="s">
        <v>154</v>
      </c>
      <c r="E17" s="319">
        <f>ABS(MAX(D5:D13)-E15)</f>
        <v>7.3312500000003666E-2</v>
      </c>
      <c r="F17" s="65"/>
      <c r="G17" s="66"/>
      <c r="H17" s="327"/>
    </row>
    <row r="18" spans="1:8" ht="15" customHeight="1" x14ac:dyDescent="0.2">
      <c r="A18" s="7"/>
      <c r="B18" s="205" t="s">
        <v>155</v>
      </c>
      <c r="C18" s="66">
        <f>ABS(MIN(B5:B13)-C15)</f>
        <v>0.15031250000000185</v>
      </c>
      <c r="D18" s="35" t="s">
        <v>155</v>
      </c>
      <c r="E18" s="136">
        <f>ABS(MIN(D5:D13)-E15)</f>
        <v>0.15668749999999676</v>
      </c>
      <c r="F18" s="65"/>
      <c r="G18" s="66"/>
      <c r="H18" s="327"/>
    </row>
    <row r="19" spans="1:8" ht="15" customHeight="1" x14ac:dyDescent="0.2">
      <c r="A19" s="7"/>
      <c r="B19" s="135" t="s">
        <v>8</v>
      </c>
      <c r="C19" s="320">
        <f>AVERAGE(((C5+C13)/2),C6:C12)</f>
        <v>26.358312500000004</v>
      </c>
      <c r="D19" s="9" t="s">
        <v>8</v>
      </c>
      <c r="E19" s="137">
        <f>AVERAGE(((E5+E13)/2),E6:E12)</f>
        <v>26.385250000000003</v>
      </c>
      <c r="F19" s="11"/>
      <c r="G19" s="12"/>
      <c r="H19" s="327"/>
    </row>
    <row r="20" spans="1:8" ht="15" customHeight="1" x14ac:dyDescent="0.2">
      <c r="A20" s="7"/>
      <c r="B20" s="205" t="s">
        <v>7</v>
      </c>
      <c r="C20" s="66">
        <f>STDEV(((C5+C13)/2),C6:C12)</f>
        <v>0.25331219268776939</v>
      </c>
      <c r="D20" s="35" t="s">
        <v>7</v>
      </c>
      <c r="E20" s="319">
        <f>STDEV(((E5+E13)/2),E6:E12)</f>
        <v>0.27308227436329247</v>
      </c>
      <c r="F20" s="65"/>
      <c r="G20" s="66"/>
      <c r="H20" s="327"/>
    </row>
    <row r="21" spans="1:8" ht="15" customHeight="1" x14ac:dyDescent="0.2">
      <c r="A21" s="7"/>
      <c r="B21" s="205" t="s">
        <v>154</v>
      </c>
      <c r="C21" s="66">
        <f>ABS(MAX(C5:C13)-C19)</f>
        <v>0.58568749999999881</v>
      </c>
      <c r="D21" s="35" t="s">
        <v>154</v>
      </c>
      <c r="E21" s="319">
        <f>ABS(MAX(E5:E13)-E19)</f>
        <v>0.57675000000000054</v>
      </c>
      <c r="F21" s="65"/>
      <c r="G21" s="66"/>
      <c r="H21" s="327"/>
    </row>
    <row r="22" spans="1:8" ht="15" customHeight="1" x14ac:dyDescent="0.2">
      <c r="A22" s="7"/>
      <c r="B22" s="205" t="s">
        <v>155</v>
      </c>
      <c r="C22" s="66">
        <f>ABS(MIN(C5:C13)-C19)</f>
        <v>0.50331250000000338</v>
      </c>
      <c r="D22" s="10" t="s">
        <v>155</v>
      </c>
      <c r="E22" s="136">
        <f>ABS(MIN(E5:E13)-E19)</f>
        <v>0.46724999999999994</v>
      </c>
      <c r="F22" s="65"/>
      <c r="G22" s="66"/>
      <c r="H22" s="327"/>
    </row>
    <row r="23" spans="1:8" ht="15" customHeight="1" x14ac:dyDescent="0.2">
      <c r="A23" s="7"/>
      <c r="B23" s="134" t="s">
        <v>31</v>
      </c>
      <c r="C23" s="8">
        <f>C19-C15</f>
        <v>2.2370000000000019</v>
      </c>
      <c r="D23" s="2" t="s">
        <v>31</v>
      </c>
      <c r="E23" s="322">
        <f>E19-E15</f>
        <v>2.238562500000004</v>
      </c>
      <c r="F23" s="11"/>
      <c r="G23" s="12"/>
      <c r="H23" s="327"/>
    </row>
    <row r="24" spans="1:8" s="50" customFormat="1" ht="15" customHeight="1" thickBot="1" x14ac:dyDescent="0.25">
      <c r="A24" s="51"/>
      <c r="B24" s="328" t="s">
        <v>169</v>
      </c>
      <c r="C24" s="329">
        <f>ABS(MIN(G5-F5,G6-F6,G7-F7,G8-F8,G9-F9,G10-F10,G11-F11,G12-F12,G13-F13))</f>
        <v>1.8309999999999995</v>
      </c>
      <c r="D24" s="330" t="s">
        <v>169</v>
      </c>
      <c r="E24" s="138">
        <f>ABS(MAX(G6-F6,G7-F7,G8-F8,G9-F9,G10-F10,G11-F11,G12-F12,G13-F13,G5-F5))</f>
        <v>2.9620000000000033</v>
      </c>
      <c r="F24" s="66"/>
    </row>
    <row r="25" spans="1:8" s="50" customFormat="1" ht="11.25" x14ac:dyDescent="0.2">
      <c r="A25" s="51"/>
      <c r="B25" s="65"/>
      <c r="C25" s="66"/>
      <c r="D25" s="51"/>
      <c r="E25" s="65"/>
      <c r="F25" s="66"/>
    </row>
    <row r="26" spans="1:8" ht="6.75" customHeight="1" thickBot="1" x14ac:dyDescent="0.25">
      <c r="A26" s="7"/>
      <c r="B26" s="11"/>
      <c r="C26" s="227"/>
      <c r="D26" s="227"/>
      <c r="E26" s="227"/>
      <c r="F26" s="12"/>
    </row>
    <row r="27" spans="1:8" s="50" customFormat="1" ht="27" customHeight="1" thickBot="1" x14ac:dyDescent="0.25">
      <c r="A27" s="446" t="s">
        <v>97</v>
      </c>
      <c r="B27" s="447"/>
      <c r="C27" s="447"/>
      <c r="D27" s="447"/>
      <c r="E27" s="447"/>
      <c r="F27" s="447"/>
      <c r="G27" s="448"/>
    </row>
    <row r="28" spans="1:8" s="13" customFormat="1" ht="18" x14ac:dyDescent="0.2">
      <c r="A28" s="449" t="s">
        <v>9</v>
      </c>
      <c r="B28" s="451">
        <f>(C15+E15)/2</f>
        <v>24.134</v>
      </c>
      <c r="C28" s="453" t="s">
        <v>32</v>
      </c>
      <c r="D28" s="451">
        <f>(C23+E23)/2</f>
        <v>2.2377812500000029</v>
      </c>
      <c r="E28" s="455" t="s">
        <v>119</v>
      </c>
      <c r="F28" s="457">
        <f ca="1">ROUND(MAX(Calculs_ASTM!Q:Q),0)</f>
        <v>491</v>
      </c>
      <c r="G28" s="458"/>
    </row>
    <row r="29" spans="1:8" s="13" customFormat="1" ht="18.75" thickBot="1" x14ac:dyDescent="0.25">
      <c r="A29" s="450"/>
      <c r="B29" s="452"/>
      <c r="C29" s="454"/>
      <c r="D29" s="452"/>
      <c r="E29" s="456"/>
      <c r="F29" s="459"/>
      <c r="G29" s="460"/>
    </row>
    <row r="30" spans="1:8" s="50" customFormat="1" ht="11.25" x14ac:dyDescent="0.2">
      <c r="A30" s="51"/>
      <c r="B30" s="51"/>
      <c r="C30" s="51"/>
      <c r="D30" s="51"/>
      <c r="E30" s="51"/>
      <c r="F30" s="51"/>
    </row>
    <row r="31" spans="1:8" s="50" customFormat="1" ht="11.25" x14ac:dyDescent="0.2"/>
    <row r="32" spans="1:8" ht="15" customHeight="1" x14ac:dyDescent="0.2"/>
    <row r="33" spans="1:7" ht="15" customHeight="1" x14ac:dyDescent="0.2"/>
    <row r="34" spans="1:7" ht="15" customHeight="1" x14ac:dyDescent="0.2">
      <c r="C34" s="7"/>
      <c r="D34" s="7"/>
      <c r="E34" s="7"/>
    </row>
    <row r="35" spans="1:7" ht="15" customHeight="1" x14ac:dyDescent="0.2">
      <c r="C35" s="7"/>
      <c r="D35" s="7"/>
      <c r="E35" s="7"/>
    </row>
    <row r="36" spans="1:7" ht="15" customHeight="1" x14ac:dyDescent="0.2">
      <c r="C36" s="7"/>
      <c r="D36" s="7"/>
      <c r="E36" s="7"/>
    </row>
    <row r="37" spans="1:7" ht="15" customHeight="1" x14ac:dyDescent="0.2">
      <c r="C37" s="7"/>
      <c r="D37" s="7"/>
      <c r="E37" s="7"/>
    </row>
    <row r="38" spans="1:7" ht="15" customHeight="1" x14ac:dyDescent="0.2">
      <c r="C38" s="7"/>
      <c r="D38" s="7"/>
      <c r="E38" s="7"/>
    </row>
    <row r="39" spans="1:7" ht="15" customHeight="1" x14ac:dyDescent="0.2">
      <c r="C39" s="7"/>
      <c r="D39" s="7"/>
      <c r="E39" s="7"/>
    </row>
    <row r="40" spans="1:7" ht="15" customHeight="1" x14ac:dyDescent="0.2">
      <c r="C40" s="7"/>
      <c r="D40" s="7"/>
      <c r="E40" s="7"/>
    </row>
    <row r="41" spans="1:7" ht="15" customHeight="1" x14ac:dyDescent="0.2">
      <c r="C41" s="7"/>
      <c r="D41" s="7"/>
      <c r="E41" s="7"/>
    </row>
    <row r="42" spans="1:7" ht="15" customHeight="1" x14ac:dyDescent="0.2">
      <c r="C42" s="7"/>
      <c r="D42" s="7"/>
      <c r="E42" s="7"/>
    </row>
    <row r="43" spans="1:7" ht="15" customHeight="1" x14ac:dyDescent="0.2">
      <c r="C43" s="7"/>
      <c r="D43" s="7"/>
      <c r="E43" s="7"/>
    </row>
    <row r="44" spans="1:7" ht="15" customHeight="1" x14ac:dyDescent="0.2">
      <c r="C44" s="7"/>
      <c r="D44" s="7"/>
      <c r="E44" s="7"/>
    </row>
    <row r="45" spans="1:7" ht="15" customHeight="1" x14ac:dyDescent="0.2">
      <c r="C45" s="7"/>
      <c r="D45" s="7"/>
      <c r="E45" s="7"/>
    </row>
    <row r="46" spans="1:7" ht="15" customHeight="1" x14ac:dyDescent="0.2">
      <c r="C46" s="7"/>
      <c r="D46" s="7"/>
      <c r="E46" s="7"/>
    </row>
    <row r="47" spans="1:7" ht="15" customHeight="1" x14ac:dyDescent="0.2">
      <c r="C47" s="7"/>
      <c r="D47" s="7"/>
      <c r="E47" s="7"/>
    </row>
    <row r="48" spans="1:7" s="64" customFormat="1" ht="32.1" customHeight="1" x14ac:dyDescent="0.2">
      <c r="A48" s="442" t="str">
        <f>Relevés!A16&amp;" "&amp;Relevés!C16</f>
        <v xml:space="preserve">Observations : </v>
      </c>
      <c r="B48" s="442"/>
      <c r="C48" s="443">
        <f>Relevés!C16</f>
        <v>0</v>
      </c>
      <c r="D48" s="443"/>
      <c r="E48" s="443"/>
      <c r="F48" s="443"/>
      <c r="G48" s="443"/>
    </row>
    <row r="49" spans="3:7" x14ac:dyDescent="0.2">
      <c r="C49" s="443"/>
      <c r="D49" s="443"/>
      <c r="E49" s="443"/>
      <c r="F49" s="443"/>
      <c r="G49" s="443"/>
    </row>
    <row r="50" spans="3:7" x14ac:dyDescent="0.2">
      <c r="C50" s="443"/>
      <c r="D50" s="443"/>
      <c r="E50" s="443"/>
      <c r="F50" s="443"/>
      <c r="G50" s="443"/>
    </row>
  </sheetData>
  <mergeCells count="13">
    <mergeCell ref="A1:G1"/>
    <mergeCell ref="A2:G2"/>
    <mergeCell ref="A48:B48"/>
    <mergeCell ref="C48:G50"/>
    <mergeCell ref="D3:E3"/>
    <mergeCell ref="B3:C3"/>
    <mergeCell ref="A27:G27"/>
    <mergeCell ref="A28:A29"/>
    <mergeCell ref="B28:B29"/>
    <mergeCell ref="C28:C29"/>
    <mergeCell ref="D28:D29"/>
    <mergeCell ref="E28:E29"/>
    <mergeCell ref="F28:G29"/>
  </mergeCells>
  <phoneticPr fontId="3" type="noConversion"/>
  <printOptions horizontalCentered="1"/>
  <pageMargins left="0.78740157480314965" right="0.78740157480314965" top="0.38" bottom="0.98425196850393704" header="0.38" footer="0.51181102362204722"/>
  <pageSetup paperSize="9" orientation="portrait" r:id="rId1"/>
  <headerFooter alignWithMargins="0">
    <oddFooter>&amp;CFichier &amp;F&amp;R&amp;D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F56"/>
  <sheetViews>
    <sheetView showGridLines="0" topLeftCell="A7" zoomScaleNormal="100" workbookViewId="0">
      <selection sqref="A1:F1"/>
    </sheetView>
  </sheetViews>
  <sheetFormatPr baseColWidth="10" defaultRowHeight="12" x14ac:dyDescent="0.2"/>
  <cols>
    <col min="1" max="1" width="8" style="26" customWidth="1"/>
    <col min="2" max="2" width="40.7109375" style="17" customWidth="1"/>
    <col min="3" max="3" width="9.28515625" style="17" customWidth="1"/>
    <col min="4" max="4" width="10.28515625" style="17" customWidth="1"/>
    <col min="5" max="5" width="10.85546875" style="30" customWidth="1"/>
    <col min="6" max="6" width="9.140625" style="26" bestFit="1" customWidth="1"/>
    <col min="7" max="16384" width="11.42578125" style="17"/>
  </cols>
  <sheetData>
    <row r="1" spans="1:6" s="82" customFormat="1" ht="30" customHeight="1" thickBot="1" x14ac:dyDescent="0.25">
      <c r="A1" s="461" t="str">
        <f>Relevés!A1</f>
        <v>Etude n° ; Prestation n° : essai J/Δa à 23°C sur la CTJD20 repérée 2007-U910-T3-CT20-7</v>
      </c>
      <c r="B1" s="461"/>
      <c r="C1" s="461"/>
      <c r="D1" s="461"/>
      <c r="E1" s="461"/>
      <c r="F1" s="461"/>
    </row>
    <row r="2" spans="1:6" s="1" customFormat="1" ht="25.15" customHeight="1" thickBot="1" x14ac:dyDescent="0.25">
      <c r="A2" s="233" t="s">
        <v>134</v>
      </c>
      <c r="B2" s="466" t="s">
        <v>135</v>
      </c>
      <c r="C2" s="467"/>
      <c r="D2" s="234" t="s">
        <v>173</v>
      </c>
      <c r="E2" s="235"/>
      <c r="F2" s="236" t="s">
        <v>16</v>
      </c>
    </row>
    <row r="3" spans="1:6" ht="15" customHeight="1" x14ac:dyDescent="0.2">
      <c r="A3" s="228" t="s">
        <v>136</v>
      </c>
      <c r="B3" s="18" t="s">
        <v>18</v>
      </c>
      <c r="C3" s="19"/>
      <c r="D3" s="462" t="str">
        <f>Paramètres!D4</f>
        <v>CTJD20</v>
      </c>
      <c r="E3" s="463"/>
      <c r="F3" s="325" t="s">
        <v>17</v>
      </c>
    </row>
    <row r="4" spans="1:6" ht="15" customHeight="1" x14ac:dyDescent="0.2">
      <c r="A4" s="228" t="s">
        <v>137</v>
      </c>
      <c r="B4" s="18" t="s">
        <v>144</v>
      </c>
      <c r="C4" s="19"/>
      <c r="D4" s="468" t="s">
        <v>139</v>
      </c>
      <c r="E4" s="469"/>
      <c r="F4" s="229" t="s">
        <v>151</v>
      </c>
    </row>
    <row r="5" spans="1:6" ht="15" customHeight="1" x14ac:dyDescent="0.2">
      <c r="A5" s="228" t="s">
        <v>137</v>
      </c>
      <c r="B5" s="470" t="s">
        <v>147</v>
      </c>
      <c r="C5" s="471"/>
      <c r="D5" s="340"/>
      <c r="E5" s="341"/>
      <c r="F5" s="229"/>
    </row>
    <row r="6" spans="1:6" ht="15" customHeight="1" x14ac:dyDescent="0.2">
      <c r="A6" s="228"/>
      <c r="B6" s="470"/>
      <c r="C6" s="471"/>
      <c r="D6" s="340"/>
      <c r="E6" s="341"/>
      <c r="F6" s="229"/>
    </row>
    <row r="7" spans="1:6" ht="15" customHeight="1" x14ac:dyDescent="0.2">
      <c r="A7" s="228" t="s">
        <v>138</v>
      </c>
      <c r="B7" s="18" t="s">
        <v>145</v>
      </c>
      <c r="C7" s="19"/>
      <c r="D7" s="468" t="s">
        <v>139</v>
      </c>
      <c r="E7" s="469"/>
      <c r="F7" s="229" t="s">
        <v>151</v>
      </c>
    </row>
    <row r="8" spans="1:6" ht="15" customHeight="1" x14ac:dyDescent="0.2">
      <c r="A8" s="228" t="s">
        <v>138</v>
      </c>
      <c r="B8" s="470" t="s">
        <v>148</v>
      </c>
      <c r="C8" s="471"/>
      <c r="D8" s="324"/>
      <c r="E8" s="324"/>
      <c r="F8" s="229"/>
    </row>
    <row r="9" spans="1:6" ht="15" customHeight="1" x14ac:dyDescent="0.2">
      <c r="A9" s="228"/>
      <c r="B9" s="470"/>
      <c r="C9" s="471"/>
      <c r="D9" s="311"/>
      <c r="E9" s="312"/>
      <c r="F9" s="229"/>
    </row>
    <row r="10" spans="1:6" ht="15" customHeight="1" x14ac:dyDescent="0.2">
      <c r="A10" s="228">
        <v>7.3</v>
      </c>
      <c r="B10" s="470" t="s">
        <v>140</v>
      </c>
      <c r="C10" s="471"/>
      <c r="D10" s="472">
        <f>Paramètres!$A$16/Paramètres!$B$16</f>
        <v>2.0040032025620493</v>
      </c>
      <c r="E10" s="473"/>
      <c r="F10" s="229" t="str">
        <f>IF(AND(D10&gt;=2,D10&lt;=4),"oui","non")</f>
        <v>oui</v>
      </c>
    </row>
    <row r="11" spans="1:6" ht="15" customHeight="1" x14ac:dyDescent="0.2">
      <c r="A11" s="228"/>
      <c r="B11" s="470"/>
      <c r="C11" s="471"/>
      <c r="D11" s="313"/>
      <c r="E11" s="314"/>
      <c r="F11" s="230"/>
    </row>
    <row r="12" spans="1:6" ht="15" customHeight="1" x14ac:dyDescent="0.2">
      <c r="A12" s="228" t="s">
        <v>141</v>
      </c>
      <c r="B12" s="22" t="s">
        <v>142</v>
      </c>
      <c r="C12" s="116"/>
      <c r="D12" s="472">
        <f>Mesures!$B$28/Paramètres!$A$16</f>
        <v>0.60262684778266074</v>
      </c>
      <c r="E12" s="473"/>
      <c r="F12" s="229" t="str">
        <f>IF(AND(D12&gt;=0.4,D12&lt;=0.7),"oui","non")</f>
        <v>oui</v>
      </c>
    </row>
    <row r="13" spans="1:6" ht="15" customHeight="1" x14ac:dyDescent="0.2">
      <c r="A13" s="228" t="s">
        <v>143</v>
      </c>
      <c r="B13" s="470" t="s">
        <v>146</v>
      </c>
      <c r="C13" s="471"/>
      <c r="D13" s="474">
        <f>ROUND(Mesures!$B$28-((Mesures!$C$14+Mesures!$E$14)/2),2)</f>
        <v>4.16</v>
      </c>
      <c r="E13" s="475"/>
      <c r="F13" s="237" t="str">
        <f>IF(D13&gt;=0.25,"oui","non")</f>
        <v>oui</v>
      </c>
    </row>
    <row r="14" spans="1:6" ht="15" customHeight="1" x14ac:dyDescent="0.2">
      <c r="A14" s="228"/>
      <c r="B14" s="470"/>
      <c r="C14" s="471"/>
      <c r="D14" s="117"/>
      <c r="E14" s="238"/>
      <c r="F14" s="237"/>
    </row>
    <row r="15" spans="1:6" ht="15" customHeight="1" x14ac:dyDescent="0.2">
      <c r="A15" s="228">
        <v>7.5</v>
      </c>
      <c r="B15" s="470" t="s">
        <v>149</v>
      </c>
      <c r="C15" s="471"/>
      <c r="D15" s="476">
        <f>(Paramètres!$B$16-Paramètres!$C$16)*100/Paramètres!$B$16</f>
        <v>23.323658927141718</v>
      </c>
      <c r="E15" s="477"/>
      <c r="F15" s="317" t="str">
        <f>IF(D15&lt;=25,"oui","non")</f>
        <v>oui</v>
      </c>
    </row>
    <row r="16" spans="1:6" ht="15" customHeight="1" x14ac:dyDescent="0.2">
      <c r="A16" s="228"/>
      <c r="B16" s="470"/>
      <c r="C16" s="471"/>
      <c r="D16" s="464"/>
      <c r="E16" s="465"/>
      <c r="F16" s="229"/>
    </row>
    <row r="17" spans="1:6" ht="17.100000000000001" customHeight="1" x14ac:dyDescent="0.2">
      <c r="A17" s="228" t="s">
        <v>150</v>
      </c>
      <c r="B17" s="470" t="s">
        <v>153</v>
      </c>
      <c r="C17" s="471"/>
      <c r="D17" s="486" t="s">
        <v>151</v>
      </c>
      <c r="E17" s="487"/>
      <c r="F17" s="229" t="s">
        <v>151</v>
      </c>
    </row>
    <row r="18" spans="1:6" ht="17.100000000000001" customHeight="1" x14ac:dyDescent="0.2">
      <c r="A18" s="228" t="s">
        <v>152</v>
      </c>
      <c r="B18" s="470"/>
      <c r="C18" s="471"/>
      <c r="D18" s="488" t="s">
        <v>151</v>
      </c>
      <c r="E18" s="489"/>
      <c r="F18" s="229" t="s">
        <v>151</v>
      </c>
    </row>
    <row r="19" spans="1:6" ht="17.100000000000001" customHeight="1" x14ac:dyDescent="0.2">
      <c r="A19" s="342"/>
      <c r="B19" s="470"/>
      <c r="C19" s="471"/>
      <c r="D19" s="492"/>
      <c r="E19" s="493"/>
      <c r="F19" s="318"/>
    </row>
    <row r="20" spans="1:6" ht="15" customHeight="1" x14ac:dyDescent="0.2">
      <c r="A20" s="228" t="s">
        <v>156</v>
      </c>
      <c r="B20" s="470" t="s">
        <v>157</v>
      </c>
      <c r="C20" s="471"/>
      <c r="D20" s="490">
        <f>'Channels by Ste'!H21:H21</f>
        <v>634.8349609375</v>
      </c>
      <c r="E20" s="491"/>
      <c r="F20" s="229" t="str">
        <f>IF(AND(D20&gt;=18,D20&lt;=180),"oui","non")</f>
        <v>non</v>
      </c>
    </row>
    <row r="21" spans="1:6" ht="15" customHeight="1" x14ac:dyDescent="0.2">
      <c r="A21" s="228"/>
      <c r="B21" s="470"/>
      <c r="C21" s="471"/>
      <c r="D21" s="18"/>
      <c r="E21" s="24"/>
      <c r="F21" s="229"/>
    </row>
    <row r="22" spans="1:6" ht="15" customHeight="1" x14ac:dyDescent="0.2">
      <c r="A22" s="228" t="s">
        <v>162</v>
      </c>
      <c r="B22" s="470" t="s">
        <v>164</v>
      </c>
      <c r="C22" s="471"/>
      <c r="D22" s="468" t="s">
        <v>151</v>
      </c>
      <c r="E22" s="469"/>
      <c r="F22" s="229" t="str">
        <f>IF(D22=3,"oui","non")</f>
        <v>non</v>
      </c>
    </row>
    <row r="23" spans="1:6" ht="15" customHeight="1" x14ac:dyDescent="0.2">
      <c r="A23" s="323"/>
      <c r="B23" s="470"/>
      <c r="C23" s="471"/>
      <c r="D23" s="18"/>
      <c r="E23" s="24"/>
      <c r="F23" s="229"/>
    </row>
    <row r="24" spans="1:6" ht="15" customHeight="1" x14ac:dyDescent="0.2">
      <c r="A24" s="228" t="s">
        <v>163</v>
      </c>
      <c r="B24" s="470" t="s">
        <v>165</v>
      </c>
      <c r="C24" s="471"/>
      <c r="D24" s="484">
        <f>0.5*Paramètres!$A$28</f>
        <v>4242.5</v>
      </c>
      <c r="E24" s="485"/>
      <c r="F24" s="229" t="str">
        <f>IF(AND(D24&gt;='Channels by Ste'!H14:H14,D24&gt;='Channels by Ste'!H8:H8*0.5),"oui","non")</f>
        <v>non</v>
      </c>
    </row>
    <row r="25" spans="1:6" ht="15" customHeight="1" x14ac:dyDescent="0.2">
      <c r="A25" s="228"/>
      <c r="B25" s="470"/>
      <c r="C25" s="471"/>
      <c r="D25" s="22"/>
      <c r="E25" s="20"/>
      <c r="F25" s="229"/>
    </row>
    <row r="26" spans="1:6" ht="15" customHeight="1" x14ac:dyDescent="0.2">
      <c r="A26" s="228" t="s">
        <v>168</v>
      </c>
      <c r="B26" s="470" t="s">
        <v>190</v>
      </c>
      <c r="C26" s="471"/>
      <c r="D26" s="474">
        <f>ROUND((MAX(Mesures!$C$17:$C$18,Mesures!$E$17:$E$18)),2)</f>
        <v>0.16</v>
      </c>
      <c r="E26" s="475"/>
      <c r="F26" s="317" t="str">
        <f>IF(D26&lt;=0.05*B,"oui","non")</f>
        <v>oui</v>
      </c>
    </row>
    <row r="27" spans="1:6" ht="15" customHeight="1" x14ac:dyDescent="0.2">
      <c r="A27" s="228"/>
      <c r="B27" s="470"/>
      <c r="C27" s="471"/>
      <c r="D27" s="462"/>
      <c r="E27" s="494"/>
      <c r="F27" s="229"/>
    </row>
    <row r="28" spans="1:6" ht="15" customHeight="1" x14ac:dyDescent="0.2">
      <c r="A28" s="228" t="s">
        <v>166</v>
      </c>
      <c r="B28" s="470" t="s">
        <v>189</v>
      </c>
      <c r="C28" s="471"/>
      <c r="D28" s="474">
        <f>ROUND(MAX(Mesures!C21:C22,Mesures!E21:E22),2)</f>
        <v>0.59</v>
      </c>
      <c r="E28" s="475"/>
      <c r="F28" s="317" t="str">
        <f>IF(D28&lt;=0.05*B,"oui","non")</f>
        <v>oui</v>
      </c>
    </row>
    <row r="29" spans="1:6" ht="15" customHeight="1" x14ac:dyDescent="0.2">
      <c r="A29" s="228"/>
      <c r="B29" s="470"/>
      <c r="C29" s="471"/>
      <c r="D29" s="492"/>
      <c r="E29" s="493"/>
      <c r="F29" s="229"/>
    </row>
    <row r="30" spans="1:6" ht="15" customHeight="1" x14ac:dyDescent="0.2">
      <c r="A30" s="228" t="s">
        <v>167</v>
      </c>
      <c r="B30" s="470" t="s">
        <v>188</v>
      </c>
      <c r="C30" s="471"/>
      <c r="D30" s="474">
        <f>ROUND(MAX(Mesures!C24,Mesures!E24),2)</f>
        <v>2.96</v>
      </c>
      <c r="E30" s="475"/>
      <c r="F30" s="229" t="str">
        <f>IF(AND(D30&gt;=delta_a-(delta_a*0.5),D30&lt;=delta_a+(delta_a*0.5)),"oui","non")</f>
        <v>oui</v>
      </c>
    </row>
    <row r="31" spans="1:6" ht="15" customHeight="1" x14ac:dyDescent="0.2">
      <c r="A31" s="228"/>
      <c r="B31" s="470"/>
      <c r="C31" s="471"/>
      <c r="D31" s="23"/>
      <c r="E31" s="118"/>
      <c r="F31" s="229"/>
    </row>
    <row r="32" spans="1:6" ht="15" customHeight="1" x14ac:dyDescent="0.2">
      <c r="A32" s="228" t="s">
        <v>170</v>
      </c>
      <c r="B32" s="470" t="s">
        <v>187</v>
      </c>
      <c r="C32" s="471"/>
      <c r="D32" s="474">
        <f ca="1">ROUND(ABS((Mesures!$B$28+Mesures!$D$28)-Calculs_ASTM!I26),2)</f>
        <v>0.9</v>
      </c>
      <c r="E32" s="475"/>
      <c r="F32" s="229" t="str">
        <f ca="1">IF(D32&lt;=0.15*(a0+delta_a),"oui","non")</f>
        <v>oui</v>
      </c>
    </row>
    <row r="33" spans="1:6" ht="15" customHeight="1" x14ac:dyDescent="0.2">
      <c r="A33" s="228"/>
      <c r="B33" s="470"/>
      <c r="C33" s="471"/>
      <c r="D33" s="22"/>
      <c r="E33" s="25"/>
      <c r="F33" s="229"/>
    </row>
    <row r="34" spans="1:6" ht="15" customHeight="1" x14ac:dyDescent="0.2">
      <c r="A34" s="228" t="s">
        <v>171</v>
      </c>
      <c r="B34" s="470" t="s">
        <v>172</v>
      </c>
      <c r="C34" s="471"/>
      <c r="D34" s="495">
        <f ca="1">ROUND(Calculs_ASTM!Q26,2)</f>
        <v>440.06</v>
      </c>
      <c r="E34" s="496"/>
      <c r="F34" s="229" t="str">
        <f ca="1">IF(D34&lt;=J_max,"oui","non")</f>
        <v>oui</v>
      </c>
    </row>
    <row r="35" spans="1:6" ht="15" customHeight="1" x14ac:dyDescent="0.2">
      <c r="A35" s="228"/>
      <c r="B35" s="470"/>
      <c r="C35" s="471"/>
      <c r="D35" s="18"/>
      <c r="E35" s="20"/>
      <c r="F35" s="229"/>
    </row>
    <row r="36" spans="1:6" ht="15" customHeight="1" x14ac:dyDescent="0.2">
      <c r="A36" s="228" t="s">
        <v>174</v>
      </c>
      <c r="B36" s="315" t="s">
        <v>175</v>
      </c>
      <c r="C36" s="316"/>
      <c r="D36" s="474">
        <f>ROUND(Mesures!D28,2)</f>
        <v>2.2400000000000002</v>
      </c>
      <c r="E36" s="475"/>
      <c r="F36" s="229" t="str">
        <f>IF(D36&lt;=Da_max,"oui","non")</f>
        <v>oui</v>
      </c>
    </row>
    <row r="37" spans="1:6" ht="15" customHeight="1" x14ac:dyDescent="0.2">
      <c r="A37" s="228" t="s">
        <v>176</v>
      </c>
      <c r="B37" s="470" t="s">
        <v>191</v>
      </c>
      <c r="C37" s="471"/>
      <c r="D37" s="474">
        <f ca="1">ROUND(Mesures!$B$28-Calculs_ASTM!I4,2)</f>
        <v>0.13</v>
      </c>
      <c r="E37" s="475"/>
      <c r="F37" s="229" t="str">
        <f ca="1">IF(D37&lt;=(MAX(0.5,0.01*W)),"oui","non")</f>
        <v>oui</v>
      </c>
    </row>
    <row r="38" spans="1:6" ht="15" customHeight="1" x14ac:dyDescent="0.2">
      <c r="A38" s="228" t="s">
        <v>184</v>
      </c>
      <c r="B38" s="470"/>
      <c r="C38" s="471"/>
      <c r="D38" s="18"/>
      <c r="E38" s="20"/>
      <c r="F38" s="229"/>
    </row>
    <row r="39" spans="1:6" ht="7.5" customHeight="1" x14ac:dyDescent="0.2">
      <c r="A39" s="342"/>
      <c r="B39" s="470"/>
      <c r="C39" s="471"/>
      <c r="D39" s="18"/>
      <c r="E39" s="20"/>
      <c r="F39" s="229"/>
    </row>
    <row r="40" spans="1:6" ht="15" customHeight="1" x14ac:dyDescent="0.2">
      <c r="A40" s="228" t="s">
        <v>177</v>
      </c>
      <c r="B40" s="470" t="s">
        <v>186</v>
      </c>
      <c r="C40" s="471"/>
      <c r="D40" s="468" t="s">
        <v>151</v>
      </c>
      <c r="E40" s="483"/>
      <c r="F40" s="229" t="s">
        <v>151</v>
      </c>
    </row>
    <row r="41" spans="1:6" ht="21.75" customHeight="1" x14ac:dyDescent="0.2">
      <c r="A41" s="228" t="s">
        <v>178</v>
      </c>
      <c r="B41" s="470"/>
      <c r="C41" s="471"/>
      <c r="D41" s="18"/>
      <c r="E41" s="20"/>
      <c r="F41" s="229"/>
    </row>
    <row r="42" spans="1:6" ht="15" customHeight="1" x14ac:dyDescent="0.2">
      <c r="A42" s="228" t="s">
        <v>179</v>
      </c>
      <c r="B42" s="470" t="s">
        <v>185</v>
      </c>
      <c r="C42" s="471"/>
      <c r="D42" s="468" t="s">
        <v>151</v>
      </c>
      <c r="E42" s="483"/>
      <c r="F42" s="229" t="s">
        <v>151</v>
      </c>
    </row>
    <row r="43" spans="1:6" ht="12" customHeight="1" x14ac:dyDescent="0.2">
      <c r="A43" s="228"/>
      <c r="B43" s="470"/>
      <c r="C43" s="471"/>
      <c r="D43" s="18"/>
      <c r="E43" s="20"/>
      <c r="F43" s="229"/>
    </row>
    <row r="44" spans="1:6" ht="15" customHeight="1" x14ac:dyDescent="0.2">
      <c r="A44" s="228" t="s">
        <v>180</v>
      </c>
      <c r="B44" s="315" t="s">
        <v>182</v>
      </c>
      <c r="C44" s="316"/>
      <c r="D44" s="474">
        <f>Paramètres!B16</f>
        <v>19.984000000000002</v>
      </c>
      <c r="E44" s="475"/>
      <c r="F44" s="229" t="str">
        <f>IF(D44&gt;10*lissage_J!$D$13/Rec,"oui","non")</f>
        <v>oui</v>
      </c>
    </row>
    <row r="45" spans="1:6" ht="15" customHeight="1" x14ac:dyDescent="0.2">
      <c r="A45" s="228" t="s">
        <v>181</v>
      </c>
      <c r="B45" s="315" t="s">
        <v>183</v>
      </c>
      <c r="C45" s="316"/>
      <c r="D45" s="474">
        <f>Paramètres!B18</f>
        <v>15.91</v>
      </c>
      <c r="E45" s="475"/>
      <c r="F45" s="229" t="str">
        <f>IF(D45&gt;10*lissage_J!$D$13/Rec,"oui","non")</f>
        <v>oui</v>
      </c>
    </row>
    <row r="46" spans="1:6" ht="15" customHeight="1" x14ac:dyDescent="0.2">
      <c r="A46" s="228"/>
      <c r="B46" s="315"/>
      <c r="C46" s="316"/>
      <c r="D46" s="18"/>
      <c r="E46" s="20"/>
      <c r="F46" s="229"/>
    </row>
    <row r="47" spans="1:6" ht="15" customHeight="1" x14ac:dyDescent="0.2">
      <c r="A47" s="228"/>
      <c r="B47" s="18"/>
      <c r="C47" s="19"/>
      <c r="D47" s="23"/>
      <c r="E47" s="21"/>
      <c r="F47" s="230"/>
    </row>
    <row r="48" spans="1:6" ht="15" customHeight="1" x14ac:dyDescent="0.2">
      <c r="A48" s="228"/>
      <c r="B48" s="18"/>
      <c r="C48" s="19"/>
      <c r="D48" s="23"/>
      <c r="E48" s="21"/>
      <c r="F48" s="230"/>
    </row>
    <row r="49" spans="1:6" ht="15" customHeight="1" thickBot="1" x14ac:dyDescent="0.25">
      <c r="A49" s="231"/>
      <c r="B49" s="481"/>
      <c r="C49" s="482"/>
      <c r="D49" s="479"/>
      <c r="E49" s="480"/>
      <c r="F49" s="232"/>
    </row>
    <row r="50" spans="1:6" x14ac:dyDescent="0.2">
      <c r="D50" s="27"/>
      <c r="E50" s="27"/>
      <c r="F50" s="27"/>
    </row>
    <row r="51" spans="1:6" ht="12.75" customHeight="1" x14ac:dyDescent="0.2">
      <c r="A51" s="478"/>
      <c r="B51" s="478"/>
      <c r="C51" s="478"/>
      <c r="D51" s="478"/>
      <c r="E51" s="478"/>
      <c r="F51" s="478"/>
    </row>
    <row r="52" spans="1:6" x14ac:dyDescent="0.2">
      <c r="C52" s="31"/>
      <c r="E52" s="28"/>
      <c r="F52" s="29"/>
    </row>
    <row r="53" spans="1:6" ht="12.75" x14ac:dyDescent="0.2">
      <c r="C53"/>
      <c r="D53"/>
      <c r="E53" s="28"/>
      <c r="F53" s="29"/>
    </row>
    <row r="56" spans="1:6" ht="12.75" x14ac:dyDescent="0.2">
      <c r="B56"/>
      <c r="C56"/>
      <c r="D56"/>
    </row>
  </sheetData>
  <mergeCells count="49">
    <mergeCell ref="B34:C35"/>
    <mergeCell ref="D34:E34"/>
    <mergeCell ref="D36:E36"/>
    <mergeCell ref="D37:E37"/>
    <mergeCell ref="B37:C39"/>
    <mergeCell ref="B32:C33"/>
    <mergeCell ref="D32:E32"/>
    <mergeCell ref="B26:C27"/>
    <mergeCell ref="B28:C29"/>
    <mergeCell ref="D26:E26"/>
    <mergeCell ref="D28:E28"/>
    <mergeCell ref="D27:E27"/>
    <mergeCell ref="D29:E29"/>
    <mergeCell ref="B17:C19"/>
    <mergeCell ref="B24:C25"/>
    <mergeCell ref="D24:E24"/>
    <mergeCell ref="B30:C31"/>
    <mergeCell ref="D30:E30"/>
    <mergeCell ref="D17:E17"/>
    <mergeCell ref="D18:E18"/>
    <mergeCell ref="B20:C21"/>
    <mergeCell ref="D20:E20"/>
    <mergeCell ref="B22:C23"/>
    <mergeCell ref="D22:E22"/>
    <mergeCell ref="D19:E19"/>
    <mergeCell ref="A51:F51"/>
    <mergeCell ref="D49:E49"/>
    <mergeCell ref="B49:C49"/>
    <mergeCell ref="D40:E40"/>
    <mergeCell ref="B40:C41"/>
    <mergeCell ref="B42:C43"/>
    <mergeCell ref="D42:E42"/>
    <mergeCell ref="D44:E44"/>
    <mergeCell ref="D45:E45"/>
    <mergeCell ref="A1:F1"/>
    <mergeCell ref="D3:E3"/>
    <mergeCell ref="D16:E16"/>
    <mergeCell ref="B2:C2"/>
    <mergeCell ref="D4:E4"/>
    <mergeCell ref="D7:E7"/>
    <mergeCell ref="B10:C11"/>
    <mergeCell ref="D10:E10"/>
    <mergeCell ref="D12:E12"/>
    <mergeCell ref="B13:C14"/>
    <mergeCell ref="D13:E13"/>
    <mergeCell ref="B5:C6"/>
    <mergeCell ref="B8:C9"/>
    <mergeCell ref="D15:E15"/>
    <mergeCell ref="B15:C16"/>
  </mergeCells>
  <phoneticPr fontId="3" type="noConversion"/>
  <conditionalFormatting sqref="F3:F9 F11:F49">
    <cfRule type="cellIs" dxfId="7" priority="8" stopIfTrue="1" operator="equal">
      <formula>"non"</formula>
    </cfRule>
  </conditionalFormatting>
  <conditionalFormatting sqref="E14">
    <cfRule type="cellIs" dxfId="6" priority="6" stopIfTrue="1" operator="equal">
      <formula>"non"</formula>
    </cfRule>
  </conditionalFormatting>
  <conditionalFormatting sqref="D4">
    <cfRule type="cellIs" dxfId="5" priority="5" stopIfTrue="1" operator="equal">
      <formula>"non"</formula>
    </cfRule>
  </conditionalFormatting>
  <conditionalFormatting sqref="D7:D8">
    <cfRule type="cellIs" dxfId="4" priority="4" stopIfTrue="1" operator="equal">
      <formula>"non"</formula>
    </cfRule>
  </conditionalFormatting>
  <conditionalFormatting sqref="F3:F49">
    <cfRule type="cellIs" dxfId="3" priority="2" operator="equal">
      <formula>"oui"</formula>
    </cfRule>
    <cfRule type="cellIs" dxfId="2" priority="3" operator="equal">
      <formula>"non"</formula>
    </cfRule>
  </conditionalFormatting>
  <conditionalFormatting sqref="D22">
    <cfRule type="cellIs" dxfId="1" priority="1" stopIfTrue="1" operator="equal">
      <formula>"non"</formula>
    </cfRule>
  </conditionalFormatting>
  <printOptions horizontalCentered="1"/>
  <pageMargins left="0.59055118110236227" right="0.59055118110236227" top="0.4" bottom="0.98425196850393704" header="0.4" footer="0.51181102362204722"/>
  <pageSetup paperSize="9" orientation="portrait" r:id="rId1"/>
  <headerFooter alignWithMargins="0">
    <oddFooter>&amp;CFichier &amp;F&amp;R&amp;D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Y43"/>
  <sheetViews>
    <sheetView showGridLines="0" tabSelected="1" zoomScaleNormal="100" workbookViewId="0">
      <selection activeCell="P4" sqref="P4"/>
    </sheetView>
  </sheetViews>
  <sheetFormatPr baseColWidth="10" defaultColWidth="11.7109375" defaultRowHeight="12.75" x14ac:dyDescent="0.2"/>
  <cols>
    <col min="1" max="10" width="11.7109375" style="44"/>
    <col min="11" max="11" width="12" style="44" customWidth="1"/>
    <col min="12" max="16" width="11.7109375" style="124" customWidth="1"/>
    <col min="17" max="21" width="11.7109375" style="44" customWidth="1"/>
    <col min="22" max="22" width="11.85546875" style="44" customWidth="1"/>
    <col min="23" max="16384" width="11.7109375" style="44"/>
  </cols>
  <sheetData>
    <row r="1" spans="1:25" s="99" customFormat="1" ht="30" customHeight="1" thickBot="1" x14ac:dyDescent="0.25">
      <c r="A1" s="503" t="str">
        <f>Relevés!A1</f>
        <v>Etude n° ; Prestation n° : essai J/Δa à 23°C sur la CTJD20 repérée 2007-U910-T3-CT20-7</v>
      </c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 t="s">
        <v>201</v>
      </c>
      <c r="M1" s="503"/>
      <c r="N1" s="503"/>
      <c r="O1" s="503"/>
      <c r="P1" s="503"/>
      <c r="Q1" s="503"/>
      <c r="R1" s="503"/>
      <c r="S1" s="503"/>
      <c r="T1" s="503"/>
      <c r="U1" s="503"/>
      <c r="V1" s="503"/>
      <c r="W1" s="253"/>
      <c r="X1" s="253"/>
      <c r="Y1" s="253"/>
    </row>
    <row r="2" spans="1:25" ht="20.100000000000001" customHeight="1" x14ac:dyDescent="0.2">
      <c r="A2" s="507" t="s">
        <v>66</v>
      </c>
      <c r="B2" s="505"/>
      <c r="C2" s="505"/>
      <c r="D2" s="505" t="s">
        <v>67</v>
      </c>
      <c r="E2" s="505"/>
      <c r="F2" s="239">
        <v>0.99516499999999997</v>
      </c>
      <c r="G2" s="240" t="s">
        <v>63</v>
      </c>
      <c r="H2" s="241">
        <v>0</v>
      </c>
      <c r="I2" s="240" t="s">
        <v>62</v>
      </c>
      <c r="J2" s="332">
        <f>ROUND(a0,2)</f>
        <v>24.13</v>
      </c>
      <c r="K2" s="508" t="s">
        <v>115</v>
      </c>
      <c r="L2" s="510" t="s">
        <v>116</v>
      </c>
      <c r="M2" s="512" t="s">
        <v>117</v>
      </c>
      <c r="N2" s="512" t="s">
        <v>124</v>
      </c>
      <c r="O2" s="512" t="s">
        <v>118</v>
      </c>
      <c r="P2" s="512" t="s">
        <v>125</v>
      </c>
      <c r="Q2" s="363" t="s">
        <v>126</v>
      </c>
      <c r="R2" s="363" t="s">
        <v>50</v>
      </c>
      <c r="S2" s="505" t="s">
        <v>127</v>
      </c>
      <c r="T2" s="505"/>
      <c r="U2" s="505"/>
      <c r="V2" s="506"/>
    </row>
    <row r="3" spans="1:25" s="83" customFormat="1" ht="35.1" customHeight="1" thickBot="1" x14ac:dyDescent="0.25">
      <c r="A3" s="242" t="s">
        <v>71</v>
      </c>
      <c r="B3" s="243" t="s">
        <v>53</v>
      </c>
      <c r="C3" s="243" t="s">
        <v>54</v>
      </c>
      <c r="D3" s="243" t="s">
        <v>55</v>
      </c>
      <c r="E3" s="243" t="s">
        <v>59</v>
      </c>
      <c r="F3" s="243" t="s">
        <v>56</v>
      </c>
      <c r="G3" s="243" t="s">
        <v>60</v>
      </c>
      <c r="H3" s="243" t="s">
        <v>57</v>
      </c>
      <c r="I3" s="243" t="s">
        <v>54</v>
      </c>
      <c r="J3" s="333" t="s">
        <v>61</v>
      </c>
      <c r="K3" s="509"/>
      <c r="L3" s="511"/>
      <c r="M3" s="513"/>
      <c r="N3" s="513"/>
      <c r="O3" s="513"/>
      <c r="P3" s="513"/>
      <c r="Q3" s="504"/>
      <c r="R3" s="504"/>
      <c r="S3" s="244" t="s">
        <v>49</v>
      </c>
      <c r="T3" s="244" t="s">
        <v>129</v>
      </c>
      <c r="U3" s="302" t="s">
        <v>123</v>
      </c>
      <c r="V3" s="331" t="s">
        <v>48</v>
      </c>
    </row>
    <row r="4" spans="1:25" s="84" customFormat="1" ht="15" customHeight="1" x14ac:dyDescent="0.2">
      <c r="A4" s="245">
        <f>'Channels by Ste'!K2</f>
        <v>1</v>
      </c>
      <c r="B4" s="254">
        <f ca="1">'Channels by Ste'!O2</f>
        <v>1.6038200236484106E-5</v>
      </c>
      <c r="C4" s="247">
        <f t="shared" ref="C4:C18" ca="1" si="0">W*(1.000196-4.06319*(1/(1+(k*E*Be*B4)^0.5))+11.242*(1/(1+(k*E*Be*B4)^0.5))^2-106.043*(1/(1+(k*E*Be*B4)^0.5))^3+464.335*(1/(1+(k*E*Be*B4)^0.5))^4-650.677*(1/(1+(k*E*Be*B4)^0.5))^5)</f>
        <v>23.998833485887271</v>
      </c>
      <c r="D4" s="309">
        <f ca="1">'Channels by Ste'!P2</f>
        <v>0.10400087921880199</v>
      </c>
      <c r="E4" s="246">
        <f t="shared" ref="E4:E10" ca="1" si="1">ASIN((D4+e0)/(e0^2+(W+C4)^2)^0.5)-ATAN(e0/(W+C4))</f>
        <v>1.6239148695059852E-3</v>
      </c>
      <c r="F4" s="247">
        <f ca="1">(W+C4)/2</f>
        <v>32.023416742943638</v>
      </c>
      <c r="G4" s="246">
        <f ca="1">F4/((COS(E4)-e0/2/F4*SIN(E4))*(F4*COS(E4)-H*SIN(E4)))</f>
        <v>1.0006700660649381</v>
      </c>
      <c r="H4" s="248">
        <f t="shared" ref="H4:H10" ca="1" si="2">B4*G4</f>
        <v>1.6048946890205258E-5</v>
      </c>
      <c r="I4" s="247">
        <f ca="1">W*(1.000196-4.06319*(1/(1+(k*E*Be*H4)^0.5))+11.242*(1/(1+(k*E*Be*H4)^0.5))^2-106.043*(1/(1+(k*E*Be*H4)^0.5))^3+464.335*(1/(1+(k*E*Be*H4)^0.5))^4-650.677*(1/(1+(k*E*Be*H4)^0.5))^5)</f>
        <v>24.003414694297351</v>
      </c>
      <c r="J4" s="334">
        <f ca="1">I4-a0-decalage</f>
        <v>-0.13058530570264892</v>
      </c>
      <c r="K4" s="336">
        <f ca="1">'Channels by Ste'!T2</f>
        <v>-27.403602858463891</v>
      </c>
      <c r="L4" s="338">
        <f t="shared" ref="L4:L26" ca="1" si="3">2+0.522*(1-I4/W)</f>
        <v>2.2091308811820012</v>
      </c>
      <c r="M4" s="305">
        <f t="shared" ref="M4:M26" ca="1" si="4">1+0.76*(1-I4/W)</f>
        <v>1.3044817427170898</v>
      </c>
      <c r="N4" s="288">
        <v>0</v>
      </c>
      <c r="O4" s="292">
        <f t="shared" ref="O4:O26" ca="1" si="5">(2+I4/W)*(0.886+4.64*I4/W-13.32*(I4/W)^2+14.72*(I4/W)^3-5.6*(I4/W)^4)/(1-I4/W)^1.5</f>
        <v>13.620287717893412</v>
      </c>
      <c r="P4" s="290">
        <f ca="1">('Channels by Ste'!R2*O4)^2*(1-0.3^2)/E/B/Bn/W</f>
        <v>3.2039940264625328</v>
      </c>
      <c r="Q4" s="293">
        <f ca="1">N4+P4</f>
        <v>3.2039940264625328</v>
      </c>
      <c r="R4" s="250" t="str">
        <f t="shared" ref="R4:R26" ca="1" si="6">A4&amp;" "&amp;IF(AND(U4="oui",V4="oui"),"Valide","non valide")</f>
        <v>1 non valide</v>
      </c>
      <c r="S4" s="497" t="s">
        <v>47</v>
      </c>
      <c r="T4" s="498"/>
      <c r="U4" s="250" t="str">
        <f t="shared" ref="U4:U26" ca="1" si="7">IF((Q4&lt;J_limite),"oui","non")</f>
        <v>oui</v>
      </c>
      <c r="V4" s="304" t="str">
        <f t="shared" ref="V4:V26" ca="1" si="8">IF(AND(J4&gt;Q4/(2*Rec)+0.15,J4&lt;Q4/(2*Rec)+1.5),"oui","non")</f>
        <v>non</v>
      </c>
    </row>
    <row r="5" spans="1:25" s="84" customFormat="1" ht="15" customHeight="1" x14ac:dyDescent="0.2">
      <c r="A5" s="249">
        <f>'Channels by Ste'!K3</f>
        <v>2</v>
      </c>
      <c r="B5" s="255">
        <f ca="1">'Channels by Ste'!O3</f>
        <v>1.59776614066779E-5</v>
      </c>
      <c r="C5" s="96">
        <f t="shared" ca="1" si="0"/>
        <v>23.972948796248179</v>
      </c>
      <c r="D5" s="310">
        <f ca="1">'Channels by Ste'!P3</f>
        <v>0.198233930859715</v>
      </c>
      <c r="E5" s="97">
        <f t="shared" ca="1" si="1"/>
        <v>3.0967192393511617E-3</v>
      </c>
      <c r="F5" s="96">
        <f t="shared" ref="F5:F10" ca="1" si="9">(W+C5)/2</f>
        <v>32.010474398124089</v>
      </c>
      <c r="G5" s="97">
        <f t="shared" ref="G5:G10" ca="1" si="10">F5/((COS(E5)-e0/2/F5*SIN(E5))*(F5*COS(E5)-H*SIN(E5)))</f>
        <v>1.0012835337265982</v>
      </c>
      <c r="H5" s="98">
        <f t="shared" ca="1" si="2"/>
        <v>1.5998169273965536E-5</v>
      </c>
      <c r="I5" s="96">
        <f ca="1">W*(1.000196-4.06319*(1/(1+(k*E*Be*H5)^0.5))+11.242*(1/(1+(k*E*Be*H5)^0.5))^2-106.043*(1/(1+(k*E*Be*H5)^0.5))^3+464.335*(1/(1+(k*E*Be*H5)^0.5))^4-650.677*(1/(1+(k*E*Be*H5)^0.5))^5)</f>
        <v>23.981732156228329</v>
      </c>
      <c r="J5" s="335">
        <f ca="1">I5-a0-decalage</f>
        <v>-0.15226784377167135</v>
      </c>
      <c r="K5" s="337">
        <f ca="1">'Channels by Ste'!T3</f>
        <v>131.27185585781285</v>
      </c>
      <c r="L5" s="339">
        <f t="shared" ca="1" si="3"/>
        <v>2.2094134991622258</v>
      </c>
      <c r="M5" s="306">
        <f t="shared" ca="1" si="4"/>
        <v>1.3048932171710566</v>
      </c>
      <c r="N5" s="289">
        <f t="shared" ref="N5:N26" ca="1" si="11">(N4+L4/(W-I4)*(K5-K4)/Bn)*(1-M4*(I5-I4)/(W-I4))</f>
        <v>1.4283144846556155</v>
      </c>
      <c r="O5" s="291">
        <f t="shared" ca="1" si="5"/>
        <v>13.591481408308411</v>
      </c>
      <c r="P5" s="291">
        <f ca="1">('Channels by Ste'!R3*O5)^2*(1-0.3^2)/E/B/Bn/W</f>
        <v>9.199510621416163</v>
      </c>
      <c r="Q5" s="294">
        <f ca="1">N5+P5</f>
        <v>10.627825106071779</v>
      </c>
      <c r="R5" s="251" t="str">
        <f ca="1">A5&amp;" "&amp;IF(AND(U5="oui",V5="oui"),"Valide","non valide")</f>
        <v>2 non valide</v>
      </c>
      <c r="S5" s="499"/>
      <c r="T5" s="500"/>
      <c r="U5" s="251" t="str">
        <f t="shared" ca="1" si="7"/>
        <v>oui</v>
      </c>
      <c r="V5" s="252" t="str">
        <f t="shared" ca="1" si="8"/>
        <v>non</v>
      </c>
    </row>
    <row r="6" spans="1:25" s="111" customFormat="1" ht="15" customHeight="1" x14ac:dyDescent="0.2">
      <c r="A6" s="249">
        <f>'Channels by Ste'!K4</f>
        <v>3</v>
      </c>
      <c r="B6" s="255">
        <f ca="1">'Channels by Ste'!O4</f>
        <v>1.595335644511073E-5</v>
      </c>
      <c r="C6" s="96">
        <f t="shared" ca="1" si="0"/>
        <v>23.962519488407342</v>
      </c>
      <c r="D6" s="310">
        <f ca="1">'Channels by Ste'!P4</f>
        <v>0.29526650905609098</v>
      </c>
      <c r="E6" s="97">
        <f t="shared" ca="1" si="1"/>
        <v>4.6135136187616665E-3</v>
      </c>
      <c r="F6" s="96">
        <f t="shared" ca="1" si="9"/>
        <v>32.00525974420367</v>
      </c>
      <c r="G6" s="97">
        <f t="shared" ca="1" si="10"/>
        <v>1.0019205774492645</v>
      </c>
      <c r="H6" s="98">
        <f t="shared" ca="1" si="2"/>
        <v>1.5983996101739289E-5</v>
      </c>
      <c r="I6" s="96">
        <f t="shared" ref="I6:I18" ca="1" si="12">W*(1.000196-4.06319*(1/(1+(k*E*Be*H6)^0.5))+11.242*(1/(1+(k*E*Be*H6)^0.5))^2-106.043*(1/(1+(k*E*Be*H6)^0.5))^3+464.335*(1/(1+(k*E*Be*H6)^0.5))^4-650.677*(1/(1+(k*E*Be*H6)^0.5))^5)</f>
        <v>23.975663516956157</v>
      </c>
      <c r="J6" s="335">
        <f t="shared" ref="J6:J18" ca="1" si="13">I6-a0-decalage</f>
        <v>-0.1583364830438434</v>
      </c>
      <c r="K6" s="337">
        <f ca="1">'Channels by Ste'!T4</f>
        <v>520.13285605133365</v>
      </c>
      <c r="L6" s="339">
        <f t="shared" ca="1" si="3"/>
        <v>2.2094925999837418</v>
      </c>
      <c r="M6" s="306">
        <f t="shared" ca="1" si="4"/>
        <v>1.3050083831180914</v>
      </c>
      <c r="N6" s="289">
        <f ca="1">(N5+L5/(W-I5)*(K6-K5)/Bn)*(1-M5*(I6-I5)/(W-I5))</f>
        <v>4.92063545289869</v>
      </c>
      <c r="O6" s="291">
        <f ca="1">(2+I6/W)*(0.886+4.64*I6/W-13.32*(I6/W)^2+14.72*(I6/W)^3-5.6*(I6/W)^4)/(1-I6/W)^1.5</f>
        <v>13.583437509841799</v>
      </c>
      <c r="P6" s="291">
        <f ca="1">('Channels by Ste'!R4*O6)^2*(1-0.3^2)/E/B/Bn/W</f>
        <v>17.204210990007816</v>
      </c>
      <c r="Q6" s="294">
        <f t="shared" ref="Q6:Q26" ca="1" si="14">N6+P6</f>
        <v>22.124846442906506</v>
      </c>
      <c r="R6" s="251" t="str">
        <f t="shared" ca="1" si="6"/>
        <v>3 non valide</v>
      </c>
      <c r="S6" s="499"/>
      <c r="T6" s="500"/>
      <c r="U6" s="251" t="str">
        <f t="shared" ca="1" si="7"/>
        <v>oui</v>
      </c>
      <c r="V6" s="252" t="str">
        <f t="shared" ca="1" si="8"/>
        <v>non</v>
      </c>
    </row>
    <row r="7" spans="1:25" s="111" customFormat="1" ht="15" customHeight="1" x14ac:dyDescent="0.2">
      <c r="A7" s="249">
        <f>'Channels by Ste'!K5</f>
        <v>4</v>
      </c>
      <c r="B7" s="255">
        <f ca="1">'Channels by Ste'!O5</f>
        <v>1.5986743274542685E-5</v>
      </c>
      <c r="C7" s="96">
        <f t="shared" ca="1" si="0"/>
        <v>23.976840361837954</v>
      </c>
      <c r="D7" s="310">
        <f ca="1">'Channels by Ste'!P5</f>
        <v>0.39780940278433302</v>
      </c>
      <c r="E7" s="97">
        <f t="shared" ca="1" si="1"/>
        <v>6.2146997071047538E-3</v>
      </c>
      <c r="F7" s="96">
        <f t="shared" ca="1" si="9"/>
        <v>32.01242018091898</v>
      </c>
      <c r="G7" s="97">
        <f t="shared" ca="1" si="10"/>
        <v>1.0025980344203902</v>
      </c>
      <c r="H7" s="98">
        <f t="shared" ca="1" si="2"/>
        <v>1.6028277383839889E-5</v>
      </c>
      <c r="I7" s="96">
        <f t="shared" ca="1" si="12"/>
        <v>23.994599782650543</v>
      </c>
      <c r="J7" s="335">
        <f t="shared" ca="1" si="13"/>
        <v>-0.13940021734945773</v>
      </c>
      <c r="K7" s="337">
        <f ca="1">'Channels by Ste'!T5</f>
        <v>1387.4014296749451</v>
      </c>
      <c r="L7" s="339">
        <f t="shared" ca="1" si="3"/>
        <v>2.2092457779029271</v>
      </c>
      <c r="M7" s="306">
        <f t="shared" ca="1" si="4"/>
        <v>1.3046490252992806</v>
      </c>
      <c r="N7" s="289">
        <f t="shared" ca="1" si="11"/>
        <v>12.681890130068979</v>
      </c>
      <c r="O7" s="291">
        <f t="shared" ca="1" si="5"/>
        <v>13.608564142517814</v>
      </c>
      <c r="P7" s="291">
        <f ca="1">('Channels by Ste'!R5*O7)^2*(1-0.3^2)/E/B/Bn/W</f>
        <v>25.134995523074704</v>
      </c>
      <c r="Q7" s="294">
        <f t="shared" ca="1" si="14"/>
        <v>37.816885653143686</v>
      </c>
      <c r="R7" s="251" t="str">
        <f t="shared" ca="1" si="6"/>
        <v>4 non valide</v>
      </c>
      <c r="S7" s="499"/>
      <c r="T7" s="500"/>
      <c r="U7" s="251" t="str">
        <f t="shared" ca="1" si="7"/>
        <v>oui</v>
      </c>
      <c r="V7" s="252" t="str">
        <f t="shared" ca="1" si="8"/>
        <v>non</v>
      </c>
    </row>
    <row r="8" spans="1:25" s="111" customFormat="1" ht="15" customHeight="1" x14ac:dyDescent="0.2">
      <c r="A8" s="249">
        <f>'Channels by Ste'!K6</f>
        <v>5</v>
      </c>
      <c r="B8" s="255">
        <f ca="1">'Channels by Ste'!O6</f>
        <v>1.6012339407443152E-5</v>
      </c>
      <c r="C8" s="96">
        <f t="shared" ca="1" si="0"/>
        <v>23.987792258775791</v>
      </c>
      <c r="D8" s="310">
        <f ca="1">'Channels by Ste'!P6</f>
        <v>0.49461697926744802</v>
      </c>
      <c r="E8" s="97">
        <f t="shared" ca="1" si="1"/>
        <v>7.7261553756126783E-3</v>
      </c>
      <c r="F8" s="96">
        <f t="shared" ca="1" si="9"/>
        <v>32.017896129387893</v>
      </c>
      <c r="G8" s="97">
        <f t="shared" ca="1" si="10"/>
        <v>1.0032428258281731</v>
      </c>
      <c r="H8" s="98">
        <f t="shared" ca="1" si="2"/>
        <v>1.6064264635243082E-5</v>
      </c>
      <c r="I8" s="96">
        <f t="shared" ca="1" si="12"/>
        <v>24.009937380133227</v>
      </c>
      <c r="J8" s="335">
        <f t="shared" ca="1" si="13"/>
        <v>-0.12406261986677336</v>
      </c>
      <c r="K8" s="337">
        <f ca="1">'Channels by Ste'!T6</f>
        <v>2643.9188422909692</v>
      </c>
      <c r="L8" s="339">
        <f t="shared" ca="1" si="3"/>
        <v>2.2090458621546758</v>
      </c>
      <c r="M8" s="306">
        <f t="shared" ca="1" si="4"/>
        <v>1.3043579602251985</v>
      </c>
      <c r="N8" s="289">
        <f t="shared" ca="1" si="11"/>
        <v>23.937019788724523</v>
      </c>
      <c r="O8" s="291">
        <f t="shared" ca="1" si="5"/>
        <v>13.628973779738983</v>
      </c>
      <c r="P8" s="291">
        <f ca="1">('Channels by Ste'!R6*O8)^2*(1-0.3^2)/E/B/Bn/W</f>
        <v>31.249814684867658</v>
      </c>
      <c r="Q8" s="294">
        <f t="shared" ca="1" si="14"/>
        <v>55.186834473592185</v>
      </c>
      <c r="R8" s="251" t="str">
        <f t="shared" ca="1" si="6"/>
        <v>5 non valide</v>
      </c>
      <c r="S8" s="499"/>
      <c r="T8" s="500"/>
      <c r="U8" s="251" t="str">
        <f t="shared" ca="1" si="7"/>
        <v>oui</v>
      </c>
      <c r="V8" s="252" t="str">
        <f t="shared" ca="1" si="8"/>
        <v>non</v>
      </c>
    </row>
    <row r="9" spans="1:25" s="111" customFormat="1" ht="15" customHeight="1" x14ac:dyDescent="0.2">
      <c r="A9" s="249">
        <f>'Channels by Ste'!K7</f>
        <v>6</v>
      </c>
      <c r="B9" s="255">
        <f ca="1">'Channels by Ste'!O7</f>
        <v>1.6054088990533183E-5</v>
      </c>
      <c r="C9" s="96">
        <f t="shared" ca="1" si="0"/>
        <v>24.00560526665911</v>
      </c>
      <c r="D9" s="310">
        <f ca="1">'Channels by Ste'!P7</f>
        <v>0.59745478210970804</v>
      </c>
      <c r="E9" s="97">
        <f t="shared" ca="1" si="1"/>
        <v>9.3304814398854075E-3</v>
      </c>
      <c r="F9" s="96">
        <f t="shared" ca="1" si="9"/>
        <v>32.026802633329552</v>
      </c>
      <c r="G9" s="97">
        <f t="shared" ca="1" si="10"/>
        <v>1.0039324266200016</v>
      </c>
      <c r="H9" s="98">
        <f t="shared" ca="1" si="2"/>
        <v>1.6117220517439431E-5</v>
      </c>
      <c r="I9" s="96">
        <f t="shared" ca="1" si="12"/>
        <v>24.032422916732578</v>
      </c>
      <c r="J9" s="335">
        <f t="shared" ca="1" si="13"/>
        <v>-0.1015770832674221</v>
      </c>
      <c r="K9" s="337">
        <f ca="1">'Channels by Ste'!T7</f>
        <v>4353.7902955049576</v>
      </c>
      <c r="L9" s="339">
        <f t="shared" ca="1" si="3"/>
        <v>2.2087527776035158</v>
      </c>
      <c r="M9" s="306">
        <f t="shared" ca="1" si="4"/>
        <v>1.3039312470855784</v>
      </c>
      <c r="N9" s="289">
        <f t="shared" ca="1" si="11"/>
        <v>39.235089358104496</v>
      </c>
      <c r="O9" s="291">
        <f t="shared" ca="1" si="5"/>
        <v>13.65898953294608</v>
      </c>
      <c r="P9" s="291">
        <f ca="1">('Channels by Ste'!R7*O9)^2*(1-0.3^2)/E/B/Bn/W</f>
        <v>36.274087296502593</v>
      </c>
      <c r="Q9" s="294">
        <f t="shared" ca="1" si="14"/>
        <v>75.509176654607089</v>
      </c>
      <c r="R9" s="251" t="str">
        <f t="shared" ca="1" si="6"/>
        <v>6 non valide</v>
      </c>
      <c r="S9" s="499"/>
      <c r="T9" s="500"/>
      <c r="U9" s="251" t="str">
        <f t="shared" ca="1" si="7"/>
        <v>oui</v>
      </c>
      <c r="V9" s="252" t="str">
        <f t="shared" ca="1" si="8"/>
        <v>non</v>
      </c>
    </row>
    <row r="10" spans="1:25" s="111" customFormat="1" ht="15" customHeight="1" x14ac:dyDescent="0.2">
      <c r="A10" s="249">
        <f>'Channels by Ste'!K8</f>
        <v>7</v>
      </c>
      <c r="B10" s="255">
        <f ca="1">'Channels by Ste'!O8</f>
        <v>1.6112889775319295E-5</v>
      </c>
      <c r="C10" s="96">
        <f t="shared" ca="1" si="0"/>
        <v>24.030587786667816</v>
      </c>
      <c r="D10" s="310">
        <f ca="1">'Channels by Ste'!P8</f>
        <v>0.68829307565465603</v>
      </c>
      <c r="E10" s="97">
        <f t="shared" ca="1" si="1"/>
        <v>1.07454777002184E-2</v>
      </c>
      <c r="F10" s="96">
        <f t="shared" ca="1" si="9"/>
        <v>32.039293893333905</v>
      </c>
      <c r="G10" s="97">
        <f t="shared" ca="1" si="10"/>
        <v>1.0045446624312555</v>
      </c>
      <c r="H10" s="98">
        <f t="shared" ca="1" si="2"/>
        <v>1.618611742014015E-5</v>
      </c>
      <c r="I10" s="96">
        <f t="shared" ca="1" si="12"/>
        <v>24.061528497270221</v>
      </c>
      <c r="J10" s="335">
        <f t="shared" ca="1" si="13"/>
        <v>-7.2471502729779758E-2</v>
      </c>
      <c r="K10" s="337">
        <f ca="1">'Channels by Ste'!T8</f>
        <v>6107.553484287223</v>
      </c>
      <c r="L10" s="339">
        <f t="shared" ca="1" si="3"/>
        <v>2.2083734050245942</v>
      </c>
      <c r="M10" s="306">
        <f t="shared" ca="1" si="4"/>
        <v>1.3033789038672252</v>
      </c>
      <c r="N10" s="289">
        <f t="shared" ca="1" si="11"/>
        <v>54.889241238086598</v>
      </c>
      <c r="O10" s="291">
        <f t="shared" ca="1" si="5"/>
        <v>13.69800985963842</v>
      </c>
      <c r="P10" s="291">
        <f ca="1">('Channels by Ste'!R8*O10)^2*(1-0.3^2)/E/B/Bn/W</f>
        <v>39.660283568405539</v>
      </c>
      <c r="Q10" s="294">
        <f t="shared" ca="1" si="14"/>
        <v>94.549524806492144</v>
      </c>
      <c r="R10" s="251" t="str">
        <f t="shared" ca="1" si="6"/>
        <v>7 non valide</v>
      </c>
      <c r="S10" s="499"/>
      <c r="T10" s="500"/>
      <c r="U10" s="251" t="str">
        <f t="shared" ca="1" si="7"/>
        <v>oui</v>
      </c>
      <c r="V10" s="252" t="str">
        <f t="shared" ca="1" si="8"/>
        <v>non</v>
      </c>
    </row>
    <row r="11" spans="1:25" s="111" customFormat="1" ht="15" customHeight="1" x14ac:dyDescent="0.2">
      <c r="A11" s="249">
        <f>'Channels by Ste'!K9</f>
        <v>8</v>
      </c>
      <c r="B11" s="255">
        <f ca="1">'Channels by Ste'!O9</f>
        <v>1.6162199797055032E-5</v>
      </c>
      <c r="C11" s="96">
        <f t="shared" ca="1" si="0"/>
        <v>24.051443431277928</v>
      </c>
      <c r="D11" s="310">
        <f ca="1">'Channels by Ste'!P9</f>
        <v>0.78818487236276302</v>
      </c>
      <c r="E11" s="97">
        <f t="shared" ref="E11:E18" ca="1" si="15">ASIN((D11+e0)/(e0^2+(W+C11)^2)^0.5)-ATAN(e0/(W+C11))</f>
        <v>1.2301678169242783E-2</v>
      </c>
      <c r="F11" s="96">
        <f t="shared" ref="F11:F18" ca="1" si="16">(W+C11)/2</f>
        <v>32.049721715638967</v>
      </c>
      <c r="G11" s="97">
        <f t="shared" ref="G11:G18" ca="1" si="17">F11/((COS(E11)-e0/2/F11*SIN(E11))*(F11*COS(E11)-H*SIN(E11)))</f>
        <v>1.0052233792027363</v>
      </c>
      <c r="H11" s="98">
        <f t="shared" ref="H11:H17" ca="1" si="18">B11*G11</f>
        <v>1.6246621095345439E-5</v>
      </c>
      <c r="I11" s="96">
        <f t="shared" ca="1" si="12"/>
        <v>24.086950878420357</v>
      </c>
      <c r="J11" s="335">
        <f t="shared" ca="1" si="13"/>
        <v>-4.7049121579643582E-2</v>
      </c>
      <c r="K11" s="337">
        <f ca="1">'Channels by Ste'!T9</f>
        <v>8238.3180178851617</v>
      </c>
      <c r="L11" s="339">
        <f t="shared" ca="1" si="3"/>
        <v>2.2080420405879089</v>
      </c>
      <c r="M11" s="306">
        <f t="shared" ca="1" si="4"/>
        <v>1.3028964575609401</v>
      </c>
      <c r="N11" s="289">
        <f t="shared" ca="1" si="11"/>
        <v>73.944958357602658</v>
      </c>
      <c r="O11" s="291">
        <f t="shared" ca="1" si="5"/>
        <v>13.732247892862143</v>
      </c>
      <c r="P11" s="291">
        <f ca="1">('Channels by Ste'!R9*O11)^2*(1-0.3^2)/E/B/Bn/W</f>
        <v>42.477626215651938</v>
      </c>
      <c r="Q11" s="294">
        <f t="shared" ca="1" si="14"/>
        <v>116.4225845732546</v>
      </c>
      <c r="R11" s="251" t="str">
        <f t="shared" ca="1" si="6"/>
        <v>8 non valide</v>
      </c>
      <c r="S11" s="499"/>
      <c r="T11" s="500"/>
      <c r="U11" s="251" t="str">
        <f t="shared" ca="1" si="7"/>
        <v>oui</v>
      </c>
      <c r="V11" s="252" t="str">
        <f t="shared" ca="1" si="8"/>
        <v>non</v>
      </c>
    </row>
    <row r="12" spans="1:25" s="111" customFormat="1" ht="15" customHeight="1" x14ac:dyDescent="0.2">
      <c r="A12" s="249">
        <f>'Channels by Ste'!K10</f>
        <v>9</v>
      </c>
      <c r="B12" s="255">
        <f ca="1">'Channels by Ste'!O10</f>
        <v>1.6217740758791764E-5</v>
      </c>
      <c r="C12" s="96">
        <f t="shared" ca="1" si="0"/>
        <v>24.0748319260092</v>
      </c>
      <c r="D12" s="310">
        <f ca="1">'Channels by Ste'!P10</f>
        <v>0.88081019930541504</v>
      </c>
      <c r="E12" s="97">
        <f t="shared" ca="1" si="15"/>
        <v>1.3743073052141966E-2</v>
      </c>
      <c r="F12" s="96">
        <f t="shared" ca="1" si="16"/>
        <v>32.061415963004599</v>
      </c>
      <c r="G12" s="97">
        <f t="shared" ca="1" si="17"/>
        <v>1.0058563343481712</v>
      </c>
      <c r="H12" s="98">
        <f t="shared" ca="1" si="18"/>
        <v>1.6312717271047213E-5</v>
      </c>
      <c r="I12" s="96">
        <f t="shared" ca="1" si="12"/>
        <v>24.11457749965076</v>
      </c>
      <c r="J12" s="335">
        <f t="shared" ca="1" si="13"/>
        <v>-1.9422500349239868E-2</v>
      </c>
      <c r="K12" s="337">
        <f ca="1">'Channels by Ste'!T10</f>
        <v>10338.049967519917</v>
      </c>
      <c r="L12" s="339">
        <f t="shared" ca="1" si="3"/>
        <v>2.2076819452952035</v>
      </c>
      <c r="M12" s="306">
        <f t="shared" ca="1" si="4"/>
        <v>1.3023721808895681</v>
      </c>
      <c r="N12" s="289">
        <f t="shared" ca="1" si="11"/>
        <v>92.692291095999352</v>
      </c>
      <c r="O12" s="291">
        <f t="shared" ca="1" si="5"/>
        <v>13.769620049054673</v>
      </c>
      <c r="P12" s="291">
        <f ca="1">('Channels by Ste'!R10*O12)^2*(1-0.3^2)/E/B/Bn/W</f>
        <v>44.557817208110627</v>
      </c>
      <c r="Q12" s="294">
        <f t="shared" ca="1" si="14"/>
        <v>137.25010830410997</v>
      </c>
      <c r="R12" s="251" t="str">
        <f t="shared" ca="1" si="6"/>
        <v>9 non valide</v>
      </c>
      <c r="S12" s="499"/>
      <c r="T12" s="500"/>
      <c r="U12" s="251" t="str">
        <f t="shared" ca="1" si="7"/>
        <v>oui</v>
      </c>
      <c r="V12" s="252" t="str">
        <f t="shared" ca="1" si="8"/>
        <v>non</v>
      </c>
    </row>
    <row r="13" spans="1:25" s="111" customFormat="1" ht="15" customHeight="1" x14ac:dyDescent="0.2">
      <c r="A13" s="249">
        <f>'Channels by Ste'!K11</f>
        <v>10</v>
      </c>
      <c r="B13" s="255">
        <f ca="1">'Channels by Ste'!O11</f>
        <v>1.6308296932920282E-5</v>
      </c>
      <c r="C13" s="96">
        <f t="shared" ca="1" si="0"/>
        <v>24.112734621611686</v>
      </c>
      <c r="D13" s="310">
        <f ca="1">'Channels by Ste'!P11</f>
        <v>0.99510152358561799</v>
      </c>
      <c r="E13" s="97">
        <f t="shared" ca="1" si="15"/>
        <v>1.5518216801141321E-2</v>
      </c>
      <c r="F13" s="96">
        <f t="shared" ca="1" si="16"/>
        <v>32.08036731080584</v>
      </c>
      <c r="G13" s="97">
        <f t="shared" ca="1" si="17"/>
        <v>1.006641019119048</v>
      </c>
      <c r="H13" s="98">
        <f t="shared" ca="1" si="18"/>
        <v>1.6416600644650919E-5</v>
      </c>
      <c r="I13" s="96">
        <f t="shared" ca="1" si="12"/>
        <v>24.157694213720596</v>
      </c>
      <c r="J13" s="335">
        <f t="shared" ca="1" si="13"/>
        <v>2.3694213720595769E-2</v>
      </c>
      <c r="K13" s="337">
        <f ca="1">'Channels by Ste'!T11</f>
        <v>13039.8836271289</v>
      </c>
      <c r="L13" s="339">
        <f t="shared" ca="1" si="3"/>
        <v>2.2071199465750562</v>
      </c>
      <c r="M13" s="306">
        <f t="shared" ca="1" si="4"/>
        <v>1.3015539452050626</v>
      </c>
      <c r="N13" s="289">
        <f t="shared" ca="1" si="11"/>
        <v>116.71057044130701</v>
      </c>
      <c r="O13" s="291">
        <f t="shared" ca="1" si="5"/>
        <v>13.828293624277451</v>
      </c>
      <c r="P13" s="291">
        <f ca="1">('Channels by Ste'!R11*O13)^2*(1-0.3^2)/E/B/Bn/W</f>
        <v>46.652348576318886</v>
      </c>
      <c r="Q13" s="294">
        <f t="shared" ca="1" si="14"/>
        <v>163.3629190176259</v>
      </c>
      <c r="R13" s="251" t="str">
        <f t="shared" ca="1" si="6"/>
        <v>10 non valide</v>
      </c>
      <c r="S13" s="499"/>
      <c r="T13" s="500"/>
      <c r="U13" s="251" t="str">
        <f t="shared" ca="1" si="7"/>
        <v>oui</v>
      </c>
      <c r="V13" s="252" t="str">
        <f t="shared" ca="1" si="8"/>
        <v>non</v>
      </c>
    </row>
    <row r="14" spans="1:25" s="111" customFormat="1" ht="15" customHeight="1" x14ac:dyDescent="0.2">
      <c r="A14" s="249">
        <f>'Channels by Ste'!K12</f>
        <v>11</v>
      </c>
      <c r="B14" s="255">
        <f ca="1">'Channels by Ste'!O12</f>
        <v>1.6409782841437323E-5</v>
      </c>
      <c r="C14" s="96">
        <f t="shared" ca="1" si="0"/>
        <v>24.154875800143135</v>
      </c>
      <c r="D14" s="310">
        <f ca="1">'Channels by Ste'!P12</f>
        <v>1.0892396094277501</v>
      </c>
      <c r="E14" s="97">
        <f t="shared" ca="1" si="15"/>
        <v>1.6976072876432075E-2</v>
      </c>
      <c r="F14" s="96">
        <f t="shared" ca="1" si="16"/>
        <v>32.101437900071566</v>
      </c>
      <c r="G14" s="97">
        <f t="shared" ca="1" si="17"/>
        <v>1.0072891205730523</v>
      </c>
      <c r="H14" s="98">
        <f t="shared" ca="1" si="18"/>
        <v>1.6529395727146165E-5</v>
      </c>
      <c r="I14" s="96">
        <f t="shared" ca="1" si="12"/>
        <v>24.204094278123794</v>
      </c>
      <c r="J14" s="335">
        <f ca="1">I14-a0-decalage</f>
        <v>7.009427812379343E-2</v>
      </c>
      <c r="K14" s="337">
        <f ca="1">'Channels by Ste'!T12</f>
        <v>15322.456920527095</v>
      </c>
      <c r="L14" s="339">
        <f t="shared" ca="1" si="3"/>
        <v>2.206515151488698</v>
      </c>
      <c r="M14" s="306">
        <f t="shared" ca="1" si="4"/>
        <v>1.3006734006348861</v>
      </c>
      <c r="N14" s="289">
        <f t="shared" ca="1" si="11"/>
        <v>136.8790403925203</v>
      </c>
      <c r="O14" s="291">
        <f t="shared" ca="1" si="5"/>
        <v>13.891912099429716</v>
      </c>
      <c r="P14" s="291">
        <f ca="1">('Channels by Ste'!R12*O14)^2*(1-0.3^2)/E/B/Bn/W</f>
        <v>48.160005588893171</v>
      </c>
      <c r="Q14" s="294">
        <f t="shared" ca="1" si="14"/>
        <v>185.03904598141347</v>
      </c>
      <c r="R14" s="251" t="str">
        <f t="shared" ca="1" si="6"/>
        <v>11 non valide</v>
      </c>
      <c r="S14" s="499"/>
      <c r="T14" s="500"/>
      <c r="U14" s="251" t="str">
        <f t="shared" ca="1" si="7"/>
        <v>oui</v>
      </c>
      <c r="V14" s="252" t="str">
        <f t="shared" ca="1" si="8"/>
        <v>non</v>
      </c>
    </row>
    <row r="15" spans="1:25" s="111" customFormat="1" ht="15" customHeight="1" x14ac:dyDescent="0.2">
      <c r="A15" s="249">
        <f>'Channels by Ste'!K13</f>
        <v>12</v>
      </c>
      <c r="B15" s="255">
        <f ca="1">'Channels by Ste'!O13</f>
        <v>1.6510993052717205E-5</v>
      </c>
      <c r="C15" s="96">
        <f t="shared" ca="1" si="0"/>
        <v>24.196553305610394</v>
      </c>
      <c r="D15" s="310">
        <f ca="1">'Channels by Ste'!P13</f>
        <v>1.1788918636739301</v>
      </c>
      <c r="E15" s="97">
        <f t="shared" ca="1" si="15"/>
        <v>1.8362403604453292E-2</v>
      </c>
      <c r="F15" s="96">
        <f t="shared" ca="1" si="16"/>
        <v>32.122276652805198</v>
      </c>
      <c r="G15" s="97">
        <f t="shared" ca="1" si="17"/>
        <v>1.0079091346442188</v>
      </c>
      <c r="H15" s="98">
        <f t="shared" ca="1" si="18"/>
        <v>1.6641580719880907E-5</v>
      </c>
      <c r="I15" s="96">
        <f t="shared" ca="1" si="12"/>
        <v>24.249820691886157</v>
      </c>
      <c r="J15" s="335">
        <f t="shared" ca="1" si="13"/>
        <v>0.11582069188615662</v>
      </c>
      <c r="K15" s="337">
        <f ca="1">'Channels by Ste'!T13</f>
        <v>17541.820862417782</v>
      </c>
      <c r="L15" s="339">
        <f t="shared" ca="1" si="3"/>
        <v>2.2059191370064779</v>
      </c>
      <c r="M15" s="306">
        <f t="shared" ca="1" si="4"/>
        <v>1.2998056400860598</v>
      </c>
      <c r="N15" s="289">
        <f t="shared" ca="1" si="11"/>
        <v>156.46059386432844</v>
      </c>
      <c r="O15" s="291">
        <f t="shared" ca="1" si="5"/>
        <v>13.95509568820372</v>
      </c>
      <c r="P15" s="291">
        <f ca="1">('Channels by Ste'!R13*O15)^2*(1-0.3^2)/E/B/Bn/W</f>
        <v>49.401534160990948</v>
      </c>
      <c r="Q15" s="294">
        <f t="shared" ca="1" si="14"/>
        <v>205.86212802531941</v>
      </c>
      <c r="R15" s="251" t="str">
        <f ca="1">A15&amp;" "&amp;IF(AND(U15="oui",V15="oui"),"Valide","non valide")</f>
        <v>12 non valide</v>
      </c>
      <c r="S15" s="499"/>
      <c r="T15" s="500"/>
      <c r="U15" s="251" t="str">
        <f t="shared" ca="1" si="7"/>
        <v>oui</v>
      </c>
      <c r="V15" s="252" t="str">
        <f t="shared" ca="1" si="8"/>
        <v>non</v>
      </c>
    </row>
    <row r="16" spans="1:25" s="111" customFormat="1" ht="15" customHeight="1" x14ac:dyDescent="0.2">
      <c r="A16" s="249">
        <f>'Channels by Ste'!K14</f>
        <v>13</v>
      </c>
      <c r="B16" s="255">
        <f ca="1">'Channels by Ste'!O14</f>
        <v>1.6670367521730413E-5</v>
      </c>
      <c r="C16" s="96">
        <f t="shared" ca="1" si="0"/>
        <v>24.261486957718247</v>
      </c>
      <c r="D16" s="310">
        <f ca="1">'Channels by Ste'!P14</f>
        <v>1.27904943656176</v>
      </c>
      <c r="E16" s="97">
        <f t="shared" ca="1" si="15"/>
        <v>1.9903552163369712E-2</v>
      </c>
      <c r="F16" s="96">
        <f t="shared" ca="1" si="16"/>
        <v>32.154743478859125</v>
      </c>
      <c r="G16" s="97">
        <f t="shared" ca="1" si="17"/>
        <v>1.0086004387464786</v>
      </c>
      <c r="H16" s="98">
        <f t="shared" ca="1" si="18"/>
        <v>1.6813739996482344E-5</v>
      </c>
      <c r="I16" s="96">
        <f t="shared" ca="1" si="12"/>
        <v>24.319187252506648</v>
      </c>
      <c r="J16" s="335">
        <f t="shared" ca="1" si="13"/>
        <v>0.18518725250664758</v>
      </c>
      <c r="K16" s="337">
        <f ca="1">'Channels by Ste'!T14</f>
        <v>20046.053211481634</v>
      </c>
      <c r="L16" s="339">
        <f t="shared" ca="1" si="3"/>
        <v>2.2050149883687458</v>
      </c>
      <c r="M16" s="306">
        <f t="shared" ca="1" si="4"/>
        <v>1.2984892550962583</v>
      </c>
      <c r="N16" s="289">
        <f t="shared" ca="1" si="11"/>
        <v>178.25728868341673</v>
      </c>
      <c r="O16" s="291">
        <f t="shared" ca="1" si="5"/>
        <v>14.051882543175052</v>
      </c>
      <c r="P16" s="291">
        <f ca="1">('Channels by Ste'!R14*O16)^2*(1-0.3^2)/E/B/Bn/W</f>
        <v>50.645780932430206</v>
      </c>
      <c r="Q16" s="294">
        <f t="shared" ca="1" si="14"/>
        <v>228.90306961584693</v>
      </c>
      <c r="R16" s="251" t="str">
        <f t="shared" ca="1" si="6"/>
        <v>13 non valide</v>
      </c>
      <c r="S16" s="499"/>
      <c r="T16" s="500"/>
      <c r="U16" s="251" t="str">
        <f t="shared" ca="1" si="7"/>
        <v>oui</v>
      </c>
      <c r="V16" s="252" t="str">
        <f t="shared" ca="1" si="8"/>
        <v>non</v>
      </c>
    </row>
    <row r="17" spans="1:22" s="111" customFormat="1" ht="15" customHeight="1" x14ac:dyDescent="0.2">
      <c r="A17" s="249">
        <f>'Channels by Ste'!K15</f>
        <v>14</v>
      </c>
      <c r="B17" s="255">
        <f ca="1">'Channels by Ste'!O15</f>
        <v>1.6825601237264591E-5</v>
      </c>
      <c r="C17" s="96">
        <f t="shared" ca="1" si="0"/>
        <v>24.323930962052124</v>
      </c>
      <c r="D17" s="310">
        <f ca="1">'Channels by Ste'!P15</f>
        <v>1.3791039818897799</v>
      </c>
      <c r="E17" s="97">
        <f t="shared" ca="1" si="15"/>
        <v>2.144102099240297E-2</v>
      </c>
      <c r="F17" s="96">
        <f t="shared" ca="1" si="16"/>
        <v>32.185965481026059</v>
      </c>
      <c r="G17" s="97">
        <f t="shared" ca="1" si="17"/>
        <v>1.0092947208755578</v>
      </c>
      <c r="H17" s="98">
        <f t="shared" ca="1" si="18"/>
        <v>1.6981990504328404E-5</v>
      </c>
      <c r="I17" s="96">
        <f t="shared" ca="1" si="12"/>
        <v>24.386055599823688</v>
      </c>
      <c r="J17" s="335">
        <f t="shared" ca="1" si="13"/>
        <v>0.25205559982368797</v>
      </c>
      <c r="K17" s="337">
        <f ca="1">'Channels by Ste'!T15</f>
        <v>22591.688348190459</v>
      </c>
      <c r="L17" s="339">
        <f t="shared" ca="1" si="3"/>
        <v>2.2041434023394935</v>
      </c>
      <c r="M17" s="306">
        <f t="shared" ca="1" si="4"/>
        <v>1.2972202792682279</v>
      </c>
      <c r="N17" s="289">
        <f t="shared" ca="1" si="11"/>
        <v>200.43460477143057</v>
      </c>
      <c r="O17" s="291">
        <f t="shared" ca="1" si="5"/>
        <v>14.146269108286408</v>
      </c>
      <c r="P17" s="291">
        <f ca="1">('Channels by Ste'!R15*O17)^2*(1-0.3^2)/E/B/Bn/W</f>
        <v>51.62563513381275</v>
      </c>
      <c r="Q17" s="294">
        <f t="shared" ca="1" si="14"/>
        <v>252.06023990524332</v>
      </c>
      <c r="R17" s="251" t="str">
        <f t="shared" ca="1" si="6"/>
        <v>14 non valide</v>
      </c>
      <c r="S17" s="499"/>
      <c r="T17" s="500"/>
      <c r="U17" s="251" t="str">
        <f t="shared" ca="1" si="7"/>
        <v>oui</v>
      </c>
      <c r="V17" s="252" t="str">
        <f ca="1">IF(AND(J17&gt;Q17/(2*Rec)+0.15,J17&lt;Q17/(2*Rec)+1.5),"oui","non")</f>
        <v>non</v>
      </c>
    </row>
    <row r="18" spans="1:22" s="111" customFormat="1" ht="15" customHeight="1" x14ac:dyDescent="0.2">
      <c r="A18" s="249">
        <f>'Channels by Ste'!K16</f>
        <v>15</v>
      </c>
      <c r="B18" s="255">
        <f ca="1">'Channels by Ste'!O16</f>
        <v>1.6964537394575073E-5</v>
      </c>
      <c r="C18" s="96">
        <f t="shared" ca="1" si="0"/>
        <v>24.379160974463758</v>
      </c>
      <c r="D18" s="310">
        <f ca="1">'Channels by Ste'!P16</f>
        <v>1.47903361357749</v>
      </c>
      <c r="E18" s="97">
        <f t="shared" ca="1" si="15"/>
        <v>2.2976348893932505E-2</v>
      </c>
      <c r="F18" s="96">
        <f t="shared" ca="1" si="16"/>
        <v>32.21358048723188</v>
      </c>
      <c r="G18" s="97">
        <f t="shared" ca="1" si="17"/>
        <v>1.0099934428706745</v>
      </c>
      <c r="H18" s="98">
        <f ca="1">B18*G18</f>
        <v>1.7134071529855182E-5</v>
      </c>
      <c r="I18" s="96">
        <f t="shared" ca="1" si="12"/>
        <v>24.44572931007388</v>
      </c>
      <c r="J18" s="335">
        <f t="shared" ca="1" si="13"/>
        <v>0.31172931007387916</v>
      </c>
      <c r="K18" s="337">
        <f ca="1">'Channels by Ste'!T16</f>
        <v>25159.153444634885</v>
      </c>
      <c r="L18" s="339">
        <f t="shared" ca="1" si="3"/>
        <v>2.2033655937909868</v>
      </c>
      <c r="M18" s="306">
        <f t="shared" ca="1" si="4"/>
        <v>1.2960878377033522</v>
      </c>
      <c r="N18" s="289">
        <f t="shared" ca="1" si="11"/>
        <v>222.90800181806665</v>
      </c>
      <c r="O18" s="291">
        <f t="shared" ca="1" si="5"/>
        <v>14.231413817498044</v>
      </c>
      <c r="P18" s="291">
        <f ca="1">('Channels by Ste'!R16*O18)^2*(1-0.3^2)/E/B/Bn/W</f>
        <v>52.487992294965707</v>
      </c>
      <c r="Q18" s="294">
        <f t="shared" ca="1" si="14"/>
        <v>275.39599411303237</v>
      </c>
      <c r="R18" s="251" t="str">
        <f t="shared" ca="1" si="6"/>
        <v>15 non valide</v>
      </c>
      <c r="S18" s="501"/>
      <c r="T18" s="502"/>
      <c r="U18" s="251" t="str">
        <f t="shared" ca="1" si="7"/>
        <v>oui</v>
      </c>
      <c r="V18" s="252" t="str">
        <f t="shared" ca="1" si="8"/>
        <v>non</v>
      </c>
    </row>
    <row r="19" spans="1:22" s="111" customFormat="1" ht="15" customHeight="1" x14ac:dyDescent="0.2">
      <c r="A19" s="249">
        <f>'Channels by Ste'!K17</f>
        <v>16</v>
      </c>
      <c r="B19" s="255">
        <f ca="1">'Channels by Ste'!O17</f>
        <v>1.7217184235618604E-5</v>
      </c>
      <c r="C19" s="96">
        <f ca="1">W*(1.000196-4.06319*(1/(1+(k*E*Be*B19)^0.5))+11.242*(1/(1+(k*E*Be*B19)^0.5))^2-106.043*(1/(1+(k*E*Be*B19)^0.5))^3+464.335*(1/(1+(k*E*Be*B19)^0.5))^4-650.677*(1/(1+(k*E*Be*B19)^0.5))^5)</f>
        <v>24.478038295575647</v>
      </c>
      <c r="D19" s="310">
        <f ca="1">'Channels by Ste'!P17</f>
        <v>1.5790950274094899</v>
      </c>
      <c r="E19" s="97">
        <f ca="1">ASIN((D19+e0)/(e0^2+(W+C19)^2)^0.5)-ATAN(e0/(W+C19))</f>
        <v>2.4494691289393009E-2</v>
      </c>
      <c r="F19" s="96">
        <f ca="1">(W+C19)/2</f>
        <v>32.263019147787823</v>
      </c>
      <c r="G19" s="97">
        <f ca="1">F19/((COS(E19)-e0/2/F19*SIN(E19))*(F19*COS(E19)-H*SIN(E19)))</f>
        <v>1.0106818819485284</v>
      </c>
      <c r="H19" s="98">
        <f ca="1">B19*G19</f>
        <v>1.7401096165109545E-5</v>
      </c>
      <c r="I19" s="96">
        <f ca="1">W*(1.000196-4.06319*(1/(1+(k*E*Be*H19)^0.5))+11.242*(1/(1+(k*E*Be*H19)^0.5))^2-106.043*(1/(1+(k*E*Be*H19)^0.5))^3+464.335*(1/(1+(k*E*Be*H19)^0.5))^4-650.677*(1/(1+(k*E*Be*H19)^0.5))^5)</f>
        <v>24.548784607978806</v>
      </c>
      <c r="J19" s="335">
        <f ca="1">I19-a0-decalage</f>
        <v>0.41478460797880601</v>
      </c>
      <c r="K19" s="337">
        <f ca="1">'Channels by Ste'!T17</f>
        <v>27715.057492406853</v>
      </c>
      <c r="L19" s="339">
        <f t="shared" ca="1" si="3"/>
        <v>2.2020223340649987</v>
      </c>
      <c r="M19" s="306">
        <f t="shared" ca="1" si="4"/>
        <v>1.2941321338877374</v>
      </c>
      <c r="N19" s="289">
        <f t="shared" ca="1" si="11"/>
        <v>244.35395012326234</v>
      </c>
      <c r="O19" s="291">
        <f t="shared" ca="1" si="5"/>
        <v>14.380522695156072</v>
      </c>
      <c r="P19" s="291">
        <f ca="1">('Channels by Ste'!R17*O19)^2*(1-0.3^2)/E/B/Bn/W</f>
        <v>53.243296073388464</v>
      </c>
      <c r="Q19" s="294">
        <f t="shared" ca="1" si="14"/>
        <v>297.59724619665081</v>
      </c>
      <c r="R19" s="251" t="str">
        <f t="shared" ca="1" si="6"/>
        <v>16 Valide</v>
      </c>
      <c r="S19" s="308">
        <f t="shared" ref="S19:S26" ca="1" si="19">LN(J19)</f>
        <v>-0.87999591040588154</v>
      </c>
      <c r="T19" s="308">
        <f t="shared" ref="T19:T26" ca="1" si="20">LN(Q19)</f>
        <v>5.6957410495446554</v>
      </c>
      <c r="U19" s="251" t="str">
        <f t="shared" ca="1" si="7"/>
        <v>oui</v>
      </c>
      <c r="V19" s="252" t="str">
        <f t="shared" ca="1" si="8"/>
        <v>oui</v>
      </c>
    </row>
    <row r="20" spans="1:22" ht="15" customHeight="1" x14ac:dyDescent="0.2">
      <c r="A20" s="249">
        <f>'Channels by Ste'!K18</f>
        <v>17</v>
      </c>
      <c r="B20" s="255">
        <f ca="1">'Channels by Ste'!O18</f>
        <v>1.7486245430069976E-5</v>
      </c>
      <c r="C20" s="96">
        <f t="shared" ref="C20:C26" ca="1" si="21">W*(1.000196-4.06319*(1/(1+(k*E*Be*B20)^0.5))+11.242*(1/(1+(k*E*Be*B20)^0.5))^2-106.043*(1/(1+(k*E*Be*B20)^0.5))^3+464.335*(1/(1+(k*E*Be*B20)^0.5))^4-650.677*(1/(1+(k*E*Be*B20)^0.5))^5)</f>
        <v>24.581196171137044</v>
      </c>
      <c r="D20" s="310">
        <f ca="1">'Channels by Ste'!P18</f>
        <v>1.6791275702416899</v>
      </c>
      <c r="E20" s="97">
        <f t="shared" ref="E20:E25" ca="1" si="22">ASIN((D20+e0)/(e0^2+(W+C20)^2)^0.5)-ATAN(e0/(W+C20))</f>
        <v>2.6006416057941517E-2</v>
      </c>
      <c r="F20" s="96">
        <f t="shared" ref="F20:F25" ca="1" si="23">(W+C20)/2</f>
        <v>32.31459808556852</v>
      </c>
      <c r="G20" s="97">
        <f t="shared" ref="G20:G25" ca="1" si="24">F20/((COS(E20)-e0/2/F20*SIN(E20))*(F20*COS(E20)-H*SIN(E20)))</f>
        <v>1.0113700787711783</v>
      </c>
      <c r="H20" s="98">
        <f t="shared" ref="H20:H26" ca="1" si="25">B20*G20</f>
        <v>1.768506541802203E-5</v>
      </c>
      <c r="I20" s="96">
        <f t="shared" ref="I20:I26" ca="1" si="26">W*(1.000196-4.06319*(1/(1+(k*E*Be*H20)^0.5))+11.242*(1/(1+(k*E*Be*H20)^0.5))^2-106.043*(1/(1+(k*E*Be*H20)^0.5))^3+464.335*(1/(1+(k*E*Be*H20)^0.5))^4-650.677*(1/(1+(k*E*Be*H20)^0.5))^5)</f>
        <v>24.656046906977192</v>
      </c>
      <c r="J20" s="335">
        <f t="shared" ref="J20:J26" ca="1" si="27">I20-a0-decalage</f>
        <v>0.52204690697719158</v>
      </c>
      <c r="K20" s="337">
        <f ca="1">'Channels by Ste'!T18</f>
        <v>30313.761119712646</v>
      </c>
      <c r="L20" s="339">
        <f t="shared" ca="1" si="3"/>
        <v>2.2006242387774146</v>
      </c>
      <c r="M20" s="306">
        <f t="shared" ca="1" si="4"/>
        <v>1.2920965928560062</v>
      </c>
      <c r="N20" s="289">
        <f t="shared" ca="1" si="11"/>
        <v>266.04460215081372</v>
      </c>
      <c r="O20" s="291">
        <f t="shared" ca="1" si="5"/>
        <v>14.538556932889561</v>
      </c>
      <c r="P20" s="291">
        <f ca="1">('Channels by Ste'!R18*O20)^2*(1-0.3^2)/E/B/Bn/W</f>
        <v>53.46660279035985</v>
      </c>
      <c r="Q20" s="294">
        <f t="shared" ca="1" si="14"/>
        <v>319.51120494117356</v>
      </c>
      <c r="R20" s="251" t="str">
        <f t="shared" ca="1" si="6"/>
        <v>17 Valide</v>
      </c>
      <c r="S20" s="308">
        <f t="shared" ca="1" si="19"/>
        <v>-0.64999783502711372</v>
      </c>
      <c r="T20" s="308">
        <f t="shared" ca="1" si="20"/>
        <v>5.7667923434410584</v>
      </c>
      <c r="U20" s="251" t="str">
        <f t="shared" ca="1" si="7"/>
        <v>oui</v>
      </c>
      <c r="V20" s="252" t="str">
        <f t="shared" ca="1" si="8"/>
        <v>oui</v>
      </c>
    </row>
    <row r="21" spans="1:22" ht="15" customHeight="1" x14ac:dyDescent="0.2">
      <c r="A21" s="249">
        <f>'Channels by Ste'!K19</f>
        <v>18</v>
      </c>
      <c r="B21" s="255">
        <f ca="1">'Channels by Ste'!O19</f>
        <v>1.7794877347185322E-5</v>
      </c>
      <c r="C21" s="96">
        <f t="shared" ca="1" si="21"/>
        <v>24.696899080832903</v>
      </c>
      <c r="D21" s="310">
        <f ca="1">'Channels by Ste'!P19</f>
        <v>1.7970415065065</v>
      </c>
      <c r="E21" s="97">
        <f t="shared" ca="1" si="22"/>
        <v>2.7784980435642551E-2</v>
      </c>
      <c r="F21" s="96">
        <f t="shared" ca="1" si="23"/>
        <v>32.372449540416454</v>
      </c>
      <c r="G21" s="97">
        <f t="shared" ca="1" si="24"/>
        <v>1.0121851974912903</v>
      </c>
      <c r="H21" s="98">
        <f t="shared" ca="1" si="25"/>
        <v>1.8011711441994063E-5</v>
      </c>
      <c r="I21" s="96">
        <f t="shared" ca="1" si="26"/>
        <v>24.776565697160045</v>
      </c>
      <c r="J21" s="335">
        <f t="shared" ca="1" si="27"/>
        <v>0.64256569716004464</v>
      </c>
      <c r="K21" s="337">
        <f ca="1">'Channels by Ste'!T19</f>
        <v>33355.000588961128</v>
      </c>
      <c r="L21" s="339">
        <f t="shared" ca="1" si="3"/>
        <v>2.1990533536277082</v>
      </c>
      <c r="M21" s="306">
        <f t="shared" ca="1" si="4"/>
        <v>1.2898094803775062</v>
      </c>
      <c r="N21" s="289">
        <f t="shared" ca="1" si="11"/>
        <v>291.44242429816126</v>
      </c>
      <c r="O21" s="291">
        <f t="shared" ca="1" si="5"/>
        <v>14.719667812674906</v>
      </c>
      <c r="P21" s="291">
        <f ca="1">('Channels by Ste'!R19*O21)^2*(1-0.3^2)/E/B/Bn/W</f>
        <v>53.693887191004805</v>
      </c>
      <c r="Q21" s="294">
        <f t="shared" ca="1" si="14"/>
        <v>345.13631148916608</v>
      </c>
      <c r="R21" s="251" t="str">
        <f t="shared" ca="1" si="6"/>
        <v>18 Valide</v>
      </c>
      <c r="S21" s="308">
        <f t="shared" ca="1" si="19"/>
        <v>-0.44228621505100685</v>
      </c>
      <c r="T21" s="308">
        <f t="shared" ca="1" si="20"/>
        <v>5.843939444763329</v>
      </c>
      <c r="U21" s="251" t="str">
        <f t="shared" ca="1" si="7"/>
        <v>oui</v>
      </c>
      <c r="V21" s="252" t="str">
        <f t="shared" ca="1" si="8"/>
        <v>oui</v>
      </c>
    </row>
    <row r="22" spans="1:22" ht="15" customHeight="1" x14ac:dyDescent="0.2">
      <c r="A22" s="249">
        <f>'Channels by Ste'!K20</f>
        <v>19</v>
      </c>
      <c r="B22" s="255">
        <f ca="1">'Channels by Ste'!O20</f>
        <v>1.8205096469720615E-5</v>
      </c>
      <c r="C22" s="96">
        <f t="shared" ca="1" si="21"/>
        <v>24.846521291376678</v>
      </c>
      <c r="D22" s="310">
        <f ca="1">'Channels by Ste'!P20</f>
        <v>1.88897433690727</v>
      </c>
      <c r="E22" s="97">
        <f ca="1">ASIN((D22+e0)/(e0^2+(W+C22)^2)^0.5)-ATAN(e0/(W+C22))</f>
        <v>2.9140687606092106E-2</v>
      </c>
      <c r="F22" s="96">
        <f t="shared" ca="1" si="23"/>
        <v>32.447260645688338</v>
      </c>
      <c r="G22" s="97">
        <f t="shared" ca="1" si="24"/>
        <v>1.0127984037997468</v>
      </c>
      <c r="H22" s="98">
        <f t="shared" ca="1" si="25"/>
        <v>1.8438092645553445E-5</v>
      </c>
      <c r="I22" s="96">
        <f t="shared" ca="1" si="26"/>
        <v>24.929470228520525</v>
      </c>
      <c r="J22" s="335">
        <f t="shared" ca="1" si="27"/>
        <v>0.79547022852052507</v>
      </c>
      <c r="K22" s="337">
        <f ca="1">'Channels by Ste'!T20</f>
        <v>35676.526832472722</v>
      </c>
      <c r="L22" s="339">
        <f t="shared" ca="1" si="3"/>
        <v>2.197060341108477</v>
      </c>
      <c r="M22" s="306">
        <f t="shared" ca="1" si="4"/>
        <v>1.2869077763265182</v>
      </c>
      <c r="N22" s="289">
        <f t="shared" ca="1" si="11"/>
        <v>309.21348159512303</v>
      </c>
      <c r="O22" s="291">
        <f t="shared" ca="1" si="5"/>
        <v>14.955011748224226</v>
      </c>
      <c r="P22" s="291">
        <f ca="1">('Channels by Ste'!R20*O22)^2*(1-0.3^2)/E/B/Bn/W</f>
        <v>53.717532166584974</v>
      </c>
      <c r="Q22" s="294">
        <f t="shared" ca="1" si="14"/>
        <v>362.93101376170802</v>
      </c>
      <c r="R22" s="251" t="str">
        <f t="shared" ca="1" si="6"/>
        <v>19 Valide</v>
      </c>
      <c r="S22" s="308">
        <f t="shared" ca="1" si="19"/>
        <v>-0.22882185676882802</v>
      </c>
      <c r="T22" s="308">
        <f t="shared" ca="1" si="20"/>
        <v>5.8942127714704755</v>
      </c>
      <c r="U22" s="251" t="str">
        <f t="shared" ca="1" si="7"/>
        <v>oui</v>
      </c>
      <c r="V22" s="252" t="str">
        <f t="shared" ca="1" si="8"/>
        <v>oui</v>
      </c>
    </row>
    <row r="23" spans="1:22" ht="15" customHeight="1" x14ac:dyDescent="0.2">
      <c r="A23" s="249">
        <f>'Channels by Ste'!K21</f>
        <v>20</v>
      </c>
      <c r="B23" s="255">
        <f ca="1">'Channels by Ste'!O21</f>
        <v>1.8667524148725243E-5</v>
      </c>
      <c r="C23" s="96">
        <f t="shared" ca="1" si="21"/>
        <v>25.009761800717399</v>
      </c>
      <c r="D23" s="310">
        <f ca="1">'Channels by Ste'!P21</f>
        <v>1.97920389473438</v>
      </c>
      <c r="E23" s="97">
        <f t="shared" ca="1" si="22"/>
        <v>3.0457676945862017E-2</v>
      </c>
      <c r="F23" s="96">
        <f t="shared" ca="1" si="23"/>
        <v>32.528880900358701</v>
      </c>
      <c r="G23" s="97">
        <f t="shared" ca="1" si="24"/>
        <v>1.0133924367525904</v>
      </c>
      <c r="H23" s="98">
        <f t="shared" ca="1" si="25"/>
        <v>1.8917527785214498E-5</v>
      </c>
      <c r="I23" s="96">
        <f t="shared" ca="1" si="26"/>
        <v>25.09572938296008</v>
      </c>
      <c r="J23" s="335">
        <f t="shared" ca="1" si="27"/>
        <v>0.9617293829600797</v>
      </c>
      <c r="K23" s="337">
        <f ca="1">'Channels by Ste'!T21</f>
        <v>37882.159731115207</v>
      </c>
      <c r="L23" s="339">
        <f t="shared" ca="1" si="3"/>
        <v>2.1948932596408022</v>
      </c>
      <c r="M23" s="306">
        <f t="shared" ca="1" si="4"/>
        <v>1.2837526385574896</v>
      </c>
      <c r="N23" s="289">
        <f t="shared" ca="1" si="11"/>
        <v>325.45948101455372</v>
      </c>
      <c r="O23" s="291">
        <f t="shared" ca="1" si="5"/>
        <v>15.218226839651534</v>
      </c>
      <c r="P23" s="291">
        <f ca="1">('Channels by Ste'!R21*O23)^2*(1-0.3^2)/E/B/Bn/W</f>
        <v>53.979316392445696</v>
      </c>
      <c r="Q23" s="294">
        <f t="shared" ca="1" si="14"/>
        <v>379.43879740699941</v>
      </c>
      <c r="R23" s="251" t="str">
        <f t="shared" ca="1" si="6"/>
        <v>20 Valide</v>
      </c>
      <c r="S23" s="308">
        <f t="shared" ca="1" si="19"/>
        <v>-3.9022174584884356E-2</v>
      </c>
      <c r="T23" s="308">
        <f t="shared" ca="1" si="20"/>
        <v>5.9386933121752028</v>
      </c>
      <c r="U23" s="251" t="str">
        <f t="shared" ca="1" si="7"/>
        <v>oui</v>
      </c>
      <c r="V23" s="252" t="str">
        <f t="shared" ca="1" si="8"/>
        <v>oui</v>
      </c>
    </row>
    <row r="24" spans="1:22" ht="15" customHeight="1" x14ac:dyDescent="0.2">
      <c r="A24" s="249">
        <f>'Channels by Ste'!K22</f>
        <v>21</v>
      </c>
      <c r="B24" s="255">
        <f ca="1">'Channels by Ste'!O22</f>
        <v>1.9016693517933933E-5</v>
      </c>
      <c r="C24" s="96">
        <f t="shared" ca="1" si="21"/>
        <v>25.129399168646895</v>
      </c>
      <c r="D24" s="310">
        <f ca="1">'Channels by Ste'!P22</f>
        <v>2.0792139694094698</v>
      </c>
      <c r="E24" s="97">
        <f t="shared" ca="1" si="22"/>
        <v>3.1939984993865633E-2</v>
      </c>
      <c r="F24" s="96">
        <f t="shared" ca="1" si="23"/>
        <v>32.58869958432345</v>
      </c>
      <c r="G24" s="97">
        <f t="shared" ca="1" si="24"/>
        <v>1.0140758309482565</v>
      </c>
      <c r="H24" s="98">
        <f t="shared" ca="1" si="25"/>
        <v>1.9284369281087175E-5</v>
      </c>
      <c r="I24" s="96">
        <f t="shared" ca="1" si="26"/>
        <v>25.219093961260079</v>
      </c>
      <c r="J24" s="335">
        <f t="shared" ca="1" si="27"/>
        <v>1.0850939612600783</v>
      </c>
      <c r="K24" s="337">
        <f ca="1">'Channels by Ste'!T22</f>
        <v>40311.365107069396</v>
      </c>
      <c r="L24" s="339">
        <f t="shared" ca="1" si="3"/>
        <v>2.1932852814677948</v>
      </c>
      <c r="M24" s="306">
        <f t="shared" ca="1" si="4"/>
        <v>1.2814115209109653</v>
      </c>
      <c r="N24" s="289">
        <f t="shared" ca="1" si="11"/>
        <v>345.03745803759529</v>
      </c>
      <c r="O24" s="291">
        <f t="shared" ca="1" si="5"/>
        <v>15.418637813874941</v>
      </c>
      <c r="P24" s="291">
        <f ca="1">('Channels by Ste'!R22*O24)^2*(1-0.3^2)/E/B/Bn/W</f>
        <v>54.469847419623896</v>
      </c>
      <c r="Q24" s="294">
        <f t="shared" ca="1" si="14"/>
        <v>399.50730545721916</v>
      </c>
      <c r="R24" s="251" t="str">
        <f t="shared" ca="1" si="6"/>
        <v>21 Valide</v>
      </c>
      <c r="S24" s="308">
        <f t="shared" ca="1" si="19"/>
        <v>8.1666583482542077E-2</v>
      </c>
      <c r="T24" s="308">
        <f t="shared" ca="1" si="20"/>
        <v>5.9902320515403078</v>
      </c>
      <c r="U24" s="251" t="str">
        <f t="shared" ca="1" si="7"/>
        <v>oui</v>
      </c>
      <c r="V24" s="252" t="str">
        <f t="shared" ca="1" si="8"/>
        <v>oui</v>
      </c>
    </row>
    <row r="25" spans="1:22" ht="15" customHeight="1" x14ac:dyDescent="0.2">
      <c r="A25" s="249">
        <f>'Channels by Ste'!K23</f>
        <v>22</v>
      </c>
      <c r="B25" s="255">
        <f ca="1">'Channels by Ste'!O23</f>
        <v>1.9416678690869379E-5</v>
      </c>
      <c r="C25" s="96">
        <f t="shared" ca="1" si="21"/>
        <v>25.262800819039501</v>
      </c>
      <c r="D25" s="310">
        <f ca="1">'Channels by Ste'!P23</f>
        <v>2.1902290172874901</v>
      </c>
      <c r="E25" s="97">
        <f t="shared" ca="1" si="22"/>
        <v>3.3578973266671974E-2</v>
      </c>
      <c r="F25" s="96">
        <f t="shared" ca="1" si="23"/>
        <v>32.65540040951975</v>
      </c>
      <c r="G25" s="97">
        <f t="shared" ca="1" si="24"/>
        <v>1.0148347955026742</v>
      </c>
      <c r="H25" s="98">
        <f t="shared" ca="1" si="25"/>
        <v>1.9704721148589557E-5</v>
      </c>
      <c r="I25" s="96">
        <f t="shared" ca="1" si="26"/>
        <v>25.356553074693526</v>
      </c>
      <c r="J25" s="335">
        <f t="shared" ca="1" si="27"/>
        <v>1.2225530746935256</v>
      </c>
      <c r="K25" s="337">
        <f ca="1">'Channels by Ste'!T23</f>
        <v>43043.84101634629</v>
      </c>
      <c r="L25" s="339">
        <f t="shared" ca="1" si="3"/>
        <v>2.1914935900671688</v>
      </c>
      <c r="M25" s="306">
        <f t="shared" ca="1" si="4"/>
        <v>1.2788029280671425</v>
      </c>
      <c r="N25" s="289">
        <f t="shared" ca="1" si="11"/>
        <v>367.00108705527407</v>
      </c>
      <c r="O25" s="291">
        <f t="shared" ca="1" si="5"/>
        <v>15.647249123888123</v>
      </c>
      <c r="P25" s="291">
        <f ca="1">('Channels by Ste'!R23*O25)^2*(1-0.3^2)/E/B/Bn/W</f>
        <v>54.39545559586967</v>
      </c>
      <c r="Q25" s="294">
        <f t="shared" ca="1" si="14"/>
        <v>421.39654265114376</v>
      </c>
      <c r="R25" s="251" t="str">
        <f t="shared" ca="1" si="6"/>
        <v>22 Valide</v>
      </c>
      <c r="S25" s="308">
        <f t="shared" ca="1" si="19"/>
        <v>0.20094135630672083</v>
      </c>
      <c r="T25" s="308">
        <f t="shared" ca="1" si="20"/>
        <v>6.0435742969015571</v>
      </c>
      <c r="U25" s="251" t="str">
        <f t="shared" ca="1" si="7"/>
        <v>oui</v>
      </c>
      <c r="V25" s="252" t="str">
        <f t="shared" ca="1" si="8"/>
        <v>oui</v>
      </c>
    </row>
    <row r="26" spans="1:22" ht="15" customHeight="1" x14ac:dyDescent="0.2">
      <c r="A26" s="249">
        <f>'Channels by Ste'!K24</f>
        <v>23</v>
      </c>
      <c r="B26" s="255">
        <f ca="1">'Channels by Ste'!O24</f>
        <v>1.9767705875492432E-5</v>
      </c>
      <c r="C26" s="96">
        <f t="shared" ca="1" si="21"/>
        <v>25.376802675218475</v>
      </c>
      <c r="D26" s="310">
        <f ca="1">'Channels by Ste'!P24</f>
        <v>2.2863636258989599</v>
      </c>
      <c r="E26" s="97">
        <f ca="1">ASIN((D26+e0)/(e0^2+(W+C26)^2)^0.5)-ATAN(e0/(W+C26))</f>
        <v>3.499388967481748E-2</v>
      </c>
      <c r="F26" s="96">
        <f ca="1">(W+C26)/2</f>
        <v>32.712401337609236</v>
      </c>
      <c r="G26" s="97">
        <f ca="1">F26/((COS(E26)-e0/2/F26*SIN(E26))*(F26*COS(E26)-H*SIN(E26)))</f>
        <v>1.0154932741710649</v>
      </c>
      <c r="H26" s="98">
        <f t="shared" ca="1" si="25"/>
        <v>2.0073972362354408E-5</v>
      </c>
      <c r="I26" s="96">
        <f t="shared" ca="1" si="26"/>
        <v>25.474017239497631</v>
      </c>
      <c r="J26" s="335">
        <f t="shared" ca="1" si="27"/>
        <v>1.3400172394976302</v>
      </c>
      <c r="K26" s="337">
        <f ca="1">'Channels by Ste'!T24</f>
        <v>45354.120374742874</v>
      </c>
      <c r="L26" s="339">
        <f t="shared" ca="1" si="3"/>
        <v>2.1899625200005555</v>
      </c>
      <c r="M26" s="306">
        <f t="shared" ca="1" si="4"/>
        <v>1.2765737839088545</v>
      </c>
      <c r="N26" s="289">
        <f t="shared" ca="1" si="11"/>
        <v>385.50906611489921</v>
      </c>
      <c r="O26" s="291">
        <f t="shared" ca="1" si="5"/>
        <v>15.847174822180941</v>
      </c>
      <c r="P26" s="291">
        <f ca="1">('Channels by Ste'!R24*O26)^2*(1-0.3^2)/E/B/Bn/W</f>
        <v>54.555467311710935</v>
      </c>
      <c r="Q26" s="294">
        <f t="shared" ca="1" si="14"/>
        <v>440.06453342661013</v>
      </c>
      <c r="R26" s="251" t="str">
        <f t="shared" ca="1" si="6"/>
        <v>23 Valide</v>
      </c>
      <c r="S26" s="308">
        <f t="shared" ca="1" si="19"/>
        <v>0.29268247917680174</v>
      </c>
      <c r="T26" s="308">
        <f t="shared" ca="1" si="20"/>
        <v>6.0869213830364313</v>
      </c>
      <c r="U26" s="251" t="str">
        <f t="shared" ca="1" si="7"/>
        <v>oui</v>
      </c>
      <c r="V26" s="252" t="str">
        <f t="shared" ca="1" si="8"/>
        <v>oui</v>
      </c>
    </row>
    <row r="27" spans="1:22" x14ac:dyDescent="0.2">
      <c r="A27" s="249">
        <f>'Channels by Ste'!K25</f>
        <v>24</v>
      </c>
      <c r="B27" s="255">
        <f ca="1">'Channels by Ste'!O25</f>
        <v>2.0136857347934974E-5</v>
      </c>
      <c r="C27" s="96">
        <f t="shared" ref="C27" ca="1" si="28">W*(1.000196-4.06319*(1/(1+(k*E*Be*B27)^0.5))+11.242*(1/(1+(k*E*Be*B27)^0.5))^2-106.043*(1/(1+(k*E*Be*B27)^0.5))^3+464.335*(1/(1+(k*E*Be*B27)^0.5))^4-650.677*(1/(1+(k*E*Be*B27)^0.5))^5)</f>
        <v>25.493725680582315</v>
      </c>
      <c r="D27" s="310">
        <f ca="1">'Channels by Ste'!P25</f>
        <v>2.37936107441783</v>
      </c>
      <c r="E27" s="97">
        <f ca="1">ASIN((D27+e0)/(e0^2+(W+C27)^2)^0.5)-ATAN(e0/(W+C27))</f>
        <v>3.6354434965543109E-2</v>
      </c>
      <c r="F27" s="96">
        <f ca="1">(W+C27)/2</f>
        <v>32.770862840291159</v>
      </c>
      <c r="G27" s="97">
        <f ca="1">F27/((COS(E27)-e0/2/F27*SIN(E27))*(F27*COS(E27)-H*SIN(E27)))</f>
        <v>1.0161274502645432</v>
      </c>
      <c r="H27" s="98">
        <f t="shared" ref="H27" ca="1" si="29">B27*G27</f>
        <v>2.0461613513297998E-5</v>
      </c>
      <c r="I27" s="96">
        <f t="shared" ref="I27" ca="1" si="30">W*(1.000196-4.06319*(1/(1+(k*E*Be*H27)^0.5))+11.242*(1/(1+(k*E*Be*H27)^0.5))^2-106.043*(1/(1+(k*E*Be*H27)^0.5))^3+464.335*(1/(1+(k*E*Be*H27)^0.5))^4-650.677*(1/(1+(k*E*Be*H27)^0.5))^5)</f>
        <v>25.594172691087149</v>
      </c>
      <c r="J27" s="335">
        <f t="shared" ref="J27" ca="1" si="31">I27-a0-decalage</f>
        <v>1.4601726910871484</v>
      </c>
      <c r="K27" s="337">
        <f ca="1">'Channels by Ste'!T25</f>
        <v>47537.024600222765</v>
      </c>
      <c r="L27" s="339">
        <f t="shared" ref="L27" ca="1" si="32">2+0.522*(1-I27/W)</f>
        <v>2.1883963707364291</v>
      </c>
      <c r="M27" s="306">
        <f t="shared" ref="M27" ca="1" si="33">1+0.76*(1-I27/W)</f>
        <v>1.2742935665894368</v>
      </c>
      <c r="N27" s="289">
        <f t="shared" ref="N27" ca="1" si="34">(N26+L26/(W-I26)*(K27-K26)/Bn)*(1-M26*(I27-I26)/(W-I26))</f>
        <v>402.63306560515622</v>
      </c>
      <c r="O27" s="291">
        <f t="shared" ref="O27" ca="1" si="35">(2+I27/W)*(0.886+4.64*I27/W-13.32*(I27/W)^2+14.72*(I27/W)^3-5.6*(I27/W)^4)/(1-I27/W)^1.5</f>
        <v>16.056173673147324</v>
      </c>
      <c r="P27" s="291">
        <f ca="1">('Channels by Ste'!R25*O27)^2*(1-0.3^2)/E/B/Bn/W</f>
        <v>54.927241619785804</v>
      </c>
      <c r="Q27" s="294">
        <f t="shared" ref="Q27" ca="1" si="36">N27+P27</f>
        <v>457.56030722494199</v>
      </c>
      <c r="R27" s="251" t="str">
        <f t="shared" ref="R27" ca="1" si="37">A27&amp;" "&amp;IF(AND(U27="oui",V27="oui"),"Valide","non valide")</f>
        <v>24 Valide</v>
      </c>
      <c r="S27" s="308">
        <f t="shared" ref="S27" ca="1" si="38">LN(J27)</f>
        <v>0.37855471029207216</v>
      </c>
      <c r="T27" s="308">
        <f t="shared" ref="T27" ca="1" si="39">LN(Q27)</f>
        <v>6.1259086950991168</v>
      </c>
      <c r="U27" s="251" t="str">
        <f t="shared" ref="U27" ca="1" si="40">IF((Q27&lt;J_limite),"oui","non")</f>
        <v>oui</v>
      </c>
      <c r="V27" s="252" t="str">
        <f t="shared" ref="V27" ca="1" si="41">IF(AND(J27&gt;Q27/(2*Rec)+0.15,J27&lt;Q27/(2*Rec)+1.5),"oui","non")</f>
        <v>oui</v>
      </c>
    </row>
    <row r="28" spans="1:22" s="124" customFormat="1" x14ac:dyDescent="0.2">
      <c r="A28" s="249">
        <f>'Channels by Ste'!K26</f>
        <v>25</v>
      </c>
      <c r="B28" s="255">
        <f ca="1">'Channels by Ste'!O26</f>
        <v>2.0598038409371944E-5</v>
      </c>
      <c r="C28" s="96">
        <f t="shared" ref="C28:C29" ca="1" si="42">W*(1.000196-4.06319*(1/(1+(k*E*Be*B28)^0.5))+11.242*(1/(1+(k*E*Be*B28)^0.5))^2-106.043*(1/(1+(k*E*Be*B28)^0.5))^3+464.335*(1/(1+(k*E*Be*B28)^0.5))^4-650.677*(1/(1+(k*E*Be*B28)^0.5))^5)</f>
        <v>25.635715689242382</v>
      </c>
      <c r="D28" s="310">
        <f ca="1">'Channels by Ste'!P26</f>
        <v>2.4973412510007602</v>
      </c>
      <c r="E28" s="97">
        <f ca="1">ASIN((D28+e0)/(e0^2+(W+C28)^2)^0.5)-ATAN(e0/(W+C28))</f>
        <v>3.8077448130725472E-2</v>
      </c>
      <c r="F28" s="96">
        <f ca="1">(W+C28)/2</f>
        <v>32.841857844621188</v>
      </c>
      <c r="G28" s="97">
        <f ca="1">F28/((COS(E28)-e0/2/F28*SIN(E28))*(F28*COS(E28)-H*SIN(E28)))</f>
        <v>1.0169356456748713</v>
      </c>
      <c r="H28" s="98">
        <f t="shared" ref="H28:H29" ca="1" si="43">B28*G28</f>
        <v>2.0946879489470457E-5</v>
      </c>
      <c r="I28" s="96">
        <f t="shared" ref="I28:I29" ca="1" si="44">W*(1.000196-4.06319*(1/(1+(k*E*Be*H28)^0.5))+11.242*(1/(1+(k*E*Be*H28)^0.5))^2-106.043*(1/(1+(k*E*Be*H28)^0.5))^3+464.335*(1/(1+(k*E*Be*H28)^0.5))^4-650.677*(1/(1+(k*E*Be*H28)^0.5))^5)</f>
        <v>25.740236890778156</v>
      </c>
      <c r="J28" s="335">
        <f t="shared" ref="J28:J29" ca="1" si="45">I28-a0-decalage</f>
        <v>1.6062368907781561</v>
      </c>
      <c r="K28" s="337">
        <f ca="1">'Channels by Ste'!T26</f>
        <v>50398.059725809464</v>
      </c>
      <c r="L28" s="339">
        <f t="shared" ref="L28:L29" ca="1" si="46">2+0.522*(1-I28/W)</f>
        <v>2.1864925175542798</v>
      </c>
      <c r="M28" s="306">
        <f t="shared" ref="M28:M29" ca="1" si="47">1+0.76*(1-I28/W)</f>
        <v>1.2715216730675341</v>
      </c>
      <c r="N28" s="289">
        <f t="shared" ref="N28:N29" ca="1" si="48">(N27+L27/(W-I27)*(K28-K27)/Bn)*(1-M27*(I28-I27)/(W-I27))</f>
        <v>425.35391423551266</v>
      </c>
      <c r="O28" s="291">
        <f t="shared" ref="O28:O29" ca="1" si="49">(2+I28/W)*(0.886+4.64*I28/W-13.32*(I28/W)^2+14.72*(I28/W)^3-5.6*(I28/W)^4)/(1-I28/W)^1.5</f>
        <v>16.316554972777823</v>
      </c>
      <c r="P28" s="291">
        <f ca="1">('Channels by Ste'!R26*O28)^2*(1-0.3^2)/E/B/Bn/W</f>
        <v>54.178026861570231</v>
      </c>
      <c r="Q28" s="294">
        <f t="shared" ref="Q28:Q29" ca="1" si="50">N28+P28</f>
        <v>479.53194109708289</v>
      </c>
      <c r="R28" s="251" t="str">
        <f t="shared" ref="R28:R29" ca="1" si="51">A28&amp;" "&amp;IF(AND(U28="oui",V28="oui"),"Valide","non valide")</f>
        <v>25 Valide</v>
      </c>
      <c r="S28" s="308">
        <f t="shared" ref="S28:S29" ca="1" si="52">LN(J28)</f>
        <v>0.47389410824483952</v>
      </c>
      <c r="T28" s="308">
        <f t="shared" ref="T28:T29" ca="1" si="53">LN(Q28)</f>
        <v>6.1728105054460762</v>
      </c>
      <c r="U28" s="251" t="str">
        <f t="shared" ref="U28:U29" ca="1" si="54">IF((Q28&lt;J_limite),"oui","non")</f>
        <v>oui</v>
      </c>
      <c r="V28" s="252" t="str">
        <f t="shared" ref="V28:V29" ca="1" si="55">IF(AND(J28&gt;Q28/(2*Rec)+0.15,J28&lt;Q28/(2*Rec)+1.5),"oui","non")</f>
        <v>oui</v>
      </c>
    </row>
    <row r="29" spans="1:22" s="124" customFormat="1" x14ac:dyDescent="0.2">
      <c r="A29" s="249">
        <f>'Channels by Ste'!K27</f>
        <v>26</v>
      </c>
      <c r="B29" s="255">
        <f ca="1">'Channels by Ste'!O27</f>
        <v>2.1220287320374056E-5</v>
      </c>
      <c r="C29" s="96">
        <f t="shared" ca="1" si="42"/>
        <v>25.82049020228208</v>
      </c>
      <c r="D29" s="310">
        <f ca="1">'Channels by Ste'!P27</f>
        <v>2.5797814596444399</v>
      </c>
      <c r="E29" s="97">
        <f ca="1">ASIN((D29+e0)/(e0^2+(W+C29)^2)^0.5)-ATAN(e0/(W+C29))</f>
        <v>3.9226007575890495E-2</v>
      </c>
      <c r="F29" s="96">
        <f ca="1">(W+C29)/2</f>
        <v>32.934245101141045</v>
      </c>
      <c r="G29" s="97">
        <f ca="1">F29/((COS(E29)-e0/2/F29*SIN(E29))*(F29*COS(E29)-H*SIN(E29)))</f>
        <v>1.0174546088347798</v>
      </c>
      <c r="H29" s="98">
        <f t="shared" ca="1" si="43"/>
        <v>2.1590679134912822E-5</v>
      </c>
      <c r="I29" s="96">
        <f t="shared" ca="1" si="44"/>
        <v>25.926958771599043</v>
      </c>
      <c r="J29" s="335">
        <f t="shared" ca="1" si="45"/>
        <v>1.7929587715990429</v>
      </c>
      <c r="K29" s="337">
        <f ca="1">'Channels by Ste'!T27</f>
        <v>52255.177360255526</v>
      </c>
      <c r="L29" s="339">
        <f t="shared" ca="1" si="46"/>
        <v>2.1840587175695489</v>
      </c>
      <c r="M29" s="306">
        <f t="shared" ca="1" si="47"/>
        <v>1.2679782094882324</v>
      </c>
      <c r="N29" s="289">
        <f t="shared" ca="1" si="48"/>
        <v>436.50963096007234</v>
      </c>
      <c r="O29" s="291">
        <f t="shared" ca="1" si="49"/>
        <v>16.659899245302011</v>
      </c>
      <c r="P29" s="291">
        <f ca="1">('Channels by Ste'!R27*O29)^2*(1-0.3^2)/E/B/Bn/W</f>
        <v>54.091677442552907</v>
      </c>
      <c r="Q29" s="294">
        <f t="shared" ca="1" si="50"/>
        <v>490.60130840262525</v>
      </c>
      <c r="R29" s="251" t="str">
        <f t="shared" ca="1" si="51"/>
        <v>26 Valide</v>
      </c>
      <c r="S29" s="308">
        <f t="shared" ca="1" si="52"/>
        <v>0.58386720026997352</v>
      </c>
      <c r="T29" s="308">
        <f t="shared" ca="1" si="53"/>
        <v>6.1956317987646266</v>
      </c>
      <c r="U29" s="251" t="str">
        <f t="shared" ca="1" si="54"/>
        <v>oui</v>
      </c>
      <c r="V29" s="252" t="str">
        <f t="shared" ca="1" si="55"/>
        <v>oui</v>
      </c>
    </row>
    <row r="30" spans="1:22" s="124" customFormat="1" x14ac:dyDescent="0.2">
      <c r="A30" s="249"/>
      <c r="B30" s="255"/>
      <c r="C30" s="96"/>
      <c r="D30" s="310"/>
      <c r="E30" s="97"/>
      <c r="F30" s="96"/>
      <c r="G30" s="97"/>
      <c r="H30" s="98"/>
      <c r="I30" s="96"/>
      <c r="J30" s="335"/>
      <c r="K30" s="337"/>
      <c r="L30" s="339"/>
      <c r="M30" s="306"/>
      <c r="N30" s="289"/>
      <c r="O30" s="291"/>
      <c r="P30" s="291"/>
      <c r="Q30" s="294"/>
      <c r="R30" s="251"/>
      <c r="S30" s="308"/>
      <c r="T30" s="308"/>
      <c r="U30" s="251"/>
      <c r="V30" s="252"/>
    </row>
    <row r="31" spans="1:22" s="124" customFormat="1" x14ac:dyDescent="0.2">
      <c r="A31" s="249"/>
      <c r="B31" s="255"/>
      <c r="C31" s="96"/>
      <c r="D31" s="310"/>
      <c r="E31" s="97"/>
      <c r="F31" s="96"/>
      <c r="G31" s="97"/>
      <c r="H31" s="98"/>
      <c r="I31" s="96"/>
      <c r="J31" s="335"/>
      <c r="K31" s="337"/>
      <c r="L31" s="339"/>
      <c r="M31" s="306"/>
      <c r="N31" s="289"/>
      <c r="O31" s="291"/>
      <c r="P31" s="291"/>
      <c r="Q31" s="294"/>
      <c r="R31" s="251"/>
      <c r="S31" s="308"/>
      <c r="T31" s="308"/>
      <c r="U31" s="251"/>
      <c r="V31" s="252"/>
    </row>
    <row r="32" spans="1:22" s="124" customFormat="1" x14ac:dyDescent="0.2">
      <c r="A32" s="249"/>
      <c r="B32" s="255"/>
      <c r="C32" s="96"/>
      <c r="D32" s="310"/>
      <c r="E32" s="97"/>
      <c r="F32" s="96"/>
      <c r="G32" s="97"/>
      <c r="H32" s="98"/>
      <c r="I32" s="96"/>
      <c r="J32" s="335"/>
      <c r="K32" s="337"/>
      <c r="L32" s="339"/>
      <c r="M32" s="306"/>
      <c r="N32" s="289"/>
      <c r="O32" s="291"/>
      <c r="P32" s="291"/>
      <c r="Q32" s="294"/>
      <c r="R32" s="251"/>
      <c r="S32" s="308"/>
      <c r="T32" s="308"/>
      <c r="U32" s="251"/>
      <c r="V32" s="252"/>
    </row>
    <row r="33" spans="1:22" s="124" customFormat="1" x14ac:dyDescent="0.2">
      <c r="A33" s="249"/>
      <c r="B33" s="255"/>
      <c r="C33" s="96"/>
      <c r="D33" s="310"/>
      <c r="E33" s="97"/>
      <c r="F33" s="96"/>
      <c r="G33" s="97"/>
      <c r="H33" s="98"/>
      <c r="I33" s="96"/>
      <c r="J33" s="335"/>
      <c r="K33" s="337"/>
      <c r="L33" s="339"/>
      <c r="M33" s="306"/>
      <c r="N33" s="289"/>
      <c r="O33" s="291"/>
      <c r="P33" s="291"/>
      <c r="Q33" s="294"/>
      <c r="R33" s="251"/>
      <c r="S33" s="308"/>
      <c r="T33" s="308"/>
      <c r="U33" s="251"/>
      <c r="V33" s="252"/>
    </row>
    <row r="34" spans="1:22" s="124" customFormat="1" x14ac:dyDescent="0.2">
      <c r="A34" s="249"/>
      <c r="B34" s="255"/>
      <c r="C34" s="96"/>
      <c r="D34" s="310"/>
      <c r="E34" s="97"/>
      <c r="F34" s="96"/>
      <c r="G34" s="97"/>
      <c r="H34" s="98"/>
      <c r="I34" s="96"/>
      <c r="J34" s="335"/>
      <c r="K34" s="337"/>
      <c r="L34" s="339"/>
      <c r="M34" s="306"/>
      <c r="N34" s="289"/>
      <c r="O34" s="291"/>
      <c r="P34" s="291"/>
      <c r="Q34" s="294"/>
      <c r="R34" s="251"/>
      <c r="S34" s="308"/>
      <c r="T34" s="308"/>
      <c r="U34" s="251"/>
      <c r="V34" s="252"/>
    </row>
    <row r="35" spans="1:22" s="124" customFormat="1" x14ac:dyDescent="0.2">
      <c r="A35" s="249"/>
      <c r="B35" s="255"/>
      <c r="C35" s="96"/>
      <c r="D35" s="310"/>
      <c r="E35" s="97"/>
      <c r="F35" s="96"/>
      <c r="G35" s="97"/>
      <c r="H35" s="98"/>
      <c r="I35" s="96"/>
      <c r="J35" s="335"/>
      <c r="K35" s="337"/>
      <c r="L35" s="339"/>
      <c r="M35" s="306"/>
      <c r="N35" s="289"/>
      <c r="O35" s="291"/>
      <c r="P35" s="291"/>
      <c r="Q35" s="294"/>
      <c r="R35" s="251"/>
      <c r="S35" s="308"/>
      <c r="T35" s="308"/>
      <c r="U35" s="251"/>
      <c r="V35" s="252"/>
    </row>
    <row r="36" spans="1:22" s="124" customFormat="1" x14ac:dyDescent="0.2">
      <c r="A36" s="249"/>
      <c r="B36" s="255"/>
      <c r="C36" s="96"/>
      <c r="D36" s="310"/>
      <c r="E36" s="97"/>
      <c r="F36" s="96"/>
      <c r="G36" s="97"/>
      <c r="H36" s="98"/>
      <c r="I36" s="96"/>
      <c r="J36" s="335"/>
      <c r="K36" s="337"/>
      <c r="L36" s="339"/>
      <c r="M36" s="306"/>
      <c r="N36" s="289"/>
      <c r="O36" s="291"/>
      <c r="P36" s="291"/>
      <c r="Q36" s="294"/>
      <c r="R36" s="251"/>
      <c r="S36" s="308"/>
      <c r="T36" s="308"/>
      <c r="U36" s="251"/>
      <c r="V36" s="252"/>
    </row>
    <row r="37" spans="1:22" s="124" customFormat="1" x14ac:dyDescent="0.2">
      <c r="A37" s="249"/>
      <c r="B37" s="255"/>
      <c r="C37" s="96"/>
      <c r="D37" s="310"/>
      <c r="E37" s="97"/>
      <c r="F37" s="96"/>
      <c r="G37" s="97"/>
      <c r="H37" s="98"/>
      <c r="I37" s="96"/>
      <c r="J37" s="335"/>
      <c r="K37" s="337"/>
      <c r="L37" s="339"/>
      <c r="M37" s="306"/>
      <c r="N37" s="289"/>
      <c r="O37" s="291"/>
      <c r="P37" s="291"/>
      <c r="Q37" s="294"/>
      <c r="R37" s="251"/>
      <c r="S37" s="308"/>
      <c r="T37" s="308"/>
      <c r="U37" s="251"/>
      <c r="V37" s="252"/>
    </row>
    <row r="38" spans="1:22" s="124" customFormat="1" x14ac:dyDescent="0.2">
      <c r="A38" s="249"/>
      <c r="B38" s="255"/>
      <c r="C38" s="96"/>
      <c r="D38" s="310"/>
      <c r="E38" s="97"/>
      <c r="F38" s="96"/>
      <c r="G38" s="97"/>
      <c r="H38" s="98"/>
      <c r="I38" s="96"/>
      <c r="J38" s="335"/>
      <c r="K38" s="337"/>
      <c r="L38" s="339"/>
      <c r="M38" s="306"/>
      <c r="N38" s="289"/>
      <c r="O38" s="291"/>
      <c r="P38" s="291"/>
      <c r="Q38" s="294"/>
      <c r="R38" s="251"/>
      <c r="S38" s="308"/>
      <c r="T38" s="308"/>
      <c r="U38" s="251"/>
      <c r="V38" s="252"/>
    </row>
    <row r="39" spans="1:22" s="124" customFormat="1" x14ac:dyDescent="0.2">
      <c r="A39" s="249"/>
      <c r="B39" s="255"/>
      <c r="C39" s="96"/>
      <c r="D39" s="310"/>
      <c r="E39" s="97"/>
      <c r="F39" s="96"/>
      <c r="G39" s="97"/>
      <c r="H39" s="98"/>
      <c r="I39" s="96"/>
      <c r="J39" s="335"/>
      <c r="K39" s="337"/>
      <c r="L39" s="339"/>
      <c r="M39" s="306"/>
      <c r="N39" s="289"/>
      <c r="O39" s="291"/>
      <c r="P39" s="291"/>
      <c r="Q39" s="294"/>
      <c r="R39" s="251"/>
      <c r="S39" s="308"/>
      <c r="T39" s="308"/>
      <c r="U39" s="251"/>
      <c r="V39" s="252"/>
    </row>
    <row r="40" spans="1:22" s="124" customFormat="1" x14ac:dyDescent="0.2">
      <c r="A40" s="249"/>
      <c r="B40" s="255"/>
      <c r="C40" s="96"/>
      <c r="D40" s="310"/>
      <c r="E40" s="97"/>
      <c r="F40" s="96"/>
      <c r="G40" s="97"/>
      <c r="H40" s="98"/>
      <c r="I40" s="96"/>
      <c r="J40" s="335"/>
      <c r="K40" s="337"/>
      <c r="L40" s="339"/>
      <c r="M40" s="306"/>
      <c r="N40" s="289"/>
      <c r="O40" s="291"/>
      <c r="P40" s="291"/>
      <c r="Q40" s="294"/>
      <c r="R40" s="251"/>
      <c r="S40" s="308"/>
      <c r="T40" s="308"/>
      <c r="U40" s="251"/>
      <c r="V40" s="252"/>
    </row>
    <row r="41" spans="1:22" s="124" customFormat="1" x14ac:dyDescent="0.2">
      <c r="A41" s="249"/>
      <c r="B41" s="255"/>
      <c r="C41" s="96"/>
      <c r="D41" s="310"/>
      <c r="E41" s="97"/>
      <c r="F41" s="96"/>
      <c r="G41" s="97"/>
      <c r="H41" s="98"/>
      <c r="I41" s="96"/>
      <c r="J41" s="335"/>
      <c r="K41" s="337"/>
      <c r="L41" s="339"/>
      <c r="M41" s="306"/>
      <c r="N41" s="289"/>
      <c r="O41" s="291"/>
      <c r="P41" s="291"/>
      <c r="Q41" s="294"/>
      <c r="R41" s="251"/>
      <c r="S41" s="308"/>
      <c r="T41" s="308"/>
      <c r="U41" s="251"/>
      <c r="V41" s="252"/>
    </row>
    <row r="42" spans="1:22" s="124" customFormat="1" x14ac:dyDescent="0.2">
      <c r="A42" s="249"/>
      <c r="B42" s="255"/>
      <c r="C42" s="96"/>
      <c r="D42" s="310"/>
      <c r="E42" s="97"/>
      <c r="F42" s="96"/>
      <c r="G42" s="97"/>
      <c r="H42" s="98"/>
      <c r="I42" s="96"/>
      <c r="J42" s="335"/>
      <c r="K42" s="337"/>
      <c r="L42" s="339"/>
      <c r="M42" s="306"/>
      <c r="N42" s="289"/>
      <c r="O42" s="291"/>
      <c r="P42" s="291"/>
      <c r="Q42" s="294"/>
      <c r="R42" s="251"/>
      <c r="S42" s="308"/>
      <c r="T42" s="308"/>
      <c r="U42" s="251"/>
      <c r="V42" s="252"/>
    </row>
    <row r="43" spans="1:22" s="124" customFormat="1" x14ac:dyDescent="0.2">
      <c r="A43" s="249"/>
      <c r="B43" s="255"/>
      <c r="C43" s="96"/>
      <c r="D43" s="310"/>
      <c r="E43" s="97"/>
      <c r="F43" s="96"/>
      <c r="G43" s="97"/>
      <c r="H43" s="98"/>
      <c r="I43" s="96"/>
      <c r="J43" s="335"/>
      <c r="K43" s="337"/>
      <c r="L43" s="339"/>
      <c r="M43" s="306"/>
      <c r="N43" s="289"/>
      <c r="O43" s="291"/>
      <c r="P43" s="291"/>
      <c r="Q43" s="294"/>
      <c r="R43" s="251"/>
      <c r="S43" s="308"/>
      <c r="T43" s="308"/>
      <c r="U43" s="251"/>
      <c r="V43" s="252"/>
    </row>
  </sheetData>
  <mergeCells count="14">
    <mergeCell ref="S4:T18"/>
    <mergeCell ref="A1:K1"/>
    <mergeCell ref="L1:V1"/>
    <mergeCell ref="R2:R3"/>
    <mergeCell ref="S2:V2"/>
    <mergeCell ref="A2:C2"/>
    <mergeCell ref="D2:E2"/>
    <mergeCell ref="K2:K3"/>
    <mergeCell ref="Q2:Q3"/>
    <mergeCell ref="L2:L3"/>
    <mergeCell ref="M2:M3"/>
    <mergeCell ref="P2:P3"/>
    <mergeCell ref="N2:N3"/>
    <mergeCell ref="O2:O3"/>
  </mergeCells>
  <phoneticPr fontId="0" type="noConversion"/>
  <conditionalFormatting sqref="U4:V43">
    <cfRule type="cellIs" dxfId="0" priority="1" operator="equal">
      <formula>"non"</formula>
    </cfRule>
  </conditionalFormatting>
  <printOptions horizontalCentered="1"/>
  <pageMargins left="0.78740157480314965" right="0.78740157480314965" top="0.57999999999999996" bottom="0.98425196850393704" header="0.59055118110236227" footer="0.51181102362204722"/>
  <pageSetup paperSize="9" orientation="landscape" r:id="rId1"/>
  <headerFooter alignWithMargins="0">
    <oddFooter>&amp;C&amp;F&amp;R&amp;D</oddFooter>
  </headerFooter>
  <rowBreaks count="1" manualBreakCount="1">
    <brk id="44" max="16383" man="1"/>
  </rowBreaks>
  <colBreaks count="1" manualBreakCount="1">
    <brk id="11" max="54" man="1"/>
  </col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60"/>
  <sheetViews>
    <sheetView showGridLines="0" topLeftCell="A22" workbookViewId="0">
      <selection activeCell="H13" sqref="H13"/>
    </sheetView>
  </sheetViews>
  <sheetFormatPr baseColWidth="10" defaultRowHeight="12.75" x14ac:dyDescent="0.2"/>
  <cols>
    <col min="1" max="6" width="13.7109375" style="14" customWidth="1"/>
    <col min="7" max="16384" width="11.42578125" style="14"/>
  </cols>
  <sheetData>
    <row r="1" spans="1:8" s="82" customFormat="1" ht="30" customHeight="1" thickBot="1" x14ac:dyDescent="0.25">
      <c r="A1" s="436" t="str">
        <f>Relevés!A1</f>
        <v>Etude n° ; Prestation n° : essai J/Δa à 23°C sur la CTJD20 repérée 2007-U910-T3-CT20-7</v>
      </c>
      <c r="B1" s="436"/>
      <c r="C1" s="436"/>
      <c r="D1" s="436"/>
      <c r="E1" s="436"/>
      <c r="F1" s="436"/>
    </row>
    <row r="2" spans="1:8" ht="27.95" customHeight="1" thickBot="1" x14ac:dyDescent="0.25">
      <c r="A2" s="530" t="s">
        <v>52</v>
      </c>
      <c r="B2" s="531"/>
      <c r="C2" s="531"/>
      <c r="D2" s="531"/>
      <c r="E2" s="531"/>
      <c r="F2" s="532"/>
      <c r="H2" s="15"/>
    </row>
    <row r="3" spans="1:8" x14ac:dyDescent="0.2">
      <c r="A3" s="180"/>
      <c r="B3" s="181" t="s">
        <v>19</v>
      </c>
      <c r="C3" s="182">
        <f t="array" aca="1" ref="C3:D7" ca="1">LINEST(Calculs_ASTM!T19:T29,Calculs_ASTM!S19:S29,TRUE,TRUE)</f>
        <v>0.3447155143872308</v>
      </c>
      <c r="D3" s="183">
        <f ca="1"/>
        <v>5.9848391998526163</v>
      </c>
      <c r="E3" s="184" t="s">
        <v>20</v>
      </c>
      <c r="F3" s="185"/>
    </row>
    <row r="4" spans="1:8" x14ac:dyDescent="0.2">
      <c r="A4" s="186"/>
      <c r="B4" s="16" t="s">
        <v>21</v>
      </c>
      <c r="C4" s="187">
        <f ca="1"/>
        <v>1.2120334866115579E-2</v>
      </c>
      <c r="D4" s="188">
        <f ca="1"/>
        <v>5.5275774400766909E-3</v>
      </c>
      <c r="E4" s="189" t="s">
        <v>21</v>
      </c>
      <c r="F4" s="190"/>
    </row>
    <row r="5" spans="1:8" x14ac:dyDescent="0.2">
      <c r="A5" s="186"/>
      <c r="B5" s="16" t="s">
        <v>22</v>
      </c>
      <c r="C5" s="187">
        <f ca="1"/>
        <v>0.98899614932799484</v>
      </c>
      <c r="D5" s="191">
        <f ca="1"/>
        <v>1.8313870316329042E-2</v>
      </c>
      <c r="E5" s="192" t="s">
        <v>23</v>
      </c>
      <c r="F5" s="190"/>
    </row>
    <row r="6" spans="1:8" x14ac:dyDescent="0.2">
      <c r="A6" s="186"/>
      <c r="B6" s="16"/>
      <c r="C6" s="193">
        <f ca="1"/>
        <v>808.89550478878732</v>
      </c>
      <c r="D6" s="194">
        <f ca="1"/>
        <v>9</v>
      </c>
      <c r="E6" s="189"/>
      <c r="F6" s="190"/>
    </row>
    <row r="7" spans="1:8" ht="13.5" thickBot="1" x14ac:dyDescent="0.25">
      <c r="A7" s="195"/>
      <c r="B7" s="196"/>
      <c r="C7" s="197">
        <f ca="1"/>
        <v>0.27130180991557007</v>
      </c>
      <c r="D7" s="198">
        <f ca="1"/>
        <v>3.0185806136698622E-3</v>
      </c>
      <c r="E7" s="199"/>
      <c r="F7" s="200"/>
    </row>
    <row r="8" spans="1:8" ht="20.100000000000001" customHeight="1" thickBot="1" x14ac:dyDescent="0.25">
      <c r="A8" s="189"/>
      <c r="B8" s="16"/>
      <c r="C8" s="193"/>
      <c r="D8" s="194"/>
      <c r="E8" s="189"/>
      <c r="F8" s="189"/>
    </row>
    <row r="9" spans="1:8" s="33" customFormat="1" ht="39.950000000000003" customHeight="1" thickBot="1" x14ac:dyDescent="0.25">
      <c r="A9" s="533" t="s">
        <v>94</v>
      </c>
      <c r="B9" s="534"/>
      <c r="C9" s="534"/>
      <c r="D9" s="534"/>
      <c r="E9" s="534"/>
      <c r="F9" s="535"/>
    </row>
    <row r="10" spans="1:8" s="1" customFormat="1" x14ac:dyDescent="0.2">
      <c r="A10" s="201" t="s">
        <v>38</v>
      </c>
      <c r="B10" s="202">
        <f ca="1">EXP(LN_C-1*écartype)</f>
        <v>390.1476782139261</v>
      </c>
      <c r="C10" s="203" t="s">
        <v>24</v>
      </c>
      <c r="D10" s="202">
        <f ca="1">EXP(LN_C)</f>
        <v>397.35862078710079</v>
      </c>
      <c r="E10" s="203" t="s">
        <v>39</v>
      </c>
      <c r="F10" s="204">
        <f ca="1">EXP(LN_C+1*écartype)</f>
        <v>404.70284031076676</v>
      </c>
    </row>
    <row r="11" spans="1:8" s="1" customFormat="1" x14ac:dyDescent="0.2">
      <c r="A11" s="205" t="s">
        <v>29</v>
      </c>
      <c r="B11" s="36">
        <v>0.46808483136204942</v>
      </c>
      <c r="C11" s="35" t="s">
        <v>29</v>
      </c>
      <c r="D11" s="36">
        <v>0.47267899515302525</v>
      </c>
      <c r="E11" s="35" t="s">
        <v>29</v>
      </c>
      <c r="F11" s="206">
        <v>0.47735935410218094</v>
      </c>
    </row>
    <row r="12" spans="1:8" s="1" customFormat="1" x14ac:dyDescent="0.2">
      <c r="A12" s="207" t="s">
        <v>69</v>
      </c>
      <c r="B12" s="119">
        <f ca="1">(B11-C_mini/2/Rec*B11^n)*1000</f>
        <v>204.64591018935181</v>
      </c>
      <c r="C12" s="37" t="s">
        <v>69</v>
      </c>
      <c r="D12" s="119">
        <f ca="1">(D11-C_moyen/2/Rec*D11^n)*1000</f>
        <v>203.46617087429385</v>
      </c>
      <c r="E12" s="37" t="s">
        <v>69</v>
      </c>
      <c r="F12" s="208">
        <f ca="1">(F11-C_maxi/2/Rec*F11^n)*1000</f>
        <v>202.23791105639705</v>
      </c>
    </row>
    <row r="13" spans="1:8" s="33" customFormat="1" ht="24.95" customHeight="1" x14ac:dyDescent="0.2">
      <c r="A13" s="209" t="s">
        <v>40</v>
      </c>
      <c r="B13" s="39">
        <f>ROUND(2*Rec*(B11-0.2),0)</f>
        <v>306</v>
      </c>
      <c r="C13" s="38" t="s">
        <v>30</v>
      </c>
      <c r="D13" s="39">
        <f>ROUND(2*Rec*(D11-0.2),0)</f>
        <v>311</v>
      </c>
      <c r="E13" s="38" t="s">
        <v>41</v>
      </c>
      <c r="F13" s="210">
        <f>ROUND(2*Rec*(F11-0.2),0)</f>
        <v>316</v>
      </c>
    </row>
    <row r="14" spans="1:8" s="1" customFormat="1" x14ac:dyDescent="0.2">
      <c r="A14" s="205" t="s">
        <v>36</v>
      </c>
      <c r="B14" s="36">
        <f>MIN(1.5,b0/10)</f>
        <v>1.5</v>
      </c>
      <c r="C14" s="35" t="s">
        <v>36</v>
      </c>
      <c r="D14" s="36">
        <f>MIN(1.5,b0/10)</f>
        <v>1.5</v>
      </c>
      <c r="E14" s="35" t="s">
        <v>36</v>
      </c>
      <c r="F14" s="206">
        <f>MIN(1.5,b0/10)</f>
        <v>1.5</v>
      </c>
    </row>
    <row r="15" spans="1:8" s="1" customFormat="1" x14ac:dyDescent="0.2">
      <c r="A15" s="205" t="s">
        <v>37</v>
      </c>
      <c r="B15" s="36">
        <v>1.9166896968667977</v>
      </c>
      <c r="C15" s="35" t="s">
        <v>37</v>
      </c>
      <c r="D15" s="36">
        <v>1.9229701121841629</v>
      </c>
      <c r="E15" s="35" t="s">
        <v>37</v>
      </c>
      <c r="F15" s="206">
        <v>1.9293507306004765</v>
      </c>
    </row>
    <row r="16" spans="1:8" s="1" customFormat="1" x14ac:dyDescent="0.2">
      <c r="A16" s="207" t="s">
        <v>70</v>
      </c>
      <c r="B16" s="119">
        <f ca="1">(B15-C_mini/2/Rec*B15^n)*1000</f>
        <v>1488.4132732687071</v>
      </c>
      <c r="C16" s="37" t="s">
        <v>70</v>
      </c>
      <c r="D16" s="119">
        <f ca="1">(D15-C_moyen/2/Rec*D15^n)*1000</f>
        <v>1486.2858641349681</v>
      </c>
      <c r="E16" s="37" t="s">
        <v>70</v>
      </c>
      <c r="F16" s="208">
        <f ca="1">(F15-C_maxi/2/Rec*F15^n)*1000</f>
        <v>1484.087263053141</v>
      </c>
    </row>
    <row r="17" spans="1:6" s="34" customFormat="1" ht="15.75" x14ac:dyDescent="0.2">
      <c r="A17" s="211" t="s">
        <v>35</v>
      </c>
      <c r="B17" s="55">
        <f ca="1">C_mini*(B15^n)</f>
        <v>488.23512290182322</v>
      </c>
      <c r="C17" s="54" t="s">
        <v>35</v>
      </c>
      <c r="D17" s="55">
        <f ca="1">C_moyen*(D15^n)</f>
        <v>497.82004277608218</v>
      </c>
      <c r="E17" s="54" t="s">
        <v>35</v>
      </c>
      <c r="F17" s="212">
        <f ca="1">C_maxi*(F15^n)</f>
        <v>507.60035300396248</v>
      </c>
    </row>
    <row r="18" spans="1:6" s="1" customFormat="1" x14ac:dyDescent="0.2">
      <c r="A18" s="213" t="s">
        <v>25</v>
      </c>
      <c r="B18" s="40">
        <f ca="1">IF(B17&gt;J_max,J_max,B17)</f>
        <v>488.23512290182322</v>
      </c>
      <c r="C18" s="41" t="s">
        <v>25</v>
      </c>
      <c r="D18" s="40">
        <f ca="1">IF(D17&gt;J_max,J_max,D17)</f>
        <v>497.82004277608218</v>
      </c>
      <c r="E18" s="41" t="s">
        <v>25</v>
      </c>
      <c r="F18" s="214">
        <f ca="1">IF(F17&gt;J_max,J_max,F17)</f>
        <v>507.60035300396248</v>
      </c>
    </row>
    <row r="19" spans="1:6" s="1" customFormat="1" x14ac:dyDescent="0.2">
      <c r="A19" s="215" t="s">
        <v>34</v>
      </c>
      <c r="B19" s="36">
        <f ca="1">(B18/C_mini)^(1/n)</f>
        <v>1.9166896968667975</v>
      </c>
      <c r="C19" s="53" t="s">
        <v>34</v>
      </c>
      <c r="D19" s="36">
        <f ca="1">(D18/C_moyen)^(1/n)</f>
        <v>1.9229701121841631</v>
      </c>
      <c r="E19" s="53" t="s">
        <v>34</v>
      </c>
      <c r="F19" s="206">
        <f ca="1">(F18/C_maxi)^(1/n)</f>
        <v>1.9293507306004767</v>
      </c>
    </row>
    <row r="20" spans="1:6" s="33" customFormat="1" ht="24.95" customHeight="1" x14ac:dyDescent="0.2">
      <c r="A20" s="209" t="s">
        <v>28</v>
      </c>
      <c r="B20" s="42">
        <f ca="1">ROUND(IF(B17&lt;J_max,((B17-B13)/(B15-B11)),((J_max-B13)/(B19-B11))),0)</f>
        <v>126</v>
      </c>
      <c r="C20" s="38" t="s">
        <v>28</v>
      </c>
      <c r="D20" s="42">
        <f ca="1">ROUND(IF(D17&lt;J_max,((D17-D13)/(D15-D11)),((J_max-D13)/(D19-D11))),0)</f>
        <v>129</v>
      </c>
      <c r="E20" s="38" t="s">
        <v>28</v>
      </c>
      <c r="F20" s="216">
        <f ca="1">ROUND(IF(F17&lt;J_max,((F17-F13)/(F15-F11)),((J_max-F13)/(F19-F11))),0)</f>
        <v>132</v>
      </c>
    </row>
    <row r="21" spans="1:6" s="1" customFormat="1" ht="13.5" thickBot="1" x14ac:dyDescent="0.25">
      <c r="A21" s="217" t="s">
        <v>26</v>
      </c>
      <c r="B21" s="218">
        <f ca="1">(E/Rec^2)*(B20)</f>
        <v>81.05263157894737</v>
      </c>
      <c r="C21" s="219" t="s">
        <v>26</v>
      </c>
      <c r="D21" s="218">
        <f ca="1">(E/Rec^2)*(D20)</f>
        <v>82.982456140350877</v>
      </c>
      <c r="E21" s="219" t="s">
        <v>26</v>
      </c>
      <c r="F21" s="138">
        <f ca="1">(E/Rec^2)*(F20)</f>
        <v>84.912280701754383</v>
      </c>
    </row>
    <row r="22" spans="1:6" s="50" customFormat="1" ht="12" thickBot="1" x14ac:dyDescent="0.25">
      <c r="C22" s="51"/>
      <c r="D22" s="51"/>
      <c r="E22" s="51"/>
      <c r="F22" s="51"/>
    </row>
    <row r="23" spans="1:6" s="1" customFormat="1" ht="30" customHeight="1" thickBot="1" x14ac:dyDescent="0.25">
      <c r="A23" s="536" t="s">
        <v>95</v>
      </c>
      <c r="B23" s="537"/>
      <c r="C23" s="537"/>
      <c r="D23" s="537"/>
      <c r="E23" s="537"/>
      <c r="F23" s="538"/>
    </row>
    <row r="24" spans="1:6" s="1" customFormat="1" ht="30" customHeight="1" x14ac:dyDescent="0.2">
      <c r="A24" s="539" t="s">
        <v>42</v>
      </c>
      <c r="B24" s="540"/>
      <c r="C24" s="541"/>
      <c r="D24" s="220" t="s">
        <v>130</v>
      </c>
      <c r="E24" s="220" t="s">
        <v>131</v>
      </c>
      <c r="F24" s="221" t="s">
        <v>132</v>
      </c>
    </row>
    <row r="25" spans="1:6" s="49" customFormat="1" ht="12.75" customHeight="1" x14ac:dyDescent="0.2">
      <c r="A25" s="521">
        <f>B11</f>
        <v>0.46808483136204942</v>
      </c>
      <c r="B25" s="522"/>
      <c r="C25" s="523"/>
      <c r="D25" s="225">
        <f ca="1">C_mini*A25^n</f>
        <v>300.32037013687534</v>
      </c>
      <c r="E25" s="225"/>
      <c r="F25" s="226"/>
    </row>
    <row r="26" spans="1:6" s="49" customFormat="1" ht="12.75" customHeight="1" x14ac:dyDescent="0.2">
      <c r="A26" s="527">
        <f>D11</f>
        <v>0.47267899515302525</v>
      </c>
      <c r="B26" s="528"/>
      <c r="C26" s="529"/>
      <c r="D26" s="115">
        <f t="shared" ref="D26:D36" ca="1" si="0">C_mini*A26^n</f>
        <v>301.33319938514893</v>
      </c>
      <c r="E26" s="115">
        <f t="shared" ref="E26:E36" ca="1" si="1">C_moyen*A26^n</f>
        <v>306.90261967775376</v>
      </c>
      <c r="F26" s="222"/>
    </row>
    <row r="27" spans="1:6" s="49" customFormat="1" ht="12.75" customHeight="1" x14ac:dyDescent="0.2">
      <c r="A27" s="524">
        <f>F11</f>
        <v>0.47735935410218094</v>
      </c>
      <c r="B27" s="525"/>
      <c r="C27" s="526"/>
      <c r="D27" s="115">
        <f t="shared" ca="1" si="0"/>
        <v>302.35841945062555</v>
      </c>
      <c r="E27" s="115">
        <f t="shared" ca="1" si="1"/>
        <v>307.94678847323661</v>
      </c>
      <c r="F27" s="222">
        <f t="shared" ref="F27:F36" ca="1" si="2">C_maxi*A27^n</f>
        <v>313.63844507219363</v>
      </c>
    </row>
    <row r="28" spans="1:6" s="49" customFormat="1" ht="12.75" customHeight="1" x14ac:dyDescent="0.2">
      <c r="A28" s="514">
        <v>0.5</v>
      </c>
      <c r="B28" s="515"/>
      <c r="C28" s="516"/>
      <c r="D28" s="115">
        <f t="shared" ca="1" si="0"/>
        <v>307.22695533139239</v>
      </c>
      <c r="E28" s="115">
        <f t="shared" ca="1" si="1"/>
        <v>312.90530754399026</v>
      </c>
      <c r="F28" s="222">
        <f t="shared" ca="1" si="2"/>
        <v>318.6886104560329</v>
      </c>
    </row>
    <row r="29" spans="1:6" s="49" customFormat="1" ht="12.75" customHeight="1" x14ac:dyDescent="0.2">
      <c r="A29" s="514">
        <f t="shared" ref="A29:A43" si="3">A28+0.1</f>
        <v>0.6</v>
      </c>
      <c r="B29" s="515"/>
      <c r="C29" s="516"/>
      <c r="D29" s="115">
        <f t="shared" ca="1" si="0"/>
        <v>327.1555715957586</v>
      </c>
      <c r="E29" s="115">
        <f t="shared" ca="1" si="1"/>
        <v>333.202256405139</v>
      </c>
      <c r="F29" s="222">
        <f t="shared" ca="1" si="2"/>
        <v>339.36069965716371</v>
      </c>
    </row>
    <row r="30" spans="1:6" s="49" customFormat="1" ht="12.75" customHeight="1" x14ac:dyDescent="0.2">
      <c r="A30" s="514">
        <f t="shared" si="3"/>
        <v>0.7</v>
      </c>
      <c r="B30" s="515"/>
      <c r="C30" s="516"/>
      <c r="D30" s="115">
        <f t="shared" ca="1" si="0"/>
        <v>345.01018652931907</v>
      </c>
      <c r="E30" s="115">
        <f t="shared" ca="1" si="1"/>
        <v>351.38687100329167</v>
      </c>
      <c r="F30" s="222">
        <f t="shared" ca="1" si="2"/>
        <v>357.88141317094471</v>
      </c>
    </row>
    <row r="31" spans="1:6" s="49" customFormat="1" ht="12.75" customHeight="1" x14ac:dyDescent="0.2">
      <c r="A31" s="514">
        <f t="shared" si="3"/>
        <v>0.79999999999999993</v>
      </c>
      <c r="B31" s="515"/>
      <c r="C31" s="516"/>
      <c r="D31" s="115">
        <f t="shared" ca="1" si="0"/>
        <v>361.26229933993852</v>
      </c>
      <c r="E31" s="115">
        <f t="shared" ca="1" si="1"/>
        <v>367.93936507647982</v>
      </c>
      <c r="F31" s="222">
        <f t="shared" ca="1" si="2"/>
        <v>374.73984033272887</v>
      </c>
    </row>
    <row r="32" spans="1:6" s="49" customFormat="1" ht="12.75" customHeight="1" x14ac:dyDescent="0.2">
      <c r="A32" s="514">
        <f t="shared" si="3"/>
        <v>0.89999999999999991</v>
      </c>
      <c r="B32" s="515"/>
      <c r="C32" s="516"/>
      <c r="D32" s="115">
        <f t="shared" ca="1" si="0"/>
        <v>376.2319814886585</v>
      </c>
      <c r="E32" s="115">
        <f t="shared" ca="1" si="1"/>
        <v>383.18572583778894</v>
      </c>
      <c r="F32" s="222">
        <f t="shared" ca="1" si="2"/>
        <v>390.26799344611095</v>
      </c>
    </row>
    <row r="33" spans="1:6" s="49" customFormat="1" ht="12.75" customHeight="1" x14ac:dyDescent="0.2">
      <c r="A33" s="514">
        <f t="shared" si="3"/>
        <v>0.99999999999999989</v>
      </c>
      <c r="B33" s="515"/>
      <c r="C33" s="516"/>
      <c r="D33" s="115">
        <f t="shared" ca="1" si="0"/>
        <v>390.1476782139261</v>
      </c>
      <c r="E33" s="115">
        <f t="shared" ca="1" si="1"/>
        <v>397.35862078710079</v>
      </c>
      <c r="F33" s="222">
        <f t="shared" ca="1" si="2"/>
        <v>404.70284031076676</v>
      </c>
    </row>
    <row r="34" spans="1:6" s="49" customFormat="1" ht="12.75" customHeight="1" x14ac:dyDescent="0.2">
      <c r="A34" s="514">
        <f t="shared" si="3"/>
        <v>1.0999999999999999</v>
      </c>
      <c r="B34" s="515"/>
      <c r="C34" s="516"/>
      <c r="D34" s="115">
        <f t="shared" ca="1" si="0"/>
        <v>403.17883676351306</v>
      </c>
      <c r="E34" s="115">
        <f t="shared" ca="1" si="1"/>
        <v>410.63062899749616</v>
      </c>
      <c r="F34" s="222">
        <f t="shared" ca="1" si="2"/>
        <v>418.22014970935322</v>
      </c>
    </row>
    <row r="35" spans="1:6" s="49" customFormat="1" ht="12.75" customHeight="1" x14ac:dyDescent="0.2">
      <c r="A35" s="514">
        <f t="shared" si="3"/>
        <v>1.2</v>
      </c>
      <c r="B35" s="515"/>
      <c r="C35" s="516"/>
      <c r="D35" s="115">
        <f t="shared" ca="1" si="0"/>
        <v>415.45503888210737</v>
      </c>
      <c r="E35" s="115">
        <f t="shared" ca="1" si="1"/>
        <v>423.13372722091702</v>
      </c>
      <c r="F35" s="222">
        <f t="shared" ca="1" si="2"/>
        <v>430.95433766702183</v>
      </c>
    </row>
    <row r="36" spans="1:6" s="49" customFormat="1" ht="12.75" customHeight="1" x14ac:dyDescent="0.2">
      <c r="A36" s="514">
        <f t="shared" si="3"/>
        <v>1.3</v>
      </c>
      <c r="B36" s="515"/>
      <c r="C36" s="516"/>
      <c r="D36" s="115">
        <f t="shared" ca="1" si="0"/>
        <v>427.07786999033084</v>
      </c>
      <c r="E36" s="115">
        <f t="shared" ca="1" si="1"/>
        <v>434.97137844044499</v>
      </c>
      <c r="F36" s="222">
        <f t="shared" ca="1" si="2"/>
        <v>443.0107794315457</v>
      </c>
    </row>
    <row r="37" spans="1:6" s="49" customFormat="1" ht="12.75" customHeight="1" x14ac:dyDescent="0.2">
      <c r="A37" s="514">
        <f t="shared" si="3"/>
        <v>1.4000000000000001</v>
      </c>
      <c r="B37" s="515"/>
      <c r="C37" s="516"/>
      <c r="D37" s="115">
        <f t="shared" ref="D37:D43" ca="1" si="4">C_mini*A37^n</f>
        <v>438.12862412861818</v>
      </c>
      <c r="E37" s="115">
        <f t="shared" ref="E37:E43" ca="1" si="5">C_moyen*A37^n</f>
        <v>446.22637922155815</v>
      </c>
      <c r="F37" s="222">
        <f t="shared" ref="F37:F43" ca="1" si="6">C_maxi*A37^n</f>
        <v>454.47380186401193</v>
      </c>
    </row>
    <row r="38" spans="1:6" x14ac:dyDescent="0.2">
      <c r="A38" s="514">
        <f t="shared" si="3"/>
        <v>1.5000000000000002</v>
      </c>
      <c r="B38" s="515"/>
      <c r="C38" s="516"/>
      <c r="D38" s="115">
        <f t="shared" ca="1" si="4"/>
        <v>448.67349601185259</v>
      </c>
      <c r="E38" s="115">
        <f t="shared" ca="1" si="5"/>
        <v>456.96614772942348</v>
      </c>
      <c r="F38" s="222">
        <f t="shared" ca="1" si="6"/>
        <v>465.41206919241091</v>
      </c>
    </row>
    <row r="39" spans="1:6" x14ac:dyDescent="0.2">
      <c r="A39" s="514">
        <f t="shared" si="3"/>
        <v>1.6000000000000003</v>
      </c>
      <c r="B39" s="515"/>
      <c r="C39" s="516"/>
      <c r="D39" s="115">
        <f t="shared" ca="1" si="4"/>
        <v>458.76719105479998</v>
      </c>
      <c r="E39" s="115">
        <f t="shared" ca="1" si="5"/>
        <v>467.24640047697909</v>
      </c>
      <c r="F39" s="222">
        <f t="shared" ca="1" si="6"/>
        <v>475.88232771557364</v>
      </c>
    </row>
    <row r="40" spans="1:6" x14ac:dyDescent="0.2">
      <c r="A40" s="514">
        <f t="shared" si="3"/>
        <v>1.7000000000000004</v>
      </c>
      <c r="B40" s="515"/>
      <c r="C40" s="516"/>
      <c r="D40" s="115">
        <f t="shared" ca="1" si="4"/>
        <v>468.45550322008347</v>
      </c>
      <c r="E40" s="115">
        <f t="shared" ca="1" si="5"/>
        <v>477.11377781823563</v>
      </c>
      <c r="F40" s="222">
        <f t="shared" ca="1" si="6"/>
        <v>485.93207982240966</v>
      </c>
    </row>
    <row r="41" spans="1:6" x14ac:dyDescent="0.2">
      <c r="A41" s="514">
        <f t="shared" si="3"/>
        <v>1.8000000000000005</v>
      </c>
      <c r="B41" s="515"/>
      <c r="C41" s="516"/>
      <c r="D41" s="115">
        <f t="shared" ca="1" si="4"/>
        <v>477.77719858367647</v>
      </c>
      <c r="E41" s="115">
        <f t="shared" ca="1" si="5"/>
        <v>486.60776232695235</v>
      </c>
      <c r="F41" s="222">
        <f t="shared" ca="1" si="6"/>
        <v>495.60153782720454</v>
      </c>
    </row>
    <row r="42" spans="1:6" x14ac:dyDescent="0.2">
      <c r="A42" s="514">
        <f t="shared" si="3"/>
        <v>1.9000000000000006</v>
      </c>
      <c r="B42" s="515"/>
      <c r="C42" s="516"/>
      <c r="D42" s="115">
        <f t="shared" ca="1" si="4"/>
        <v>486.7654194218149</v>
      </c>
      <c r="E42" s="115">
        <f t="shared" ca="1" si="5"/>
        <v>495.76210883472322</v>
      </c>
      <c r="F42" s="222">
        <f t="shared" ca="1" si="6"/>
        <v>504.92508043852439</v>
      </c>
    </row>
    <row r="43" spans="1:6" x14ac:dyDescent="0.2">
      <c r="A43" s="514">
        <f t="shared" si="3"/>
        <v>2.0000000000000004</v>
      </c>
      <c r="B43" s="515"/>
      <c r="C43" s="516"/>
      <c r="D43" s="115">
        <f t="shared" ca="1" si="4"/>
        <v>495.44874944820288</v>
      </c>
      <c r="E43" s="115">
        <f t="shared" ca="1" si="5"/>
        <v>504.60592935653301</v>
      </c>
      <c r="F43" s="222">
        <f t="shared" ca="1" si="6"/>
        <v>513.93235773701463</v>
      </c>
    </row>
    <row r="44" spans="1:6" x14ac:dyDescent="0.2">
      <c r="A44" s="514"/>
      <c r="B44" s="515"/>
      <c r="C44" s="516"/>
      <c r="D44" s="115"/>
      <c r="E44" s="115"/>
      <c r="F44" s="222"/>
    </row>
    <row r="45" spans="1:6" x14ac:dyDescent="0.2">
      <c r="A45" s="514"/>
      <c r="B45" s="515"/>
      <c r="C45" s="516"/>
      <c r="D45" s="115"/>
      <c r="E45" s="115"/>
      <c r="F45" s="222"/>
    </row>
    <row r="46" spans="1:6" x14ac:dyDescent="0.2">
      <c r="A46" s="514"/>
      <c r="B46" s="515"/>
      <c r="C46" s="516"/>
      <c r="D46" s="115"/>
      <c r="E46" s="115"/>
      <c r="F46" s="222"/>
    </row>
    <row r="47" spans="1:6" x14ac:dyDescent="0.2">
      <c r="A47" s="514"/>
      <c r="B47" s="515"/>
      <c r="C47" s="516"/>
      <c r="D47" s="115"/>
      <c r="E47" s="115"/>
      <c r="F47" s="222"/>
    </row>
    <row r="48" spans="1:6" x14ac:dyDescent="0.2">
      <c r="A48" s="514"/>
      <c r="B48" s="515"/>
      <c r="C48" s="516"/>
      <c r="D48" s="115"/>
      <c r="E48" s="115"/>
      <c r="F48" s="222"/>
    </row>
    <row r="49" spans="1:6" x14ac:dyDescent="0.2">
      <c r="A49" s="514"/>
      <c r="B49" s="515"/>
      <c r="C49" s="516"/>
      <c r="D49" s="115"/>
      <c r="E49" s="115"/>
      <c r="F49" s="222"/>
    </row>
    <row r="50" spans="1:6" x14ac:dyDescent="0.2">
      <c r="A50" s="514"/>
      <c r="B50" s="515"/>
      <c r="C50" s="516"/>
      <c r="D50" s="115"/>
      <c r="E50" s="115"/>
      <c r="F50" s="222"/>
    </row>
    <row r="51" spans="1:6" x14ac:dyDescent="0.2">
      <c r="A51" s="514"/>
      <c r="B51" s="515"/>
      <c r="C51" s="516"/>
      <c r="D51" s="115"/>
      <c r="E51" s="115"/>
      <c r="F51" s="222"/>
    </row>
    <row r="52" spans="1:6" x14ac:dyDescent="0.2">
      <c r="A52" s="514"/>
      <c r="B52" s="515"/>
      <c r="C52" s="516"/>
      <c r="D52" s="115"/>
      <c r="E52" s="115"/>
      <c r="F52" s="222"/>
    </row>
    <row r="53" spans="1:6" x14ac:dyDescent="0.2">
      <c r="A53" s="514"/>
      <c r="B53" s="515"/>
      <c r="C53" s="516"/>
      <c r="D53" s="115"/>
      <c r="E53" s="115"/>
      <c r="F53" s="222"/>
    </row>
    <row r="54" spans="1:6" x14ac:dyDescent="0.2">
      <c r="A54" s="514"/>
      <c r="B54" s="515"/>
      <c r="C54" s="516"/>
      <c r="D54" s="115"/>
      <c r="E54" s="115"/>
      <c r="F54" s="222"/>
    </row>
    <row r="55" spans="1:6" x14ac:dyDescent="0.2">
      <c r="A55" s="514"/>
      <c r="B55" s="515"/>
      <c r="C55" s="516"/>
      <c r="D55" s="115"/>
      <c r="E55" s="115"/>
      <c r="F55" s="222"/>
    </row>
    <row r="56" spans="1:6" x14ac:dyDescent="0.2">
      <c r="A56" s="514"/>
      <c r="B56" s="515"/>
      <c r="C56" s="516"/>
      <c r="D56" s="115"/>
      <c r="E56" s="115"/>
      <c r="F56" s="222"/>
    </row>
    <row r="57" spans="1:6" x14ac:dyDescent="0.2">
      <c r="A57" s="514"/>
      <c r="B57" s="515"/>
      <c r="C57" s="516"/>
      <c r="D57" s="115"/>
      <c r="E57" s="115"/>
      <c r="F57" s="222"/>
    </row>
    <row r="58" spans="1:6" x14ac:dyDescent="0.2">
      <c r="A58" s="514"/>
      <c r="B58" s="515"/>
      <c r="C58" s="516"/>
      <c r="D58" s="115"/>
      <c r="E58" s="115"/>
      <c r="F58" s="222"/>
    </row>
    <row r="59" spans="1:6" ht="13.5" thickBot="1" x14ac:dyDescent="0.25">
      <c r="A59" s="518"/>
      <c r="B59" s="519"/>
      <c r="C59" s="520"/>
      <c r="D59" s="223"/>
      <c r="E59" s="223"/>
      <c r="F59" s="224"/>
    </row>
    <row r="60" spans="1:6" x14ac:dyDescent="0.2">
      <c r="A60" s="517"/>
      <c r="B60" s="517"/>
      <c r="C60" s="517"/>
    </row>
  </sheetData>
  <mergeCells count="41">
    <mergeCell ref="A2:F2"/>
    <mergeCell ref="A1:F1"/>
    <mergeCell ref="A9:F9"/>
    <mergeCell ref="A23:F23"/>
    <mergeCell ref="A24:C24"/>
    <mergeCell ref="A25:C25"/>
    <mergeCell ref="A37:C37"/>
    <mergeCell ref="A36:C36"/>
    <mergeCell ref="A35:C35"/>
    <mergeCell ref="A34:C34"/>
    <mergeCell ref="A33:C33"/>
    <mergeCell ref="A32:C32"/>
    <mergeCell ref="A31:C31"/>
    <mergeCell ref="A30:C30"/>
    <mergeCell ref="A29:C29"/>
    <mergeCell ref="A28:C28"/>
    <mergeCell ref="A27:C27"/>
    <mergeCell ref="A26:C26"/>
    <mergeCell ref="A40:C40"/>
    <mergeCell ref="A39:C39"/>
    <mergeCell ref="A38:C38"/>
    <mergeCell ref="A52:C52"/>
    <mergeCell ref="A51:C51"/>
    <mergeCell ref="A50:C50"/>
    <mergeCell ref="A49:C49"/>
    <mergeCell ref="A48:C48"/>
    <mergeCell ref="A47:C47"/>
    <mergeCell ref="A46:C46"/>
    <mergeCell ref="A45:C45"/>
    <mergeCell ref="A44:C44"/>
    <mergeCell ref="A43:C43"/>
    <mergeCell ref="A42:C42"/>
    <mergeCell ref="A41:C41"/>
    <mergeCell ref="A55:C55"/>
    <mergeCell ref="A54:C54"/>
    <mergeCell ref="A53:C53"/>
    <mergeCell ref="A60:C60"/>
    <mergeCell ref="A59:C59"/>
    <mergeCell ref="A58:C58"/>
    <mergeCell ref="A57:C57"/>
    <mergeCell ref="A56:C56"/>
  </mergeCells>
  <phoneticPr fontId="3" type="noConversion"/>
  <printOptions horizontalCentered="1"/>
  <pageMargins left="0.78740157480314965" right="0.78740157480314965" top="0.38" bottom="0.78740157480314965" header="0.39" footer="0.47244094488188981"/>
  <pageSetup paperSize="9" orientation="portrait" r:id="rId1"/>
  <headerFooter alignWithMargins="0">
    <oddFooter>&amp;CFichier &amp;F&amp;R&amp;D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D1:L10"/>
  <sheetViews>
    <sheetView workbookViewId="0">
      <selection activeCell="G18" sqref="G18"/>
    </sheetView>
  </sheetViews>
  <sheetFormatPr baseColWidth="10" defaultRowHeight="12.75" x14ac:dyDescent="0.2"/>
  <sheetData>
    <row r="1" spans="4:12" x14ac:dyDescent="0.2">
      <c r="D1" s="120"/>
      <c r="E1" s="120"/>
      <c r="F1" s="120"/>
      <c r="G1" s="120"/>
      <c r="H1" s="120"/>
      <c r="I1" s="120"/>
      <c r="J1" s="120"/>
      <c r="K1" s="120"/>
      <c r="L1" s="120"/>
    </row>
    <row r="2" spans="4:12" x14ac:dyDescent="0.2">
      <c r="D2" s="120"/>
      <c r="E2" s="120"/>
      <c r="F2" s="120"/>
      <c r="G2" s="120"/>
      <c r="H2" s="120"/>
      <c r="I2" s="120"/>
      <c r="J2" s="120"/>
      <c r="K2" s="120"/>
      <c r="L2" s="120"/>
    </row>
    <row r="3" spans="4:12" x14ac:dyDescent="0.2">
      <c r="D3" s="120"/>
      <c r="E3" s="121"/>
      <c r="F3" s="120"/>
      <c r="G3" s="120"/>
      <c r="H3" s="121"/>
      <c r="I3" s="120"/>
      <c r="J3" s="120"/>
      <c r="K3" s="121"/>
      <c r="L3" s="120"/>
    </row>
    <row r="4" spans="4:12" x14ac:dyDescent="0.2">
      <c r="D4" s="120"/>
      <c r="E4" s="122"/>
      <c r="F4" s="120"/>
      <c r="G4" s="120"/>
      <c r="H4" s="122"/>
      <c r="I4" s="120"/>
      <c r="J4" s="120"/>
      <c r="K4" s="122"/>
      <c r="L4" s="120"/>
    </row>
    <row r="5" spans="4:12" x14ac:dyDescent="0.2">
      <c r="D5" s="120"/>
      <c r="E5" s="120"/>
      <c r="F5" s="120"/>
      <c r="G5" s="120"/>
      <c r="H5" s="120"/>
      <c r="I5" s="120"/>
      <c r="J5" s="120"/>
      <c r="K5" s="120"/>
      <c r="L5" s="120"/>
    </row>
    <row r="6" spans="4:12" x14ac:dyDescent="0.2">
      <c r="D6" s="120"/>
      <c r="E6" s="120"/>
      <c r="F6" s="120"/>
      <c r="G6" s="120"/>
      <c r="H6" s="120"/>
      <c r="I6" s="120"/>
      <c r="J6" s="120"/>
      <c r="K6" s="120"/>
      <c r="L6" s="120"/>
    </row>
    <row r="7" spans="4:12" x14ac:dyDescent="0.2">
      <c r="D7" s="120"/>
      <c r="E7" s="123"/>
      <c r="F7" s="120"/>
      <c r="G7" s="120"/>
      <c r="H7" s="123"/>
      <c r="I7" s="120"/>
      <c r="J7" s="120"/>
      <c r="K7" s="123"/>
      <c r="L7" s="120"/>
    </row>
    <row r="8" spans="4:12" x14ac:dyDescent="0.2">
      <c r="D8" s="120"/>
      <c r="E8" s="120"/>
      <c r="F8" s="120"/>
      <c r="G8" s="120"/>
      <c r="H8" s="120"/>
      <c r="I8" s="120"/>
      <c r="J8" s="120"/>
      <c r="K8" s="120"/>
      <c r="L8" s="120"/>
    </row>
    <row r="9" spans="4:12" x14ac:dyDescent="0.2">
      <c r="D9" s="120"/>
      <c r="E9" s="120"/>
      <c r="F9" s="120"/>
      <c r="G9" s="120"/>
      <c r="H9" s="120"/>
      <c r="I9" s="120"/>
      <c r="J9" s="120"/>
      <c r="K9" s="120"/>
      <c r="L9" s="120"/>
    </row>
    <row r="10" spans="4:12" x14ac:dyDescent="0.2">
      <c r="D10" s="120"/>
      <c r="E10" s="120"/>
      <c r="F10" s="120"/>
      <c r="G10" s="120"/>
      <c r="H10" s="120"/>
      <c r="I10" s="120"/>
      <c r="J10" s="120"/>
      <c r="K10" s="120"/>
      <c r="L10" s="120"/>
    </row>
  </sheetData>
  <phoneticPr fontId="3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8</vt:i4>
      </vt:variant>
      <vt:variant>
        <vt:lpstr>Graphiques</vt:lpstr>
      </vt:variant>
      <vt:variant>
        <vt:i4>3</vt:i4>
      </vt:variant>
      <vt:variant>
        <vt:lpstr>Plages nommées</vt:lpstr>
      </vt:variant>
      <vt:variant>
        <vt:i4>36</vt:i4>
      </vt:variant>
    </vt:vector>
  </HeadingPairs>
  <TitlesOfParts>
    <vt:vector size="47" baseType="lpstr">
      <vt:lpstr>Paramètres</vt:lpstr>
      <vt:lpstr>Channels by Ste</vt:lpstr>
      <vt:lpstr>Relevés</vt:lpstr>
      <vt:lpstr>Mesures</vt:lpstr>
      <vt:lpstr>Validité_ASTM</vt:lpstr>
      <vt:lpstr>Calculs_ASTM</vt:lpstr>
      <vt:lpstr>lissage_J</vt:lpstr>
      <vt:lpstr>Donnée_température</vt:lpstr>
      <vt:lpstr>Graph_J</vt:lpstr>
      <vt:lpstr>Force Ouv.</vt:lpstr>
      <vt:lpstr>Graph_température</vt:lpstr>
      <vt:lpstr>a0</vt:lpstr>
      <vt:lpstr>Relevés!B</vt:lpstr>
      <vt:lpstr>B</vt:lpstr>
      <vt:lpstr>b0</vt:lpstr>
      <vt:lpstr>Be</vt:lpstr>
      <vt:lpstr>Relevés!Bn</vt:lpstr>
      <vt:lpstr>Bn</vt:lpstr>
      <vt:lpstr>C_maxi</vt:lpstr>
      <vt:lpstr>C_mini</vt:lpstr>
      <vt:lpstr>C_moyen</vt:lpstr>
      <vt:lpstr>D</vt:lpstr>
      <vt:lpstr>Da_max</vt:lpstr>
      <vt:lpstr>decalage</vt:lpstr>
      <vt:lpstr>Relevés!delta_a</vt:lpstr>
      <vt:lpstr>delta_a</vt:lpstr>
      <vt:lpstr>E</vt:lpstr>
      <vt:lpstr>e0</vt:lpstr>
      <vt:lpstr>écartype</vt:lpstr>
      <vt:lpstr>H</vt:lpstr>
      <vt:lpstr>Calculs_ASTM!Impression_des_titres</vt:lpstr>
      <vt:lpstr>Calculs_ASTM!J_1</vt:lpstr>
      <vt:lpstr>J_limite</vt:lpstr>
      <vt:lpstr>J_max</vt:lpstr>
      <vt:lpstr>k</vt:lpstr>
      <vt:lpstr>L_</vt:lpstr>
      <vt:lpstr>LN_C</vt:lpstr>
      <vt:lpstr>n</vt:lpstr>
      <vt:lpstr>Rec</vt:lpstr>
      <vt:lpstr>Rm</vt:lpstr>
      <vt:lpstr>Rp_0_2</vt:lpstr>
      <vt:lpstr>Relevés!Température</vt:lpstr>
      <vt:lpstr>Température</vt:lpstr>
      <vt:lpstr>W</vt:lpstr>
      <vt:lpstr>Calculs_ASTM!Zone_d_impression</vt:lpstr>
      <vt:lpstr>Mesures!Zone_d_impression</vt:lpstr>
      <vt:lpstr>Calculs_ASTM!Δa__GFR</vt:lpstr>
    </vt:vector>
  </TitlesOfParts>
  <Company>MMC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Essai J/Δa (selon GFR)</dc:title>
  <dc:subject>Résistance à la déchirure ductile</dc:subject>
  <dc:creator>Dahl Anna</dc:creator>
  <cp:keywords>GFR</cp:keywords>
  <dc:description>Dépouillement d'un essai J/Δa avec déchargements partiels à partir des données "MTS 790.50" et recalcul de Δa, de U, J0.2 et DJ/Da avec les données brutes et 2 macros</dc:description>
  <cp:lastModifiedBy>MARCHENKO Arina</cp:lastModifiedBy>
  <cp:lastPrinted>2018-04-18T07:17:20Z</cp:lastPrinted>
  <dcterms:created xsi:type="dcterms:W3CDTF">2000-09-20T13:46:41Z</dcterms:created>
  <dcterms:modified xsi:type="dcterms:W3CDTF">2018-10-26T13:52:02Z</dcterms:modified>
</cp:coreProperties>
</file>